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1e0d968347533/Documents/"/>
    </mc:Choice>
  </mc:AlternateContent>
  <xr:revisionPtr revIDLastSave="602" documentId="8_{9116C352-7606-4BEE-8ACF-0CB092AD1369}" xr6:coauthVersionLast="46" xr6:coauthVersionMax="46" xr10:uidLastSave="{FA8D31E8-FC38-4BD8-BD8A-C3DE1EFAAA27}"/>
  <bookViews>
    <workbookView xWindow="-120" yWindow="-120" windowWidth="29040" windowHeight="15840" activeTab="3" xr2:uid="{85B6A8EA-79BA-455C-A308-8E14AC41FA20}"/>
  </bookViews>
  <sheets>
    <sheet name="Equations" sheetId="1" r:id="rId1"/>
    <sheet name="Class Values" sheetId="2" r:id="rId2"/>
    <sheet name="Late Assignment Values" sheetId="3" r:id="rId3"/>
    <sheet name="Consolidated Loss - Graph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4" i="3" l="1"/>
  <c r="R294" i="3" s="1"/>
  <c r="O294" i="3"/>
  <c r="Q294" i="3" s="1"/>
  <c r="P240" i="3"/>
  <c r="R240" i="3" s="1"/>
  <c r="O240" i="3"/>
  <c r="Q240" i="3" s="1"/>
  <c r="P186" i="3"/>
  <c r="R186" i="3" s="1"/>
  <c r="O186" i="3"/>
  <c r="Q186" i="3" s="1"/>
  <c r="S186" i="3" s="1"/>
  <c r="U186" i="3" s="1"/>
  <c r="P131" i="3"/>
  <c r="R131" i="3" s="1"/>
  <c r="O131" i="3"/>
  <c r="Q131" i="3" s="1"/>
  <c r="T131" i="3" s="1"/>
  <c r="V131" i="3" s="1"/>
  <c r="P77" i="3"/>
  <c r="R77" i="3" s="1"/>
  <c r="O77" i="3"/>
  <c r="Q77" i="3" s="1"/>
  <c r="P21" i="3"/>
  <c r="R21" i="3" s="1"/>
  <c r="O21" i="3"/>
  <c r="Q21" i="3" s="1"/>
  <c r="P294" i="2"/>
  <c r="R294" i="2" s="1"/>
  <c r="O294" i="2"/>
  <c r="Q294" i="2" s="1"/>
  <c r="P240" i="2"/>
  <c r="R240" i="2" s="1"/>
  <c r="O240" i="2"/>
  <c r="Q240" i="2" s="1"/>
  <c r="P186" i="2"/>
  <c r="R186" i="2" s="1"/>
  <c r="O186" i="2"/>
  <c r="Q186" i="2" s="1"/>
  <c r="P131" i="2"/>
  <c r="R131" i="2" s="1"/>
  <c r="O131" i="2"/>
  <c r="Q131" i="2" s="1"/>
  <c r="R77" i="2"/>
  <c r="S77" i="2" s="1"/>
  <c r="U77" i="2" s="1"/>
  <c r="Q77" i="2"/>
  <c r="T77" i="2" s="1"/>
  <c r="V77" i="2" s="1"/>
  <c r="P77" i="2"/>
  <c r="O77" i="2"/>
  <c r="P21" i="2"/>
  <c r="R21" i="2" s="1"/>
  <c r="O21" i="2"/>
  <c r="Q21" i="2" s="1"/>
  <c r="T294" i="3" l="1"/>
  <c r="V294" i="3" s="1"/>
  <c r="AF294" i="3" s="1"/>
  <c r="M295" i="3" s="1"/>
  <c r="S294" i="3"/>
  <c r="U294" i="3" s="1"/>
  <c r="T240" i="3"/>
  <c r="V240" i="3" s="1"/>
  <c r="S240" i="3"/>
  <c r="U240" i="3" s="1"/>
  <c r="AA240" i="3" s="1"/>
  <c r="H241" i="3" s="1"/>
  <c r="T186" i="3"/>
  <c r="V186" i="3" s="1"/>
  <c r="Z186" i="3" s="1"/>
  <c r="G187" i="3" s="1"/>
  <c r="S21" i="3"/>
  <c r="U21" i="3" s="1"/>
  <c r="AE21" i="3" s="1"/>
  <c r="L22" i="3" s="1"/>
  <c r="T21" i="3"/>
  <c r="V21" i="3" s="1"/>
  <c r="T77" i="3"/>
  <c r="V77" i="3" s="1"/>
  <c r="S77" i="3"/>
  <c r="U77" i="3" s="1"/>
  <c r="AG131" i="3"/>
  <c r="N132" i="3" s="1"/>
  <c r="AF131" i="3"/>
  <c r="M132" i="3" s="1"/>
  <c r="X131" i="3"/>
  <c r="S131" i="3"/>
  <c r="U131" i="3" s="1"/>
  <c r="AE186" i="3"/>
  <c r="L187" i="3" s="1"/>
  <c r="W186" i="3"/>
  <c r="AD186" i="3"/>
  <c r="K187" i="3" s="1"/>
  <c r="AG240" i="3"/>
  <c r="N241" i="3" s="1"/>
  <c r="AF240" i="3"/>
  <c r="M241" i="3" s="1"/>
  <c r="X240" i="3"/>
  <c r="Z240" i="3"/>
  <c r="G241" i="3" s="1"/>
  <c r="AE240" i="3"/>
  <c r="L241" i="3" s="1"/>
  <c r="W240" i="3"/>
  <c r="AD240" i="3"/>
  <c r="K241" i="3" s="1"/>
  <c r="AC240" i="3"/>
  <c r="J241" i="3" s="1"/>
  <c r="AB240" i="3"/>
  <c r="I241" i="3" s="1"/>
  <c r="AE294" i="3"/>
  <c r="L295" i="3" s="1"/>
  <c r="W294" i="3"/>
  <c r="AD294" i="3"/>
  <c r="K295" i="3" s="1"/>
  <c r="T294" i="2"/>
  <c r="V294" i="2" s="1"/>
  <c r="S294" i="2"/>
  <c r="U294" i="2" s="1"/>
  <c r="T240" i="2"/>
  <c r="V240" i="2" s="1"/>
  <c r="S240" i="2"/>
  <c r="U240" i="2" s="1"/>
  <c r="T186" i="2"/>
  <c r="V186" i="2" s="1"/>
  <c r="S186" i="2"/>
  <c r="U186" i="2" s="1"/>
  <c r="S131" i="2"/>
  <c r="U131" i="2" s="1"/>
  <c r="T131" i="2"/>
  <c r="V131" i="2" s="1"/>
  <c r="W77" i="2"/>
  <c r="Y77" i="2" s="1"/>
  <c r="AD77" i="2"/>
  <c r="K78" i="2" s="1"/>
  <c r="AA77" i="2"/>
  <c r="H78" i="2" s="1"/>
  <c r="AE77" i="2"/>
  <c r="L78" i="2" s="1"/>
  <c r="AC77" i="2"/>
  <c r="J78" i="2" s="1"/>
  <c r="Z77" i="2"/>
  <c r="G78" i="2" s="1"/>
  <c r="AB77" i="2"/>
  <c r="I78" i="2" s="1"/>
  <c r="AG77" i="2"/>
  <c r="N78" i="2" s="1"/>
  <c r="AF77" i="2"/>
  <c r="M78" i="2" s="1"/>
  <c r="X77" i="2"/>
  <c r="S21" i="2"/>
  <c r="U21" i="2" s="1"/>
  <c r="T21" i="2"/>
  <c r="V21" i="2" s="1"/>
  <c r="AA294" i="3" l="1"/>
  <c r="H295" i="3" s="1"/>
  <c r="O295" i="3" s="1"/>
  <c r="Q295" i="3" s="1"/>
  <c r="Z294" i="3"/>
  <c r="G295" i="3" s="1"/>
  <c r="AG294" i="3"/>
  <c r="N295" i="3" s="1"/>
  <c r="AB294" i="3"/>
  <c r="I295" i="3" s="1"/>
  <c r="P295" i="3" s="1"/>
  <c r="R295" i="3" s="1"/>
  <c r="AC294" i="3"/>
  <c r="J295" i="3" s="1"/>
  <c r="X294" i="3"/>
  <c r="Y294" i="3" s="1"/>
  <c r="AB186" i="3"/>
  <c r="I187" i="3" s="1"/>
  <c r="P187" i="3" s="1"/>
  <c r="R187" i="3" s="1"/>
  <c r="AC186" i="3"/>
  <c r="J187" i="3" s="1"/>
  <c r="AG186" i="3"/>
  <c r="N187" i="3" s="1"/>
  <c r="AA186" i="3"/>
  <c r="H187" i="3" s="1"/>
  <c r="X186" i="3"/>
  <c r="Y186" i="3" s="1"/>
  <c r="AF186" i="3"/>
  <c r="M187" i="3" s="1"/>
  <c r="AB21" i="3"/>
  <c r="I22" i="3" s="1"/>
  <c r="AD21" i="3"/>
  <c r="K22" i="3" s="1"/>
  <c r="W21" i="3"/>
  <c r="AC21" i="3"/>
  <c r="J22" i="3" s="1"/>
  <c r="Z21" i="3"/>
  <c r="G22" i="3" s="1"/>
  <c r="AA21" i="3"/>
  <c r="H22" i="3" s="1"/>
  <c r="AF77" i="3"/>
  <c r="M78" i="3" s="1"/>
  <c r="X77" i="3"/>
  <c r="AG77" i="3"/>
  <c r="N78" i="3" s="1"/>
  <c r="AG21" i="3"/>
  <c r="N22" i="3" s="1"/>
  <c r="AF21" i="3"/>
  <c r="M22" i="3" s="1"/>
  <c r="X21" i="3"/>
  <c r="Y21" i="3" s="1"/>
  <c r="Y240" i="3"/>
  <c r="O187" i="3"/>
  <c r="Q187" i="3" s="1"/>
  <c r="P241" i="3"/>
  <c r="R241" i="3" s="1"/>
  <c r="AC131" i="3"/>
  <c r="J132" i="3" s="1"/>
  <c r="AB131" i="3"/>
  <c r="I132" i="3" s="1"/>
  <c r="AA131" i="3"/>
  <c r="H132" i="3" s="1"/>
  <c r="Z131" i="3"/>
  <c r="G132" i="3" s="1"/>
  <c r="AE131" i="3"/>
  <c r="L132" i="3" s="1"/>
  <c r="W131" i="3"/>
  <c r="Y131" i="3" s="1"/>
  <c r="AD131" i="3"/>
  <c r="K132" i="3" s="1"/>
  <c r="O241" i="3"/>
  <c r="Q241" i="3" s="1"/>
  <c r="AE77" i="3"/>
  <c r="L78" i="3" s="1"/>
  <c r="W77" i="3"/>
  <c r="AD77" i="3"/>
  <c r="K78" i="3" s="1"/>
  <c r="AC77" i="3"/>
  <c r="J78" i="3" s="1"/>
  <c r="AB77" i="3"/>
  <c r="I78" i="3" s="1"/>
  <c r="AA77" i="3"/>
  <c r="H78" i="3" s="1"/>
  <c r="Z77" i="3"/>
  <c r="G78" i="3" s="1"/>
  <c r="AB294" i="2"/>
  <c r="I295" i="2" s="1"/>
  <c r="Z294" i="2"/>
  <c r="G295" i="2" s="1"/>
  <c r="AA294" i="2"/>
  <c r="H295" i="2" s="1"/>
  <c r="AD294" i="2"/>
  <c r="K295" i="2" s="1"/>
  <c r="AE294" i="2"/>
  <c r="L295" i="2" s="1"/>
  <c r="W294" i="2"/>
  <c r="Y294" i="2" s="1"/>
  <c r="AC294" i="2"/>
  <c r="J295" i="2" s="1"/>
  <c r="AF294" i="2"/>
  <c r="M295" i="2" s="1"/>
  <c r="X294" i="2"/>
  <c r="AG294" i="2"/>
  <c r="N295" i="2" s="1"/>
  <c r="AD240" i="2"/>
  <c r="K241" i="2" s="1"/>
  <c r="Z240" i="2"/>
  <c r="G241" i="2" s="1"/>
  <c r="AC240" i="2"/>
  <c r="J241" i="2" s="1"/>
  <c r="AA240" i="2"/>
  <c r="H241" i="2" s="1"/>
  <c r="AB240" i="2"/>
  <c r="I241" i="2" s="1"/>
  <c r="AE240" i="2"/>
  <c r="L241" i="2" s="1"/>
  <c r="W240" i="2"/>
  <c r="X240" i="2"/>
  <c r="AG240" i="2"/>
  <c r="N241" i="2" s="1"/>
  <c r="AF240" i="2"/>
  <c r="M241" i="2" s="1"/>
  <c r="X186" i="2"/>
  <c r="AF186" i="2"/>
  <c r="M187" i="2" s="1"/>
  <c r="AG186" i="2"/>
  <c r="N187" i="2" s="1"/>
  <c r="AE186" i="2"/>
  <c r="L187" i="2" s="1"/>
  <c r="W186" i="2"/>
  <c r="Y186" i="2" s="1"/>
  <c r="AD186" i="2"/>
  <c r="K187" i="2" s="1"/>
  <c r="AC186" i="2"/>
  <c r="J187" i="2" s="1"/>
  <c r="AB186" i="2"/>
  <c r="I187" i="2" s="1"/>
  <c r="AA186" i="2"/>
  <c r="H187" i="2" s="1"/>
  <c r="Z186" i="2"/>
  <c r="G187" i="2" s="1"/>
  <c r="X131" i="2"/>
  <c r="AG131" i="2"/>
  <c r="N132" i="2" s="1"/>
  <c r="AF131" i="2"/>
  <c r="M132" i="2" s="1"/>
  <c r="AA131" i="2"/>
  <c r="H132" i="2" s="1"/>
  <c r="W131" i="2"/>
  <c r="Y131" i="2" s="1"/>
  <c r="AD131" i="2"/>
  <c r="K132" i="2" s="1"/>
  <c r="AC131" i="2"/>
  <c r="J132" i="2" s="1"/>
  <c r="AB131" i="2"/>
  <c r="I132" i="2" s="1"/>
  <c r="Z131" i="2"/>
  <c r="G132" i="2" s="1"/>
  <c r="AE131" i="2"/>
  <c r="L132" i="2" s="1"/>
  <c r="O78" i="2"/>
  <c r="Q78" i="2" s="1"/>
  <c r="P78" i="2"/>
  <c r="R78" i="2" s="1"/>
  <c r="AG21" i="2"/>
  <c r="N22" i="2" s="1"/>
  <c r="X21" i="2"/>
  <c r="AF21" i="2"/>
  <c r="M22" i="2" s="1"/>
  <c r="AA21" i="2"/>
  <c r="H22" i="2" s="1"/>
  <c r="Z21" i="2"/>
  <c r="G22" i="2" s="1"/>
  <c r="AB21" i="2"/>
  <c r="I22" i="2" s="1"/>
  <c r="AE21" i="2"/>
  <c r="L22" i="2" s="1"/>
  <c r="AD21" i="2"/>
  <c r="K22" i="2" s="1"/>
  <c r="W21" i="2"/>
  <c r="AC21" i="2"/>
  <c r="J22" i="2" s="1"/>
  <c r="Y77" i="3" l="1"/>
  <c r="P22" i="3"/>
  <c r="R22" i="3" s="1"/>
  <c r="O22" i="3"/>
  <c r="Q22" i="3" s="1"/>
  <c r="P78" i="3"/>
  <c r="R78" i="3" s="1"/>
  <c r="O78" i="3"/>
  <c r="Q78" i="3" s="1"/>
  <c r="O132" i="3"/>
  <c r="Q132" i="3" s="1"/>
  <c r="T187" i="3"/>
  <c r="V187" i="3" s="1"/>
  <c r="S187" i="3"/>
  <c r="U187" i="3" s="1"/>
  <c r="T241" i="3"/>
  <c r="V241" i="3" s="1"/>
  <c r="S241" i="3"/>
  <c r="U241" i="3" s="1"/>
  <c r="P132" i="3"/>
  <c r="R132" i="3" s="1"/>
  <c r="T295" i="3"/>
  <c r="V295" i="3" s="1"/>
  <c r="S295" i="3"/>
  <c r="U295" i="3" s="1"/>
  <c r="O295" i="2"/>
  <c r="Q295" i="2" s="1"/>
  <c r="P295" i="2"/>
  <c r="R295" i="2" s="1"/>
  <c r="Y240" i="2"/>
  <c r="P241" i="2"/>
  <c r="R241" i="2" s="1"/>
  <c r="O241" i="2"/>
  <c r="Q241" i="2" s="1"/>
  <c r="P187" i="2"/>
  <c r="R187" i="2" s="1"/>
  <c r="O187" i="2"/>
  <c r="Q187" i="2" s="1"/>
  <c r="P132" i="2"/>
  <c r="R132" i="2" s="1"/>
  <c r="O132" i="2"/>
  <c r="Q132" i="2" s="1"/>
  <c r="T78" i="2"/>
  <c r="V78" i="2" s="1"/>
  <c r="S78" i="2"/>
  <c r="U78" i="2" s="1"/>
  <c r="P22" i="2"/>
  <c r="R22" i="2" s="1"/>
  <c r="O22" i="2"/>
  <c r="Q22" i="2" s="1"/>
  <c r="Y21" i="2"/>
  <c r="S22" i="3" l="1"/>
  <c r="U22" i="3" s="1"/>
  <c r="AE22" i="3" s="1"/>
  <c r="L23" i="3" s="1"/>
  <c r="T22" i="3"/>
  <c r="V22" i="3" s="1"/>
  <c r="AG187" i="3"/>
  <c r="N188" i="3" s="1"/>
  <c r="AF187" i="3"/>
  <c r="M188" i="3" s="1"/>
  <c r="X187" i="3"/>
  <c r="AF22" i="3"/>
  <c r="M23" i="3" s="1"/>
  <c r="X22" i="3"/>
  <c r="AG22" i="3"/>
  <c r="N23" i="3" s="1"/>
  <c r="T78" i="3"/>
  <c r="V78" i="3" s="1"/>
  <c r="S78" i="3"/>
  <c r="U78" i="3" s="1"/>
  <c r="T132" i="3"/>
  <c r="V132" i="3" s="1"/>
  <c r="S132" i="3"/>
  <c r="U132" i="3" s="1"/>
  <c r="AE241" i="3"/>
  <c r="L242" i="3" s="1"/>
  <c r="W241" i="3"/>
  <c r="AD241" i="3"/>
  <c r="K242" i="3" s="1"/>
  <c r="AC241" i="3"/>
  <c r="J242" i="3" s="1"/>
  <c r="AB241" i="3"/>
  <c r="I242" i="3" s="1"/>
  <c r="AA241" i="3"/>
  <c r="H242" i="3" s="1"/>
  <c r="Z241" i="3"/>
  <c r="G242" i="3" s="1"/>
  <c r="AG295" i="3"/>
  <c r="N296" i="3" s="1"/>
  <c r="AF295" i="3"/>
  <c r="M296" i="3" s="1"/>
  <c r="X295" i="3"/>
  <c r="AE295" i="3"/>
  <c r="L296" i="3" s="1"/>
  <c r="W295" i="3"/>
  <c r="Y295" i="3" s="1"/>
  <c r="AD295" i="3"/>
  <c r="K296" i="3" s="1"/>
  <c r="AC295" i="3"/>
  <c r="J296" i="3" s="1"/>
  <c r="AB295" i="3"/>
  <c r="I296" i="3" s="1"/>
  <c r="AA295" i="3"/>
  <c r="H296" i="3" s="1"/>
  <c r="Z295" i="3"/>
  <c r="G296" i="3" s="1"/>
  <c r="AG241" i="3"/>
  <c r="N242" i="3" s="1"/>
  <c r="AF241" i="3"/>
  <c r="M242" i="3" s="1"/>
  <c r="X241" i="3"/>
  <c r="AE187" i="3"/>
  <c r="L188" i="3" s="1"/>
  <c r="W187" i="3"/>
  <c r="AD187" i="3"/>
  <c r="K188" i="3" s="1"/>
  <c r="AC187" i="3"/>
  <c r="J188" i="3" s="1"/>
  <c r="AB187" i="3"/>
  <c r="I188" i="3" s="1"/>
  <c r="AA187" i="3"/>
  <c r="H188" i="3" s="1"/>
  <c r="Z187" i="3"/>
  <c r="G188" i="3" s="1"/>
  <c r="T295" i="2"/>
  <c r="V295" i="2" s="1"/>
  <c r="S295" i="2"/>
  <c r="U295" i="2" s="1"/>
  <c r="S241" i="2"/>
  <c r="U241" i="2" s="1"/>
  <c r="T241" i="2"/>
  <c r="V241" i="2" s="1"/>
  <c r="T187" i="2"/>
  <c r="V187" i="2" s="1"/>
  <c r="S187" i="2"/>
  <c r="U187" i="2" s="1"/>
  <c r="T132" i="2"/>
  <c r="V132" i="2" s="1"/>
  <c r="S132" i="2"/>
  <c r="U132" i="2" s="1"/>
  <c r="AF78" i="2"/>
  <c r="M79" i="2" s="1"/>
  <c r="X78" i="2"/>
  <c r="AG78" i="2"/>
  <c r="N79" i="2" s="1"/>
  <c r="AD78" i="2"/>
  <c r="K79" i="2" s="1"/>
  <c r="W78" i="2"/>
  <c r="Y78" i="2" s="1"/>
  <c r="AC78" i="2"/>
  <c r="J79" i="2" s="1"/>
  <c r="Z78" i="2"/>
  <c r="G79" i="2" s="1"/>
  <c r="AB78" i="2"/>
  <c r="I79" i="2" s="1"/>
  <c r="AE78" i="2"/>
  <c r="L79" i="2" s="1"/>
  <c r="AA78" i="2"/>
  <c r="H79" i="2" s="1"/>
  <c r="S22" i="2"/>
  <c r="U22" i="2" s="1"/>
  <c r="T22" i="2"/>
  <c r="V22" i="2" s="1"/>
  <c r="Y187" i="3" l="1"/>
  <c r="W22" i="3"/>
  <c r="Y22" i="3" s="1"/>
  <c r="AA22" i="3"/>
  <c r="H23" i="3" s="1"/>
  <c r="AB22" i="3"/>
  <c r="I23" i="3" s="1"/>
  <c r="AC22" i="3"/>
  <c r="J23" i="3" s="1"/>
  <c r="P23" i="3" s="1"/>
  <c r="R23" i="3" s="1"/>
  <c r="Z22" i="3"/>
  <c r="G23" i="3" s="1"/>
  <c r="AD22" i="3"/>
  <c r="K23" i="3" s="1"/>
  <c r="AC78" i="3"/>
  <c r="J79" i="3" s="1"/>
  <c r="AB78" i="3"/>
  <c r="I79" i="3" s="1"/>
  <c r="AA78" i="3"/>
  <c r="H79" i="3" s="1"/>
  <c r="Z78" i="3"/>
  <c r="G79" i="3" s="1"/>
  <c r="AE78" i="3"/>
  <c r="L79" i="3" s="1"/>
  <c r="W78" i="3"/>
  <c r="AD78" i="3"/>
  <c r="K79" i="3" s="1"/>
  <c r="AG78" i="3"/>
  <c r="N79" i="3" s="1"/>
  <c r="AF78" i="3"/>
  <c r="M79" i="3" s="1"/>
  <c r="X78" i="3"/>
  <c r="O188" i="3"/>
  <c r="Q188" i="3" s="1"/>
  <c r="Y241" i="3"/>
  <c r="P188" i="3"/>
  <c r="R188" i="3" s="1"/>
  <c r="O296" i="3"/>
  <c r="Q296" i="3" s="1"/>
  <c r="P242" i="3"/>
  <c r="R242" i="3" s="1"/>
  <c r="Z132" i="3"/>
  <c r="G133" i="3" s="1"/>
  <c r="AE132" i="3"/>
  <c r="L133" i="3" s="1"/>
  <c r="W132" i="3"/>
  <c r="AD132" i="3"/>
  <c r="K133" i="3" s="1"/>
  <c r="AC132" i="3"/>
  <c r="J133" i="3" s="1"/>
  <c r="AB132" i="3"/>
  <c r="I133" i="3" s="1"/>
  <c r="AA132" i="3"/>
  <c r="H133" i="3" s="1"/>
  <c r="P296" i="3"/>
  <c r="R296" i="3" s="1"/>
  <c r="O242" i="3"/>
  <c r="Q242" i="3" s="1"/>
  <c r="AG132" i="3"/>
  <c r="N133" i="3" s="1"/>
  <c r="AF132" i="3"/>
  <c r="M133" i="3" s="1"/>
  <c r="X132" i="3"/>
  <c r="AE295" i="2"/>
  <c r="L296" i="2" s="1"/>
  <c r="AD295" i="2"/>
  <c r="K296" i="2" s="1"/>
  <c r="AA295" i="2"/>
  <c r="H296" i="2" s="1"/>
  <c r="W295" i="2"/>
  <c r="AC295" i="2"/>
  <c r="J296" i="2" s="1"/>
  <c r="AB295" i="2"/>
  <c r="I296" i="2" s="1"/>
  <c r="Z295" i="2"/>
  <c r="G296" i="2" s="1"/>
  <c r="AG295" i="2"/>
  <c r="N296" i="2" s="1"/>
  <c r="AF295" i="2"/>
  <c r="M296" i="2" s="1"/>
  <c r="X295" i="2"/>
  <c r="X241" i="2"/>
  <c r="AF241" i="2"/>
  <c r="M242" i="2" s="1"/>
  <c r="AG241" i="2"/>
  <c r="N242" i="2" s="1"/>
  <c r="AA241" i="2"/>
  <c r="H242" i="2" s="1"/>
  <c r="Z241" i="2"/>
  <c r="G242" i="2" s="1"/>
  <c r="W241" i="2"/>
  <c r="AE241" i="2"/>
  <c r="L242" i="2" s="1"/>
  <c r="AC241" i="2"/>
  <c r="J242" i="2" s="1"/>
  <c r="AD241" i="2"/>
  <c r="K242" i="2" s="1"/>
  <c r="AB241" i="2"/>
  <c r="I242" i="2" s="1"/>
  <c r="AB187" i="2"/>
  <c r="I188" i="2" s="1"/>
  <c r="AA187" i="2"/>
  <c r="H188" i="2" s="1"/>
  <c r="Z187" i="2"/>
  <c r="G188" i="2" s="1"/>
  <c r="AC187" i="2"/>
  <c r="J188" i="2" s="1"/>
  <c r="AE187" i="2"/>
  <c r="L188" i="2" s="1"/>
  <c r="W187" i="2"/>
  <c r="AD187" i="2"/>
  <c r="K188" i="2" s="1"/>
  <c r="AG187" i="2"/>
  <c r="N188" i="2" s="1"/>
  <c r="AF187" i="2"/>
  <c r="M188" i="2" s="1"/>
  <c r="X187" i="2"/>
  <c r="AD132" i="2"/>
  <c r="K133" i="2" s="1"/>
  <c r="AC132" i="2"/>
  <c r="J133" i="2" s="1"/>
  <c r="AB132" i="2"/>
  <c r="I133" i="2" s="1"/>
  <c r="AA132" i="2"/>
  <c r="H133" i="2" s="1"/>
  <c r="Z132" i="2"/>
  <c r="G133" i="2" s="1"/>
  <c r="AE132" i="2"/>
  <c r="L133" i="2" s="1"/>
  <c r="W132" i="2"/>
  <c r="AG132" i="2"/>
  <c r="N133" i="2" s="1"/>
  <c r="X132" i="2"/>
  <c r="AF132" i="2"/>
  <c r="M133" i="2" s="1"/>
  <c r="P79" i="2"/>
  <c r="R79" i="2" s="1"/>
  <c r="O79" i="2"/>
  <c r="Q79" i="2" s="1"/>
  <c r="AG22" i="2"/>
  <c r="N23" i="2" s="1"/>
  <c r="X22" i="2"/>
  <c r="AF22" i="2"/>
  <c r="M23" i="2" s="1"/>
  <c r="AA22" i="2"/>
  <c r="H23" i="2" s="1"/>
  <c r="W22" i="2"/>
  <c r="Z22" i="2"/>
  <c r="G23" i="2" s="1"/>
  <c r="AC22" i="2"/>
  <c r="J23" i="2" s="1"/>
  <c r="AB22" i="2"/>
  <c r="I23" i="2" s="1"/>
  <c r="AE22" i="2"/>
  <c r="L23" i="2" s="1"/>
  <c r="AD22" i="2"/>
  <c r="K23" i="2" s="1"/>
  <c r="Y78" i="3" l="1"/>
  <c r="O23" i="3"/>
  <c r="Q23" i="3" s="1"/>
  <c r="T23" i="3" s="1"/>
  <c r="V23" i="3" s="1"/>
  <c r="T242" i="3"/>
  <c r="V242" i="3" s="1"/>
  <c r="S242" i="3"/>
  <c r="U242" i="3" s="1"/>
  <c r="P133" i="3"/>
  <c r="R133" i="3" s="1"/>
  <c r="O79" i="3"/>
  <c r="Q79" i="3" s="1"/>
  <c r="P79" i="3"/>
  <c r="R79" i="3" s="1"/>
  <c r="Y132" i="3"/>
  <c r="T188" i="3"/>
  <c r="V188" i="3" s="1"/>
  <c r="S188" i="3"/>
  <c r="U188" i="3" s="1"/>
  <c r="O133" i="3"/>
  <c r="Q133" i="3" s="1"/>
  <c r="T296" i="3"/>
  <c r="V296" i="3" s="1"/>
  <c r="S296" i="3"/>
  <c r="U296" i="3" s="1"/>
  <c r="O296" i="2"/>
  <c r="Q296" i="2" s="1"/>
  <c r="Y295" i="2"/>
  <c r="P296" i="2"/>
  <c r="R296" i="2" s="1"/>
  <c r="Y241" i="2"/>
  <c r="O242" i="2"/>
  <c r="Q242" i="2" s="1"/>
  <c r="P242" i="2"/>
  <c r="R242" i="2" s="1"/>
  <c r="Y187" i="2"/>
  <c r="O188" i="2"/>
  <c r="Q188" i="2" s="1"/>
  <c r="P188" i="2"/>
  <c r="R188" i="2" s="1"/>
  <c r="Y132" i="2"/>
  <c r="O133" i="2"/>
  <c r="Q133" i="2" s="1"/>
  <c r="P133" i="2"/>
  <c r="R133" i="2" s="1"/>
  <c r="S79" i="2"/>
  <c r="U79" i="2" s="1"/>
  <c r="T79" i="2"/>
  <c r="V79" i="2" s="1"/>
  <c r="O23" i="2"/>
  <c r="Q23" i="2" s="1"/>
  <c r="Y22" i="2"/>
  <c r="P23" i="2"/>
  <c r="R23" i="2" s="1"/>
  <c r="T23" i="2" s="1"/>
  <c r="V23" i="2" s="1"/>
  <c r="S23" i="3" l="1"/>
  <c r="U23" i="3" s="1"/>
  <c r="AE23" i="3" s="1"/>
  <c r="L24" i="3" s="1"/>
  <c r="AG296" i="3"/>
  <c r="N297" i="3" s="1"/>
  <c r="AF296" i="3"/>
  <c r="M297" i="3" s="1"/>
  <c r="X296" i="3"/>
  <c r="T79" i="3"/>
  <c r="V79" i="3" s="1"/>
  <c r="S79" i="3"/>
  <c r="U79" i="3" s="1"/>
  <c r="AE242" i="3"/>
  <c r="L243" i="3" s="1"/>
  <c r="W242" i="3"/>
  <c r="Y242" i="3" s="1"/>
  <c r="AD242" i="3"/>
  <c r="K243" i="3" s="1"/>
  <c r="AC242" i="3"/>
  <c r="J243" i="3" s="1"/>
  <c r="AB242" i="3"/>
  <c r="I243" i="3" s="1"/>
  <c r="AA242" i="3"/>
  <c r="H243" i="3" s="1"/>
  <c r="Z242" i="3"/>
  <c r="G243" i="3" s="1"/>
  <c r="T133" i="3"/>
  <c r="V133" i="3" s="1"/>
  <c r="S133" i="3"/>
  <c r="U133" i="3" s="1"/>
  <c r="AG242" i="3"/>
  <c r="N243" i="3" s="1"/>
  <c r="X242" i="3"/>
  <c r="AF242" i="3"/>
  <c r="M243" i="3" s="1"/>
  <c r="AB188" i="3"/>
  <c r="I189" i="3" s="1"/>
  <c r="AA188" i="3"/>
  <c r="H189" i="3" s="1"/>
  <c r="Z188" i="3"/>
  <c r="G189" i="3" s="1"/>
  <c r="AE188" i="3"/>
  <c r="L189" i="3" s="1"/>
  <c r="W188" i="3"/>
  <c r="AD188" i="3"/>
  <c r="K189" i="3" s="1"/>
  <c r="AC188" i="3"/>
  <c r="J189" i="3" s="1"/>
  <c r="AG188" i="3"/>
  <c r="N189" i="3" s="1"/>
  <c r="AF188" i="3"/>
  <c r="M189" i="3" s="1"/>
  <c r="X188" i="3"/>
  <c r="AG23" i="3"/>
  <c r="N24" i="3" s="1"/>
  <c r="AF23" i="3"/>
  <c r="M24" i="3" s="1"/>
  <c r="X23" i="3"/>
  <c r="AD296" i="3"/>
  <c r="K297" i="3" s="1"/>
  <c r="AB296" i="3"/>
  <c r="I297" i="3" s="1"/>
  <c r="AA296" i="3"/>
  <c r="H297" i="3" s="1"/>
  <c r="Z296" i="3"/>
  <c r="G297" i="3" s="1"/>
  <c r="AE296" i="3"/>
  <c r="L297" i="3" s="1"/>
  <c r="AC296" i="3"/>
  <c r="J297" i="3" s="1"/>
  <c r="W296" i="3"/>
  <c r="Y296" i="3" s="1"/>
  <c r="T296" i="2"/>
  <c r="V296" i="2" s="1"/>
  <c r="S296" i="2"/>
  <c r="U296" i="2" s="1"/>
  <c r="T242" i="2"/>
  <c r="V242" i="2" s="1"/>
  <c r="S242" i="2"/>
  <c r="U242" i="2" s="1"/>
  <c r="S188" i="2"/>
  <c r="U188" i="2" s="1"/>
  <c r="T188" i="2"/>
  <c r="V188" i="2" s="1"/>
  <c r="S133" i="2"/>
  <c r="U133" i="2" s="1"/>
  <c r="T133" i="2"/>
  <c r="V133" i="2" s="1"/>
  <c r="AG79" i="2"/>
  <c r="N80" i="2" s="1"/>
  <c r="AF79" i="2"/>
  <c r="M80" i="2" s="1"/>
  <c r="X79" i="2"/>
  <c r="AA79" i="2"/>
  <c r="H80" i="2" s="1"/>
  <c r="Z79" i="2"/>
  <c r="G80" i="2" s="1"/>
  <c r="AC79" i="2"/>
  <c r="J80" i="2" s="1"/>
  <c r="AB79" i="2"/>
  <c r="I80" i="2" s="1"/>
  <c r="AE79" i="2"/>
  <c r="L80" i="2" s="1"/>
  <c r="W79" i="2"/>
  <c r="AD79" i="2"/>
  <c r="K80" i="2" s="1"/>
  <c r="S23" i="2"/>
  <c r="U23" i="2" s="1"/>
  <c r="AE23" i="2" s="1"/>
  <c r="L24" i="2" s="1"/>
  <c r="AG23" i="2"/>
  <c r="N24" i="2" s="1"/>
  <c r="X23" i="2"/>
  <c r="AF23" i="2"/>
  <c r="M24" i="2" s="1"/>
  <c r="AD23" i="3" l="1"/>
  <c r="K24" i="3" s="1"/>
  <c r="Z23" i="3"/>
  <c r="G24" i="3" s="1"/>
  <c r="AB23" i="3"/>
  <c r="I24" i="3" s="1"/>
  <c r="AC23" i="3"/>
  <c r="J24" i="3" s="1"/>
  <c r="P24" i="3" s="1"/>
  <c r="R24" i="3" s="1"/>
  <c r="AA23" i="3"/>
  <c r="H24" i="3" s="1"/>
  <c r="O24" i="3" s="1"/>
  <c r="Q24" i="3" s="1"/>
  <c r="W23" i="3"/>
  <c r="Y23" i="3" s="1"/>
  <c r="P189" i="3"/>
  <c r="R189" i="3" s="1"/>
  <c r="O297" i="3"/>
  <c r="Q297" i="3" s="1"/>
  <c r="Y188" i="3"/>
  <c r="AE133" i="3"/>
  <c r="L134" i="3" s="1"/>
  <c r="W133" i="3"/>
  <c r="AD133" i="3"/>
  <c r="K134" i="3" s="1"/>
  <c r="AC133" i="3"/>
  <c r="J134" i="3" s="1"/>
  <c r="AB133" i="3"/>
  <c r="I134" i="3" s="1"/>
  <c r="AA133" i="3"/>
  <c r="H134" i="3" s="1"/>
  <c r="Z133" i="3"/>
  <c r="G134" i="3" s="1"/>
  <c r="AG133" i="3"/>
  <c r="N134" i="3" s="1"/>
  <c r="AF133" i="3"/>
  <c r="M134" i="3" s="1"/>
  <c r="X133" i="3"/>
  <c r="Z79" i="3"/>
  <c r="G80" i="3" s="1"/>
  <c r="AE79" i="3"/>
  <c r="L80" i="3" s="1"/>
  <c r="W79" i="3"/>
  <c r="AD79" i="3"/>
  <c r="K80" i="3" s="1"/>
  <c r="AC79" i="3"/>
  <c r="J80" i="3" s="1"/>
  <c r="AB79" i="3"/>
  <c r="I80" i="3" s="1"/>
  <c r="AA79" i="3"/>
  <c r="H80" i="3" s="1"/>
  <c r="O189" i="3"/>
  <c r="Q189" i="3" s="1"/>
  <c r="O243" i="3"/>
  <c r="Q243" i="3" s="1"/>
  <c r="AG79" i="3"/>
  <c r="N80" i="3" s="1"/>
  <c r="AF79" i="3"/>
  <c r="M80" i="3" s="1"/>
  <c r="X79" i="3"/>
  <c r="P297" i="3"/>
  <c r="R297" i="3" s="1"/>
  <c r="P243" i="3"/>
  <c r="R243" i="3" s="1"/>
  <c r="Y79" i="2"/>
  <c r="AD296" i="2"/>
  <c r="K297" i="2" s="1"/>
  <c r="AC296" i="2"/>
  <c r="J297" i="2" s="1"/>
  <c r="AA296" i="2"/>
  <c r="H297" i="2" s="1"/>
  <c r="AB296" i="2"/>
  <c r="I297" i="2" s="1"/>
  <c r="Z296" i="2"/>
  <c r="G297" i="2" s="1"/>
  <c r="AE296" i="2"/>
  <c r="L297" i="2" s="1"/>
  <c r="W296" i="2"/>
  <c r="X296" i="2"/>
  <c r="AF296" i="2"/>
  <c r="M297" i="2" s="1"/>
  <c r="AG296" i="2"/>
  <c r="N297" i="2" s="1"/>
  <c r="AE242" i="2"/>
  <c r="L243" i="2" s="1"/>
  <c r="W242" i="2"/>
  <c r="AD242" i="2"/>
  <c r="K243" i="2" s="1"/>
  <c r="AC242" i="2"/>
  <c r="J243" i="2" s="1"/>
  <c r="AB242" i="2"/>
  <c r="I243" i="2" s="1"/>
  <c r="AA242" i="2"/>
  <c r="H243" i="2" s="1"/>
  <c r="Z242" i="2"/>
  <c r="G243" i="2" s="1"/>
  <c r="AF242" i="2"/>
  <c r="M243" i="2" s="1"/>
  <c r="X242" i="2"/>
  <c r="AG242" i="2"/>
  <c r="N243" i="2" s="1"/>
  <c r="AF188" i="2"/>
  <c r="M189" i="2" s="1"/>
  <c r="X188" i="2"/>
  <c r="AG188" i="2"/>
  <c r="N189" i="2" s="1"/>
  <c r="AA188" i="2"/>
  <c r="H189" i="2" s="1"/>
  <c r="AE188" i="2"/>
  <c r="L189" i="2" s="1"/>
  <c r="W188" i="2"/>
  <c r="AC188" i="2"/>
  <c r="J189" i="2" s="1"/>
  <c r="AB188" i="2"/>
  <c r="I189" i="2" s="1"/>
  <c r="Z188" i="2"/>
  <c r="G189" i="2" s="1"/>
  <c r="AD188" i="2"/>
  <c r="K189" i="2" s="1"/>
  <c r="Z133" i="2"/>
  <c r="G134" i="2" s="1"/>
  <c r="AE133" i="2"/>
  <c r="L134" i="2" s="1"/>
  <c r="W133" i="2"/>
  <c r="AD133" i="2"/>
  <c r="K134" i="2" s="1"/>
  <c r="AC133" i="2"/>
  <c r="J134" i="2" s="1"/>
  <c r="AB133" i="2"/>
  <c r="I134" i="2" s="1"/>
  <c r="AA133" i="2"/>
  <c r="H134" i="2" s="1"/>
  <c r="AF133" i="2"/>
  <c r="M134" i="2" s="1"/>
  <c r="X133" i="2"/>
  <c r="AG133" i="2"/>
  <c r="N134" i="2" s="1"/>
  <c r="P80" i="2"/>
  <c r="R80" i="2" s="1"/>
  <c r="O80" i="2"/>
  <c r="Q80" i="2" s="1"/>
  <c r="W23" i="2"/>
  <c r="Y23" i="2" s="1"/>
  <c r="AB23" i="2"/>
  <c r="I24" i="2" s="1"/>
  <c r="AC23" i="2"/>
  <c r="AD23" i="2"/>
  <c r="K24" i="2" s="1"/>
  <c r="Z23" i="2"/>
  <c r="G24" i="2" s="1"/>
  <c r="AA23" i="2"/>
  <c r="H24" i="2" s="1"/>
  <c r="Y133" i="3" l="1"/>
  <c r="S24" i="3"/>
  <c r="U24" i="3" s="1"/>
  <c r="T24" i="3"/>
  <c r="V24" i="3" s="1"/>
  <c r="O80" i="3"/>
  <c r="Q80" i="3" s="1"/>
  <c r="P134" i="3"/>
  <c r="R134" i="3" s="1"/>
  <c r="T243" i="3"/>
  <c r="V243" i="3" s="1"/>
  <c r="S243" i="3"/>
  <c r="U243" i="3" s="1"/>
  <c r="S297" i="3"/>
  <c r="U297" i="3" s="1"/>
  <c r="T297" i="3"/>
  <c r="V297" i="3" s="1"/>
  <c r="P80" i="3"/>
  <c r="R80" i="3" s="1"/>
  <c r="T189" i="3"/>
  <c r="V189" i="3" s="1"/>
  <c r="S189" i="3"/>
  <c r="U189" i="3" s="1"/>
  <c r="Y79" i="3"/>
  <c r="O134" i="3"/>
  <c r="Q134" i="3" s="1"/>
  <c r="Y188" i="2"/>
  <c r="O297" i="2"/>
  <c r="Q297" i="2" s="1"/>
  <c r="P297" i="2"/>
  <c r="R297" i="2" s="1"/>
  <c r="Y296" i="2"/>
  <c r="O243" i="2"/>
  <c r="Q243" i="2" s="1"/>
  <c r="P243" i="2"/>
  <c r="R243" i="2" s="1"/>
  <c r="Y242" i="2"/>
  <c r="P189" i="2"/>
  <c r="R189" i="2" s="1"/>
  <c r="O189" i="2"/>
  <c r="Q189" i="2" s="1"/>
  <c r="P134" i="2"/>
  <c r="R134" i="2" s="1"/>
  <c r="Y133" i="2"/>
  <c r="O134" i="2"/>
  <c r="Q134" i="2" s="1"/>
  <c r="T80" i="2"/>
  <c r="V80" i="2" s="1"/>
  <c r="S80" i="2"/>
  <c r="U80" i="2" s="1"/>
  <c r="P24" i="2"/>
  <c r="R24" i="2" s="1"/>
  <c r="J24" i="2"/>
  <c r="O24" i="2"/>
  <c r="Q24" i="2" s="1"/>
  <c r="AG24" i="3" l="1"/>
  <c r="N25" i="3" s="1"/>
  <c r="AF24" i="3"/>
  <c r="M25" i="3" s="1"/>
  <c r="X24" i="3"/>
  <c r="AG297" i="3"/>
  <c r="N298" i="3" s="1"/>
  <c r="AF297" i="3"/>
  <c r="M298" i="3" s="1"/>
  <c r="X297" i="3"/>
  <c r="AE189" i="3"/>
  <c r="L190" i="3" s="1"/>
  <c r="W189" i="3"/>
  <c r="AD189" i="3"/>
  <c r="K190" i="3" s="1"/>
  <c r="AC189" i="3"/>
  <c r="J190" i="3" s="1"/>
  <c r="AB189" i="3"/>
  <c r="I190" i="3" s="1"/>
  <c r="AA189" i="3"/>
  <c r="H190" i="3" s="1"/>
  <c r="Z189" i="3"/>
  <c r="G190" i="3" s="1"/>
  <c r="Z24" i="3"/>
  <c r="G25" i="3" s="1"/>
  <c r="AE24" i="3"/>
  <c r="L25" i="3" s="1"/>
  <c r="W24" i="3"/>
  <c r="Y24" i="3" s="1"/>
  <c r="AD24" i="3"/>
  <c r="K25" i="3" s="1"/>
  <c r="AB24" i="3"/>
  <c r="I25" i="3" s="1"/>
  <c r="AA24" i="3"/>
  <c r="H25" i="3" s="1"/>
  <c r="AC24" i="3"/>
  <c r="J25" i="3" s="1"/>
  <c r="AG189" i="3"/>
  <c r="N190" i="3" s="1"/>
  <c r="AF189" i="3"/>
  <c r="M190" i="3" s="1"/>
  <c r="X189" i="3"/>
  <c r="T134" i="3"/>
  <c r="V134" i="3" s="1"/>
  <c r="S134" i="3"/>
  <c r="U134" i="3" s="1"/>
  <c r="AA297" i="3"/>
  <c r="H298" i="3" s="1"/>
  <c r="Z297" i="3"/>
  <c r="G298" i="3" s="1"/>
  <c r="AE297" i="3"/>
  <c r="L298" i="3" s="1"/>
  <c r="W297" i="3"/>
  <c r="Y297" i="3" s="1"/>
  <c r="AD297" i="3"/>
  <c r="K298" i="3" s="1"/>
  <c r="AC297" i="3"/>
  <c r="J298" i="3" s="1"/>
  <c r="AB297" i="3"/>
  <c r="I298" i="3" s="1"/>
  <c r="AB243" i="3"/>
  <c r="I244" i="3" s="1"/>
  <c r="AE243" i="3"/>
  <c r="L244" i="3" s="1"/>
  <c r="AD243" i="3"/>
  <c r="K244" i="3" s="1"/>
  <c r="AC243" i="3"/>
  <c r="J244" i="3" s="1"/>
  <c r="AA243" i="3"/>
  <c r="H244" i="3" s="1"/>
  <c r="Z243" i="3"/>
  <c r="G244" i="3" s="1"/>
  <c r="W243" i="3"/>
  <c r="Y243" i="3" s="1"/>
  <c r="AG243" i="3"/>
  <c r="N244" i="3" s="1"/>
  <c r="X243" i="3"/>
  <c r="AF243" i="3"/>
  <c r="M244" i="3" s="1"/>
  <c r="T80" i="3"/>
  <c r="V80" i="3" s="1"/>
  <c r="S80" i="3"/>
  <c r="U80" i="3" s="1"/>
  <c r="T297" i="2"/>
  <c r="V297" i="2" s="1"/>
  <c r="S297" i="2"/>
  <c r="U297" i="2" s="1"/>
  <c r="T243" i="2"/>
  <c r="V243" i="2" s="1"/>
  <c r="S243" i="2"/>
  <c r="U243" i="2" s="1"/>
  <c r="T189" i="2"/>
  <c r="V189" i="2" s="1"/>
  <c r="S189" i="2"/>
  <c r="U189" i="2" s="1"/>
  <c r="T134" i="2"/>
  <c r="V134" i="2" s="1"/>
  <c r="S134" i="2"/>
  <c r="U134" i="2" s="1"/>
  <c r="AE80" i="2"/>
  <c r="L81" i="2" s="1"/>
  <c r="W80" i="2"/>
  <c r="Y80" i="2" s="1"/>
  <c r="AD80" i="2"/>
  <c r="K81" i="2" s="1"/>
  <c r="Z80" i="2"/>
  <c r="G81" i="2" s="1"/>
  <c r="AC80" i="2"/>
  <c r="J81" i="2" s="1"/>
  <c r="AB80" i="2"/>
  <c r="I81" i="2" s="1"/>
  <c r="AA80" i="2"/>
  <c r="H81" i="2" s="1"/>
  <c r="AF80" i="2"/>
  <c r="M81" i="2" s="1"/>
  <c r="X80" i="2"/>
  <c r="AG80" i="2"/>
  <c r="N81" i="2" s="1"/>
  <c r="S24" i="2"/>
  <c r="U24" i="2" s="1"/>
  <c r="T24" i="2"/>
  <c r="V24" i="2" s="1"/>
  <c r="P298" i="3" l="1"/>
  <c r="R298" i="3" s="1"/>
  <c r="AG134" i="3"/>
  <c r="N135" i="3" s="1"/>
  <c r="AF134" i="3"/>
  <c r="M135" i="3" s="1"/>
  <c r="X134" i="3"/>
  <c r="Y189" i="3"/>
  <c r="AG80" i="3"/>
  <c r="N81" i="3" s="1"/>
  <c r="AF80" i="3"/>
  <c r="M81" i="3" s="1"/>
  <c r="X80" i="3"/>
  <c r="O244" i="3"/>
  <c r="Q244" i="3" s="1"/>
  <c r="O25" i="3"/>
  <c r="Q25" i="3" s="1"/>
  <c r="AE80" i="3"/>
  <c r="L81" i="3" s="1"/>
  <c r="W80" i="3"/>
  <c r="AD80" i="3"/>
  <c r="K81" i="3" s="1"/>
  <c r="AC80" i="3"/>
  <c r="J81" i="3" s="1"/>
  <c r="AB80" i="3"/>
  <c r="I81" i="3" s="1"/>
  <c r="AA80" i="3"/>
  <c r="H81" i="3" s="1"/>
  <c r="Z80" i="3"/>
  <c r="G81" i="3" s="1"/>
  <c r="P25" i="3"/>
  <c r="R25" i="3" s="1"/>
  <c r="O190" i="3"/>
  <c r="Q190" i="3" s="1"/>
  <c r="O298" i="3"/>
  <c r="Q298" i="3" s="1"/>
  <c r="P190" i="3"/>
  <c r="R190" i="3" s="1"/>
  <c r="P244" i="3"/>
  <c r="R244" i="3" s="1"/>
  <c r="AB134" i="3"/>
  <c r="I135" i="3" s="1"/>
  <c r="AA134" i="3"/>
  <c r="H135" i="3" s="1"/>
  <c r="Z134" i="3"/>
  <c r="G135" i="3" s="1"/>
  <c r="AE134" i="3"/>
  <c r="L135" i="3" s="1"/>
  <c r="W134" i="3"/>
  <c r="Y134" i="3" s="1"/>
  <c r="AD134" i="3"/>
  <c r="K135" i="3" s="1"/>
  <c r="AC134" i="3"/>
  <c r="J135" i="3" s="1"/>
  <c r="Z297" i="2"/>
  <c r="G298" i="2" s="1"/>
  <c r="AC297" i="2"/>
  <c r="J298" i="2" s="1"/>
  <c r="AE297" i="2"/>
  <c r="L298" i="2" s="1"/>
  <c r="AB297" i="2"/>
  <c r="I298" i="2" s="1"/>
  <c r="AA297" i="2"/>
  <c r="H298" i="2" s="1"/>
  <c r="W297" i="2"/>
  <c r="Y297" i="2" s="1"/>
  <c r="AD297" i="2"/>
  <c r="K298" i="2" s="1"/>
  <c r="AG297" i="2"/>
  <c r="N298" i="2" s="1"/>
  <c r="X297" i="2"/>
  <c r="AF297" i="2"/>
  <c r="M298" i="2" s="1"/>
  <c r="AC243" i="2"/>
  <c r="J244" i="2" s="1"/>
  <c r="AB243" i="2"/>
  <c r="I244" i="2" s="1"/>
  <c r="AE243" i="2"/>
  <c r="L244" i="2" s="1"/>
  <c r="AA243" i="2"/>
  <c r="H244" i="2" s="1"/>
  <c r="W243" i="2"/>
  <c r="Z243" i="2"/>
  <c r="G244" i="2" s="1"/>
  <c r="AD243" i="2"/>
  <c r="K244" i="2" s="1"/>
  <c r="AG243" i="2"/>
  <c r="N244" i="2" s="1"/>
  <c r="AF243" i="2"/>
  <c r="M244" i="2" s="1"/>
  <c r="X243" i="2"/>
  <c r="AB189" i="2"/>
  <c r="I190" i="2" s="1"/>
  <c r="W189" i="2"/>
  <c r="AE189" i="2"/>
  <c r="L190" i="2" s="1"/>
  <c r="AD189" i="2"/>
  <c r="K190" i="2" s="1"/>
  <c r="AC189" i="2"/>
  <c r="J190" i="2" s="1"/>
  <c r="Z189" i="2"/>
  <c r="G190" i="2" s="1"/>
  <c r="AA189" i="2"/>
  <c r="H190" i="2" s="1"/>
  <c r="AF189" i="2"/>
  <c r="M190" i="2" s="1"/>
  <c r="X189" i="2"/>
  <c r="AG189" i="2"/>
  <c r="N190" i="2" s="1"/>
  <c r="AE134" i="2"/>
  <c r="L135" i="2" s="1"/>
  <c r="AD134" i="2"/>
  <c r="K135" i="2" s="1"/>
  <c r="AC134" i="2"/>
  <c r="J135" i="2" s="1"/>
  <c r="AB134" i="2"/>
  <c r="I135" i="2" s="1"/>
  <c r="AA134" i="2"/>
  <c r="H135" i="2" s="1"/>
  <c r="Z134" i="2"/>
  <c r="G135" i="2" s="1"/>
  <c r="W134" i="2"/>
  <c r="AF134" i="2"/>
  <c r="M135" i="2" s="1"/>
  <c r="AG134" i="2"/>
  <c r="N135" i="2" s="1"/>
  <c r="X134" i="2"/>
  <c r="P81" i="2"/>
  <c r="R81" i="2" s="1"/>
  <c r="O81" i="2"/>
  <c r="Q81" i="2" s="1"/>
  <c r="X24" i="2"/>
  <c r="AF24" i="2"/>
  <c r="M25" i="2" s="1"/>
  <c r="AG24" i="2"/>
  <c r="N25" i="2" s="1"/>
  <c r="AB24" i="2"/>
  <c r="I25" i="2" s="1"/>
  <c r="W24" i="2"/>
  <c r="AC24" i="2"/>
  <c r="J25" i="2" s="1"/>
  <c r="AD24" i="2"/>
  <c r="K25" i="2" s="1"/>
  <c r="Z24" i="2"/>
  <c r="G25" i="2" s="1"/>
  <c r="AE24" i="2"/>
  <c r="L25" i="2" s="1"/>
  <c r="AA24" i="2"/>
  <c r="H25" i="2" s="1"/>
  <c r="Y80" i="3" l="1"/>
  <c r="T298" i="3"/>
  <c r="V298" i="3" s="1"/>
  <c r="S298" i="3"/>
  <c r="U298" i="3" s="1"/>
  <c r="P81" i="3"/>
  <c r="R81" i="3" s="1"/>
  <c r="O135" i="3"/>
  <c r="Q135" i="3" s="1"/>
  <c r="O81" i="3"/>
  <c r="Q81" i="3" s="1"/>
  <c r="T25" i="3"/>
  <c r="V25" i="3" s="1"/>
  <c r="S25" i="3"/>
  <c r="U25" i="3" s="1"/>
  <c r="T190" i="3"/>
  <c r="V190" i="3" s="1"/>
  <c r="S190" i="3"/>
  <c r="U190" i="3" s="1"/>
  <c r="T244" i="3"/>
  <c r="V244" i="3" s="1"/>
  <c r="S244" i="3"/>
  <c r="U244" i="3" s="1"/>
  <c r="P135" i="3"/>
  <c r="R135" i="3" s="1"/>
  <c r="Y243" i="2"/>
  <c r="Y189" i="2"/>
  <c r="P298" i="2"/>
  <c r="R298" i="2" s="1"/>
  <c r="O298" i="2"/>
  <c r="Q298" i="2" s="1"/>
  <c r="O244" i="2"/>
  <c r="Q244" i="2" s="1"/>
  <c r="P244" i="2"/>
  <c r="R244" i="2" s="1"/>
  <c r="P190" i="2"/>
  <c r="R190" i="2" s="1"/>
  <c r="O190" i="2"/>
  <c r="Q190" i="2" s="1"/>
  <c r="Y134" i="2"/>
  <c r="O135" i="2"/>
  <c r="Q135" i="2" s="1"/>
  <c r="P135" i="2"/>
  <c r="R135" i="2" s="1"/>
  <c r="T81" i="2"/>
  <c r="V81" i="2" s="1"/>
  <c r="S81" i="2"/>
  <c r="U81" i="2" s="1"/>
  <c r="O25" i="2"/>
  <c r="Q25" i="2" s="1"/>
  <c r="Y24" i="2"/>
  <c r="P25" i="2"/>
  <c r="R25" i="2" s="1"/>
  <c r="T81" i="3" l="1"/>
  <c r="V81" i="3" s="1"/>
  <c r="S81" i="3"/>
  <c r="U81" i="3" s="1"/>
  <c r="AE25" i="3"/>
  <c r="L26" i="3" s="1"/>
  <c r="W25" i="3"/>
  <c r="AD25" i="3"/>
  <c r="K26" i="3" s="1"/>
  <c r="AB25" i="3"/>
  <c r="I26" i="3" s="1"/>
  <c r="AC25" i="3"/>
  <c r="J26" i="3" s="1"/>
  <c r="AA25" i="3"/>
  <c r="H26" i="3" s="1"/>
  <c r="Z25" i="3"/>
  <c r="G26" i="3" s="1"/>
  <c r="AG244" i="3"/>
  <c r="N245" i="3" s="1"/>
  <c r="AF244" i="3"/>
  <c r="M245" i="3" s="1"/>
  <c r="X244" i="3"/>
  <c r="AE298" i="3"/>
  <c r="L299" i="3" s="1"/>
  <c r="W298" i="3"/>
  <c r="AD298" i="3"/>
  <c r="K299" i="3" s="1"/>
  <c r="AC298" i="3"/>
  <c r="J299" i="3" s="1"/>
  <c r="AB298" i="3"/>
  <c r="I299" i="3" s="1"/>
  <c r="AA298" i="3"/>
  <c r="H299" i="3" s="1"/>
  <c r="Z298" i="3"/>
  <c r="G299" i="3" s="1"/>
  <c r="AD190" i="3"/>
  <c r="K191" i="3" s="1"/>
  <c r="AC190" i="3"/>
  <c r="J191" i="3" s="1"/>
  <c r="AB190" i="3"/>
  <c r="I191" i="3" s="1"/>
  <c r="AA190" i="3"/>
  <c r="H191" i="3" s="1"/>
  <c r="Z190" i="3"/>
  <c r="G191" i="3" s="1"/>
  <c r="AE190" i="3"/>
  <c r="L191" i="3" s="1"/>
  <c r="W190" i="3"/>
  <c r="AF298" i="3"/>
  <c r="M299" i="3" s="1"/>
  <c r="X298" i="3"/>
  <c r="AG298" i="3"/>
  <c r="N299" i="3" s="1"/>
  <c r="AG190" i="3"/>
  <c r="N191" i="3" s="1"/>
  <c r="AF190" i="3"/>
  <c r="M191" i="3" s="1"/>
  <c r="X190" i="3"/>
  <c r="T135" i="3"/>
  <c r="V135" i="3" s="1"/>
  <c r="S135" i="3"/>
  <c r="U135" i="3" s="1"/>
  <c r="AB244" i="3"/>
  <c r="I245" i="3" s="1"/>
  <c r="AE244" i="3"/>
  <c r="L245" i="3" s="1"/>
  <c r="AD244" i="3"/>
  <c r="K245" i="3" s="1"/>
  <c r="AC244" i="3"/>
  <c r="J245" i="3" s="1"/>
  <c r="AA244" i="3"/>
  <c r="H245" i="3" s="1"/>
  <c r="Z244" i="3"/>
  <c r="G245" i="3" s="1"/>
  <c r="W244" i="3"/>
  <c r="X25" i="3"/>
  <c r="AF25" i="3"/>
  <c r="M26" i="3" s="1"/>
  <c r="AG25" i="3"/>
  <c r="N26" i="3" s="1"/>
  <c r="T298" i="2"/>
  <c r="V298" i="2" s="1"/>
  <c r="S298" i="2"/>
  <c r="U298" i="2" s="1"/>
  <c r="T244" i="2"/>
  <c r="V244" i="2" s="1"/>
  <c r="S244" i="2"/>
  <c r="U244" i="2" s="1"/>
  <c r="T190" i="2"/>
  <c r="V190" i="2" s="1"/>
  <c r="S190" i="2"/>
  <c r="U190" i="2" s="1"/>
  <c r="T135" i="2"/>
  <c r="V135" i="2" s="1"/>
  <c r="S135" i="2"/>
  <c r="U135" i="2" s="1"/>
  <c r="AG81" i="2"/>
  <c r="N82" i="2" s="1"/>
  <c r="AF81" i="2"/>
  <c r="M82" i="2" s="1"/>
  <c r="X81" i="2"/>
  <c r="AC81" i="2"/>
  <c r="J82" i="2" s="1"/>
  <c r="AB81" i="2"/>
  <c r="I82" i="2" s="1"/>
  <c r="AD81" i="2"/>
  <c r="K82" i="2" s="1"/>
  <c r="AA81" i="2"/>
  <c r="H82" i="2" s="1"/>
  <c r="AE81" i="2"/>
  <c r="L82" i="2" s="1"/>
  <c r="Z81" i="2"/>
  <c r="G82" i="2" s="1"/>
  <c r="W81" i="2"/>
  <c r="T25" i="2"/>
  <c r="V25" i="2" s="1"/>
  <c r="AF25" i="2" s="1"/>
  <c r="M26" i="2" s="1"/>
  <c r="S25" i="2"/>
  <c r="U25" i="2" s="1"/>
  <c r="AC25" i="2" s="1"/>
  <c r="J26" i="2" s="1"/>
  <c r="Y190" i="3" l="1"/>
  <c r="Y244" i="3"/>
  <c r="O245" i="3"/>
  <c r="Q245" i="3" s="1"/>
  <c r="O191" i="3"/>
  <c r="Q191" i="3" s="1"/>
  <c r="AG135" i="3"/>
  <c r="N136" i="3" s="1"/>
  <c r="AF135" i="3"/>
  <c r="M136" i="3" s="1"/>
  <c r="X135" i="3"/>
  <c r="P191" i="3"/>
  <c r="R191" i="3" s="1"/>
  <c r="Y298" i="3"/>
  <c r="P26" i="3"/>
  <c r="R26" i="3" s="1"/>
  <c r="AE135" i="3"/>
  <c r="L136" i="3" s="1"/>
  <c r="W135" i="3"/>
  <c r="AD135" i="3"/>
  <c r="K136" i="3" s="1"/>
  <c r="AC135" i="3"/>
  <c r="J136" i="3" s="1"/>
  <c r="AB135" i="3"/>
  <c r="I136" i="3" s="1"/>
  <c r="AA135" i="3"/>
  <c r="H136" i="3" s="1"/>
  <c r="Z135" i="3"/>
  <c r="G136" i="3" s="1"/>
  <c r="Y25" i="3"/>
  <c r="P245" i="3"/>
  <c r="R245" i="3" s="1"/>
  <c r="O299" i="3"/>
  <c r="Q299" i="3" s="1"/>
  <c r="AB81" i="3"/>
  <c r="I82" i="3" s="1"/>
  <c r="AA81" i="3"/>
  <c r="H82" i="3" s="1"/>
  <c r="Z81" i="3"/>
  <c r="G82" i="3" s="1"/>
  <c r="AE81" i="3"/>
  <c r="L82" i="3" s="1"/>
  <c r="W81" i="3"/>
  <c r="AD81" i="3"/>
  <c r="K82" i="3" s="1"/>
  <c r="AC81" i="3"/>
  <c r="J82" i="3" s="1"/>
  <c r="P299" i="3"/>
  <c r="R299" i="3" s="1"/>
  <c r="O26" i="3"/>
  <c r="Q26" i="3" s="1"/>
  <c r="AG81" i="3"/>
  <c r="N82" i="3" s="1"/>
  <c r="AF81" i="3"/>
  <c r="M82" i="3" s="1"/>
  <c r="X81" i="3"/>
  <c r="Y81" i="2"/>
  <c r="AE298" i="2"/>
  <c r="L299" i="2" s="1"/>
  <c r="W298" i="2"/>
  <c r="AC298" i="2"/>
  <c r="J299" i="2" s="1"/>
  <c r="AB298" i="2"/>
  <c r="I299" i="2" s="1"/>
  <c r="AA298" i="2"/>
  <c r="H299" i="2" s="1"/>
  <c r="Z298" i="2"/>
  <c r="G299" i="2" s="1"/>
  <c r="AD298" i="2"/>
  <c r="K299" i="2" s="1"/>
  <c r="AF298" i="2"/>
  <c r="M299" i="2" s="1"/>
  <c r="AG298" i="2"/>
  <c r="N299" i="2" s="1"/>
  <c r="X298" i="2"/>
  <c r="Z244" i="2"/>
  <c r="G245" i="2" s="1"/>
  <c r="AE244" i="2"/>
  <c r="L245" i="2" s="1"/>
  <c r="W244" i="2"/>
  <c r="AD244" i="2"/>
  <c r="K245" i="2" s="1"/>
  <c r="AB244" i="2"/>
  <c r="I245" i="2" s="1"/>
  <c r="AC244" i="2"/>
  <c r="J245" i="2" s="1"/>
  <c r="AA244" i="2"/>
  <c r="H245" i="2" s="1"/>
  <c r="AG244" i="2"/>
  <c r="N245" i="2" s="1"/>
  <c r="AF244" i="2"/>
  <c r="M245" i="2" s="1"/>
  <c r="X244" i="2"/>
  <c r="AC190" i="2"/>
  <c r="J191" i="2" s="1"/>
  <c r="AB190" i="2"/>
  <c r="I191" i="2" s="1"/>
  <c r="AD190" i="2"/>
  <c r="K191" i="2" s="1"/>
  <c r="AA190" i="2"/>
  <c r="H191" i="2" s="1"/>
  <c r="Z190" i="2"/>
  <c r="G191" i="2" s="1"/>
  <c r="W190" i="2"/>
  <c r="AE190" i="2"/>
  <c r="L191" i="2" s="1"/>
  <c r="AG190" i="2"/>
  <c r="N191" i="2" s="1"/>
  <c r="AF190" i="2"/>
  <c r="M191" i="2" s="1"/>
  <c r="X190" i="2"/>
  <c r="AG135" i="2"/>
  <c r="N136" i="2" s="1"/>
  <c r="AF135" i="2"/>
  <c r="M136" i="2" s="1"/>
  <c r="X135" i="2"/>
  <c r="AA135" i="2"/>
  <c r="H136" i="2" s="1"/>
  <c r="Z135" i="2"/>
  <c r="G136" i="2" s="1"/>
  <c r="W135" i="2"/>
  <c r="Y135" i="2" s="1"/>
  <c r="AE135" i="2"/>
  <c r="L136" i="2" s="1"/>
  <c r="AD135" i="2"/>
  <c r="K136" i="2" s="1"/>
  <c r="AC135" i="2"/>
  <c r="J136" i="2" s="1"/>
  <c r="AB135" i="2"/>
  <c r="I136" i="2" s="1"/>
  <c r="P82" i="2"/>
  <c r="R82" i="2" s="1"/>
  <c r="O82" i="2"/>
  <c r="Q82" i="2" s="1"/>
  <c r="X25" i="2"/>
  <c r="AG25" i="2"/>
  <c r="N26" i="2" s="1"/>
  <c r="AD25" i="2"/>
  <c r="K26" i="2" s="1"/>
  <c r="W25" i="2"/>
  <c r="Y25" i="2" s="1"/>
  <c r="AA25" i="2"/>
  <c r="H26" i="2" s="1"/>
  <c r="Z25" i="2"/>
  <c r="AE25" i="2"/>
  <c r="L26" i="2" s="1"/>
  <c r="AB25" i="2"/>
  <c r="I26" i="2" s="1"/>
  <c r="P26" i="2" s="1"/>
  <c r="R26" i="2" s="1"/>
  <c r="Y135" i="3" l="1"/>
  <c r="S191" i="3"/>
  <c r="U191" i="3" s="1"/>
  <c r="T191" i="3"/>
  <c r="V191" i="3" s="1"/>
  <c r="P136" i="3"/>
  <c r="R136" i="3" s="1"/>
  <c r="O82" i="3"/>
  <c r="Q82" i="3" s="1"/>
  <c r="T245" i="3"/>
  <c r="V245" i="3" s="1"/>
  <c r="S245" i="3"/>
  <c r="U245" i="3" s="1"/>
  <c r="T299" i="3"/>
  <c r="V299" i="3" s="1"/>
  <c r="S299" i="3"/>
  <c r="U299" i="3" s="1"/>
  <c r="P82" i="3"/>
  <c r="R82" i="3" s="1"/>
  <c r="Y81" i="3"/>
  <c r="T26" i="3"/>
  <c r="V26" i="3" s="1"/>
  <c r="S26" i="3"/>
  <c r="U26" i="3" s="1"/>
  <c r="O136" i="3"/>
  <c r="Q136" i="3" s="1"/>
  <c r="Y244" i="2"/>
  <c r="Y190" i="2"/>
  <c r="P299" i="2"/>
  <c r="R299" i="2" s="1"/>
  <c r="O299" i="2"/>
  <c r="Q299" i="2" s="1"/>
  <c r="Y298" i="2"/>
  <c r="P245" i="2"/>
  <c r="R245" i="2" s="1"/>
  <c r="O245" i="2"/>
  <c r="Q245" i="2" s="1"/>
  <c r="O191" i="2"/>
  <c r="Q191" i="2" s="1"/>
  <c r="P191" i="2"/>
  <c r="R191" i="2" s="1"/>
  <c r="O136" i="2"/>
  <c r="Q136" i="2" s="1"/>
  <c r="P136" i="2"/>
  <c r="R136" i="2" s="1"/>
  <c r="S82" i="2"/>
  <c r="U82" i="2" s="1"/>
  <c r="T82" i="2"/>
  <c r="V82" i="2" s="1"/>
  <c r="G26" i="2"/>
  <c r="Z245" i="3" l="1"/>
  <c r="G246" i="3" s="1"/>
  <c r="AD245" i="3"/>
  <c r="K246" i="3" s="1"/>
  <c r="AC245" i="3"/>
  <c r="J246" i="3" s="1"/>
  <c r="AE245" i="3"/>
  <c r="L246" i="3" s="1"/>
  <c r="AB245" i="3"/>
  <c r="I246" i="3" s="1"/>
  <c r="AA245" i="3"/>
  <c r="H246" i="3" s="1"/>
  <c r="W245" i="3"/>
  <c r="Y245" i="3" s="1"/>
  <c r="AG245" i="3"/>
  <c r="N246" i="3" s="1"/>
  <c r="AF245" i="3"/>
  <c r="M246" i="3" s="1"/>
  <c r="X245" i="3"/>
  <c r="AG26" i="3"/>
  <c r="N27" i="3" s="1"/>
  <c r="AF26" i="3"/>
  <c r="M27" i="3" s="1"/>
  <c r="X26" i="3"/>
  <c r="T136" i="3"/>
  <c r="V136" i="3" s="1"/>
  <c r="S136" i="3"/>
  <c r="U136" i="3" s="1"/>
  <c r="AG191" i="3"/>
  <c r="N192" i="3" s="1"/>
  <c r="AF191" i="3"/>
  <c r="M192" i="3" s="1"/>
  <c r="X191" i="3"/>
  <c r="T82" i="3"/>
  <c r="V82" i="3" s="1"/>
  <c r="S82" i="3"/>
  <c r="U82" i="3" s="1"/>
  <c r="AA191" i="3"/>
  <c r="H192" i="3" s="1"/>
  <c r="Z191" i="3"/>
  <c r="G192" i="3" s="1"/>
  <c r="AE191" i="3"/>
  <c r="L192" i="3" s="1"/>
  <c r="W191" i="3"/>
  <c r="Y191" i="3" s="1"/>
  <c r="AD191" i="3"/>
  <c r="K192" i="3" s="1"/>
  <c r="AC191" i="3"/>
  <c r="J192" i="3" s="1"/>
  <c r="AB191" i="3"/>
  <c r="I192" i="3" s="1"/>
  <c r="AC299" i="3"/>
  <c r="J300" i="3" s="1"/>
  <c r="AB299" i="3"/>
  <c r="I300" i="3" s="1"/>
  <c r="AA299" i="3"/>
  <c r="H300" i="3" s="1"/>
  <c r="Z299" i="3"/>
  <c r="G300" i="3" s="1"/>
  <c r="AE299" i="3"/>
  <c r="L300" i="3" s="1"/>
  <c r="W299" i="3"/>
  <c r="AD299" i="3"/>
  <c r="K300" i="3" s="1"/>
  <c r="Z26" i="3"/>
  <c r="G27" i="3" s="1"/>
  <c r="AB26" i="3"/>
  <c r="I27" i="3" s="1"/>
  <c r="AA26" i="3"/>
  <c r="H27" i="3" s="1"/>
  <c r="AC26" i="3"/>
  <c r="J27" i="3" s="1"/>
  <c r="AE26" i="3"/>
  <c r="L27" i="3" s="1"/>
  <c r="W26" i="3"/>
  <c r="Y26" i="3" s="1"/>
  <c r="AD26" i="3"/>
  <c r="K27" i="3" s="1"/>
  <c r="AG299" i="3"/>
  <c r="N300" i="3" s="1"/>
  <c r="AF299" i="3"/>
  <c r="M300" i="3" s="1"/>
  <c r="X299" i="3"/>
  <c r="T299" i="2"/>
  <c r="V299" i="2" s="1"/>
  <c r="S299" i="2"/>
  <c r="U299" i="2" s="1"/>
  <c r="T245" i="2"/>
  <c r="V245" i="2" s="1"/>
  <c r="S245" i="2"/>
  <c r="U245" i="2" s="1"/>
  <c r="S191" i="2"/>
  <c r="U191" i="2" s="1"/>
  <c r="T191" i="2"/>
  <c r="V191" i="2" s="1"/>
  <c r="T136" i="2"/>
  <c r="V136" i="2" s="1"/>
  <c r="S136" i="2"/>
  <c r="U136" i="2" s="1"/>
  <c r="X82" i="2"/>
  <c r="AG82" i="2"/>
  <c r="N83" i="2" s="1"/>
  <c r="AF82" i="2"/>
  <c r="M83" i="2" s="1"/>
  <c r="AD82" i="2"/>
  <c r="K83" i="2" s="1"/>
  <c r="Z82" i="2"/>
  <c r="G83" i="2" s="1"/>
  <c r="AB82" i="2"/>
  <c r="I83" i="2" s="1"/>
  <c r="AE82" i="2"/>
  <c r="L83" i="2" s="1"/>
  <c r="AC82" i="2"/>
  <c r="J83" i="2" s="1"/>
  <c r="AA82" i="2"/>
  <c r="H83" i="2" s="1"/>
  <c r="W82" i="2"/>
  <c r="Y82" i="2" s="1"/>
  <c r="O26" i="2"/>
  <c r="Q26" i="2" s="1"/>
  <c r="O300" i="3" l="1"/>
  <c r="Q300" i="3" s="1"/>
  <c r="AD136" i="3"/>
  <c r="K137" i="3" s="1"/>
  <c r="AC136" i="3"/>
  <c r="J137" i="3" s="1"/>
  <c r="AB136" i="3"/>
  <c r="I137" i="3" s="1"/>
  <c r="AA136" i="3"/>
  <c r="H137" i="3" s="1"/>
  <c r="Z136" i="3"/>
  <c r="G137" i="3" s="1"/>
  <c r="AE136" i="3"/>
  <c r="L137" i="3" s="1"/>
  <c r="W136" i="3"/>
  <c r="O192" i="3"/>
  <c r="Q192" i="3" s="1"/>
  <c r="AG136" i="3"/>
  <c r="N137" i="3" s="1"/>
  <c r="AF136" i="3"/>
  <c r="M137" i="3" s="1"/>
  <c r="X136" i="3"/>
  <c r="P300" i="3"/>
  <c r="R300" i="3" s="1"/>
  <c r="P246" i="3"/>
  <c r="R246" i="3" s="1"/>
  <c r="AE82" i="3"/>
  <c r="L83" i="3" s="1"/>
  <c r="W82" i="3"/>
  <c r="Y82" i="3" s="1"/>
  <c r="AD82" i="3"/>
  <c r="K83" i="3" s="1"/>
  <c r="AC82" i="3"/>
  <c r="J83" i="3" s="1"/>
  <c r="AB82" i="3"/>
  <c r="I83" i="3" s="1"/>
  <c r="AA82" i="3"/>
  <c r="H83" i="3" s="1"/>
  <c r="Z82" i="3"/>
  <c r="G83" i="3" s="1"/>
  <c r="P192" i="3"/>
  <c r="R192" i="3" s="1"/>
  <c r="AG82" i="3"/>
  <c r="N83" i="3" s="1"/>
  <c r="AF82" i="3"/>
  <c r="M83" i="3" s="1"/>
  <c r="X82" i="3"/>
  <c r="P27" i="3"/>
  <c r="R27" i="3" s="1"/>
  <c r="O27" i="3"/>
  <c r="Q27" i="3" s="1"/>
  <c r="Y299" i="3"/>
  <c r="O246" i="3"/>
  <c r="Q246" i="3" s="1"/>
  <c r="AB299" i="2"/>
  <c r="I300" i="2" s="1"/>
  <c r="AD299" i="2"/>
  <c r="K300" i="2" s="1"/>
  <c r="AC299" i="2"/>
  <c r="J300" i="2" s="1"/>
  <c r="W299" i="2"/>
  <c r="Y299" i="2" s="1"/>
  <c r="AA299" i="2"/>
  <c r="H300" i="2" s="1"/>
  <c r="Z299" i="2"/>
  <c r="G300" i="2" s="1"/>
  <c r="AE299" i="2"/>
  <c r="L300" i="2" s="1"/>
  <c r="AF299" i="2"/>
  <c r="M300" i="2" s="1"/>
  <c r="AG299" i="2"/>
  <c r="N300" i="2" s="1"/>
  <c r="X299" i="2"/>
  <c r="W245" i="2"/>
  <c r="AE245" i="2"/>
  <c r="L246" i="2" s="1"/>
  <c r="AD245" i="2"/>
  <c r="K246" i="2" s="1"/>
  <c r="AC245" i="2"/>
  <c r="J246" i="2" s="1"/>
  <c r="Z245" i="2"/>
  <c r="G246" i="2" s="1"/>
  <c r="AB245" i="2"/>
  <c r="I246" i="2" s="1"/>
  <c r="AA245" i="2"/>
  <c r="H246" i="2" s="1"/>
  <c r="AF245" i="2"/>
  <c r="M246" i="2" s="1"/>
  <c r="X245" i="2"/>
  <c r="AG245" i="2"/>
  <c r="N246" i="2" s="1"/>
  <c r="AG191" i="2"/>
  <c r="N192" i="2" s="1"/>
  <c r="AF191" i="2"/>
  <c r="M192" i="2" s="1"/>
  <c r="X191" i="2"/>
  <c r="AA191" i="2"/>
  <c r="H192" i="2" s="1"/>
  <c r="Z191" i="2"/>
  <c r="G192" i="2" s="1"/>
  <c r="AD191" i="2"/>
  <c r="K192" i="2" s="1"/>
  <c r="AE191" i="2"/>
  <c r="L192" i="2" s="1"/>
  <c r="AC191" i="2"/>
  <c r="J192" i="2" s="1"/>
  <c r="AB191" i="2"/>
  <c r="I192" i="2" s="1"/>
  <c r="W191" i="2"/>
  <c r="AE136" i="2"/>
  <c r="L137" i="2" s="1"/>
  <c r="W136" i="2"/>
  <c r="AB136" i="2"/>
  <c r="I137" i="2" s="1"/>
  <c r="AD136" i="2"/>
  <c r="K137" i="2" s="1"/>
  <c r="AC136" i="2"/>
  <c r="J137" i="2" s="1"/>
  <c r="AA136" i="2"/>
  <c r="H137" i="2" s="1"/>
  <c r="Z136" i="2"/>
  <c r="G137" i="2" s="1"/>
  <c r="AF136" i="2"/>
  <c r="M137" i="2" s="1"/>
  <c r="AG136" i="2"/>
  <c r="N137" i="2" s="1"/>
  <c r="X136" i="2"/>
  <c r="P83" i="2"/>
  <c r="R83" i="2" s="1"/>
  <c r="O83" i="2"/>
  <c r="Q83" i="2" s="1"/>
  <c r="T26" i="2"/>
  <c r="V26" i="2" s="1"/>
  <c r="S26" i="2"/>
  <c r="U26" i="2" s="1"/>
  <c r="T192" i="3" l="1"/>
  <c r="V192" i="3" s="1"/>
  <c r="S192" i="3"/>
  <c r="U192" i="3" s="1"/>
  <c r="Y136" i="3"/>
  <c r="T300" i="3"/>
  <c r="V300" i="3" s="1"/>
  <c r="S300" i="3"/>
  <c r="U300" i="3" s="1"/>
  <c r="S246" i="3"/>
  <c r="U246" i="3" s="1"/>
  <c r="T246" i="3"/>
  <c r="V246" i="3" s="1"/>
  <c r="O137" i="3"/>
  <c r="Q137" i="3" s="1"/>
  <c r="P137" i="3"/>
  <c r="R137" i="3" s="1"/>
  <c r="O83" i="3"/>
  <c r="Q83" i="3" s="1"/>
  <c r="S27" i="3"/>
  <c r="U27" i="3" s="1"/>
  <c r="T27" i="3"/>
  <c r="V27" i="3" s="1"/>
  <c r="P83" i="3"/>
  <c r="R83" i="3" s="1"/>
  <c r="Y191" i="2"/>
  <c r="O300" i="2"/>
  <c r="Q300" i="2" s="1"/>
  <c r="P300" i="2"/>
  <c r="R300" i="2" s="1"/>
  <c r="O246" i="2"/>
  <c r="Q246" i="2" s="1"/>
  <c r="P246" i="2"/>
  <c r="R246" i="2" s="1"/>
  <c r="Y245" i="2"/>
  <c r="O192" i="2"/>
  <c r="Q192" i="2" s="1"/>
  <c r="P192" i="2"/>
  <c r="R192" i="2" s="1"/>
  <c r="O137" i="2"/>
  <c r="Q137" i="2" s="1"/>
  <c r="Y136" i="2"/>
  <c r="P137" i="2"/>
  <c r="R137" i="2" s="1"/>
  <c r="S83" i="2"/>
  <c r="U83" i="2" s="1"/>
  <c r="T83" i="2"/>
  <c r="V83" i="2" s="1"/>
  <c r="AE26" i="2"/>
  <c r="L27" i="2" s="1"/>
  <c r="AA26" i="2"/>
  <c r="H27" i="2" s="1"/>
  <c r="AB26" i="2"/>
  <c r="I27" i="2" s="1"/>
  <c r="W26" i="2"/>
  <c r="AC26" i="2"/>
  <c r="J27" i="2" s="1"/>
  <c r="AD26" i="2"/>
  <c r="K27" i="2" s="1"/>
  <c r="Z26" i="2"/>
  <c r="G27" i="2" s="1"/>
  <c r="X26" i="2"/>
  <c r="AF26" i="2"/>
  <c r="M27" i="2" s="1"/>
  <c r="AG26" i="2"/>
  <c r="N27" i="2" s="1"/>
  <c r="AE192" i="3" l="1"/>
  <c r="L193" i="3" s="1"/>
  <c r="W192" i="3"/>
  <c r="AD192" i="3"/>
  <c r="K193" i="3" s="1"/>
  <c r="AC192" i="3"/>
  <c r="J193" i="3" s="1"/>
  <c r="AB192" i="3"/>
  <c r="I193" i="3" s="1"/>
  <c r="AA192" i="3"/>
  <c r="H193" i="3" s="1"/>
  <c r="Z192" i="3"/>
  <c r="G193" i="3" s="1"/>
  <c r="Z27" i="3"/>
  <c r="G28" i="3" s="1"/>
  <c r="AE27" i="3"/>
  <c r="L28" i="3" s="1"/>
  <c r="W27" i="3"/>
  <c r="AD27" i="3"/>
  <c r="K28" i="3" s="1"/>
  <c r="AC27" i="3"/>
  <c r="J28" i="3" s="1"/>
  <c r="AA27" i="3"/>
  <c r="H28" i="3" s="1"/>
  <c r="AB27" i="3"/>
  <c r="I28" i="3" s="1"/>
  <c r="S137" i="3"/>
  <c r="U137" i="3" s="1"/>
  <c r="T137" i="3"/>
  <c r="V137" i="3" s="1"/>
  <c r="X246" i="3"/>
  <c r="AG246" i="3"/>
  <c r="N247" i="3" s="1"/>
  <c r="AF246" i="3"/>
  <c r="M247" i="3" s="1"/>
  <c r="AF192" i="3"/>
  <c r="M193" i="3" s="1"/>
  <c r="X192" i="3"/>
  <c r="AG192" i="3"/>
  <c r="N193" i="3" s="1"/>
  <c r="AG300" i="3"/>
  <c r="N301" i="3" s="1"/>
  <c r="AF300" i="3"/>
  <c r="M301" i="3" s="1"/>
  <c r="X300" i="3"/>
  <c r="Z300" i="3"/>
  <c r="G301" i="3" s="1"/>
  <c r="AE300" i="3"/>
  <c r="L301" i="3" s="1"/>
  <c r="W300" i="3"/>
  <c r="AD300" i="3"/>
  <c r="K301" i="3" s="1"/>
  <c r="AC300" i="3"/>
  <c r="J301" i="3" s="1"/>
  <c r="AB300" i="3"/>
  <c r="I301" i="3" s="1"/>
  <c r="AA300" i="3"/>
  <c r="H301" i="3" s="1"/>
  <c r="T83" i="3"/>
  <c r="V83" i="3" s="1"/>
  <c r="S83" i="3"/>
  <c r="U83" i="3" s="1"/>
  <c r="AE246" i="3"/>
  <c r="L247" i="3" s="1"/>
  <c r="W246" i="3"/>
  <c r="AD246" i="3"/>
  <c r="K247" i="3" s="1"/>
  <c r="AA246" i="3"/>
  <c r="H247" i="3" s="1"/>
  <c r="Z246" i="3"/>
  <c r="G247" i="3" s="1"/>
  <c r="AC246" i="3"/>
  <c r="J247" i="3" s="1"/>
  <c r="AB246" i="3"/>
  <c r="I247" i="3" s="1"/>
  <c r="AG27" i="3"/>
  <c r="N28" i="3" s="1"/>
  <c r="AF27" i="3"/>
  <c r="M28" i="3" s="1"/>
  <c r="X27" i="3"/>
  <c r="T300" i="2"/>
  <c r="V300" i="2" s="1"/>
  <c r="S300" i="2"/>
  <c r="U300" i="2" s="1"/>
  <c r="T246" i="2"/>
  <c r="V246" i="2" s="1"/>
  <c r="S246" i="2"/>
  <c r="U246" i="2" s="1"/>
  <c r="S192" i="2"/>
  <c r="U192" i="2" s="1"/>
  <c r="T192" i="2"/>
  <c r="V192" i="2" s="1"/>
  <c r="T137" i="2"/>
  <c r="V137" i="2" s="1"/>
  <c r="S137" i="2"/>
  <c r="U137" i="2" s="1"/>
  <c r="AG83" i="2"/>
  <c r="N84" i="2" s="1"/>
  <c r="AF83" i="2"/>
  <c r="M84" i="2" s="1"/>
  <c r="X83" i="2"/>
  <c r="AA83" i="2"/>
  <c r="H84" i="2" s="1"/>
  <c r="AE83" i="2"/>
  <c r="L84" i="2" s="1"/>
  <c r="W83" i="2"/>
  <c r="AD83" i="2"/>
  <c r="K84" i="2" s="1"/>
  <c r="AC83" i="2"/>
  <c r="J84" i="2" s="1"/>
  <c r="AB83" i="2"/>
  <c r="I84" i="2" s="1"/>
  <c r="Z83" i="2"/>
  <c r="G84" i="2" s="1"/>
  <c r="Y26" i="2"/>
  <c r="P27" i="2"/>
  <c r="R27" i="2" s="1"/>
  <c r="O27" i="2"/>
  <c r="Q27" i="2" s="1"/>
  <c r="AG137" i="3" l="1"/>
  <c r="N138" i="3" s="1"/>
  <c r="AF137" i="3"/>
  <c r="M138" i="3" s="1"/>
  <c r="X137" i="3"/>
  <c r="O28" i="3"/>
  <c r="Q28" i="3" s="1"/>
  <c r="O247" i="3"/>
  <c r="Q247" i="3" s="1"/>
  <c r="P301" i="3"/>
  <c r="R301" i="3" s="1"/>
  <c r="AA137" i="3"/>
  <c r="H138" i="3" s="1"/>
  <c r="Z137" i="3"/>
  <c r="G138" i="3" s="1"/>
  <c r="AE137" i="3"/>
  <c r="L138" i="3" s="1"/>
  <c r="W137" i="3"/>
  <c r="Y137" i="3" s="1"/>
  <c r="AD137" i="3"/>
  <c r="K138" i="3" s="1"/>
  <c r="AC137" i="3"/>
  <c r="J138" i="3" s="1"/>
  <c r="AB137" i="3"/>
  <c r="I138" i="3" s="1"/>
  <c r="O193" i="3"/>
  <c r="Q193" i="3" s="1"/>
  <c r="AG83" i="3"/>
  <c r="N84" i="3" s="1"/>
  <c r="AF83" i="3"/>
  <c r="M84" i="3" s="1"/>
  <c r="X83" i="3"/>
  <c r="P28" i="3"/>
  <c r="R28" i="3" s="1"/>
  <c r="P193" i="3"/>
  <c r="R193" i="3" s="1"/>
  <c r="Y246" i="3"/>
  <c r="P247" i="3"/>
  <c r="R247" i="3" s="1"/>
  <c r="Y300" i="3"/>
  <c r="AD83" i="3"/>
  <c r="K84" i="3" s="1"/>
  <c r="AC83" i="3"/>
  <c r="J84" i="3" s="1"/>
  <c r="AB83" i="3"/>
  <c r="I84" i="3" s="1"/>
  <c r="AA83" i="3"/>
  <c r="H84" i="3" s="1"/>
  <c r="Z83" i="3"/>
  <c r="G84" i="3" s="1"/>
  <c r="AE83" i="3"/>
  <c r="L84" i="3" s="1"/>
  <c r="W83" i="3"/>
  <c r="O301" i="3"/>
  <c r="Q301" i="3" s="1"/>
  <c r="Y27" i="3"/>
  <c r="Y192" i="3"/>
  <c r="Y83" i="2"/>
  <c r="AD300" i="2"/>
  <c r="K301" i="2" s="1"/>
  <c r="AC300" i="2"/>
  <c r="J301" i="2" s="1"/>
  <c r="AB300" i="2"/>
  <c r="I301" i="2" s="1"/>
  <c r="AA300" i="2"/>
  <c r="H301" i="2" s="1"/>
  <c r="Z300" i="2"/>
  <c r="G301" i="2" s="1"/>
  <c r="AE300" i="2"/>
  <c r="L301" i="2" s="1"/>
  <c r="W300" i="2"/>
  <c r="AG300" i="2"/>
  <c r="N301" i="2" s="1"/>
  <c r="X300" i="2"/>
  <c r="AF300" i="2"/>
  <c r="M301" i="2" s="1"/>
  <c r="AC246" i="2"/>
  <c r="J247" i="2" s="1"/>
  <c r="AB246" i="2"/>
  <c r="I247" i="2" s="1"/>
  <c r="AA246" i="2"/>
  <c r="H247" i="2" s="1"/>
  <c r="Z246" i="2"/>
  <c r="G247" i="2" s="1"/>
  <c r="AE246" i="2"/>
  <c r="L247" i="2" s="1"/>
  <c r="W246" i="2"/>
  <c r="AD246" i="2"/>
  <c r="K247" i="2" s="1"/>
  <c r="AG246" i="2"/>
  <c r="N247" i="2" s="1"/>
  <c r="AF246" i="2"/>
  <c r="M247" i="2" s="1"/>
  <c r="X246" i="2"/>
  <c r="AF192" i="2"/>
  <c r="M193" i="2" s="1"/>
  <c r="X192" i="2"/>
  <c r="AG192" i="2"/>
  <c r="N193" i="2" s="1"/>
  <c r="AE192" i="2"/>
  <c r="L193" i="2" s="1"/>
  <c r="W192" i="2"/>
  <c r="AD192" i="2"/>
  <c r="K193" i="2" s="1"/>
  <c r="AA192" i="2"/>
  <c r="H193" i="2" s="1"/>
  <c r="AC192" i="2"/>
  <c r="J193" i="2" s="1"/>
  <c r="AB192" i="2"/>
  <c r="I193" i="2" s="1"/>
  <c r="Z192" i="2"/>
  <c r="G193" i="2" s="1"/>
  <c r="W137" i="2"/>
  <c r="AC137" i="2"/>
  <c r="J138" i="2" s="1"/>
  <c r="AB137" i="2"/>
  <c r="I138" i="2" s="1"/>
  <c r="AA137" i="2"/>
  <c r="H138" i="2" s="1"/>
  <c r="Z137" i="2"/>
  <c r="G138" i="2" s="1"/>
  <c r="AE137" i="2"/>
  <c r="L138" i="2" s="1"/>
  <c r="AD137" i="2"/>
  <c r="K138" i="2" s="1"/>
  <c r="AG137" i="2"/>
  <c r="N138" i="2" s="1"/>
  <c r="AF137" i="2"/>
  <c r="M138" i="2" s="1"/>
  <c r="X137" i="2"/>
  <c r="O84" i="2"/>
  <c r="Q84" i="2" s="1"/>
  <c r="P84" i="2"/>
  <c r="R84" i="2" s="1"/>
  <c r="S27" i="2"/>
  <c r="U27" i="2" s="1"/>
  <c r="T27" i="2"/>
  <c r="V27" i="2" s="1"/>
  <c r="O84" i="3" l="1"/>
  <c r="Q84" i="3" s="1"/>
  <c r="T247" i="3"/>
  <c r="V247" i="3" s="1"/>
  <c r="S247" i="3"/>
  <c r="U247" i="3" s="1"/>
  <c r="T28" i="3"/>
  <c r="V28" i="3" s="1"/>
  <c r="S28" i="3"/>
  <c r="U28" i="3" s="1"/>
  <c r="O138" i="3"/>
  <c r="Q138" i="3" s="1"/>
  <c r="T193" i="3"/>
  <c r="V193" i="3" s="1"/>
  <c r="S193" i="3"/>
  <c r="U193" i="3" s="1"/>
  <c r="P84" i="3"/>
  <c r="R84" i="3" s="1"/>
  <c r="T301" i="3"/>
  <c r="V301" i="3" s="1"/>
  <c r="S301" i="3"/>
  <c r="U301" i="3" s="1"/>
  <c r="P138" i="3"/>
  <c r="R138" i="3" s="1"/>
  <c r="Y83" i="3"/>
  <c r="Y300" i="2"/>
  <c r="Y246" i="2"/>
  <c r="Y192" i="2"/>
  <c r="P301" i="2"/>
  <c r="R301" i="2" s="1"/>
  <c r="O301" i="2"/>
  <c r="Q301" i="2" s="1"/>
  <c r="O247" i="2"/>
  <c r="Q247" i="2" s="1"/>
  <c r="P247" i="2"/>
  <c r="R247" i="2" s="1"/>
  <c r="O193" i="2"/>
  <c r="Q193" i="2" s="1"/>
  <c r="P193" i="2"/>
  <c r="R193" i="2" s="1"/>
  <c r="P138" i="2"/>
  <c r="R138" i="2" s="1"/>
  <c r="O138" i="2"/>
  <c r="Q138" i="2" s="1"/>
  <c r="Y137" i="2"/>
  <c r="T84" i="2"/>
  <c r="V84" i="2" s="1"/>
  <c r="S84" i="2"/>
  <c r="U84" i="2" s="1"/>
  <c r="AG27" i="2"/>
  <c r="N28" i="2" s="1"/>
  <c r="X27" i="2"/>
  <c r="AF27" i="2"/>
  <c r="M28" i="2" s="1"/>
  <c r="AB27" i="2"/>
  <c r="AA27" i="2"/>
  <c r="H28" i="2" s="1"/>
  <c r="AC27" i="2"/>
  <c r="J28" i="2" s="1"/>
  <c r="AD27" i="2"/>
  <c r="K28" i="2" s="1"/>
  <c r="W27" i="2"/>
  <c r="Z27" i="2"/>
  <c r="G28" i="2" s="1"/>
  <c r="AE27" i="2"/>
  <c r="L28" i="2" s="1"/>
  <c r="AF28" i="3" l="1"/>
  <c r="M29" i="3" s="1"/>
  <c r="AG28" i="3"/>
  <c r="N29" i="3" s="1"/>
  <c r="X28" i="3"/>
  <c r="AC193" i="3"/>
  <c r="J194" i="3" s="1"/>
  <c r="AB193" i="3"/>
  <c r="I194" i="3" s="1"/>
  <c r="AA193" i="3"/>
  <c r="H194" i="3" s="1"/>
  <c r="Z193" i="3"/>
  <c r="G194" i="3" s="1"/>
  <c r="AE193" i="3"/>
  <c r="L194" i="3" s="1"/>
  <c r="W193" i="3"/>
  <c r="AD193" i="3"/>
  <c r="K194" i="3" s="1"/>
  <c r="AG193" i="3"/>
  <c r="N194" i="3" s="1"/>
  <c r="AF193" i="3"/>
  <c r="M194" i="3" s="1"/>
  <c r="X193" i="3"/>
  <c r="AB247" i="3"/>
  <c r="I248" i="3" s="1"/>
  <c r="AA247" i="3"/>
  <c r="H248" i="3" s="1"/>
  <c r="AE247" i="3"/>
  <c r="L248" i="3" s="1"/>
  <c r="W247" i="3"/>
  <c r="AD247" i="3"/>
  <c r="K248" i="3" s="1"/>
  <c r="AC247" i="3"/>
  <c r="J248" i="3" s="1"/>
  <c r="Z247" i="3"/>
  <c r="G248" i="3" s="1"/>
  <c r="AE301" i="3"/>
  <c r="L302" i="3" s="1"/>
  <c r="W301" i="3"/>
  <c r="Y301" i="3" s="1"/>
  <c r="AD301" i="3"/>
  <c r="K302" i="3" s="1"/>
  <c r="AC301" i="3"/>
  <c r="J302" i="3" s="1"/>
  <c r="AB301" i="3"/>
  <c r="I302" i="3" s="1"/>
  <c r="AA301" i="3"/>
  <c r="H302" i="3" s="1"/>
  <c r="Z301" i="3"/>
  <c r="G302" i="3" s="1"/>
  <c r="AF247" i="3"/>
  <c r="M248" i="3" s="1"/>
  <c r="X247" i="3"/>
  <c r="AG247" i="3"/>
  <c r="N248" i="3" s="1"/>
  <c r="AG301" i="3"/>
  <c r="N302" i="3" s="1"/>
  <c r="AF301" i="3"/>
  <c r="M302" i="3" s="1"/>
  <c r="X301" i="3"/>
  <c r="T138" i="3"/>
  <c r="V138" i="3" s="1"/>
  <c r="S138" i="3"/>
  <c r="U138" i="3" s="1"/>
  <c r="S84" i="3"/>
  <c r="U84" i="3" s="1"/>
  <c r="T84" i="3"/>
  <c r="V84" i="3" s="1"/>
  <c r="AE28" i="3"/>
  <c r="L29" i="3" s="1"/>
  <c r="AD28" i="3"/>
  <c r="K29" i="3" s="1"/>
  <c r="AC28" i="3"/>
  <c r="J29" i="3" s="1"/>
  <c r="AB28" i="3"/>
  <c r="I29" i="3" s="1"/>
  <c r="AA28" i="3"/>
  <c r="H29" i="3" s="1"/>
  <c r="W28" i="3"/>
  <c r="Y28" i="3" s="1"/>
  <c r="Z28" i="3"/>
  <c r="G29" i="3" s="1"/>
  <c r="T301" i="2"/>
  <c r="V301" i="2" s="1"/>
  <c r="S301" i="2"/>
  <c r="U301" i="2" s="1"/>
  <c r="T247" i="2"/>
  <c r="V247" i="2" s="1"/>
  <c r="S247" i="2"/>
  <c r="U247" i="2" s="1"/>
  <c r="T193" i="2"/>
  <c r="V193" i="2" s="1"/>
  <c r="S193" i="2"/>
  <c r="U193" i="2" s="1"/>
  <c r="T138" i="2"/>
  <c r="V138" i="2" s="1"/>
  <c r="S138" i="2"/>
  <c r="U138" i="2" s="1"/>
  <c r="AB84" i="2"/>
  <c r="I85" i="2" s="1"/>
  <c r="AA84" i="2"/>
  <c r="H85" i="2" s="1"/>
  <c r="Z84" i="2"/>
  <c r="G85" i="2" s="1"/>
  <c r="W84" i="2"/>
  <c r="AE84" i="2"/>
  <c r="L85" i="2" s="1"/>
  <c r="AD84" i="2"/>
  <c r="K85" i="2" s="1"/>
  <c r="AC84" i="2"/>
  <c r="J85" i="2" s="1"/>
  <c r="AF84" i="2"/>
  <c r="M85" i="2" s="1"/>
  <c r="X84" i="2"/>
  <c r="AG84" i="2"/>
  <c r="N85" i="2" s="1"/>
  <c r="O28" i="2"/>
  <c r="Q28" i="2" s="1"/>
  <c r="Y27" i="2"/>
  <c r="I28" i="2"/>
  <c r="O194" i="3" l="1"/>
  <c r="Q194" i="3" s="1"/>
  <c r="P248" i="3"/>
  <c r="R248" i="3" s="1"/>
  <c r="P194" i="3"/>
  <c r="R194" i="3" s="1"/>
  <c r="O29" i="3"/>
  <c r="Q29" i="3" s="1"/>
  <c r="AA84" i="3"/>
  <c r="H85" i="3" s="1"/>
  <c r="Z84" i="3"/>
  <c r="G85" i="3" s="1"/>
  <c r="AE84" i="3"/>
  <c r="L85" i="3" s="1"/>
  <c r="W84" i="3"/>
  <c r="Y84" i="3" s="1"/>
  <c r="AD84" i="3"/>
  <c r="K85" i="3" s="1"/>
  <c r="AC84" i="3"/>
  <c r="J85" i="3" s="1"/>
  <c r="AB84" i="3"/>
  <c r="I85" i="3" s="1"/>
  <c r="O248" i="3"/>
  <c r="Q248" i="3" s="1"/>
  <c r="AG84" i="3"/>
  <c r="N85" i="3" s="1"/>
  <c r="AF84" i="3"/>
  <c r="M85" i="3" s="1"/>
  <c r="X84" i="3"/>
  <c r="AE138" i="3"/>
  <c r="L139" i="3" s="1"/>
  <c r="W138" i="3"/>
  <c r="AD138" i="3"/>
  <c r="K139" i="3" s="1"/>
  <c r="AC138" i="3"/>
  <c r="J139" i="3" s="1"/>
  <c r="AB138" i="3"/>
  <c r="I139" i="3" s="1"/>
  <c r="AA138" i="3"/>
  <c r="H139" i="3" s="1"/>
  <c r="Z138" i="3"/>
  <c r="G139" i="3" s="1"/>
  <c r="O302" i="3"/>
  <c r="Q302" i="3" s="1"/>
  <c r="AF138" i="3"/>
  <c r="M139" i="3" s="1"/>
  <c r="X138" i="3"/>
  <c r="AG138" i="3"/>
  <c r="N139" i="3" s="1"/>
  <c r="P29" i="3"/>
  <c r="R29" i="3" s="1"/>
  <c r="P302" i="3"/>
  <c r="R302" i="3" s="1"/>
  <c r="Y247" i="3"/>
  <c r="Y193" i="3"/>
  <c r="AE301" i="2"/>
  <c r="L302" i="2" s="1"/>
  <c r="W301" i="2"/>
  <c r="AD301" i="2"/>
  <c r="K302" i="2" s="1"/>
  <c r="AC301" i="2"/>
  <c r="J302" i="2" s="1"/>
  <c r="AB301" i="2"/>
  <c r="I302" i="2" s="1"/>
  <c r="AA301" i="2"/>
  <c r="H302" i="2" s="1"/>
  <c r="Z301" i="2"/>
  <c r="G302" i="2" s="1"/>
  <c r="AG301" i="2"/>
  <c r="N302" i="2" s="1"/>
  <c r="AF301" i="2"/>
  <c r="M302" i="2" s="1"/>
  <c r="X301" i="2"/>
  <c r="Z247" i="2"/>
  <c r="G248" i="2" s="1"/>
  <c r="AE247" i="2"/>
  <c r="L248" i="2" s="1"/>
  <c r="W247" i="2"/>
  <c r="Y247" i="2" s="1"/>
  <c r="AD247" i="2"/>
  <c r="K248" i="2" s="1"/>
  <c r="AC247" i="2"/>
  <c r="J248" i="2" s="1"/>
  <c r="AB247" i="2"/>
  <c r="I248" i="2" s="1"/>
  <c r="AA247" i="2"/>
  <c r="H248" i="2" s="1"/>
  <c r="AG247" i="2"/>
  <c r="N248" i="2" s="1"/>
  <c r="AF247" i="2"/>
  <c r="M248" i="2" s="1"/>
  <c r="X247" i="2"/>
  <c r="AC193" i="2"/>
  <c r="J194" i="2" s="1"/>
  <c r="AB193" i="2"/>
  <c r="I194" i="2" s="1"/>
  <c r="AA193" i="2"/>
  <c r="H194" i="2" s="1"/>
  <c r="AD193" i="2"/>
  <c r="K194" i="2" s="1"/>
  <c r="Z193" i="2"/>
  <c r="G194" i="2" s="1"/>
  <c r="W193" i="2"/>
  <c r="AE193" i="2"/>
  <c r="L194" i="2" s="1"/>
  <c r="AG193" i="2"/>
  <c r="N194" i="2" s="1"/>
  <c r="AF193" i="2"/>
  <c r="M194" i="2" s="1"/>
  <c r="X193" i="2"/>
  <c r="AA138" i="2"/>
  <c r="H139" i="2" s="1"/>
  <c r="Z138" i="2"/>
  <c r="G139" i="2" s="1"/>
  <c r="AE138" i="2"/>
  <c r="L139" i="2" s="1"/>
  <c r="W138" i="2"/>
  <c r="AD138" i="2"/>
  <c r="K139" i="2" s="1"/>
  <c r="AC138" i="2"/>
  <c r="J139" i="2" s="1"/>
  <c r="AB138" i="2"/>
  <c r="I139" i="2" s="1"/>
  <c r="AG138" i="2"/>
  <c r="N139" i="2" s="1"/>
  <c r="AF138" i="2"/>
  <c r="M139" i="2" s="1"/>
  <c r="X138" i="2"/>
  <c r="Y84" i="2"/>
  <c r="O85" i="2"/>
  <c r="Q85" i="2" s="1"/>
  <c r="P85" i="2"/>
  <c r="R85" i="2" s="1"/>
  <c r="P28" i="2"/>
  <c r="R28" i="2" s="1"/>
  <c r="T28" i="2" s="1"/>
  <c r="V28" i="2" s="1"/>
  <c r="O139" i="3" l="1"/>
  <c r="Q139" i="3" s="1"/>
  <c r="P139" i="3"/>
  <c r="R139" i="3" s="1"/>
  <c r="T194" i="3"/>
  <c r="V194" i="3" s="1"/>
  <c r="S194" i="3"/>
  <c r="U194" i="3" s="1"/>
  <c r="O85" i="3"/>
  <c r="Q85" i="3" s="1"/>
  <c r="Y138" i="3"/>
  <c r="T302" i="3"/>
  <c r="V302" i="3" s="1"/>
  <c r="S302" i="3"/>
  <c r="U302" i="3" s="1"/>
  <c r="S29" i="3"/>
  <c r="U29" i="3" s="1"/>
  <c r="T29" i="3"/>
  <c r="V29" i="3" s="1"/>
  <c r="T248" i="3"/>
  <c r="V248" i="3" s="1"/>
  <c r="S248" i="3"/>
  <c r="U248" i="3" s="1"/>
  <c r="P85" i="3"/>
  <c r="R85" i="3" s="1"/>
  <c r="O302" i="2"/>
  <c r="Q302" i="2" s="1"/>
  <c r="Y301" i="2"/>
  <c r="P302" i="2"/>
  <c r="R302" i="2" s="1"/>
  <c r="O248" i="2"/>
  <c r="Q248" i="2" s="1"/>
  <c r="P248" i="2"/>
  <c r="R248" i="2" s="1"/>
  <c r="O194" i="2"/>
  <c r="Q194" i="2" s="1"/>
  <c r="Y193" i="2"/>
  <c r="P194" i="2"/>
  <c r="R194" i="2" s="1"/>
  <c r="Y138" i="2"/>
  <c r="P139" i="2"/>
  <c r="R139" i="2" s="1"/>
  <c r="O139" i="2"/>
  <c r="Q139" i="2" s="1"/>
  <c r="T85" i="2"/>
  <c r="V85" i="2" s="1"/>
  <c r="S85" i="2"/>
  <c r="U85" i="2" s="1"/>
  <c r="AG28" i="2"/>
  <c r="N29" i="2" s="1"/>
  <c r="AF28" i="2"/>
  <c r="M29" i="2" s="1"/>
  <c r="X28" i="2"/>
  <c r="S28" i="2"/>
  <c r="U28" i="2" s="1"/>
  <c r="AG248" i="3" l="1"/>
  <c r="N249" i="3" s="1"/>
  <c r="AF248" i="3"/>
  <c r="M249" i="3" s="1"/>
  <c r="X248" i="3"/>
  <c r="AG194" i="3"/>
  <c r="N195" i="3" s="1"/>
  <c r="AF194" i="3"/>
  <c r="M195" i="3" s="1"/>
  <c r="X194" i="3"/>
  <c r="AB302" i="3"/>
  <c r="I303" i="3" s="1"/>
  <c r="AA302" i="3"/>
  <c r="H303" i="3" s="1"/>
  <c r="Z302" i="3"/>
  <c r="G303" i="3" s="1"/>
  <c r="AE302" i="3"/>
  <c r="L303" i="3" s="1"/>
  <c r="W302" i="3"/>
  <c r="AD302" i="3"/>
  <c r="K303" i="3" s="1"/>
  <c r="AC302" i="3"/>
  <c r="J303" i="3" s="1"/>
  <c r="Z194" i="3"/>
  <c r="G195" i="3" s="1"/>
  <c r="AE194" i="3"/>
  <c r="L195" i="3" s="1"/>
  <c r="W194" i="3"/>
  <c r="Y194" i="3" s="1"/>
  <c r="AD194" i="3"/>
  <c r="K195" i="3" s="1"/>
  <c r="AC194" i="3"/>
  <c r="J195" i="3" s="1"/>
  <c r="AB194" i="3"/>
  <c r="I195" i="3" s="1"/>
  <c r="AA194" i="3"/>
  <c r="H195" i="3" s="1"/>
  <c r="AB29" i="3"/>
  <c r="I30" i="3" s="1"/>
  <c r="AA29" i="3"/>
  <c r="H30" i="3" s="1"/>
  <c r="Z29" i="3"/>
  <c r="G30" i="3" s="1"/>
  <c r="AE29" i="3"/>
  <c r="L30" i="3" s="1"/>
  <c r="W29" i="3"/>
  <c r="AC29" i="3"/>
  <c r="J30" i="3" s="1"/>
  <c r="AD29" i="3"/>
  <c r="K30" i="3" s="1"/>
  <c r="T85" i="3"/>
  <c r="V85" i="3" s="1"/>
  <c r="S85" i="3"/>
  <c r="U85" i="3" s="1"/>
  <c r="T139" i="3"/>
  <c r="V139" i="3" s="1"/>
  <c r="S139" i="3"/>
  <c r="U139" i="3" s="1"/>
  <c r="AG29" i="3"/>
  <c r="N30" i="3" s="1"/>
  <c r="AF29" i="3"/>
  <c r="M30" i="3" s="1"/>
  <c r="X29" i="3"/>
  <c r="AG302" i="3"/>
  <c r="N303" i="3" s="1"/>
  <c r="AF302" i="3"/>
  <c r="M303" i="3" s="1"/>
  <c r="X302" i="3"/>
  <c r="AC248" i="3"/>
  <c r="J249" i="3" s="1"/>
  <c r="AB248" i="3"/>
  <c r="I249" i="3" s="1"/>
  <c r="AE248" i="3"/>
  <c r="L249" i="3" s="1"/>
  <c r="AD248" i="3"/>
  <c r="K249" i="3" s="1"/>
  <c r="AA248" i="3"/>
  <c r="H249" i="3" s="1"/>
  <c r="Z248" i="3"/>
  <c r="G249" i="3" s="1"/>
  <c r="W248" i="3"/>
  <c r="Y248" i="3" s="1"/>
  <c r="T302" i="2"/>
  <c r="V302" i="2" s="1"/>
  <c r="S302" i="2"/>
  <c r="U302" i="2" s="1"/>
  <c r="T248" i="2"/>
  <c r="V248" i="2" s="1"/>
  <c r="S248" i="2"/>
  <c r="U248" i="2" s="1"/>
  <c r="T194" i="2"/>
  <c r="V194" i="2" s="1"/>
  <c r="S194" i="2"/>
  <c r="U194" i="2" s="1"/>
  <c r="S139" i="2"/>
  <c r="U139" i="2" s="1"/>
  <c r="T139" i="2"/>
  <c r="V139" i="2" s="1"/>
  <c r="AC85" i="2"/>
  <c r="J86" i="2" s="1"/>
  <c r="AE85" i="2"/>
  <c r="L86" i="2" s="1"/>
  <c r="AD85" i="2"/>
  <c r="K86" i="2" s="1"/>
  <c r="W85" i="2"/>
  <c r="AB85" i="2"/>
  <c r="I86" i="2" s="1"/>
  <c r="AA85" i="2"/>
  <c r="H86" i="2" s="1"/>
  <c r="Z85" i="2"/>
  <c r="G86" i="2" s="1"/>
  <c r="AG85" i="2"/>
  <c r="N86" i="2" s="1"/>
  <c r="AF85" i="2"/>
  <c r="M86" i="2" s="1"/>
  <c r="X85" i="2"/>
  <c r="W28" i="2"/>
  <c r="Y28" i="2" s="1"/>
  <c r="Z28" i="2"/>
  <c r="G29" i="2" s="1"/>
  <c r="AC28" i="2"/>
  <c r="J29" i="2" s="1"/>
  <c r="AD28" i="2"/>
  <c r="K29" i="2" s="1"/>
  <c r="AA28" i="2"/>
  <c r="H29" i="2" s="1"/>
  <c r="AE28" i="2"/>
  <c r="L29" i="2" s="1"/>
  <c r="AB28" i="2"/>
  <c r="O30" i="3" l="1"/>
  <c r="Q30" i="3" s="1"/>
  <c r="P303" i="3"/>
  <c r="R303" i="3" s="1"/>
  <c r="AG139" i="3"/>
  <c r="N140" i="3" s="1"/>
  <c r="AF139" i="3"/>
  <c r="M140" i="3" s="1"/>
  <c r="X139" i="3"/>
  <c r="O195" i="3"/>
  <c r="Q195" i="3" s="1"/>
  <c r="AC139" i="3"/>
  <c r="J140" i="3" s="1"/>
  <c r="AB139" i="3"/>
  <c r="I140" i="3" s="1"/>
  <c r="AA139" i="3"/>
  <c r="H140" i="3" s="1"/>
  <c r="Z139" i="3"/>
  <c r="G140" i="3" s="1"/>
  <c r="AE139" i="3"/>
  <c r="L140" i="3" s="1"/>
  <c r="W139" i="3"/>
  <c r="AD139" i="3"/>
  <c r="K140" i="3" s="1"/>
  <c r="AE85" i="3"/>
  <c r="L86" i="3" s="1"/>
  <c r="W85" i="3"/>
  <c r="Y85" i="3" s="1"/>
  <c r="AD85" i="3"/>
  <c r="K86" i="3" s="1"/>
  <c r="AC85" i="3"/>
  <c r="J86" i="3" s="1"/>
  <c r="AB85" i="3"/>
  <c r="I86" i="3" s="1"/>
  <c r="AA85" i="3"/>
  <c r="H86" i="3" s="1"/>
  <c r="Z85" i="3"/>
  <c r="G86" i="3" s="1"/>
  <c r="P30" i="3"/>
  <c r="R30" i="3" s="1"/>
  <c r="P249" i="3"/>
  <c r="R249" i="3" s="1"/>
  <c r="AF85" i="3"/>
  <c r="M86" i="3" s="1"/>
  <c r="X85" i="3"/>
  <c r="AG85" i="3"/>
  <c r="N86" i="3" s="1"/>
  <c r="Y302" i="3"/>
  <c r="O249" i="3"/>
  <c r="Q249" i="3" s="1"/>
  <c r="P195" i="3"/>
  <c r="R195" i="3" s="1"/>
  <c r="Y29" i="3"/>
  <c r="O303" i="3"/>
  <c r="Q303" i="3" s="1"/>
  <c r="AF302" i="2"/>
  <c r="M303" i="2" s="1"/>
  <c r="X302" i="2"/>
  <c r="AG302" i="2"/>
  <c r="N303" i="2" s="1"/>
  <c r="AB302" i="2"/>
  <c r="I303" i="2" s="1"/>
  <c r="AA302" i="2"/>
  <c r="H303" i="2" s="1"/>
  <c r="Z302" i="2"/>
  <c r="G303" i="2" s="1"/>
  <c r="AE302" i="2"/>
  <c r="L303" i="2" s="1"/>
  <c r="AD302" i="2"/>
  <c r="K303" i="2" s="1"/>
  <c r="AC302" i="2"/>
  <c r="J303" i="2" s="1"/>
  <c r="W302" i="2"/>
  <c r="Y302" i="2" s="1"/>
  <c r="AE248" i="2"/>
  <c r="L249" i="2" s="1"/>
  <c r="W248" i="2"/>
  <c r="AD248" i="2"/>
  <c r="K249" i="2" s="1"/>
  <c r="AC248" i="2"/>
  <c r="J249" i="2" s="1"/>
  <c r="AB248" i="2"/>
  <c r="I249" i="2" s="1"/>
  <c r="AA248" i="2"/>
  <c r="H249" i="2" s="1"/>
  <c r="Z248" i="2"/>
  <c r="G249" i="2" s="1"/>
  <c r="AG248" i="2"/>
  <c r="N249" i="2" s="1"/>
  <c r="AF248" i="2"/>
  <c r="M249" i="2" s="1"/>
  <c r="X248" i="2"/>
  <c r="Z194" i="2"/>
  <c r="G195" i="2" s="1"/>
  <c r="AD194" i="2"/>
  <c r="K195" i="2" s="1"/>
  <c r="AC194" i="2"/>
  <c r="J195" i="2" s="1"/>
  <c r="W194" i="2"/>
  <c r="AB194" i="2"/>
  <c r="I195" i="2" s="1"/>
  <c r="AA194" i="2"/>
  <c r="H195" i="2" s="1"/>
  <c r="AE194" i="2"/>
  <c r="L195" i="2" s="1"/>
  <c r="AG194" i="2"/>
  <c r="N195" i="2" s="1"/>
  <c r="AF194" i="2"/>
  <c r="M195" i="2" s="1"/>
  <c r="X194" i="2"/>
  <c r="X139" i="2"/>
  <c r="AG139" i="2"/>
  <c r="N140" i="2" s="1"/>
  <c r="AF139" i="2"/>
  <c r="M140" i="2" s="1"/>
  <c r="AE139" i="2"/>
  <c r="L140" i="2" s="1"/>
  <c r="W139" i="2"/>
  <c r="Y139" i="2" s="1"/>
  <c r="AD139" i="2"/>
  <c r="K140" i="2" s="1"/>
  <c r="AC139" i="2"/>
  <c r="J140" i="2" s="1"/>
  <c r="AB139" i="2"/>
  <c r="I140" i="2" s="1"/>
  <c r="AA139" i="2"/>
  <c r="H140" i="2" s="1"/>
  <c r="Z139" i="2"/>
  <c r="G140" i="2" s="1"/>
  <c r="O86" i="2"/>
  <c r="Q86" i="2" s="1"/>
  <c r="P86" i="2"/>
  <c r="R86" i="2" s="1"/>
  <c r="Y85" i="2"/>
  <c r="I29" i="2"/>
  <c r="O29" i="2"/>
  <c r="Q29" i="2" s="1"/>
  <c r="Y139" i="3" l="1"/>
  <c r="T195" i="3"/>
  <c r="V195" i="3" s="1"/>
  <c r="S195" i="3"/>
  <c r="U195" i="3" s="1"/>
  <c r="T30" i="3"/>
  <c r="V30" i="3" s="1"/>
  <c r="S30" i="3"/>
  <c r="U30" i="3" s="1"/>
  <c r="O86" i="3"/>
  <c r="Q86" i="3" s="1"/>
  <c r="T303" i="3"/>
  <c r="V303" i="3" s="1"/>
  <c r="S303" i="3"/>
  <c r="U303" i="3" s="1"/>
  <c r="T249" i="3"/>
  <c r="V249" i="3" s="1"/>
  <c r="S249" i="3"/>
  <c r="U249" i="3" s="1"/>
  <c r="P86" i="3"/>
  <c r="R86" i="3" s="1"/>
  <c r="O140" i="3"/>
  <c r="Q140" i="3" s="1"/>
  <c r="P140" i="3"/>
  <c r="R140" i="3" s="1"/>
  <c r="Y194" i="2"/>
  <c r="O303" i="2"/>
  <c r="Q303" i="2" s="1"/>
  <c r="P303" i="2"/>
  <c r="R303" i="2" s="1"/>
  <c r="P249" i="2"/>
  <c r="R249" i="2" s="1"/>
  <c r="O249" i="2"/>
  <c r="Q249" i="2" s="1"/>
  <c r="Y248" i="2"/>
  <c r="P195" i="2"/>
  <c r="R195" i="2" s="1"/>
  <c r="O195" i="2"/>
  <c r="Q195" i="2" s="1"/>
  <c r="P140" i="2"/>
  <c r="R140" i="2" s="1"/>
  <c r="O140" i="2"/>
  <c r="Q140" i="2" s="1"/>
  <c r="S86" i="2"/>
  <c r="U86" i="2" s="1"/>
  <c r="T86" i="2"/>
  <c r="V86" i="2" s="1"/>
  <c r="P29" i="2"/>
  <c r="R29" i="2" s="1"/>
  <c r="S29" i="2" s="1"/>
  <c r="U29" i="2" s="1"/>
  <c r="AE30" i="3" l="1"/>
  <c r="L31" i="3" s="1"/>
  <c r="W30" i="3"/>
  <c r="AD30" i="3"/>
  <c r="K31" i="3" s="1"/>
  <c r="AC30" i="3"/>
  <c r="J31" i="3" s="1"/>
  <c r="Z30" i="3"/>
  <c r="G31" i="3" s="1"/>
  <c r="AB30" i="3"/>
  <c r="I31" i="3" s="1"/>
  <c r="AA30" i="3"/>
  <c r="H31" i="3" s="1"/>
  <c r="AF30" i="3"/>
  <c r="M31" i="3" s="1"/>
  <c r="X30" i="3"/>
  <c r="AG30" i="3"/>
  <c r="N31" i="3" s="1"/>
  <c r="AE195" i="3"/>
  <c r="L196" i="3" s="1"/>
  <c r="W195" i="3"/>
  <c r="AD195" i="3"/>
  <c r="K196" i="3" s="1"/>
  <c r="AC195" i="3"/>
  <c r="J196" i="3" s="1"/>
  <c r="AB195" i="3"/>
  <c r="I196" i="3" s="1"/>
  <c r="AA195" i="3"/>
  <c r="H196" i="3" s="1"/>
  <c r="Z195" i="3"/>
  <c r="G196" i="3" s="1"/>
  <c r="AE303" i="3"/>
  <c r="L304" i="3" s="1"/>
  <c r="W303" i="3"/>
  <c r="AD303" i="3"/>
  <c r="K304" i="3" s="1"/>
  <c r="AC303" i="3"/>
  <c r="J304" i="3" s="1"/>
  <c r="AB303" i="3"/>
  <c r="I304" i="3" s="1"/>
  <c r="AA303" i="3"/>
  <c r="H304" i="3" s="1"/>
  <c r="Z303" i="3"/>
  <c r="G304" i="3" s="1"/>
  <c r="AD249" i="3"/>
  <c r="K250" i="3" s="1"/>
  <c r="AC249" i="3"/>
  <c r="J250" i="3" s="1"/>
  <c r="Z249" i="3"/>
  <c r="G250" i="3" s="1"/>
  <c r="W249" i="3"/>
  <c r="AE249" i="3"/>
  <c r="L250" i="3" s="1"/>
  <c r="AB249" i="3"/>
  <c r="I250" i="3" s="1"/>
  <c r="AA249" i="3"/>
  <c r="H250" i="3" s="1"/>
  <c r="T140" i="3"/>
  <c r="V140" i="3" s="1"/>
  <c r="S140" i="3"/>
  <c r="U140" i="3" s="1"/>
  <c r="AG303" i="3"/>
  <c r="N304" i="3" s="1"/>
  <c r="AF303" i="3"/>
  <c r="M304" i="3" s="1"/>
  <c r="X303" i="3"/>
  <c r="AG249" i="3"/>
  <c r="N250" i="3" s="1"/>
  <c r="X249" i="3"/>
  <c r="AF249" i="3"/>
  <c r="M250" i="3" s="1"/>
  <c r="AG195" i="3"/>
  <c r="N196" i="3" s="1"/>
  <c r="X195" i="3"/>
  <c r="AF195" i="3"/>
  <c r="M196" i="3" s="1"/>
  <c r="T86" i="3"/>
  <c r="V86" i="3" s="1"/>
  <c r="S86" i="3"/>
  <c r="U86" i="3" s="1"/>
  <c r="S303" i="2"/>
  <c r="U303" i="2" s="1"/>
  <c r="T303" i="2"/>
  <c r="V303" i="2" s="1"/>
  <c r="T249" i="2"/>
  <c r="V249" i="2" s="1"/>
  <c r="S249" i="2"/>
  <c r="U249" i="2" s="1"/>
  <c r="S195" i="2"/>
  <c r="U195" i="2" s="1"/>
  <c r="T195" i="2"/>
  <c r="V195" i="2" s="1"/>
  <c r="T140" i="2"/>
  <c r="V140" i="2" s="1"/>
  <c r="S140" i="2"/>
  <c r="U140" i="2" s="1"/>
  <c r="X86" i="2"/>
  <c r="AG86" i="2"/>
  <c r="N87" i="2" s="1"/>
  <c r="AF86" i="2"/>
  <c r="M87" i="2" s="1"/>
  <c r="Z86" i="2"/>
  <c r="G87" i="2" s="1"/>
  <c r="AD86" i="2"/>
  <c r="K87" i="2" s="1"/>
  <c r="AA86" i="2"/>
  <c r="H87" i="2" s="1"/>
  <c r="AB86" i="2"/>
  <c r="I87" i="2" s="1"/>
  <c r="W86" i="2"/>
  <c r="AC86" i="2"/>
  <c r="J87" i="2" s="1"/>
  <c r="AE86" i="2"/>
  <c r="L87" i="2" s="1"/>
  <c r="AD29" i="2"/>
  <c r="K30" i="2" s="1"/>
  <c r="AE29" i="2"/>
  <c r="L30" i="2" s="1"/>
  <c r="W29" i="2"/>
  <c r="T29" i="2"/>
  <c r="V29" i="2" s="1"/>
  <c r="AG140" i="3" l="1"/>
  <c r="N141" i="3" s="1"/>
  <c r="AF140" i="3"/>
  <c r="M141" i="3" s="1"/>
  <c r="X140" i="3"/>
  <c r="O304" i="3"/>
  <c r="Q304" i="3" s="1"/>
  <c r="P196" i="3"/>
  <c r="R196" i="3" s="1"/>
  <c r="P31" i="3"/>
  <c r="R31" i="3" s="1"/>
  <c r="O31" i="3"/>
  <c r="Q31" i="3" s="1"/>
  <c r="P304" i="3"/>
  <c r="R304" i="3" s="1"/>
  <c r="Y249" i="3"/>
  <c r="Y195" i="3"/>
  <c r="AC86" i="3"/>
  <c r="J87" i="3" s="1"/>
  <c r="AB86" i="3"/>
  <c r="I87" i="3" s="1"/>
  <c r="AA86" i="3"/>
  <c r="H87" i="3" s="1"/>
  <c r="Z86" i="3"/>
  <c r="G87" i="3" s="1"/>
  <c r="AE86" i="3"/>
  <c r="L87" i="3" s="1"/>
  <c r="W86" i="3"/>
  <c r="AD86" i="3"/>
  <c r="K87" i="3" s="1"/>
  <c r="O250" i="3"/>
  <c r="Q250" i="3" s="1"/>
  <c r="Y303" i="3"/>
  <c r="P250" i="3"/>
  <c r="R250" i="3" s="1"/>
  <c r="AG86" i="3"/>
  <c r="N87" i="3" s="1"/>
  <c r="AF86" i="3"/>
  <c r="M87" i="3" s="1"/>
  <c r="X86" i="3"/>
  <c r="Y30" i="3"/>
  <c r="Z140" i="3"/>
  <c r="G141" i="3" s="1"/>
  <c r="AE140" i="3"/>
  <c r="L141" i="3" s="1"/>
  <c r="W140" i="3"/>
  <c r="Y140" i="3" s="1"/>
  <c r="AD140" i="3"/>
  <c r="K141" i="3" s="1"/>
  <c r="AC140" i="3"/>
  <c r="J141" i="3" s="1"/>
  <c r="AB140" i="3"/>
  <c r="I141" i="3" s="1"/>
  <c r="AA140" i="3"/>
  <c r="H141" i="3" s="1"/>
  <c r="O196" i="3"/>
  <c r="Q196" i="3" s="1"/>
  <c r="Y86" i="2"/>
  <c r="AG303" i="2"/>
  <c r="N304" i="2" s="1"/>
  <c r="AF303" i="2"/>
  <c r="M304" i="2" s="1"/>
  <c r="X303" i="2"/>
  <c r="AE303" i="2"/>
  <c r="L304" i="2" s="1"/>
  <c r="W303" i="2"/>
  <c r="AD303" i="2"/>
  <c r="K304" i="2" s="1"/>
  <c r="AC303" i="2"/>
  <c r="J304" i="2" s="1"/>
  <c r="AB303" i="2"/>
  <c r="I304" i="2" s="1"/>
  <c r="AA303" i="2"/>
  <c r="H304" i="2" s="1"/>
  <c r="Z303" i="2"/>
  <c r="G304" i="2" s="1"/>
  <c r="AB249" i="2"/>
  <c r="I250" i="2" s="1"/>
  <c r="AA249" i="2"/>
  <c r="H250" i="2" s="1"/>
  <c r="Z249" i="2"/>
  <c r="G250" i="2" s="1"/>
  <c r="AE249" i="2"/>
  <c r="L250" i="2" s="1"/>
  <c r="W249" i="2"/>
  <c r="AD249" i="2"/>
  <c r="K250" i="2" s="1"/>
  <c r="AC249" i="2"/>
  <c r="J250" i="2" s="1"/>
  <c r="AG249" i="2"/>
  <c r="N250" i="2" s="1"/>
  <c r="AF249" i="2"/>
  <c r="M250" i="2" s="1"/>
  <c r="X249" i="2"/>
  <c r="AE195" i="2"/>
  <c r="L196" i="2" s="1"/>
  <c r="W195" i="2"/>
  <c r="AD195" i="2"/>
  <c r="K196" i="2" s="1"/>
  <c r="AC195" i="2"/>
  <c r="J196" i="2" s="1"/>
  <c r="AA195" i="2"/>
  <c r="H196" i="2" s="1"/>
  <c r="Z195" i="2"/>
  <c r="G196" i="2" s="1"/>
  <c r="AB195" i="2"/>
  <c r="I196" i="2" s="1"/>
  <c r="AG195" i="2"/>
  <c r="N196" i="2" s="1"/>
  <c r="AF195" i="2"/>
  <c r="M196" i="2" s="1"/>
  <c r="X195" i="2"/>
  <c r="AB140" i="2"/>
  <c r="I141" i="2" s="1"/>
  <c r="AE140" i="2"/>
  <c r="L141" i="2" s="1"/>
  <c r="AD140" i="2"/>
  <c r="K141" i="2" s="1"/>
  <c r="AA140" i="2"/>
  <c r="H141" i="2" s="1"/>
  <c r="Z140" i="2"/>
  <c r="G141" i="2" s="1"/>
  <c r="AC140" i="2"/>
  <c r="J141" i="2" s="1"/>
  <c r="W140" i="2"/>
  <c r="Y140" i="2" s="1"/>
  <c r="AF140" i="2"/>
  <c r="M141" i="2" s="1"/>
  <c r="X140" i="2"/>
  <c r="AG140" i="2"/>
  <c r="N141" i="2" s="1"/>
  <c r="P87" i="2"/>
  <c r="R87" i="2" s="1"/>
  <c r="O87" i="2"/>
  <c r="Q87" i="2" s="1"/>
  <c r="X29" i="2"/>
  <c r="Y29" i="2" s="1"/>
  <c r="AF29" i="2"/>
  <c r="M30" i="2" s="1"/>
  <c r="AG29" i="2"/>
  <c r="N30" i="2" s="1"/>
  <c r="Z29" i="2"/>
  <c r="G30" i="2" s="1"/>
  <c r="AB29" i="2"/>
  <c r="I30" i="2" s="1"/>
  <c r="AA29" i="2"/>
  <c r="H30" i="2" s="1"/>
  <c r="AC29" i="2"/>
  <c r="J30" i="2" s="1"/>
  <c r="S250" i="3" l="1"/>
  <c r="U250" i="3" s="1"/>
  <c r="T250" i="3"/>
  <c r="V250" i="3" s="1"/>
  <c r="P87" i="3"/>
  <c r="R87" i="3" s="1"/>
  <c r="O87" i="3"/>
  <c r="Q87" i="3" s="1"/>
  <c r="T31" i="3"/>
  <c r="V31" i="3" s="1"/>
  <c r="S31" i="3"/>
  <c r="U31" i="3" s="1"/>
  <c r="O141" i="3"/>
  <c r="Q141" i="3" s="1"/>
  <c r="P141" i="3"/>
  <c r="R141" i="3" s="1"/>
  <c r="Y86" i="3"/>
  <c r="T196" i="3"/>
  <c r="V196" i="3" s="1"/>
  <c r="S196" i="3"/>
  <c r="U196" i="3" s="1"/>
  <c r="T304" i="3"/>
  <c r="V304" i="3" s="1"/>
  <c r="S304" i="3"/>
  <c r="U304" i="3" s="1"/>
  <c r="Y303" i="2"/>
  <c r="Y249" i="2"/>
  <c r="P304" i="2"/>
  <c r="R304" i="2" s="1"/>
  <c r="O304" i="2"/>
  <c r="Q304" i="2" s="1"/>
  <c r="P250" i="2"/>
  <c r="R250" i="2" s="1"/>
  <c r="O250" i="2"/>
  <c r="Q250" i="2" s="1"/>
  <c r="O196" i="2"/>
  <c r="Q196" i="2" s="1"/>
  <c r="P196" i="2"/>
  <c r="R196" i="2" s="1"/>
  <c r="Y195" i="2"/>
  <c r="O141" i="2"/>
  <c r="Q141" i="2" s="1"/>
  <c r="P141" i="2"/>
  <c r="R141" i="2" s="1"/>
  <c r="S87" i="2"/>
  <c r="U87" i="2" s="1"/>
  <c r="T87" i="2"/>
  <c r="V87" i="2" s="1"/>
  <c r="O30" i="2"/>
  <c r="Q30" i="2" s="1"/>
  <c r="P30" i="2"/>
  <c r="R30" i="2" s="1"/>
  <c r="AB196" i="3" l="1"/>
  <c r="I197" i="3" s="1"/>
  <c r="AA196" i="3"/>
  <c r="H197" i="3" s="1"/>
  <c r="Z196" i="3"/>
  <c r="G197" i="3" s="1"/>
  <c r="AE196" i="3"/>
  <c r="L197" i="3" s="1"/>
  <c r="W196" i="3"/>
  <c r="AD196" i="3"/>
  <c r="K197" i="3" s="1"/>
  <c r="AC196" i="3"/>
  <c r="J197" i="3" s="1"/>
  <c r="X250" i="3"/>
  <c r="AG250" i="3"/>
  <c r="N251" i="3" s="1"/>
  <c r="AF250" i="3"/>
  <c r="M251" i="3" s="1"/>
  <c r="AG196" i="3"/>
  <c r="N197" i="3" s="1"/>
  <c r="AF196" i="3"/>
  <c r="M197" i="3" s="1"/>
  <c r="X196" i="3"/>
  <c r="AG31" i="3"/>
  <c r="N32" i="3" s="1"/>
  <c r="AF31" i="3"/>
  <c r="M32" i="3" s="1"/>
  <c r="X31" i="3"/>
  <c r="T141" i="3"/>
  <c r="V141" i="3" s="1"/>
  <c r="S141" i="3"/>
  <c r="U141" i="3" s="1"/>
  <c r="AD304" i="3"/>
  <c r="K305" i="3" s="1"/>
  <c r="AB304" i="3"/>
  <c r="I305" i="3" s="1"/>
  <c r="Z304" i="3"/>
  <c r="G305" i="3" s="1"/>
  <c r="W304" i="3"/>
  <c r="AE304" i="3"/>
  <c r="L305" i="3" s="1"/>
  <c r="AC304" i="3"/>
  <c r="J305" i="3" s="1"/>
  <c r="AA304" i="3"/>
  <c r="H305" i="3" s="1"/>
  <c r="T87" i="3"/>
  <c r="V87" i="3" s="1"/>
  <c r="S87" i="3"/>
  <c r="U87" i="3" s="1"/>
  <c r="AD31" i="3"/>
  <c r="K32" i="3" s="1"/>
  <c r="AC31" i="3"/>
  <c r="J32" i="3" s="1"/>
  <c r="AB31" i="3"/>
  <c r="I32" i="3" s="1"/>
  <c r="AA31" i="3"/>
  <c r="H32" i="3" s="1"/>
  <c r="Z31" i="3"/>
  <c r="G32" i="3" s="1"/>
  <c r="AE31" i="3"/>
  <c r="L32" i="3" s="1"/>
  <c r="W31" i="3"/>
  <c r="AA250" i="3"/>
  <c r="H251" i="3" s="1"/>
  <c r="Z250" i="3"/>
  <c r="G251" i="3" s="1"/>
  <c r="AE250" i="3"/>
  <c r="L251" i="3" s="1"/>
  <c r="W250" i="3"/>
  <c r="AD250" i="3"/>
  <c r="K251" i="3" s="1"/>
  <c r="AC250" i="3"/>
  <c r="J251" i="3" s="1"/>
  <c r="AB250" i="3"/>
  <c r="I251" i="3" s="1"/>
  <c r="X304" i="3"/>
  <c r="AG304" i="3"/>
  <c r="N305" i="3" s="1"/>
  <c r="AF304" i="3"/>
  <c r="M305" i="3" s="1"/>
  <c r="T304" i="2"/>
  <c r="V304" i="2" s="1"/>
  <c r="S304" i="2"/>
  <c r="U304" i="2" s="1"/>
  <c r="T250" i="2"/>
  <c r="V250" i="2" s="1"/>
  <c r="S250" i="2"/>
  <c r="U250" i="2" s="1"/>
  <c r="T196" i="2"/>
  <c r="V196" i="2" s="1"/>
  <c r="S196" i="2"/>
  <c r="U196" i="2" s="1"/>
  <c r="T141" i="2"/>
  <c r="V141" i="2" s="1"/>
  <c r="S141" i="2"/>
  <c r="U141" i="2" s="1"/>
  <c r="AF87" i="2"/>
  <c r="M88" i="2" s="1"/>
  <c r="AG87" i="2"/>
  <c r="N88" i="2" s="1"/>
  <c r="X87" i="2"/>
  <c r="AE87" i="2"/>
  <c r="L88" i="2" s="1"/>
  <c r="W87" i="2"/>
  <c r="Y87" i="2" s="1"/>
  <c r="AA87" i="2"/>
  <c r="H88" i="2" s="1"/>
  <c r="AD87" i="2"/>
  <c r="K88" i="2" s="1"/>
  <c r="AC87" i="2"/>
  <c r="J88" i="2" s="1"/>
  <c r="AB87" i="2"/>
  <c r="I88" i="2" s="1"/>
  <c r="Z87" i="2"/>
  <c r="G88" i="2" s="1"/>
  <c r="S30" i="2"/>
  <c r="U30" i="2" s="1"/>
  <c r="T30" i="2"/>
  <c r="V30" i="2" s="1"/>
  <c r="Y250" i="3" l="1"/>
  <c r="Y31" i="3"/>
  <c r="AE141" i="3"/>
  <c r="L142" i="3" s="1"/>
  <c r="W141" i="3"/>
  <c r="AD141" i="3"/>
  <c r="K142" i="3" s="1"/>
  <c r="AC141" i="3"/>
  <c r="J142" i="3" s="1"/>
  <c r="AB141" i="3"/>
  <c r="I142" i="3" s="1"/>
  <c r="AA141" i="3"/>
  <c r="H142" i="3" s="1"/>
  <c r="Z141" i="3"/>
  <c r="G142" i="3" s="1"/>
  <c r="O32" i="3"/>
  <c r="Q32" i="3" s="1"/>
  <c r="AG87" i="3"/>
  <c r="N88" i="3" s="1"/>
  <c r="AF87" i="3"/>
  <c r="M88" i="3" s="1"/>
  <c r="X87" i="3"/>
  <c r="AG141" i="3"/>
  <c r="N142" i="3" s="1"/>
  <c r="AF141" i="3"/>
  <c r="M142" i="3" s="1"/>
  <c r="X141" i="3"/>
  <c r="P251" i="3"/>
  <c r="R251" i="3" s="1"/>
  <c r="P32" i="3"/>
  <c r="R32" i="3" s="1"/>
  <c r="Y304" i="3"/>
  <c r="O305" i="3"/>
  <c r="Q305" i="3" s="1"/>
  <c r="Y196" i="3"/>
  <c r="O251" i="3"/>
  <c r="Q251" i="3" s="1"/>
  <c r="P305" i="3"/>
  <c r="R305" i="3" s="1"/>
  <c r="Z87" i="3"/>
  <c r="G88" i="3" s="1"/>
  <c r="AE87" i="3"/>
  <c r="L88" i="3" s="1"/>
  <c r="W87" i="3"/>
  <c r="Y87" i="3" s="1"/>
  <c r="AD87" i="3"/>
  <c r="K88" i="3" s="1"/>
  <c r="AC87" i="3"/>
  <c r="J88" i="3" s="1"/>
  <c r="AB87" i="3"/>
  <c r="I88" i="3" s="1"/>
  <c r="AA87" i="3"/>
  <c r="H88" i="3" s="1"/>
  <c r="O197" i="3"/>
  <c r="Q197" i="3" s="1"/>
  <c r="P197" i="3"/>
  <c r="R197" i="3" s="1"/>
  <c r="AD304" i="2"/>
  <c r="K305" i="2" s="1"/>
  <c r="AC304" i="2"/>
  <c r="J305" i="2" s="1"/>
  <c r="AB304" i="2"/>
  <c r="I305" i="2" s="1"/>
  <c r="AE304" i="2"/>
  <c r="L305" i="2" s="1"/>
  <c r="AA304" i="2"/>
  <c r="H305" i="2" s="1"/>
  <c r="Z304" i="2"/>
  <c r="G305" i="2" s="1"/>
  <c r="W304" i="2"/>
  <c r="AG304" i="2"/>
  <c r="N305" i="2" s="1"/>
  <c r="AF304" i="2"/>
  <c r="M305" i="2" s="1"/>
  <c r="X304" i="2"/>
  <c r="AE250" i="2"/>
  <c r="L251" i="2" s="1"/>
  <c r="W250" i="2"/>
  <c r="AD250" i="2"/>
  <c r="K251" i="2" s="1"/>
  <c r="AC250" i="2"/>
  <c r="J251" i="2" s="1"/>
  <c r="AB250" i="2"/>
  <c r="I251" i="2" s="1"/>
  <c r="AA250" i="2"/>
  <c r="H251" i="2" s="1"/>
  <c r="Z250" i="2"/>
  <c r="G251" i="2" s="1"/>
  <c r="AG250" i="2"/>
  <c r="N251" i="2" s="1"/>
  <c r="AF250" i="2"/>
  <c r="M251" i="2" s="1"/>
  <c r="X250" i="2"/>
  <c r="AB196" i="2"/>
  <c r="I197" i="2" s="1"/>
  <c r="AA196" i="2"/>
  <c r="H197" i="2" s="1"/>
  <c r="Z196" i="2"/>
  <c r="G197" i="2" s="1"/>
  <c r="AE196" i="2"/>
  <c r="L197" i="2" s="1"/>
  <c r="W196" i="2"/>
  <c r="AD196" i="2"/>
  <c r="K197" i="2" s="1"/>
  <c r="AC196" i="2"/>
  <c r="J197" i="2" s="1"/>
  <c r="AG196" i="2"/>
  <c r="N197" i="2" s="1"/>
  <c r="AF196" i="2"/>
  <c r="M197" i="2" s="1"/>
  <c r="X196" i="2"/>
  <c r="AC141" i="2"/>
  <c r="J142" i="2" s="1"/>
  <c r="AB141" i="2"/>
  <c r="I142" i="2" s="1"/>
  <c r="AA141" i="2"/>
  <c r="H142" i="2" s="1"/>
  <c r="Z141" i="2"/>
  <c r="G142" i="2" s="1"/>
  <c r="AE141" i="2"/>
  <c r="L142" i="2" s="1"/>
  <c r="W141" i="2"/>
  <c r="Y141" i="2" s="1"/>
  <c r="AD141" i="2"/>
  <c r="K142" i="2" s="1"/>
  <c r="AG141" i="2"/>
  <c r="N142" i="2" s="1"/>
  <c r="X141" i="2"/>
  <c r="AF141" i="2"/>
  <c r="M142" i="2" s="1"/>
  <c r="O88" i="2"/>
  <c r="Q88" i="2" s="1"/>
  <c r="P88" i="2"/>
  <c r="R88" i="2" s="1"/>
  <c r="X30" i="2"/>
  <c r="AF30" i="2"/>
  <c r="M31" i="2" s="1"/>
  <c r="AG30" i="2"/>
  <c r="N31" i="2" s="1"/>
  <c r="AD30" i="2"/>
  <c r="K31" i="2" s="1"/>
  <c r="W30" i="2"/>
  <c r="AA30" i="2"/>
  <c r="H31" i="2" s="1"/>
  <c r="AB30" i="2"/>
  <c r="I31" i="2" s="1"/>
  <c r="AC30" i="2"/>
  <c r="J31" i="2" s="1"/>
  <c r="Z30" i="2"/>
  <c r="G31" i="2" s="1"/>
  <c r="AE30" i="2"/>
  <c r="L31" i="2" s="1"/>
  <c r="T251" i="3" l="1"/>
  <c r="V251" i="3" s="1"/>
  <c r="S251" i="3"/>
  <c r="U251" i="3" s="1"/>
  <c r="O142" i="3"/>
  <c r="Q142" i="3" s="1"/>
  <c r="P142" i="3"/>
  <c r="R142" i="3" s="1"/>
  <c r="P88" i="3"/>
  <c r="R88" i="3" s="1"/>
  <c r="T197" i="3"/>
  <c r="V197" i="3" s="1"/>
  <c r="S197" i="3"/>
  <c r="U197" i="3" s="1"/>
  <c r="O88" i="3"/>
  <c r="Q88" i="3" s="1"/>
  <c r="S305" i="3"/>
  <c r="U305" i="3" s="1"/>
  <c r="T305" i="3"/>
  <c r="V305" i="3" s="1"/>
  <c r="S32" i="3"/>
  <c r="U32" i="3" s="1"/>
  <c r="T32" i="3"/>
  <c r="V32" i="3" s="1"/>
  <c r="Y141" i="3"/>
  <c r="Y304" i="2"/>
  <c r="Y196" i="2"/>
  <c r="Y30" i="2"/>
  <c r="O305" i="2"/>
  <c r="Q305" i="2" s="1"/>
  <c r="P305" i="2"/>
  <c r="R305" i="2" s="1"/>
  <c r="O251" i="2"/>
  <c r="Q251" i="2" s="1"/>
  <c r="P251" i="2"/>
  <c r="R251" i="2" s="1"/>
  <c r="Y250" i="2"/>
  <c r="O197" i="2"/>
  <c r="Q197" i="2" s="1"/>
  <c r="P197" i="2"/>
  <c r="R197" i="2" s="1"/>
  <c r="O142" i="2"/>
  <c r="Q142" i="2" s="1"/>
  <c r="P142" i="2"/>
  <c r="R142" i="2" s="1"/>
  <c r="T88" i="2"/>
  <c r="V88" i="2" s="1"/>
  <c r="S88" i="2"/>
  <c r="U88" i="2" s="1"/>
  <c r="P31" i="2"/>
  <c r="R31" i="2" s="1"/>
  <c r="O31" i="2"/>
  <c r="Q31" i="2" s="1"/>
  <c r="AG197" i="3" l="1"/>
  <c r="N198" i="3" s="1"/>
  <c r="AF197" i="3"/>
  <c r="M198" i="3" s="1"/>
  <c r="X197" i="3"/>
  <c r="AC305" i="3"/>
  <c r="J306" i="3" s="1"/>
  <c r="AA305" i="3"/>
  <c r="H306" i="3" s="1"/>
  <c r="W305" i="3"/>
  <c r="AE305" i="3"/>
  <c r="L306" i="3" s="1"/>
  <c r="AD305" i="3"/>
  <c r="K306" i="3" s="1"/>
  <c r="AB305" i="3"/>
  <c r="I306" i="3" s="1"/>
  <c r="Z305" i="3"/>
  <c r="G306" i="3" s="1"/>
  <c r="AE251" i="3"/>
  <c r="L252" i="3" s="1"/>
  <c r="W251" i="3"/>
  <c r="AD251" i="3"/>
  <c r="K252" i="3" s="1"/>
  <c r="AB251" i="3"/>
  <c r="I252" i="3" s="1"/>
  <c r="AA251" i="3"/>
  <c r="H252" i="3" s="1"/>
  <c r="AC251" i="3"/>
  <c r="J252" i="3" s="1"/>
  <c r="Z251" i="3"/>
  <c r="G252" i="3" s="1"/>
  <c r="AG305" i="3"/>
  <c r="N306" i="3" s="1"/>
  <c r="AF305" i="3"/>
  <c r="M306" i="3" s="1"/>
  <c r="X305" i="3"/>
  <c r="AF251" i="3"/>
  <c r="M252" i="3" s="1"/>
  <c r="X251" i="3"/>
  <c r="AG251" i="3"/>
  <c r="N252" i="3" s="1"/>
  <c r="AG32" i="3"/>
  <c r="N33" i="3" s="1"/>
  <c r="AF32" i="3"/>
  <c r="M33" i="3" s="1"/>
  <c r="X32" i="3"/>
  <c r="AB32" i="3"/>
  <c r="I33" i="3" s="1"/>
  <c r="AA32" i="3"/>
  <c r="H33" i="3" s="1"/>
  <c r="Z32" i="3"/>
  <c r="G33" i="3" s="1"/>
  <c r="AE32" i="3"/>
  <c r="L33" i="3" s="1"/>
  <c r="W32" i="3"/>
  <c r="AD32" i="3"/>
  <c r="K33" i="3" s="1"/>
  <c r="AC32" i="3"/>
  <c r="J33" i="3" s="1"/>
  <c r="T88" i="3"/>
  <c r="V88" i="3" s="1"/>
  <c r="S88" i="3"/>
  <c r="U88" i="3" s="1"/>
  <c r="T142" i="3"/>
  <c r="V142" i="3" s="1"/>
  <c r="S142" i="3"/>
  <c r="U142" i="3" s="1"/>
  <c r="AE197" i="3"/>
  <c r="L198" i="3" s="1"/>
  <c r="W197" i="3"/>
  <c r="Y197" i="3" s="1"/>
  <c r="AD197" i="3"/>
  <c r="K198" i="3" s="1"/>
  <c r="AC197" i="3"/>
  <c r="J198" i="3" s="1"/>
  <c r="AB197" i="3"/>
  <c r="I198" i="3" s="1"/>
  <c r="AA197" i="3"/>
  <c r="H198" i="3" s="1"/>
  <c r="Z197" i="3"/>
  <c r="G198" i="3" s="1"/>
  <c r="S305" i="2"/>
  <c r="U305" i="2" s="1"/>
  <c r="T305" i="2"/>
  <c r="V305" i="2" s="1"/>
  <c r="T251" i="2"/>
  <c r="V251" i="2" s="1"/>
  <c r="S251" i="2"/>
  <c r="U251" i="2" s="1"/>
  <c r="T197" i="2"/>
  <c r="V197" i="2" s="1"/>
  <c r="S197" i="2"/>
  <c r="U197" i="2" s="1"/>
  <c r="T142" i="2"/>
  <c r="V142" i="2" s="1"/>
  <c r="S142" i="2"/>
  <c r="U142" i="2" s="1"/>
  <c r="AB88" i="2"/>
  <c r="I89" i="2" s="1"/>
  <c r="Z88" i="2"/>
  <c r="G89" i="2" s="1"/>
  <c r="W88" i="2"/>
  <c r="Y88" i="2" s="1"/>
  <c r="AE88" i="2"/>
  <c r="L89" i="2" s="1"/>
  <c r="AC88" i="2"/>
  <c r="J89" i="2" s="1"/>
  <c r="AA88" i="2"/>
  <c r="H89" i="2" s="1"/>
  <c r="AD88" i="2"/>
  <c r="K89" i="2" s="1"/>
  <c r="AF88" i="2"/>
  <c r="M89" i="2" s="1"/>
  <c r="X88" i="2"/>
  <c r="AG88" i="2"/>
  <c r="N89" i="2" s="1"/>
  <c r="S31" i="2"/>
  <c r="U31" i="2" s="1"/>
  <c r="T31" i="2"/>
  <c r="V31" i="2" s="1"/>
  <c r="Y305" i="3" l="1"/>
  <c r="Y32" i="3"/>
  <c r="P252" i="3"/>
  <c r="R252" i="3" s="1"/>
  <c r="AB142" i="3"/>
  <c r="I143" i="3" s="1"/>
  <c r="AA142" i="3"/>
  <c r="H143" i="3" s="1"/>
  <c r="Z142" i="3"/>
  <c r="G143" i="3" s="1"/>
  <c r="AE142" i="3"/>
  <c r="L143" i="3" s="1"/>
  <c r="W142" i="3"/>
  <c r="AD142" i="3"/>
  <c r="K143" i="3" s="1"/>
  <c r="AC142" i="3"/>
  <c r="J143" i="3" s="1"/>
  <c r="O33" i="3"/>
  <c r="Q33" i="3" s="1"/>
  <c r="O198" i="3"/>
  <c r="Q198" i="3" s="1"/>
  <c r="Y251" i="3"/>
  <c r="AE88" i="3"/>
  <c r="L89" i="3" s="1"/>
  <c r="W88" i="3"/>
  <c r="Y88" i="3" s="1"/>
  <c r="AD88" i="3"/>
  <c r="K89" i="3" s="1"/>
  <c r="AC88" i="3"/>
  <c r="J89" i="3" s="1"/>
  <c r="AB88" i="3"/>
  <c r="I89" i="3" s="1"/>
  <c r="AA88" i="3"/>
  <c r="H89" i="3" s="1"/>
  <c r="Z88" i="3"/>
  <c r="G89" i="3" s="1"/>
  <c r="P33" i="3"/>
  <c r="R33" i="3" s="1"/>
  <c r="AG142" i="3"/>
  <c r="N143" i="3" s="1"/>
  <c r="AF142" i="3"/>
  <c r="M143" i="3" s="1"/>
  <c r="X142" i="3"/>
  <c r="P198" i="3"/>
  <c r="R198" i="3" s="1"/>
  <c r="AG88" i="3"/>
  <c r="N89" i="3" s="1"/>
  <c r="AF88" i="3"/>
  <c r="M89" i="3" s="1"/>
  <c r="X88" i="3"/>
  <c r="O306" i="3"/>
  <c r="Q306" i="3" s="1"/>
  <c r="O252" i="3"/>
  <c r="Q252" i="3" s="1"/>
  <c r="P306" i="3"/>
  <c r="R306" i="3" s="1"/>
  <c r="AG305" i="2"/>
  <c r="N306" i="2" s="1"/>
  <c r="X305" i="2"/>
  <c r="AF305" i="2"/>
  <c r="M306" i="2" s="1"/>
  <c r="AA305" i="2"/>
  <c r="H306" i="2" s="1"/>
  <c r="Z305" i="2"/>
  <c r="G306" i="2" s="1"/>
  <c r="AE305" i="2"/>
  <c r="L306" i="2" s="1"/>
  <c r="W305" i="2"/>
  <c r="AD305" i="2"/>
  <c r="K306" i="2" s="1"/>
  <c r="AC305" i="2"/>
  <c r="J306" i="2" s="1"/>
  <c r="AB305" i="2"/>
  <c r="I306" i="2" s="1"/>
  <c r="AD251" i="2"/>
  <c r="K252" i="2" s="1"/>
  <c r="AC251" i="2"/>
  <c r="J252" i="2" s="1"/>
  <c r="AB251" i="2"/>
  <c r="I252" i="2" s="1"/>
  <c r="AA251" i="2"/>
  <c r="H252" i="2" s="1"/>
  <c r="Z251" i="2"/>
  <c r="G252" i="2" s="1"/>
  <c r="AE251" i="2"/>
  <c r="L252" i="2" s="1"/>
  <c r="W251" i="2"/>
  <c r="AG251" i="2"/>
  <c r="N252" i="2" s="1"/>
  <c r="AF251" i="2"/>
  <c r="M252" i="2" s="1"/>
  <c r="X251" i="2"/>
  <c r="AE197" i="2"/>
  <c r="L198" i="2" s="1"/>
  <c r="W197" i="2"/>
  <c r="AD197" i="2"/>
  <c r="K198" i="2" s="1"/>
  <c r="AC197" i="2"/>
  <c r="J198" i="2" s="1"/>
  <c r="AB197" i="2"/>
  <c r="I198" i="2" s="1"/>
  <c r="Z197" i="2"/>
  <c r="G198" i="2" s="1"/>
  <c r="AA197" i="2"/>
  <c r="H198" i="2" s="1"/>
  <c r="AG197" i="2"/>
  <c r="N198" i="2" s="1"/>
  <c r="AF197" i="2"/>
  <c r="M198" i="2" s="1"/>
  <c r="X197" i="2"/>
  <c r="AB142" i="2"/>
  <c r="I143" i="2" s="1"/>
  <c r="Z142" i="2"/>
  <c r="G143" i="2" s="1"/>
  <c r="AD142" i="2"/>
  <c r="K143" i="2" s="1"/>
  <c r="W142" i="2"/>
  <c r="Y142" i="2" s="1"/>
  <c r="AE142" i="2"/>
  <c r="L143" i="2" s="1"/>
  <c r="AA142" i="2"/>
  <c r="H143" i="2" s="1"/>
  <c r="AC142" i="2"/>
  <c r="J143" i="2" s="1"/>
  <c r="AF142" i="2"/>
  <c r="M143" i="2" s="1"/>
  <c r="X142" i="2"/>
  <c r="AG142" i="2"/>
  <c r="N143" i="2" s="1"/>
  <c r="O89" i="2"/>
  <c r="Q89" i="2" s="1"/>
  <c r="P89" i="2"/>
  <c r="R89" i="2" s="1"/>
  <c r="X31" i="2"/>
  <c r="AF31" i="2"/>
  <c r="M32" i="2" s="1"/>
  <c r="AG31" i="2"/>
  <c r="N32" i="2" s="1"/>
  <c r="AD31" i="2"/>
  <c r="K32" i="2" s="1"/>
  <c r="W31" i="2"/>
  <c r="Y31" i="2" s="1"/>
  <c r="Z31" i="2"/>
  <c r="G32" i="2" s="1"/>
  <c r="AB31" i="2"/>
  <c r="I32" i="2" s="1"/>
  <c r="AC31" i="2"/>
  <c r="J32" i="2" s="1"/>
  <c r="AE31" i="2"/>
  <c r="L32" i="2" s="1"/>
  <c r="AA31" i="2"/>
  <c r="H32" i="2" s="1"/>
  <c r="Y142" i="3" l="1"/>
  <c r="O89" i="3"/>
  <c r="Q89" i="3" s="1"/>
  <c r="O143" i="3"/>
  <c r="Q143" i="3" s="1"/>
  <c r="P143" i="3"/>
  <c r="R143" i="3" s="1"/>
  <c r="T306" i="3"/>
  <c r="V306" i="3" s="1"/>
  <c r="S306" i="3"/>
  <c r="U306" i="3" s="1"/>
  <c r="P89" i="3"/>
  <c r="R89" i="3" s="1"/>
  <c r="T33" i="3"/>
  <c r="V33" i="3" s="1"/>
  <c r="S33" i="3"/>
  <c r="U33" i="3" s="1"/>
  <c r="T252" i="3"/>
  <c r="V252" i="3" s="1"/>
  <c r="S252" i="3"/>
  <c r="U252" i="3" s="1"/>
  <c r="T198" i="3"/>
  <c r="V198" i="3" s="1"/>
  <c r="S198" i="3"/>
  <c r="U198" i="3" s="1"/>
  <c r="Y305" i="2"/>
  <c r="Y251" i="2"/>
  <c r="O306" i="2"/>
  <c r="Q306" i="2" s="1"/>
  <c r="P306" i="2"/>
  <c r="R306" i="2" s="1"/>
  <c r="P252" i="2"/>
  <c r="R252" i="2" s="1"/>
  <c r="O252" i="2"/>
  <c r="Q252" i="2" s="1"/>
  <c r="O198" i="2"/>
  <c r="Q198" i="2" s="1"/>
  <c r="P198" i="2"/>
  <c r="R198" i="2" s="1"/>
  <c r="Y197" i="2"/>
  <c r="O143" i="2"/>
  <c r="Q143" i="2" s="1"/>
  <c r="P143" i="2"/>
  <c r="R143" i="2" s="1"/>
  <c r="T89" i="2"/>
  <c r="V89" i="2" s="1"/>
  <c r="S89" i="2"/>
  <c r="U89" i="2" s="1"/>
  <c r="P32" i="2"/>
  <c r="R32" i="2" s="1"/>
  <c r="O32" i="2"/>
  <c r="Q32" i="2" s="1"/>
  <c r="AG252" i="3" l="1"/>
  <c r="N253" i="3" s="1"/>
  <c r="AF252" i="3"/>
  <c r="M253" i="3" s="1"/>
  <c r="X252" i="3"/>
  <c r="T143" i="3"/>
  <c r="V143" i="3" s="1"/>
  <c r="S143" i="3"/>
  <c r="U143" i="3" s="1"/>
  <c r="AF33" i="3"/>
  <c r="M34" i="3" s="1"/>
  <c r="X33" i="3"/>
  <c r="AG33" i="3"/>
  <c r="N34" i="3" s="1"/>
  <c r="Z306" i="3"/>
  <c r="G307" i="3" s="1"/>
  <c r="AD306" i="3"/>
  <c r="K307" i="3" s="1"/>
  <c r="AE306" i="3"/>
  <c r="L307" i="3" s="1"/>
  <c r="AC306" i="3"/>
  <c r="J307" i="3" s="1"/>
  <c r="AB306" i="3"/>
  <c r="I307" i="3" s="1"/>
  <c r="AA306" i="3"/>
  <c r="H307" i="3" s="1"/>
  <c r="W306" i="3"/>
  <c r="T89" i="3"/>
  <c r="V89" i="3" s="1"/>
  <c r="S89" i="3"/>
  <c r="U89" i="3" s="1"/>
  <c r="AC252" i="3"/>
  <c r="J253" i="3" s="1"/>
  <c r="AB252" i="3"/>
  <c r="I253" i="3" s="1"/>
  <c r="AA252" i="3"/>
  <c r="H253" i="3" s="1"/>
  <c r="AE252" i="3"/>
  <c r="L253" i="3" s="1"/>
  <c r="AD252" i="3"/>
  <c r="K253" i="3" s="1"/>
  <c r="Z252" i="3"/>
  <c r="G253" i="3" s="1"/>
  <c r="W252" i="3"/>
  <c r="Y252" i="3" s="1"/>
  <c r="AD198" i="3"/>
  <c r="K199" i="3" s="1"/>
  <c r="AC198" i="3"/>
  <c r="J199" i="3" s="1"/>
  <c r="AB198" i="3"/>
  <c r="I199" i="3" s="1"/>
  <c r="AA198" i="3"/>
  <c r="H199" i="3" s="1"/>
  <c r="Z198" i="3"/>
  <c r="G199" i="3" s="1"/>
  <c r="AE198" i="3"/>
  <c r="L199" i="3" s="1"/>
  <c r="W198" i="3"/>
  <c r="Y198" i="3" s="1"/>
  <c r="AF306" i="3"/>
  <c r="M307" i="3" s="1"/>
  <c r="X306" i="3"/>
  <c r="AG306" i="3"/>
  <c r="N307" i="3" s="1"/>
  <c r="AG198" i="3"/>
  <c r="N199" i="3" s="1"/>
  <c r="AF198" i="3"/>
  <c r="M199" i="3" s="1"/>
  <c r="X198" i="3"/>
  <c r="AE33" i="3"/>
  <c r="L34" i="3" s="1"/>
  <c r="W33" i="3"/>
  <c r="AD33" i="3"/>
  <c r="K34" i="3" s="1"/>
  <c r="AC33" i="3"/>
  <c r="J34" i="3" s="1"/>
  <c r="AB33" i="3"/>
  <c r="I34" i="3" s="1"/>
  <c r="AA33" i="3"/>
  <c r="H34" i="3" s="1"/>
  <c r="Z33" i="3"/>
  <c r="G34" i="3" s="1"/>
  <c r="T306" i="2"/>
  <c r="V306" i="2" s="1"/>
  <c r="S306" i="2"/>
  <c r="U306" i="2" s="1"/>
  <c r="S252" i="2"/>
  <c r="U252" i="2" s="1"/>
  <c r="T252" i="2"/>
  <c r="V252" i="2" s="1"/>
  <c r="T198" i="2"/>
  <c r="V198" i="2" s="1"/>
  <c r="S198" i="2"/>
  <c r="U198" i="2" s="1"/>
  <c r="S143" i="2"/>
  <c r="U143" i="2" s="1"/>
  <c r="T143" i="2"/>
  <c r="V143" i="2" s="1"/>
  <c r="AC89" i="2"/>
  <c r="J90" i="2" s="1"/>
  <c r="AE89" i="2"/>
  <c r="L90" i="2" s="1"/>
  <c r="AD89" i="2"/>
  <c r="K90" i="2" s="1"/>
  <c r="W89" i="2"/>
  <c r="Y89" i="2" s="1"/>
  <c r="AB89" i="2"/>
  <c r="I90" i="2" s="1"/>
  <c r="AA89" i="2"/>
  <c r="H90" i="2" s="1"/>
  <c r="Z89" i="2"/>
  <c r="G90" i="2" s="1"/>
  <c r="AG89" i="2"/>
  <c r="N90" i="2" s="1"/>
  <c r="X89" i="2"/>
  <c r="AF89" i="2"/>
  <c r="M90" i="2" s="1"/>
  <c r="T32" i="2"/>
  <c r="V32" i="2" s="1"/>
  <c r="S32" i="2"/>
  <c r="U32" i="2" s="1"/>
  <c r="Y33" i="3" l="1"/>
  <c r="AB89" i="3"/>
  <c r="I90" i="3" s="1"/>
  <c r="AA89" i="3"/>
  <c r="H90" i="3" s="1"/>
  <c r="Z89" i="3"/>
  <c r="G90" i="3" s="1"/>
  <c r="AE89" i="3"/>
  <c r="L90" i="3" s="1"/>
  <c r="W89" i="3"/>
  <c r="Y89" i="3" s="1"/>
  <c r="AD89" i="3"/>
  <c r="K90" i="3" s="1"/>
  <c r="AC89" i="3"/>
  <c r="J90" i="3" s="1"/>
  <c r="AG89" i="3"/>
  <c r="N90" i="3" s="1"/>
  <c r="AF89" i="3"/>
  <c r="M90" i="3" s="1"/>
  <c r="X89" i="3"/>
  <c r="O307" i="3"/>
  <c r="Q307" i="3" s="1"/>
  <c r="O253" i="3"/>
  <c r="Q253" i="3" s="1"/>
  <c r="Y306" i="3"/>
  <c r="O34" i="3"/>
  <c r="Q34" i="3" s="1"/>
  <c r="O199" i="3"/>
  <c r="Q199" i="3" s="1"/>
  <c r="P307" i="3"/>
  <c r="R307" i="3" s="1"/>
  <c r="AE143" i="3"/>
  <c r="L144" i="3" s="1"/>
  <c r="W143" i="3"/>
  <c r="AD143" i="3"/>
  <c r="K144" i="3" s="1"/>
  <c r="AC143" i="3"/>
  <c r="J144" i="3" s="1"/>
  <c r="AB143" i="3"/>
  <c r="I144" i="3" s="1"/>
  <c r="AA143" i="3"/>
  <c r="H144" i="3" s="1"/>
  <c r="Z143" i="3"/>
  <c r="G144" i="3" s="1"/>
  <c r="P199" i="3"/>
  <c r="R199" i="3" s="1"/>
  <c r="P253" i="3"/>
  <c r="R253" i="3" s="1"/>
  <c r="AG143" i="3"/>
  <c r="N144" i="3" s="1"/>
  <c r="AF143" i="3"/>
  <c r="M144" i="3" s="1"/>
  <c r="X143" i="3"/>
  <c r="P34" i="3"/>
  <c r="R34" i="3" s="1"/>
  <c r="AE306" i="2"/>
  <c r="L307" i="2" s="1"/>
  <c r="W306" i="2"/>
  <c r="Y306" i="2" s="1"/>
  <c r="AD306" i="2"/>
  <c r="K307" i="2" s="1"/>
  <c r="AB306" i="2"/>
  <c r="I307" i="2" s="1"/>
  <c r="AA306" i="2"/>
  <c r="H307" i="2" s="1"/>
  <c r="AC306" i="2"/>
  <c r="J307" i="2" s="1"/>
  <c r="Z306" i="2"/>
  <c r="G307" i="2" s="1"/>
  <c r="AF306" i="2"/>
  <c r="M307" i="2" s="1"/>
  <c r="X306" i="2"/>
  <c r="AG306" i="2"/>
  <c r="N307" i="2" s="1"/>
  <c r="AG252" i="2"/>
  <c r="N253" i="2" s="1"/>
  <c r="AF252" i="2"/>
  <c r="M253" i="2" s="1"/>
  <c r="X252" i="2"/>
  <c r="AA252" i="2"/>
  <c r="H253" i="2" s="1"/>
  <c r="Z252" i="2"/>
  <c r="G253" i="2" s="1"/>
  <c r="AE252" i="2"/>
  <c r="L253" i="2" s="1"/>
  <c r="W252" i="2"/>
  <c r="AD252" i="2"/>
  <c r="K253" i="2" s="1"/>
  <c r="AC252" i="2"/>
  <c r="J253" i="2" s="1"/>
  <c r="AB252" i="2"/>
  <c r="I253" i="2" s="1"/>
  <c r="AD198" i="2"/>
  <c r="K199" i="2" s="1"/>
  <c r="AC198" i="2"/>
  <c r="J199" i="2" s="1"/>
  <c r="AB198" i="2"/>
  <c r="I199" i="2" s="1"/>
  <c r="AA198" i="2"/>
  <c r="H199" i="2" s="1"/>
  <c r="Z198" i="2"/>
  <c r="G199" i="2" s="1"/>
  <c r="W198" i="2"/>
  <c r="AE198" i="2"/>
  <c r="L199" i="2" s="1"/>
  <c r="AG198" i="2"/>
  <c r="N199" i="2" s="1"/>
  <c r="X198" i="2"/>
  <c r="AF198" i="2"/>
  <c r="M199" i="2" s="1"/>
  <c r="AG143" i="2"/>
  <c r="N144" i="2" s="1"/>
  <c r="X143" i="2"/>
  <c r="AF143" i="2"/>
  <c r="M144" i="2" s="1"/>
  <c r="AE143" i="2"/>
  <c r="L144" i="2" s="1"/>
  <c r="W143" i="2"/>
  <c r="Y143" i="2" s="1"/>
  <c r="AC143" i="2"/>
  <c r="J144" i="2" s="1"/>
  <c r="AA143" i="2"/>
  <c r="H144" i="2" s="1"/>
  <c r="Z143" i="2"/>
  <c r="G144" i="2" s="1"/>
  <c r="AD143" i="2"/>
  <c r="K144" i="2" s="1"/>
  <c r="AB143" i="2"/>
  <c r="I144" i="2" s="1"/>
  <c r="O90" i="2"/>
  <c r="Q90" i="2" s="1"/>
  <c r="P90" i="2"/>
  <c r="R90" i="2" s="1"/>
  <c r="Z32" i="2"/>
  <c r="AC32" i="2"/>
  <c r="J33" i="2" s="1"/>
  <c r="W32" i="2"/>
  <c r="AD32" i="2"/>
  <c r="K33" i="2" s="1"/>
  <c r="AE32" i="2"/>
  <c r="L33" i="2" s="1"/>
  <c r="AA32" i="2"/>
  <c r="H33" i="2" s="1"/>
  <c r="AB32" i="2"/>
  <c r="I33" i="2" s="1"/>
  <c r="X32" i="2"/>
  <c r="AF32" i="2"/>
  <c r="M33" i="2" s="1"/>
  <c r="AG32" i="2"/>
  <c r="N33" i="2" s="1"/>
  <c r="S199" i="3" l="1"/>
  <c r="U199" i="3" s="1"/>
  <c r="T199" i="3"/>
  <c r="V199" i="3" s="1"/>
  <c r="S307" i="3"/>
  <c r="U307" i="3" s="1"/>
  <c r="T307" i="3"/>
  <c r="V307" i="3" s="1"/>
  <c r="Y143" i="3"/>
  <c r="O90" i="3"/>
  <c r="Q90" i="3" s="1"/>
  <c r="P144" i="3"/>
  <c r="R144" i="3" s="1"/>
  <c r="T34" i="3"/>
  <c r="V34" i="3" s="1"/>
  <c r="S34" i="3"/>
  <c r="U34" i="3" s="1"/>
  <c r="T253" i="3"/>
  <c r="V253" i="3" s="1"/>
  <c r="S253" i="3"/>
  <c r="U253" i="3" s="1"/>
  <c r="P90" i="3"/>
  <c r="R90" i="3" s="1"/>
  <c r="O144" i="3"/>
  <c r="Q144" i="3" s="1"/>
  <c r="Y252" i="2"/>
  <c r="Y198" i="2"/>
  <c r="Y32" i="2"/>
  <c r="P307" i="2"/>
  <c r="R307" i="2" s="1"/>
  <c r="O307" i="2"/>
  <c r="Q307" i="2" s="1"/>
  <c r="O253" i="2"/>
  <c r="Q253" i="2" s="1"/>
  <c r="P253" i="2"/>
  <c r="R253" i="2" s="1"/>
  <c r="P199" i="2"/>
  <c r="R199" i="2" s="1"/>
  <c r="O199" i="2"/>
  <c r="Q199" i="2" s="1"/>
  <c r="O144" i="2"/>
  <c r="Q144" i="2" s="1"/>
  <c r="P144" i="2"/>
  <c r="R144" i="2" s="1"/>
  <c r="S90" i="2"/>
  <c r="U90" i="2" s="1"/>
  <c r="T90" i="2"/>
  <c r="V90" i="2" s="1"/>
  <c r="P33" i="2"/>
  <c r="R33" i="2" s="1"/>
  <c r="G33" i="2"/>
  <c r="Z253" i="3" l="1"/>
  <c r="G254" i="3" s="1"/>
  <c r="AE253" i="3"/>
  <c r="L254" i="3" s="1"/>
  <c r="W253" i="3"/>
  <c r="AD253" i="3"/>
  <c r="K254" i="3" s="1"/>
  <c r="AC253" i="3"/>
  <c r="J254" i="3" s="1"/>
  <c r="AB253" i="3"/>
  <c r="I254" i="3" s="1"/>
  <c r="AA253" i="3"/>
  <c r="H254" i="3" s="1"/>
  <c r="AD34" i="3"/>
  <c r="K35" i="3" s="1"/>
  <c r="AC34" i="3"/>
  <c r="J35" i="3" s="1"/>
  <c r="AB34" i="3"/>
  <c r="I35" i="3" s="1"/>
  <c r="AA34" i="3"/>
  <c r="H35" i="3" s="1"/>
  <c r="Z34" i="3"/>
  <c r="G35" i="3" s="1"/>
  <c r="AE34" i="3"/>
  <c r="L35" i="3" s="1"/>
  <c r="W34" i="3"/>
  <c r="AG307" i="3"/>
  <c r="N308" i="3" s="1"/>
  <c r="AF307" i="3"/>
  <c r="M308" i="3" s="1"/>
  <c r="X307" i="3"/>
  <c r="T144" i="3"/>
  <c r="V144" i="3" s="1"/>
  <c r="S144" i="3"/>
  <c r="U144" i="3" s="1"/>
  <c r="AE307" i="3"/>
  <c r="L308" i="3" s="1"/>
  <c r="W307" i="3"/>
  <c r="Y307" i="3" s="1"/>
  <c r="AC307" i="3"/>
  <c r="J308" i="3" s="1"/>
  <c r="AA307" i="3"/>
  <c r="H308" i="3" s="1"/>
  <c r="AD307" i="3"/>
  <c r="K308" i="3" s="1"/>
  <c r="AB307" i="3"/>
  <c r="I308" i="3" s="1"/>
  <c r="Z307" i="3"/>
  <c r="G308" i="3" s="1"/>
  <c r="T90" i="3"/>
  <c r="V90" i="3" s="1"/>
  <c r="S90" i="3"/>
  <c r="U90" i="3" s="1"/>
  <c r="AA199" i="3"/>
  <c r="H200" i="3" s="1"/>
  <c r="Z199" i="3"/>
  <c r="G200" i="3" s="1"/>
  <c r="AE199" i="3"/>
  <c r="L200" i="3" s="1"/>
  <c r="W199" i="3"/>
  <c r="Y199" i="3" s="1"/>
  <c r="AD199" i="3"/>
  <c r="K200" i="3" s="1"/>
  <c r="AC199" i="3"/>
  <c r="J200" i="3" s="1"/>
  <c r="AB199" i="3"/>
  <c r="I200" i="3" s="1"/>
  <c r="AG253" i="3"/>
  <c r="N254" i="3" s="1"/>
  <c r="AF253" i="3"/>
  <c r="M254" i="3" s="1"/>
  <c r="X253" i="3"/>
  <c r="AG34" i="3"/>
  <c r="N35" i="3" s="1"/>
  <c r="AF34" i="3"/>
  <c r="M35" i="3" s="1"/>
  <c r="X34" i="3"/>
  <c r="AG199" i="3"/>
  <c r="N200" i="3" s="1"/>
  <c r="AF199" i="3"/>
  <c r="M200" i="3" s="1"/>
  <c r="X199" i="3"/>
  <c r="T307" i="2"/>
  <c r="V307" i="2" s="1"/>
  <c r="S307" i="2"/>
  <c r="U307" i="2" s="1"/>
  <c r="T253" i="2"/>
  <c r="V253" i="2" s="1"/>
  <c r="S253" i="2"/>
  <c r="U253" i="2" s="1"/>
  <c r="S199" i="2"/>
  <c r="U199" i="2" s="1"/>
  <c r="T199" i="2"/>
  <c r="V199" i="2" s="1"/>
  <c r="T144" i="2"/>
  <c r="V144" i="2" s="1"/>
  <c r="S144" i="2"/>
  <c r="U144" i="2" s="1"/>
  <c r="X90" i="2"/>
  <c r="AG90" i="2"/>
  <c r="N91" i="2" s="1"/>
  <c r="AF90" i="2"/>
  <c r="M91" i="2" s="1"/>
  <c r="AD90" i="2"/>
  <c r="K91" i="2" s="1"/>
  <c r="AA90" i="2"/>
  <c r="H91" i="2" s="1"/>
  <c r="Z90" i="2"/>
  <c r="G91" i="2" s="1"/>
  <c r="AB90" i="2"/>
  <c r="I91" i="2" s="1"/>
  <c r="AC90" i="2"/>
  <c r="J91" i="2" s="1"/>
  <c r="AE90" i="2"/>
  <c r="L91" i="2" s="1"/>
  <c r="W90" i="2"/>
  <c r="O33" i="2"/>
  <c r="Q33" i="2" s="1"/>
  <c r="S33" i="2" s="1"/>
  <c r="U33" i="2" s="1"/>
  <c r="Y34" i="3" l="1"/>
  <c r="P254" i="3"/>
  <c r="R254" i="3" s="1"/>
  <c r="O200" i="3"/>
  <c r="Q200" i="3" s="1"/>
  <c r="AE90" i="3"/>
  <c r="L91" i="3" s="1"/>
  <c r="W90" i="3"/>
  <c r="AD90" i="3"/>
  <c r="K91" i="3" s="1"/>
  <c r="AC90" i="3"/>
  <c r="J91" i="3" s="1"/>
  <c r="AB90" i="3"/>
  <c r="I91" i="3" s="1"/>
  <c r="AA90" i="3"/>
  <c r="H91" i="3" s="1"/>
  <c r="Z90" i="3"/>
  <c r="G91" i="3" s="1"/>
  <c r="O35" i="3"/>
  <c r="Q35" i="3" s="1"/>
  <c r="P200" i="3"/>
  <c r="R200" i="3" s="1"/>
  <c r="Y253" i="3"/>
  <c r="AG90" i="3"/>
  <c r="N91" i="3" s="1"/>
  <c r="AF90" i="3"/>
  <c r="M91" i="3" s="1"/>
  <c r="X90" i="3"/>
  <c r="O308" i="3"/>
  <c r="Q308" i="3" s="1"/>
  <c r="AG144" i="3"/>
  <c r="N145" i="3" s="1"/>
  <c r="AF144" i="3"/>
  <c r="M145" i="3" s="1"/>
  <c r="X144" i="3"/>
  <c r="P35" i="3"/>
  <c r="R35" i="3" s="1"/>
  <c r="AD144" i="3"/>
  <c r="K145" i="3" s="1"/>
  <c r="AC144" i="3"/>
  <c r="J145" i="3" s="1"/>
  <c r="AB144" i="3"/>
  <c r="I145" i="3" s="1"/>
  <c r="AA144" i="3"/>
  <c r="H145" i="3" s="1"/>
  <c r="Z144" i="3"/>
  <c r="G145" i="3" s="1"/>
  <c r="AE144" i="3"/>
  <c r="L145" i="3" s="1"/>
  <c r="W144" i="3"/>
  <c r="Y144" i="3" s="1"/>
  <c r="P308" i="3"/>
  <c r="R308" i="3" s="1"/>
  <c r="O254" i="3"/>
  <c r="Q254" i="3" s="1"/>
  <c r="Y90" i="2"/>
  <c r="T33" i="2"/>
  <c r="V33" i="2" s="1"/>
  <c r="Z33" i="2" s="1"/>
  <c r="G34" i="2" s="1"/>
  <c r="AC307" i="2"/>
  <c r="J308" i="2" s="1"/>
  <c r="AB307" i="2"/>
  <c r="I308" i="2" s="1"/>
  <c r="AA307" i="2"/>
  <c r="H308" i="2" s="1"/>
  <c r="Z307" i="2"/>
  <c r="G308" i="2" s="1"/>
  <c r="AD307" i="2"/>
  <c r="K308" i="2" s="1"/>
  <c r="AE307" i="2"/>
  <c r="L308" i="2" s="1"/>
  <c r="W307" i="2"/>
  <c r="AG307" i="2"/>
  <c r="N308" i="2" s="1"/>
  <c r="AF307" i="2"/>
  <c r="M308" i="2" s="1"/>
  <c r="X307" i="2"/>
  <c r="AE253" i="2"/>
  <c r="L254" i="2" s="1"/>
  <c r="W253" i="2"/>
  <c r="AD253" i="2"/>
  <c r="K254" i="2" s="1"/>
  <c r="AC253" i="2"/>
  <c r="J254" i="2" s="1"/>
  <c r="AB253" i="2"/>
  <c r="I254" i="2" s="1"/>
  <c r="AA253" i="2"/>
  <c r="H254" i="2" s="1"/>
  <c r="Z253" i="2"/>
  <c r="G254" i="2" s="1"/>
  <c r="AF253" i="2"/>
  <c r="M254" i="2" s="1"/>
  <c r="X253" i="2"/>
  <c r="AG253" i="2"/>
  <c r="N254" i="2" s="1"/>
  <c r="AG199" i="2"/>
  <c r="N200" i="2" s="1"/>
  <c r="AF199" i="2"/>
  <c r="M200" i="2" s="1"/>
  <c r="X199" i="2"/>
  <c r="AA199" i="2"/>
  <c r="H200" i="2" s="1"/>
  <c r="Z199" i="2"/>
  <c r="G200" i="2" s="1"/>
  <c r="AE199" i="2"/>
  <c r="L200" i="2" s="1"/>
  <c r="W199" i="2"/>
  <c r="Y199" i="2" s="1"/>
  <c r="AD199" i="2"/>
  <c r="K200" i="2" s="1"/>
  <c r="AC199" i="2"/>
  <c r="J200" i="2" s="1"/>
  <c r="AB199" i="2"/>
  <c r="I200" i="2" s="1"/>
  <c r="AD144" i="2"/>
  <c r="K145" i="2" s="1"/>
  <c r="AB144" i="2"/>
  <c r="I145" i="2" s="1"/>
  <c r="AA144" i="2"/>
  <c r="H145" i="2" s="1"/>
  <c r="Z144" i="2"/>
  <c r="G145" i="2" s="1"/>
  <c r="AE144" i="2"/>
  <c r="L145" i="2" s="1"/>
  <c r="AC144" i="2"/>
  <c r="J145" i="2" s="1"/>
  <c r="W144" i="2"/>
  <c r="Y144" i="2" s="1"/>
  <c r="AF144" i="2"/>
  <c r="M145" i="2" s="1"/>
  <c r="X144" i="2"/>
  <c r="AG144" i="2"/>
  <c r="N145" i="2" s="1"/>
  <c r="O91" i="2"/>
  <c r="Q91" i="2" s="1"/>
  <c r="P91" i="2"/>
  <c r="R91" i="2" s="1"/>
  <c r="AA33" i="2"/>
  <c r="H34" i="2" s="1"/>
  <c r="AD33" i="2"/>
  <c r="K34" i="2" s="1"/>
  <c r="AE33" i="2"/>
  <c r="L34" i="2" s="1"/>
  <c r="W33" i="2"/>
  <c r="Y90" i="3" l="1"/>
  <c r="T308" i="3"/>
  <c r="V308" i="3" s="1"/>
  <c r="S308" i="3"/>
  <c r="U308" i="3" s="1"/>
  <c r="T200" i="3"/>
  <c r="V200" i="3" s="1"/>
  <c r="S200" i="3"/>
  <c r="U200" i="3" s="1"/>
  <c r="O91" i="3"/>
  <c r="Q91" i="3" s="1"/>
  <c r="P91" i="3"/>
  <c r="R91" i="3" s="1"/>
  <c r="T254" i="3"/>
  <c r="V254" i="3" s="1"/>
  <c r="S254" i="3"/>
  <c r="U254" i="3" s="1"/>
  <c r="S35" i="3"/>
  <c r="U35" i="3" s="1"/>
  <c r="T35" i="3"/>
  <c r="V35" i="3" s="1"/>
  <c r="O145" i="3"/>
  <c r="Q145" i="3" s="1"/>
  <c r="P145" i="3"/>
  <c r="R145" i="3" s="1"/>
  <c r="Y307" i="2"/>
  <c r="Y253" i="2"/>
  <c r="X33" i="2"/>
  <c r="AC33" i="2"/>
  <c r="J34" i="2" s="1"/>
  <c r="AF33" i="2"/>
  <c r="M34" i="2" s="1"/>
  <c r="AG33" i="2"/>
  <c r="N34" i="2" s="1"/>
  <c r="Y33" i="2"/>
  <c r="AB33" i="2"/>
  <c r="I34" i="2" s="1"/>
  <c r="O308" i="2"/>
  <c r="Q308" i="2" s="1"/>
  <c r="P308" i="2"/>
  <c r="R308" i="2" s="1"/>
  <c r="O254" i="2"/>
  <c r="Q254" i="2" s="1"/>
  <c r="P254" i="2"/>
  <c r="R254" i="2" s="1"/>
  <c r="O200" i="2"/>
  <c r="Q200" i="2" s="1"/>
  <c r="P200" i="2"/>
  <c r="R200" i="2" s="1"/>
  <c r="O145" i="2"/>
  <c r="Q145" i="2" s="1"/>
  <c r="P145" i="2"/>
  <c r="R145" i="2" s="1"/>
  <c r="S91" i="2"/>
  <c r="U91" i="2" s="1"/>
  <c r="T91" i="2"/>
  <c r="V91" i="2" s="1"/>
  <c r="O34" i="2"/>
  <c r="Q34" i="2" s="1"/>
  <c r="AE200" i="3" l="1"/>
  <c r="L201" i="3" s="1"/>
  <c r="W200" i="3"/>
  <c r="AD200" i="3"/>
  <c r="K201" i="3" s="1"/>
  <c r="AC200" i="3"/>
  <c r="J201" i="3" s="1"/>
  <c r="AB200" i="3"/>
  <c r="I201" i="3" s="1"/>
  <c r="AA200" i="3"/>
  <c r="H201" i="3" s="1"/>
  <c r="Z200" i="3"/>
  <c r="G201" i="3" s="1"/>
  <c r="AF200" i="3"/>
  <c r="M201" i="3" s="1"/>
  <c r="X200" i="3"/>
  <c r="AG200" i="3"/>
  <c r="N201" i="3" s="1"/>
  <c r="AG254" i="3"/>
  <c r="N255" i="3" s="1"/>
  <c r="AF254" i="3"/>
  <c r="M255" i="3" s="1"/>
  <c r="X254" i="3"/>
  <c r="AG35" i="3"/>
  <c r="N36" i="3" s="1"/>
  <c r="AF35" i="3"/>
  <c r="M36" i="3" s="1"/>
  <c r="X35" i="3"/>
  <c r="AB308" i="3"/>
  <c r="I309" i="3" s="1"/>
  <c r="Z308" i="3"/>
  <c r="G309" i="3" s="1"/>
  <c r="AE308" i="3"/>
  <c r="L309" i="3" s="1"/>
  <c r="AD308" i="3"/>
  <c r="K309" i="3" s="1"/>
  <c r="AC308" i="3"/>
  <c r="J309" i="3" s="1"/>
  <c r="AA308" i="3"/>
  <c r="H309" i="3" s="1"/>
  <c r="W308" i="3"/>
  <c r="Y308" i="3" s="1"/>
  <c r="S145" i="3"/>
  <c r="U145" i="3" s="1"/>
  <c r="T145" i="3"/>
  <c r="V145" i="3" s="1"/>
  <c r="AF308" i="3"/>
  <c r="M309" i="3" s="1"/>
  <c r="X308" i="3"/>
  <c r="AG308" i="3"/>
  <c r="N309" i="3" s="1"/>
  <c r="T91" i="3"/>
  <c r="V91" i="3" s="1"/>
  <c r="S91" i="3"/>
  <c r="U91" i="3" s="1"/>
  <c r="AA35" i="3"/>
  <c r="H36" i="3" s="1"/>
  <c r="Z35" i="3"/>
  <c r="G36" i="3" s="1"/>
  <c r="AE35" i="3"/>
  <c r="L36" i="3" s="1"/>
  <c r="W35" i="3"/>
  <c r="AD35" i="3"/>
  <c r="K36" i="3" s="1"/>
  <c r="AC35" i="3"/>
  <c r="J36" i="3" s="1"/>
  <c r="AB35" i="3"/>
  <c r="I36" i="3" s="1"/>
  <c r="AE254" i="3"/>
  <c r="L255" i="3" s="1"/>
  <c r="W254" i="3"/>
  <c r="Y254" i="3" s="1"/>
  <c r="AD254" i="3"/>
  <c r="K255" i="3" s="1"/>
  <c r="AC254" i="3"/>
  <c r="J255" i="3" s="1"/>
  <c r="AB254" i="3"/>
  <c r="I255" i="3" s="1"/>
  <c r="AA254" i="3"/>
  <c r="H255" i="3" s="1"/>
  <c r="Z254" i="3"/>
  <c r="G255" i="3" s="1"/>
  <c r="S308" i="2"/>
  <c r="U308" i="2" s="1"/>
  <c r="T308" i="2"/>
  <c r="V308" i="2" s="1"/>
  <c r="T254" i="2"/>
  <c r="V254" i="2" s="1"/>
  <c r="S254" i="2"/>
  <c r="U254" i="2" s="1"/>
  <c r="T200" i="2"/>
  <c r="V200" i="2" s="1"/>
  <c r="S200" i="2"/>
  <c r="U200" i="2" s="1"/>
  <c r="S145" i="2"/>
  <c r="U145" i="2" s="1"/>
  <c r="T145" i="2"/>
  <c r="V145" i="2" s="1"/>
  <c r="AG91" i="2"/>
  <c r="N92" i="2" s="1"/>
  <c r="AF91" i="2"/>
  <c r="M92" i="2" s="1"/>
  <c r="X91" i="2"/>
  <c r="AA91" i="2"/>
  <c r="H92" i="2" s="1"/>
  <c r="AE91" i="2"/>
  <c r="L92" i="2" s="1"/>
  <c r="W91" i="2"/>
  <c r="Y91" i="2" s="1"/>
  <c r="AD91" i="2"/>
  <c r="K92" i="2" s="1"/>
  <c r="AC91" i="2"/>
  <c r="J92" i="2" s="1"/>
  <c r="AB91" i="2"/>
  <c r="I92" i="2" s="1"/>
  <c r="Z91" i="2"/>
  <c r="G92" i="2" s="1"/>
  <c r="P34" i="2"/>
  <c r="R34" i="2" s="1"/>
  <c r="S34" i="2" s="1"/>
  <c r="U34" i="2" s="1"/>
  <c r="P309" i="3" l="1"/>
  <c r="R309" i="3" s="1"/>
  <c r="O36" i="3"/>
  <c r="Q36" i="3" s="1"/>
  <c r="AA145" i="3"/>
  <c r="H146" i="3" s="1"/>
  <c r="Z145" i="3"/>
  <c r="G146" i="3" s="1"/>
  <c r="AE145" i="3"/>
  <c r="L146" i="3" s="1"/>
  <c r="W145" i="3"/>
  <c r="AD145" i="3"/>
  <c r="K146" i="3" s="1"/>
  <c r="AC145" i="3"/>
  <c r="J146" i="3" s="1"/>
  <c r="AB145" i="3"/>
  <c r="I146" i="3" s="1"/>
  <c r="O201" i="3"/>
  <c r="Q201" i="3" s="1"/>
  <c r="AD91" i="3"/>
  <c r="K92" i="3" s="1"/>
  <c r="AC91" i="3"/>
  <c r="J92" i="3" s="1"/>
  <c r="AB91" i="3"/>
  <c r="I92" i="3" s="1"/>
  <c r="AA91" i="3"/>
  <c r="H92" i="3" s="1"/>
  <c r="Z91" i="3"/>
  <c r="G92" i="3" s="1"/>
  <c r="AE91" i="3"/>
  <c r="L92" i="3" s="1"/>
  <c r="W91" i="3"/>
  <c r="P36" i="3"/>
  <c r="R36" i="3" s="1"/>
  <c r="AG91" i="3"/>
  <c r="N92" i="3" s="1"/>
  <c r="AF91" i="3"/>
  <c r="M92" i="3" s="1"/>
  <c r="X91" i="3"/>
  <c r="P201" i="3"/>
  <c r="R201" i="3" s="1"/>
  <c r="O255" i="3"/>
  <c r="Q255" i="3" s="1"/>
  <c r="AG145" i="3"/>
  <c r="N146" i="3" s="1"/>
  <c r="AF145" i="3"/>
  <c r="M146" i="3" s="1"/>
  <c r="X145" i="3"/>
  <c r="P255" i="3"/>
  <c r="R255" i="3" s="1"/>
  <c r="Y35" i="3"/>
  <c r="O309" i="3"/>
  <c r="Q309" i="3" s="1"/>
  <c r="Y200" i="3"/>
  <c r="AG308" i="2"/>
  <c r="N309" i="2" s="1"/>
  <c r="AF308" i="2"/>
  <c r="M309" i="2" s="1"/>
  <c r="X308" i="2"/>
  <c r="Z308" i="2"/>
  <c r="G309" i="2" s="1"/>
  <c r="AE308" i="2"/>
  <c r="L309" i="2" s="1"/>
  <c r="W308" i="2"/>
  <c r="Y308" i="2" s="1"/>
  <c r="AD308" i="2"/>
  <c r="K309" i="2" s="1"/>
  <c r="AC308" i="2"/>
  <c r="J309" i="2" s="1"/>
  <c r="AA308" i="2"/>
  <c r="H309" i="2" s="1"/>
  <c r="AB308" i="2"/>
  <c r="I309" i="2" s="1"/>
  <c r="AC254" i="2"/>
  <c r="J255" i="2" s="1"/>
  <c r="AB254" i="2"/>
  <c r="I255" i="2" s="1"/>
  <c r="AA254" i="2"/>
  <c r="H255" i="2" s="1"/>
  <c r="Z254" i="2"/>
  <c r="G255" i="2" s="1"/>
  <c r="AE254" i="2"/>
  <c r="L255" i="2" s="1"/>
  <c r="W254" i="2"/>
  <c r="AD254" i="2"/>
  <c r="K255" i="2" s="1"/>
  <c r="AG254" i="2"/>
  <c r="N255" i="2" s="1"/>
  <c r="AF254" i="2"/>
  <c r="M255" i="2" s="1"/>
  <c r="X254" i="2"/>
  <c r="AE200" i="2"/>
  <c r="L201" i="2" s="1"/>
  <c r="W200" i="2"/>
  <c r="AD200" i="2"/>
  <c r="K201" i="2" s="1"/>
  <c r="AC200" i="2"/>
  <c r="J201" i="2" s="1"/>
  <c r="AB200" i="2"/>
  <c r="I201" i="2" s="1"/>
  <c r="AA200" i="2"/>
  <c r="H201" i="2" s="1"/>
  <c r="Z200" i="2"/>
  <c r="G201" i="2" s="1"/>
  <c r="AF200" i="2"/>
  <c r="M201" i="2" s="1"/>
  <c r="X200" i="2"/>
  <c r="AG200" i="2"/>
  <c r="N201" i="2" s="1"/>
  <c r="AG145" i="2"/>
  <c r="N146" i="2" s="1"/>
  <c r="AF145" i="2"/>
  <c r="M146" i="2" s="1"/>
  <c r="X145" i="2"/>
  <c r="AA145" i="2"/>
  <c r="H146" i="2" s="1"/>
  <c r="AE145" i="2"/>
  <c r="L146" i="2" s="1"/>
  <c r="W145" i="2"/>
  <c r="Y145" i="2" s="1"/>
  <c r="AC145" i="2"/>
  <c r="J146" i="2" s="1"/>
  <c r="AD145" i="2"/>
  <c r="K146" i="2" s="1"/>
  <c r="AB145" i="2"/>
  <c r="I146" i="2" s="1"/>
  <c r="Z145" i="2"/>
  <c r="G146" i="2" s="1"/>
  <c r="O92" i="2"/>
  <c r="Q92" i="2" s="1"/>
  <c r="P92" i="2"/>
  <c r="R92" i="2" s="1"/>
  <c r="AE34" i="2"/>
  <c r="L35" i="2" s="1"/>
  <c r="AD34" i="2"/>
  <c r="K35" i="2" s="1"/>
  <c r="W34" i="2"/>
  <c r="T34" i="2"/>
  <c r="V34" i="2" s="1"/>
  <c r="Y91" i="3" l="1"/>
  <c r="O146" i="3"/>
  <c r="Q146" i="3" s="1"/>
  <c r="O92" i="3"/>
  <c r="Q92" i="3" s="1"/>
  <c r="P146" i="3"/>
  <c r="R146" i="3" s="1"/>
  <c r="T36" i="3"/>
  <c r="V36" i="3" s="1"/>
  <c r="S36" i="3"/>
  <c r="U36" i="3" s="1"/>
  <c r="T309" i="3"/>
  <c r="V309" i="3" s="1"/>
  <c r="S309" i="3"/>
  <c r="U309" i="3" s="1"/>
  <c r="P92" i="3"/>
  <c r="R92" i="3" s="1"/>
  <c r="T201" i="3"/>
  <c r="V201" i="3" s="1"/>
  <c r="S201" i="3"/>
  <c r="U201" i="3" s="1"/>
  <c r="T255" i="3"/>
  <c r="V255" i="3" s="1"/>
  <c r="S255" i="3"/>
  <c r="U255" i="3" s="1"/>
  <c r="Y145" i="3"/>
  <c r="Y254" i="2"/>
  <c r="Y200" i="2"/>
  <c r="O309" i="2"/>
  <c r="Q309" i="2" s="1"/>
  <c r="P309" i="2"/>
  <c r="R309" i="2" s="1"/>
  <c r="O255" i="2"/>
  <c r="Q255" i="2" s="1"/>
  <c r="P255" i="2"/>
  <c r="R255" i="2" s="1"/>
  <c r="O201" i="2"/>
  <c r="Q201" i="2" s="1"/>
  <c r="P201" i="2"/>
  <c r="R201" i="2" s="1"/>
  <c r="O146" i="2"/>
  <c r="Q146" i="2" s="1"/>
  <c r="P146" i="2"/>
  <c r="R146" i="2" s="1"/>
  <c r="T92" i="2"/>
  <c r="V92" i="2" s="1"/>
  <c r="S92" i="2"/>
  <c r="U92" i="2" s="1"/>
  <c r="X34" i="2"/>
  <c r="Y34" i="2" s="1"/>
  <c r="AG34" i="2"/>
  <c r="N35" i="2" s="1"/>
  <c r="AF34" i="2"/>
  <c r="M35" i="2" s="1"/>
  <c r="AC34" i="2"/>
  <c r="J35" i="2" s="1"/>
  <c r="Z34" i="2"/>
  <c r="G35" i="2" s="1"/>
  <c r="AB34" i="2"/>
  <c r="AA34" i="2"/>
  <c r="H35" i="2" s="1"/>
  <c r="AG255" i="3" l="1"/>
  <c r="N256" i="3" s="1"/>
  <c r="AF255" i="3"/>
  <c r="M256" i="3" s="1"/>
  <c r="X255" i="3"/>
  <c r="S92" i="3"/>
  <c r="U92" i="3" s="1"/>
  <c r="T92" i="3"/>
  <c r="V92" i="3" s="1"/>
  <c r="AE309" i="3"/>
  <c r="L310" i="3" s="1"/>
  <c r="W309" i="3"/>
  <c r="Y309" i="3" s="1"/>
  <c r="AC309" i="3"/>
  <c r="J310" i="3" s="1"/>
  <c r="AD309" i="3"/>
  <c r="K310" i="3" s="1"/>
  <c r="AB309" i="3"/>
  <c r="I310" i="3" s="1"/>
  <c r="AA309" i="3"/>
  <c r="H310" i="3" s="1"/>
  <c r="Z309" i="3"/>
  <c r="G310" i="3" s="1"/>
  <c r="AG309" i="3"/>
  <c r="N310" i="3" s="1"/>
  <c r="X309" i="3"/>
  <c r="AF309" i="3"/>
  <c r="M310" i="3" s="1"/>
  <c r="AC201" i="3"/>
  <c r="J202" i="3" s="1"/>
  <c r="AB201" i="3"/>
  <c r="I202" i="3" s="1"/>
  <c r="AA201" i="3"/>
  <c r="H202" i="3" s="1"/>
  <c r="Z201" i="3"/>
  <c r="G202" i="3" s="1"/>
  <c r="AE201" i="3"/>
  <c r="L202" i="3" s="1"/>
  <c r="W201" i="3"/>
  <c r="AD201" i="3"/>
  <c r="K202" i="3" s="1"/>
  <c r="AE36" i="3"/>
  <c r="L37" i="3" s="1"/>
  <c r="W36" i="3"/>
  <c r="AD36" i="3"/>
  <c r="K37" i="3" s="1"/>
  <c r="AC36" i="3"/>
  <c r="J37" i="3" s="1"/>
  <c r="AB36" i="3"/>
  <c r="I37" i="3" s="1"/>
  <c r="AA36" i="3"/>
  <c r="H37" i="3" s="1"/>
  <c r="Z36" i="3"/>
  <c r="G37" i="3" s="1"/>
  <c r="T146" i="3"/>
  <c r="V146" i="3" s="1"/>
  <c r="S146" i="3"/>
  <c r="U146" i="3" s="1"/>
  <c r="AG201" i="3"/>
  <c r="N202" i="3" s="1"/>
  <c r="AF201" i="3"/>
  <c r="M202" i="3" s="1"/>
  <c r="X201" i="3"/>
  <c r="AF36" i="3"/>
  <c r="M37" i="3" s="1"/>
  <c r="X36" i="3"/>
  <c r="AG36" i="3"/>
  <c r="N37" i="3" s="1"/>
  <c r="AC255" i="3"/>
  <c r="J256" i="3" s="1"/>
  <c r="AB255" i="3"/>
  <c r="I256" i="3" s="1"/>
  <c r="AA255" i="3"/>
  <c r="H256" i="3" s="1"/>
  <c r="Z255" i="3"/>
  <c r="G256" i="3" s="1"/>
  <c r="AE255" i="3"/>
  <c r="L256" i="3" s="1"/>
  <c r="W255" i="3"/>
  <c r="Y255" i="3" s="1"/>
  <c r="AD255" i="3"/>
  <c r="K256" i="3" s="1"/>
  <c r="T309" i="2"/>
  <c r="V309" i="2" s="1"/>
  <c r="S309" i="2"/>
  <c r="U309" i="2" s="1"/>
  <c r="T255" i="2"/>
  <c r="V255" i="2" s="1"/>
  <c r="S255" i="2"/>
  <c r="U255" i="2" s="1"/>
  <c r="T201" i="2"/>
  <c r="V201" i="2" s="1"/>
  <c r="S201" i="2"/>
  <c r="U201" i="2" s="1"/>
  <c r="T146" i="2"/>
  <c r="V146" i="2" s="1"/>
  <c r="S146" i="2"/>
  <c r="U146" i="2" s="1"/>
  <c r="AD92" i="2"/>
  <c r="K93" i="2" s="1"/>
  <c r="AC92" i="2"/>
  <c r="J93" i="2" s="1"/>
  <c r="AB92" i="2"/>
  <c r="I93" i="2" s="1"/>
  <c r="AE92" i="2"/>
  <c r="L93" i="2" s="1"/>
  <c r="AA92" i="2"/>
  <c r="H93" i="2" s="1"/>
  <c r="Z92" i="2"/>
  <c r="G93" i="2" s="1"/>
  <c r="W92" i="2"/>
  <c r="AG92" i="2"/>
  <c r="N93" i="2" s="1"/>
  <c r="AF92" i="2"/>
  <c r="M93" i="2" s="1"/>
  <c r="X92" i="2"/>
  <c r="I35" i="2"/>
  <c r="O35" i="2"/>
  <c r="Q35" i="2" s="1"/>
  <c r="Y36" i="3" l="1"/>
  <c r="Z146" i="3"/>
  <c r="G147" i="3" s="1"/>
  <c r="W146" i="3"/>
  <c r="AE146" i="3"/>
  <c r="L147" i="3" s="1"/>
  <c r="AD146" i="3"/>
  <c r="K147" i="3" s="1"/>
  <c r="AC146" i="3"/>
  <c r="J147" i="3" s="1"/>
  <c r="AB146" i="3"/>
  <c r="I147" i="3" s="1"/>
  <c r="AA146" i="3"/>
  <c r="H147" i="3" s="1"/>
  <c r="AG146" i="3"/>
  <c r="N147" i="3" s="1"/>
  <c r="X146" i="3"/>
  <c r="AF146" i="3"/>
  <c r="M147" i="3" s="1"/>
  <c r="O37" i="3"/>
  <c r="Q37" i="3" s="1"/>
  <c r="Y201" i="3"/>
  <c r="AG92" i="3"/>
  <c r="N93" i="3" s="1"/>
  <c r="AF92" i="3"/>
  <c r="M93" i="3" s="1"/>
  <c r="X92" i="3"/>
  <c r="O310" i="3"/>
  <c r="Q310" i="3" s="1"/>
  <c r="AA92" i="3"/>
  <c r="H93" i="3" s="1"/>
  <c r="Z92" i="3"/>
  <c r="G93" i="3" s="1"/>
  <c r="AE92" i="3"/>
  <c r="L93" i="3" s="1"/>
  <c r="W92" i="3"/>
  <c r="AD92" i="3"/>
  <c r="K93" i="3" s="1"/>
  <c r="AC92" i="3"/>
  <c r="J93" i="3" s="1"/>
  <c r="AB92" i="3"/>
  <c r="I93" i="3" s="1"/>
  <c r="P256" i="3"/>
  <c r="R256" i="3" s="1"/>
  <c r="O202" i="3"/>
  <c r="Q202" i="3" s="1"/>
  <c r="P37" i="3"/>
  <c r="R37" i="3" s="1"/>
  <c r="P310" i="3"/>
  <c r="R310" i="3" s="1"/>
  <c r="O256" i="3"/>
  <c r="Q256" i="3" s="1"/>
  <c r="P202" i="3"/>
  <c r="R202" i="3" s="1"/>
  <c r="Y92" i="2"/>
  <c r="AE309" i="2"/>
  <c r="L310" i="2" s="1"/>
  <c r="W309" i="2"/>
  <c r="AD309" i="2"/>
  <c r="K310" i="2" s="1"/>
  <c r="AC309" i="2"/>
  <c r="J310" i="2" s="1"/>
  <c r="AB309" i="2"/>
  <c r="I310" i="2" s="1"/>
  <c r="AA309" i="2"/>
  <c r="H310" i="2" s="1"/>
  <c r="Z309" i="2"/>
  <c r="G310" i="2" s="1"/>
  <c r="AF309" i="2"/>
  <c r="M310" i="2" s="1"/>
  <c r="X309" i="2"/>
  <c r="AG309" i="2"/>
  <c r="N310" i="2" s="1"/>
  <c r="Z255" i="2"/>
  <c r="G256" i="2" s="1"/>
  <c r="AE255" i="2"/>
  <c r="L256" i="2" s="1"/>
  <c r="W255" i="2"/>
  <c r="Y255" i="2" s="1"/>
  <c r="AD255" i="2"/>
  <c r="K256" i="2" s="1"/>
  <c r="AC255" i="2"/>
  <c r="J256" i="2" s="1"/>
  <c r="AB255" i="2"/>
  <c r="I256" i="2" s="1"/>
  <c r="AA255" i="2"/>
  <c r="H256" i="2" s="1"/>
  <c r="AG255" i="2"/>
  <c r="N256" i="2" s="1"/>
  <c r="AF255" i="2"/>
  <c r="M256" i="2" s="1"/>
  <c r="X255" i="2"/>
  <c r="AC201" i="2"/>
  <c r="J202" i="2" s="1"/>
  <c r="AB201" i="2"/>
  <c r="I202" i="2" s="1"/>
  <c r="AA201" i="2"/>
  <c r="H202" i="2" s="1"/>
  <c r="Z201" i="2"/>
  <c r="G202" i="2" s="1"/>
  <c r="AE201" i="2"/>
  <c r="L202" i="2" s="1"/>
  <c r="AD201" i="2"/>
  <c r="K202" i="2" s="1"/>
  <c r="W201" i="2"/>
  <c r="AG201" i="2"/>
  <c r="N202" i="2" s="1"/>
  <c r="AF201" i="2"/>
  <c r="M202" i="2" s="1"/>
  <c r="X201" i="2"/>
  <c r="AD146" i="2"/>
  <c r="K147" i="2" s="1"/>
  <c r="AC146" i="2"/>
  <c r="J147" i="2" s="1"/>
  <c r="AB146" i="2"/>
  <c r="I147" i="2" s="1"/>
  <c r="Z146" i="2"/>
  <c r="G147" i="2" s="1"/>
  <c r="AA146" i="2"/>
  <c r="H147" i="2" s="1"/>
  <c r="W146" i="2"/>
  <c r="Y146" i="2" s="1"/>
  <c r="AE146" i="2"/>
  <c r="L147" i="2" s="1"/>
  <c r="AF146" i="2"/>
  <c r="M147" i="2" s="1"/>
  <c r="X146" i="2"/>
  <c r="AG146" i="2"/>
  <c r="N147" i="2" s="1"/>
  <c r="O93" i="2"/>
  <c r="Q93" i="2" s="1"/>
  <c r="P93" i="2"/>
  <c r="R93" i="2" s="1"/>
  <c r="P35" i="2"/>
  <c r="R35" i="2" s="1"/>
  <c r="S35" i="2" s="1"/>
  <c r="U35" i="2" s="1"/>
  <c r="Y92" i="3" l="1"/>
  <c r="P147" i="3"/>
  <c r="R147" i="3" s="1"/>
  <c r="P93" i="3"/>
  <c r="R93" i="3" s="1"/>
  <c r="T256" i="3"/>
  <c r="V256" i="3" s="1"/>
  <c r="S256" i="3"/>
  <c r="U256" i="3" s="1"/>
  <c r="T310" i="3"/>
  <c r="V310" i="3" s="1"/>
  <c r="S310" i="3"/>
  <c r="U310" i="3" s="1"/>
  <c r="T37" i="3"/>
  <c r="V37" i="3" s="1"/>
  <c r="S37" i="3"/>
  <c r="U37" i="3" s="1"/>
  <c r="Y146" i="3"/>
  <c r="T202" i="3"/>
  <c r="V202" i="3" s="1"/>
  <c r="S202" i="3"/>
  <c r="U202" i="3" s="1"/>
  <c r="O147" i="3"/>
  <c r="Q147" i="3" s="1"/>
  <c r="O93" i="3"/>
  <c r="Q93" i="3" s="1"/>
  <c r="O310" i="2"/>
  <c r="Q310" i="2" s="1"/>
  <c r="P310" i="2"/>
  <c r="R310" i="2" s="1"/>
  <c r="Y309" i="2"/>
  <c r="P256" i="2"/>
  <c r="R256" i="2" s="1"/>
  <c r="O256" i="2"/>
  <c r="Q256" i="2" s="1"/>
  <c r="Y201" i="2"/>
  <c r="O202" i="2"/>
  <c r="Q202" i="2" s="1"/>
  <c r="P202" i="2"/>
  <c r="R202" i="2" s="1"/>
  <c r="O147" i="2"/>
  <c r="Q147" i="2" s="1"/>
  <c r="P147" i="2"/>
  <c r="R147" i="2" s="1"/>
  <c r="T93" i="2"/>
  <c r="V93" i="2" s="1"/>
  <c r="S93" i="2"/>
  <c r="U93" i="2" s="1"/>
  <c r="AE35" i="2"/>
  <c r="L36" i="2" s="1"/>
  <c r="AD35" i="2"/>
  <c r="K36" i="2" s="1"/>
  <c r="W35" i="2"/>
  <c r="T35" i="2"/>
  <c r="V35" i="2" s="1"/>
  <c r="AC37" i="3" l="1"/>
  <c r="J38" i="3" s="1"/>
  <c r="AB37" i="3"/>
  <c r="I38" i="3" s="1"/>
  <c r="AA37" i="3"/>
  <c r="H38" i="3" s="1"/>
  <c r="Z37" i="3"/>
  <c r="G38" i="3" s="1"/>
  <c r="AE37" i="3"/>
  <c r="L38" i="3" s="1"/>
  <c r="W37" i="3"/>
  <c r="AD37" i="3"/>
  <c r="K38" i="3" s="1"/>
  <c r="AD310" i="3"/>
  <c r="K311" i="3" s="1"/>
  <c r="AB310" i="3"/>
  <c r="I311" i="3" s="1"/>
  <c r="Z310" i="3"/>
  <c r="G311" i="3" s="1"/>
  <c r="AC310" i="3"/>
  <c r="J311" i="3" s="1"/>
  <c r="AA310" i="3"/>
  <c r="H311" i="3" s="1"/>
  <c r="W310" i="3"/>
  <c r="Y310" i="3" s="1"/>
  <c r="AE310" i="3"/>
  <c r="L311" i="3" s="1"/>
  <c r="AG202" i="3"/>
  <c r="N203" i="3" s="1"/>
  <c r="AF202" i="3"/>
  <c r="M203" i="3" s="1"/>
  <c r="X202" i="3"/>
  <c r="X310" i="3"/>
  <c r="AG310" i="3"/>
  <c r="N311" i="3" s="1"/>
  <c r="AF310" i="3"/>
  <c r="M311" i="3" s="1"/>
  <c r="Z256" i="3"/>
  <c r="G257" i="3" s="1"/>
  <c r="AE256" i="3"/>
  <c r="L257" i="3" s="1"/>
  <c r="W256" i="3"/>
  <c r="AD256" i="3"/>
  <c r="K257" i="3" s="1"/>
  <c r="AC256" i="3"/>
  <c r="J257" i="3" s="1"/>
  <c r="AB256" i="3"/>
  <c r="I257" i="3" s="1"/>
  <c r="AA256" i="3"/>
  <c r="H257" i="3" s="1"/>
  <c r="T147" i="3"/>
  <c r="V147" i="3" s="1"/>
  <c r="S147" i="3"/>
  <c r="U147" i="3" s="1"/>
  <c r="Z202" i="3"/>
  <c r="G203" i="3" s="1"/>
  <c r="AE202" i="3"/>
  <c r="L203" i="3" s="1"/>
  <c r="W202" i="3"/>
  <c r="AD202" i="3"/>
  <c r="K203" i="3" s="1"/>
  <c r="AC202" i="3"/>
  <c r="J203" i="3" s="1"/>
  <c r="AB202" i="3"/>
  <c r="I203" i="3" s="1"/>
  <c r="AA202" i="3"/>
  <c r="H203" i="3" s="1"/>
  <c r="T93" i="3"/>
  <c r="V93" i="3" s="1"/>
  <c r="S93" i="3"/>
  <c r="U93" i="3" s="1"/>
  <c r="AG256" i="3"/>
  <c r="N257" i="3" s="1"/>
  <c r="AF256" i="3"/>
  <c r="M257" i="3" s="1"/>
  <c r="X256" i="3"/>
  <c r="AG37" i="3"/>
  <c r="N38" i="3" s="1"/>
  <c r="AF37" i="3"/>
  <c r="M38" i="3" s="1"/>
  <c r="X37" i="3"/>
  <c r="T310" i="2"/>
  <c r="V310" i="2" s="1"/>
  <c r="S310" i="2"/>
  <c r="U310" i="2" s="1"/>
  <c r="T256" i="2"/>
  <c r="V256" i="2" s="1"/>
  <c r="S256" i="2"/>
  <c r="U256" i="2" s="1"/>
  <c r="T202" i="2"/>
  <c r="V202" i="2" s="1"/>
  <c r="S202" i="2"/>
  <c r="U202" i="2" s="1"/>
  <c r="S147" i="2"/>
  <c r="U147" i="2" s="1"/>
  <c r="T147" i="2"/>
  <c r="V147" i="2" s="1"/>
  <c r="AD93" i="2"/>
  <c r="K94" i="2" s="1"/>
  <c r="AC93" i="2"/>
  <c r="J94" i="2" s="1"/>
  <c r="AB93" i="2"/>
  <c r="I94" i="2" s="1"/>
  <c r="AA93" i="2"/>
  <c r="H94" i="2" s="1"/>
  <c r="Z93" i="2"/>
  <c r="G94" i="2" s="1"/>
  <c r="AE93" i="2"/>
  <c r="L94" i="2" s="1"/>
  <c r="W93" i="2"/>
  <c r="AG93" i="2"/>
  <c r="N94" i="2" s="1"/>
  <c r="AF93" i="2"/>
  <c r="M94" i="2" s="1"/>
  <c r="X93" i="2"/>
  <c r="AG35" i="2"/>
  <c r="N36" i="2" s="1"/>
  <c r="X35" i="2"/>
  <c r="Y35" i="2" s="1"/>
  <c r="AF35" i="2"/>
  <c r="M36" i="2" s="1"/>
  <c r="AA35" i="2"/>
  <c r="H36" i="2" s="1"/>
  <c r="AB35" i="2"/>
  <c r="I36" i="2" s="1"/>
  <c r="AC35" i="2"/>
  <c r="J36" i="2" s="1"/>
  <c r="Z35" i="2"/>
  <c r="G36" i="2" s="1"/>
  <c r="P311" i="3" l="1"/>
  <c r="R311" i="3" s="1"/>
  <c r="Y202" i="3"/>
  <c r="Y256" i="3"/>
  <c r="AE93" i="3"/>
  <c r="L94" i="3" s="1"/>
  <c r="W93" i="3"/>
  <c r="AD93" i="3"/>
  <c r="K94" i="3" s="1"/>
  <c r="AC93" i="3"/>
  <c r="J94" i="3" s="1"/>
  <c r="AB93" i="3"/>
  <c r="I94" i="3" s="1"/>
  <c r="AA93" i="3"/>
  <c r="H94" i="3" s="1"/>
  <c r="Z93" i="3"/>
  <c r="G94" i="3" s="1"/>
  <c r="O203" i="3"/>
  <c r="Q203" i="3" s="1"/>
  <c r="Y37" i="3"/>
  <c r="AF93" i="3"/>
  <c r="M94" i="3" s="1"/>
  <c r="X93" i="3"/>
  <c r="AG93" i="3"/>
  <c r="N94" i="3" s="1"/>
  <c r="AF147" i="3"/>
  <c r="M148" i="3" s="1"/>
  <c r="X147" i="3"/>
  <c r="AG147" i="3"/>
  <c r="N148" i="3" s="1"/>
  <c r="O38" i="3"/>
  <c r="Q38" i="3" s="1"/>
  <c r="Z147" i="3"/>
  <c r="G148" i="3" s="1"/>
  <c r="AE147" i="3"/>
  <c r="L148" i="3" s="1"/>
  <c r="W147" i="3"/>
  <c r="Y147" i="3" s="1"/>
  <c r="AD147" i="3"/>
  <c r="K148" i="3" s="1"/>
  <c r="AC147" i="3"/>
  <c r="J148" i="3" s="1"/>
  <c r="AB147" i="3"/>
  <c r="I148" i="3" s="1"/>
  <c r="AA147" i="3"/>
  <c r="H148" i="3" s="1"/>
  <c r="P203" i="3"/>
  <c r="R203" i="3" s="1"/>
  <c r="O257" i="3"/>
  <c r="Q257" i="3" s="1"/>
  <c r="P257" i="3"/>
  <c r="R257" i="3" s="1"/>
  <c r="O311" i="3"/>
  <c r="Q311" i="3" s="1"/>
  <c r="P38" i="3"/>
  <c r="R38" i="3" s="1"/>
  <c r="Y93" i="2"/>
  <c r="AB310" i="2"/>
  <c r="I311" i="2" s="1"/>
  <c r="AA310" i="2"/>
  <c r="H311" i="2" s="1"/>
  <c r="Z310" i="2"/>
  <c r="G311" i="2" s="1"/>
  <c r="AE310" i="2"/>
  <c r="L311" i="2" s="1"/>
  <c r="W310" i="2"/>
  <c r="AC310" i="2"/>
  <c r="J311" i="2" s="1"/>
  <c r="AD310" i="2"/>
  <c r="K311" i="2" s="1"/>
  <c r="AG310" i="2"/>
  <c r="N311" i="2" s="1"/>
  <c r="AF310" i="2"/>
  <c r="M311" i="2" s="1"/>
  <c r="X310" i="2"/>
  <c r="AE256" i="2"/>
  <c r="L257" i="2" s="1"/>
  <c r="W256" i="2"/>
  <c r="AD256" i="2"/>
  <c r="K257" i="2" s="1"/>
  <c r="AC256" i="2"/>
  <c r="J257" i="2" s="1"/>
  <c r="AB256" i="2"/>
  <c r="I257" i="2" s="1"/>
  <c r="AA256" i="2"/>
  <c r="H257" i="2" s="1"/>
  <c r="Z256" i="2"/>
  <c r="G257" i="2" s="1"/>
  <c r="AG256" i="2"/>
  <c r="N257" i="2" s="1"/>
  <c r="X256" i="2"/>
  <c r="AF256" i="2"/>
  <c r="M257" i="2" s="1"/>
  <c r="Z202" i="2"/>
  <c r="G203" i="2" s="1"/>
  <c r="AE202" i="2"/>
  <c r="L203" i="2" s="1"/>
  <c r="W202" i="2"/>
  <c r="AD202" i="2"/>
  <c r="K203" i="2" s="1"/>
  <c r="AC202" i="2"/>
  <c r="J203" i="2" s="1"/>
  <c r="AB202" i="2"/>
  <c r="I203" i="2" s="1"/>
  <c r="AA202" i="2"/>
  <c r="H203" i="2" s="1"/>
  <c r="AG202" i="2"/>
  <c r="N203" i="2" s="1"/>
  <c r="AF202" i="2"/>
  <c r="M203" i="2" s="1"/>
  <c r="X202" i="2"/>
  <c r="AG147" i="2"/>
  <c r="N148" i="2" s="1"/>
  <c r="AF147" i="2"/>
  <c r="M148" i="2" s="1"/>
  <c r="X147" i="2"/>
  <c r="AC147" i="2"/>
  <c r="J148" i="2" s="1"/>
  <c r="AA147" i="2"/>
  <c r="H148" i="2" s="1"/>
  <c r="Z147" i="2"/>
  <c r="G148" i="2" s="1"/>
  <c r="AE147" i="2"/>
  <c r="L148" i="2" s="1"/>
  <c r="W147" i="2"/>
  <c r="Y147" i="2" s="1"/>
  <c r="AD147" i="2"/>
  <c r="K148" i="2" s="1"/>
  <c r="AB147" i="2"/>
  <c r="I148" i="2" s="1"/>
  <c r="O94" i="2"/>
  <c r="Q94" i="2" s="1"/>
  <c r="P94" i="2"/>
  <c r="R94" i="2" s="1"/>
  <c r="P36" i="2"/>
  <c r="R36" i="2" s="1"/>
  <c r="O36" i="2"/>
  <c r="Q36" i="2" s="1"/>
  <c r="O148" i="3" l="1"/>
  <c r="Q148" i="3" s="1"/>
  <c r="Y93" i="3"/>
  <c r="T38" i="3"/>
  <c r="V38" i="3" s="1"/>
  <c r="S38" i="3"/>
  <c r="U38" i="3" s="1"/>
  <c r="P148" i="3"/>
  <c r="R148" i="3" s="1"/>
  <c r="T203" i="3"/>
  <c r="V203" i="3" s="1"/>
  <c r="S203" i="3"/>
  <c r="U203" i="3" s="1"/>
  <c r="S311" i="3"/>
  <c r="U311" i="3" s="1"/>
  <c r="T311" i="3"/>
  <c r="V311" i="3" s="1"/>
  <c r="O94" i="3"/>
  <c r="Q94" i="3" s="1"/>
  <c r="P94" i="3"/>
  <c r="R94" i="3" s="1"/>
  <c r="T257" i="3"/>
  <c r="V257" i="3" s="1"/>
  <c r="S257" i="3"/>
  <c r="U257" i="3" s="1"/>
  <c r="Y310" i="2"/>
  <c r="O311" i="2"/>
  <c r="Q311" i="2" s="1"/>
  <c r="P311" i="2"/>
  <c r="R311" i="2" s="1"/>
  <c r="O257" i="2"/>
  <c r="Q257" i="2" s="1"/>
  <c r="P257" i="2"/>
  <c r="R257" i="2" s="1"/>
  <c r="Y256" i="2"/>
  <c r="P203" i="2"/>
  <c r="R203" i="2" s="1"/>
  <c r="Y202" i="2"/>
  <c r="O203" i="2"/>
  <c r="Q203" i="2" s="1"/>
  <c r="P148" i="2"/>
  <c r="R148" i="2" s="1"/>
  <c r="O148" i="2"/>
  <c r="Q148" i="2" s="1"/>
  <c r="S94" i="2"/>
  <c r="U94" i="2" s="1"/>
  <c r="T94" i="2"/>
  <c r="V94" i="2" s="1"/>
  <c r="S36" i="2"/>
  <c r="U36" i="2" s="1"/>
  <c r="T36" i="2"/>
  <c r="V36" i="2" s="1"/>
  <c r="Z38" i="3" l="1"/>
  <c r="G39" i="3" s="1"/>
  <c r="AE38" i="3"/>
  <c r="L39" i="3" s="1"/>
  <c r="W38" i="3"/>
  <c r="AD38" i="3"/>
  <c r="K39" i="3" s="1"/>
  <c r="AC38" i="3"/>
  <c r="J39" i="3" s="1"/>
  <c r="AB38" i="3"/>
  <c r="I39" i="3" s="1"/>
  <c r="AA38" i="3"/>
  <c r="H39" i="3" s="1"/>
  <c r="AA311" i="3"/>
  <c r="H312" i="3" s="1"/>
  <c r="AE311" i="3"/>
  <c r="L312" i="3" s="1"/>
  <c r="W311" i="3"/>
  <c r="AB311" i="3"/>
  <c r="I312" i="3" s="1"/>
  <c r="Z311" i="3"/>
  <c r="G312" i="3" s="1"/>
  <c r="AD311" i="3"/>
  <c r="K312" i="3" s="1"/>
  <c r="AC311" i="3"/>
  <c r="J312" i="3" s="1"/>
  <c r="AE203" i="3"/>
  <c r="L204" i="3" s="1"/>
  <c r="W203" i="3"/>
  <c r="AD203" i="3"/>
  <c r="K204" i="3" s="1"/>
  <c r="AC203" i="3"/>
  <c r="J204" i="3" s="1"/>
  <c r="AB203" i="3"/>
  <c r="I204" i="3" s="1"/>
  <c r="AA203" i="3"/>
  <c r="H204" i="3" s="1"/>
  <c r="Z203" i="3"/>
  <c r="G204" i="3" s="1"/>
  <c r="AG203" i="3"/>
  <c r="N204" i="3" s="1"/>
  <c r="X203" i="3"/>
  <c r="AF203" i="3"/>
  <c r="M204" i="3" s="1"/>
  <c r="AG311" i="3"/>
  <c r="N312" i="3" s="1"/>
  <c r="X311" i="3"/>
  <c r="AF311" i="3"/>
  <c r="M312" i="3" s="1"/>
  <c r="T148" i="3"/>
  <c r="V148" i="3" s="1"/>
  <c r="S148" i="3"/>
  <c r="U148" i="3" s="1"/>
  <c r="AG38" i="3"/>
  <c r="N39" i="3" s="1"/>
  <c r="AF38" i="3"/>
  <c r="M39" i="3" s="1"/>
  <c r="X38" i="3"/>
  <c r="T94" i="3"/>
  <c r="V94" i="3" s="1"/>
  <c r="S94" i="3"/>
  <c r="U94" i="3" s="1"/>
  <c r="AE257" i="3"/>
  <c r="L258" i="3" s="1"/>
  <c r="W257" i="3"/>
  <c r="AD257" i="3"/>
  <c r="K258" i="3" s="1"/>
  <c r="AC257" i="3"/>
  <c r="J258" i="3" s="1"/>
  <c r="AB257" i="3"/>
  <c r="I258" i="3" s="1"/>
  <c r="AA257" i="3"/>
  <c r="H258" i="3" s="1"/>
  <c r="Z257" i="3"/>
  <c r="G258" i="3" s="1"/>
  <c r="AG257" i="3"/>
  <c r="N258" i="3" s="1"/>
  <c r="AF257" i="3"/>
  <c r="M258" i="3" s="1"/>
  <c r="X257" i="3"/>
  <c r="T311" i="2"/>
  <c r="V311" i="2" s="1"/>
  <c r="S311" i="2"/>
  <c r="U311" i="2" s="1"/>
  <c r="T257" i="2"/>
  <c r="V257" i="2" s="1"/>
  <c r="S257" i="2"/>
  <c r="U257" i="2" s="1"/>
  <c r="T203" i="2"/>
  <c r="V203" i="2" s="1"/>
  <c r="S203" i="2"/>
  <c r="U203" i="2" s="1"/>
  <c r="T148" i="2"/>
  <c r="V148" i="2" s="1"/>
  <c r="S148" i="2"/>
  <c r="U148" i="2" s="1"/>
  <c r="AG94" i="2"/>
  <c r="N95" i="2" s="1"/>
  <c r="AF94" i="2"/>
  <c r="M95" i="2" s="1"/>
  <c r="X94" i="2"/>
  <c r="AA94" i="2"/>
  <c r="H95" i="2" s="1"/>
  <c r="Z94" i="2"/>
  <c r="G95" i="2" s="1"/>
  <c r="AE94" i="2"/>
  <c r="L95" i="2" s="1"/>
  <c r="W94" i="2"/>
  <c r="AD94" i="2"/>
  <c r="K95" i="2" s="1"/>
  <c r="AC94" i="2"/>
  <c r="J95" i="2" s="1"/>
  <c r="AB94" i="2"/>
  <c r="I95" i="2" s="1"/>
  <c r="AF36" i="2"/>
  <c r="M37" i="2" s="1"/>
  <c r="AG36" i="2"/>
  <c r="N37" i="2" s="1"/>
  <c r="X36" i="2"/>
  <c r="W36" i="2"/>
  <c r="Y36" i="2" s="1"/>
  <c r="AA36" i="2"/>
  <c r="H37" i="2" s="1"/>
  <c r="AB36" i="2"/>
  <c r="I37" i="2" s="1"/>
  <c r="AE36" i="2"/>
  <c r="L37" i="2" s="1"/>
  <c r="AC36" i="2"/>
  <c r="J37" i="2" s="1"/>
  <c r="AD36" i="2"/>
  <c r="K37" i="2" s="1"/>
  <c r="Z36" i="2"/>
  <c r="AG94" i="3" l="1"/>
  <c r="N95" i="3" s="1"/>
  <c r="AF94" i="3"/>
  <c r="M95" i="3" s="1"/>
  <c r="X94" i="3"/>
  <c r="Y203" i="3"/>
  <c r="P258" i="3"/>
  <c r="R258" i="3" s="1"/>
  <c r="P39" i="3"/>
  <c r="R39" i="3" s="1"/>
  <c r="AE148" i="3"/>
  <c r="L149" i="3" s="1"/>
  <c r="W148" i="3"/>
  <c r="AB148" i="3"/>
  <c r="I149" i="3" s="1"/>
  <c r="AA148" i="3"/>
  <c r="H149" i="3" s="1"/>
  <c r="Z148" i="3"/>
  <c r="G149" i="3" s="1"/>
  <c r="AD148" i="3"/>
  <c r="K149" i="3" s="1"/>
  <c r="AC148" i="3"/>
  <c r="J149" i="3" s="1"/>
  <c r="AG148" i="3"/>
  <c r="N149" i="3" s="1"/>
  <c r="AF148" i="3"/>
  <c r="M149" i="3" s="1"/>
  <c r="X148" i="3"/>
  <c r="O312" i="3"/>
  <c r="Q312" i="3" s="1"/>
  <c r="O204" i="3"/>
  <c r="Q204" i="3" s="1"/>
  <c r="P204" i="3"/>
  <c r="R204" i="3" s="1"/>
  <c r="P312" i="3"/>
  <c r="R312" i="3" s="1"/>
  <c r="Y38" i="3"/>
  <c r="O39" i="3"/>
  <c r="Q39" i="3" s="1"/>
  <c r="Y257" i="3"/>
  <c r="AC94" i="3"/>
  <c r="J95" i="3" s="1"/>
  <c r="AB94" i="3"/>
  <c r="I95" i="3" s="1"/>
  <c r="AA94" i="3"/>
  <c r="H95" i="3" s="1"/>
  <c r="Z94" i="3"/>
  <c r="G95" i="3" s="1"/>
  <c r="AE94" i="3"/>
  <c r="L95" i="3" s="1"/>
  <c r="W94" i="3"/>
  <c r="Y94" i="3" s="1"/>
  <c r="AD94" i="3"/>
  <c r="K95" i="3" s="1"/>
  <c r="Y311" i="3"/>
  <c r="O258" i="3"/>
  <c r="Q258" i="3" s="1"/>
  <c r="Y94" i="2"/>
  <c r="AE311" i="2"/>
  <c r="L312" i="2" s="1"/>
  <c r="W311" i="2"/>
  <c r="AD311" i="2"/>
  <c r="K312" i="2" s="1"/>
  <c r="AC311" i="2"/>
  <c r="J312" i="2" s="1"/>
  <c r="AB311" i="2"/>
  <c r="I312" i="2" s="1"/>
  <c r="Z311" i="2"/>
  <c r="G312" i="2" s="1"/>
  <c r="AA311" i="2"/>
  <c r="H312" i="2" s="1"/>
  <c r="AG311" i="2"/>
  <c r="N312" i="2" s="1"/>
  <c r="AF311" i="2"/>
  <c r="M312" i="2" s="1"/>
  <c r="X311" i="2"/>
  <c r="AB257" i="2"/>
  <c r="I258" i="2" s="1"/>
  <c r="AA257" i="2"/>
  <c r="H258" i="2" s="1"/>
  <c r="Z257" i="2"/>
  <c r="G258" i="2" s="1"/>
  <c r="AE257" i="2"/>
  <c r="L258" i="2" s="1"/>
  <c r="W257" i="2"/>
  <c r="AD257" i="2"/>
  <c r="K258" i="2" s="1"/>
  <c r="AC257" i="2"/>
  <c r="J258" i="2" s="1"/>
  <c r="AG257" i="2"/>
  <c r="N258" i="2" s="1"/>
  <c r="AF257" i="2"/>
  <c r="M258" i="2" s="1"/>
  <c r="X257" i="2"/>
  <c r="AE203" i="2"/>
  <c r="L204" i="2" s="1"/>
  <c r="W203" i="2"/>
  <c r="AD203" i="2"/>
  <c r="K204" i="2" s="1"/>
  <c r="AC203" i="2"/>
  <c r="J204" i="2" s="1"/>
  <c r="AB203" i="2"/>
  <c r="I204" i="2" s="1"/>
  <c r="AA203" i="2"/>
  <c r="H204" i="2" s="1"/>
  <c r="Z203" i="2"/>
  <c r="G204" i="2" s="1"/>
  <c r="X203" i="2"/>
  <c r="AG203" i="2"/>
  <c r="N204" i="2" s="1"/>
  <c r="AF203" i="2"/>
  <c r="M204" i="2" s="1"/>
  <c r="Z148" i="2"/>
  <c r="G149" i="2" s="1"/>
  <c r="AE148" i="2"/>
  <c r="L149" i="2" s="1"/>
  <c r="W148" i="2"/>
  <c r="Y148" i="2" s="1"/>
  <c r="AD148" i="2"/>
  <c r="K149" i="2" s="1"/>
  <c r="AB148" i="2"/>
  <c r="I149" i="2" s="1"/>
  <c r="AC148" i="2"/>
  <c r="J149" i="2" s="1"/>
  <c r="AA148" i="2"/>
  <c r="H149" i="2" s="1"/>
  <c r="AF148" i="2"/>
  <c r="M149" i="2" s="1"/>
  <c r="X148" i="2"/>
  <c r="AG148" i="2"/>
  <c r="N149" i="2" s="1"/>
  <c r="O95" i="2"/>
  <c r="Q95" i="2" s="1"/>
  <c r="P95" i="2"/>
  <c r="R95" i="2" s="1"/>
  <c r="P37" i="2"/>
  <c r="R37" i="2" s="1"/>
  <c r="G37" i="2"/>
  <c r="T258" i="3" l="1"/>
  <c r="V258" i="3" s="1"/>
  <c r="S258" i="3"/>
  <c r="U258" i="3" s="1"/>
  <c r="O95" i="3"/>
  <c r="Q95" i="3" s="1"/>
  <c r="P149" i="3"/>
  <c r="R149" i="3" s="1"/>
  <c r="Y148" i="3"/>
  <c r="P95" i="3"/>
  <c r="R95" i="3" s="1"/>
  <c r="T39" i="3"/>
  <c r="V39" i="3" s="1"/>
  <c r="S39" i="3"/>
  <c r="U39" i="3" s="1"/>
  <c r="T204" i="3"/>
  <c r="V204" i="3" s="1"/>
  <c r="S204" i="3"/>
  <c r="U204" i="3" s="1"/>
  <c r="T312" i="3"/>
  <c r="V312" i="3" s="1"/>
  <c r="S312" i="3"/>
  <c r="U312" i="3" s="1"/>
  <c r="O149" i="3"/>
  <c r="Q149" i="3" s="1"/>
  <c r="Y257" i="2"/>
  <c r="O312" i="2"/>
  <c r="Q312" i="2" s="1"/>
  <c r="Y311" i="2"/>
  <c r="P312" i="2"/>
  <c r="R312" i="2" s="1"/>
  <c r="O258" i="2"/>
  <c r="Q258" i="2" s="1"/>
  <c r="P258" i="2"/>
  <c r="R258" i="2" s="1"/>
  <c r="O204" i="2"/>
  <c r="Q204" i="2" s="1"/>
  <c r="Y203" i="2"/>
  <c r="P204" i="2"/>
  <c r="R204" i="2" s="1"/>
  <c r="P149" i="2"/>
  <c r="R149" i="2" s="1"/>
  <c r="O149" i="2"/>
  <c r="Q149" i="2" s="1"/>
  <c r="T95" i="2"/>
  <c r="V95" i="2" s="1"/>
  <c r="S95" i="2"/>
  <c r="U95" i="2" s="1"/>
  <c r="O37" i="2"/>
  <c r="Q37" i="2" s="1"/>
  <c r="T37" i="2" s="1"/>
  <c r="V37" i="2" s="1"/>
  <c r="AG39" i="3" l="1"/>
  <c r="N40" i="3" s="1"/>
  <c r="AF39" i="3"/>
  <c r="M40" i="3" s="1"/>
  <c r="X39" i="3"/>
  <c r="AE39" i="3"/>
  <c r="L40" i="3" s="1"/>
  <c r="W39" i="3"/>
  <c r="Y39" i="3" s="1"/>
  <c r="AD39" i="3"/>
  <c r="K40" i="3" s="1"/>
  <c r="AC39" i="3"/>
  <c r="J40" i="3" s="1"/>
  <c r="AB39" i="3"/>
  <c r="I40" i="3" s="1"/>
  <c r="AA39" i="3"/>
  <c r="H40" i="3" s="1"/>
  <c r="Z39" i="3"/>
  <c r="G40" i="3" s="1"/>
  <c r="AG258" i="3"/>
  <c r="N259" i="3" s="1"/>
  <c r="AF258" i="3"/>
  <c r="M259" i="3" s="1"/>
  <c r="X258" i="3"/>
  <c r="AB204" i="3"/>
  <c r="I205" i="3" s="1"/>
  <c r="W204" i="3"/>
  <c r="Y204" i="3" s="1"/>
  <c r="AE204" i="3"/>
  <c r="L205" i="3" s="1"/>
  <c r="AD204" i="3"/>
  <c r="K205" i="3" s="1"/>
  <c r="AC204" i="3"/>
  <c r="J205" i="3" s="1"/>
  <c r="AA204" i="3"/>
  <c r="H205" i="3" s="1"/>
  <c r="Z204" i="3"/>
  <c r="G205" i="3" s="1"/>
  <c r="AF312" i="3"/>
  <c r="M313" i="3" s="1"/>
  <c r="X312" i="3"/>
  <c r="AG312" i="3"/>
  <c r="N313" i="3" s="1"/>
  <c r="T95" i="3"/>
  <c r="V95" i="3" s="1"/>
  <c r="S95" i="3"/>
  <c r="U95" i="3" s="1"/>
  <c r="T149" i="3"/>
  <c r="V149" i="3" s="1"/>
  <c r="S149" i="3"/>
  <c r="U149" i="3" s="1"/>
  <c r="AD312" i="3"/>
  <c r="K313" i="3" s="1"/>
  <c r="AB312" i="3"/>
  <c r="I313" i="3" s="1"/>
  <c r="Z312" i="3"/>
  <c r="G313" i="3" s="1"/>
  <c r="W312" i="3"/>
  <c r="Y312" i="3" s="1"/>
  <c r="AE312" i="3"/>
  <c r="L313" i="3" s="1"/>
  <c r="AC312" i="3"/>
  <c r="J313" i="3" s="1"/>
  <c r="AA312" i="3"/>
  <c r="H313" i="3" s="1"/>
  <c r="AG204" i="3"/>
  <c r="N205" i="3" s="1"/>
  <c r="X204" i="3"/>
  <c r="AF204" i="3"/>
  <c r="M205" i="3" s="1"/>
  <c r="AB258" i="3"/>
  <c r="I259" i="3" s="1"/>
  <c r="AA258" i="3"/>
  <c r="H259" i="3" s="1"/>
  <c r="Z258" i="3"/>
  <c r="G259" i="3" s="1"/>
  <c r="AE258" i="3"/>
  <c r="L259" i="3" s="1"/>
  <c r="W258" i="3"/>
  <c r="AD258" i="3"/>
  <c r="K259" i="3" s="1"/>
  <c r="AC258" i="3"/>
  <c r="J259" i="3" s="1"/>
  <c r="T312" i="2"/>
  <c r="V312" i="2" s="1"/>
  <c r="S312" i="2"/>
  <c r="U312" i="2" s="1"/>
  <c r="T258" i="2"/>
  <c r="V258" i="2" s="1"/>
  <c r="S258" i="2"/>
  <c r="U258" i="2" s="1"/>
  <c r="T204" i="2"/>
  <c r="V204" i="2" s="1"/>
  <c r="S204" i="2"/>
  <c r="U204" i="2" s="1"/>
  <c r="T149" i="2"/>
  <c r="V149" i="2" s="1"/>
  <c r="S149" i="2"/>
  <c r="U149" i="2" s="1"/>
  <c r="AE95" i="2"/>
  <c r="L96" i="2" s="1"/>
  <c r="W95" i="2"/>
  <c r="AD95" i="2"/>
  <c r="K96" i="2" s="1"/>
  <c r="AC95" i="2"/>
  <c r="J96" i="2" s="1"/>
  <c r="AB95" i="2"/>
  <c r="I96" i="2" s="1"/>
  <c r="AA95" i="2"/>
  <c r="H96" i="2" s="1"/>
  <c r="Z95" i="2"/>
  <c r="G96" i="2" s="1"/>
  <c r="AF95" i="2"/>
  <c r="M96" i="2" s="1"/>
  <c r="X95" i="2"/>
  <c r="AG95" i="2"/>
  <c r="N96" i="2" s="1"/>
  <c r="S37" i="2"/>
  <c r="U37" i="2" s="1"/>
  <c r="AA37" i="2" s="1"/>
  <c r="H38" i="2" s="1"/>
  <c r="AF37" i="2"/>
  <c r="M38" i="2" s="1"/>
  <c r="X37" i="2"/>
  <c r="AG37" i="2"/>
  <c r="N38" i="2" s="1"/>
  <c r="Y258" i="3" l="1"/>
  <c r="O259" i="3"/>
  <c r="Q259" i="3" s="1"/>
  <c r="AG95" i="3"/>
  <c r="N96" i="3" s="1"/>
  <c r="AF95" i="3"/>
  <c r="M96" i="3" s="1"/>
  <c r="X95" i="3"/>
  <c r="P40" i="3"/>
  <c r="R40" i="3" s="1"/>
  <c r="P205" i="3"/>
  <c r="R205" i="3" s="1"/>
  <c r="O313" i="3"/>
  <c r="Q313" i="3" s="1"/>
  <c r="P313" i="3"/>
  <c r="R313" i="3" s="1"/>
  <c r="O205" i="3"/>
  <c r="Q205" i="3" s="1"/>
  <c r="P259" i="3"/>
  <c r="R259" i="3" s="1"/>
  <c r="AB149" i="3"/>
  <c r="I150" i="3" s="1"/>
  <c r="AE149" i="3"/>
  <c r="L150" i="3" s="1"/>
  <c r="W149" i="3"/>
  <c r="Z149" i="3"/>
  <c r="G150" i="3" s="1"/>
  <c r="AD149" i="3"/>
  <c r="K150" i="3" s="1"/>
  <c r="AC149" i="3"/>
  <c r="J150" i="3" s="1"/>
  <c r="AA149" i="3"/>
  <c r="H150" i="3" s="1"/>
  <c r="AG149" i="3"/>
  <c r="N150" i="3" s="1"/>
  <c r="AF149" i="3"/>
  <c r="M150" i="3" s="1"/>
  <c r="X149" i="3"/>
  <c r="O40" i="3"/>
  <c r="Q40" i="3" s="1"/>
  <c r="Z95" i="3"/>
  <c r="G96" i="3" s="1"/>
  <c r="AE95" i="3"/>
  <c r="L96" i="3" s="1"/>
  <c r="W95" i="3"/>
  <c r="Y95" i="3" s="1"/>
  <c r="AD95" i="3"/>
  <c r="K96" i="3" s="1"/>
  <c r="AC95" i="3"/>
  <c r="J96" i="3" s="1"/>
  <c r="AB95" i="3"/>
  <c r="I96" i="3" s="1"/>
  <c r="AA95" i="3"/>
  <c r="H96" i="3" s="1"/>
  <c r="Y95" i="2"/>
  <c r="AD312" i="2"/>
  <c r="K313" i="2" s="1"/>
  <c r="AC312" i="2"/>
  <c r="J313" i="2" s="1"/>
  <c r="AB312" i="2"/>
  <c r="I313" i="2" s="1"/>
  <c r="AA312" i="2"/>
  <c r="H313" i="2" s="1"/>
  <c r="Z312" i="2"/>
  <c r="G313" i="2" s="1"/>
  <c r="AE312" i="2"/>
  <c r="L313" i="2" s="1"/>
  <c r="W312" i="2"/>
  <c r="AG312" i="2"/>
  <c r="N313" i="2" s="1"/>
  <c r="X312" i="2"/>
  <c r="AF312" i="2"/>
  <c r="M313" i="2" s="1"/>
  <c r="AE258" i="2"/>
  <c r="L259" i="2" s="1"/>
  <c r="W258" i="2"/>
  <c r="AD258" i="2"/>
  <c r="K259" i="2" s="1"/>
  <c r="AC258" i="2"/>
  <c r="J259" i="2" s="1"/>
  <c r="AB258" i="2"/>
  <c r="I259" i="2" s="1"/>
  <c r="AA258" i="2"/>
  <c r="H259" i="2" s="1"/>
  <c r="Z258" i="2"/>
  <c r="G259" i="2" s="1"/>
  <c r="AG258" i="2"/>
  <c r="N259" i="2" s="1"/>
  <c r="AF258" i="2"/>
  <c r="M259" i="2" s="1"/>
  <c r="X258" i="2"/>
  <c r="AB204" i="2"/>
  <c r="I205" i="2" s="1"/>
  <c r="AA204" i="2"/>
  <c r="H205" i="2" s="1"/>
  <c r="Z204" i="2"/>
  <c r="G205" i="2" s="1"/>
  <c r="AE204" i="2"/>
  <c r="L205" i="2" s="1"/>
  <c r="W204" i="2"/>
  <c r="AD204" i="2"/>
  <c r="K205" i="2" s="1"/>
  <c r="AC204" i="2"/>
  <c r="J205" i="2" s="1"/>
  <c r="AG204" i="2"/>
  <c r="N205" i="2" s="1"/>
  <c r="AF204" i="2"/>
  <c r="M205" i="2" s="1"/>
  <c r="X204" i="2"/>
  <c r="AE149" i="2"/>
  <c r="L150" i="2" s="1"/>
  <c r="W149" i="2"/>
  <c r="AD149" i="2"/>
  <c r="K150" i="2" s="1"/>
  <c r="AC149" i="2"/>
  <c r="J150" i="2" s="1"/>
  <c r="AB149" i="2"/>
  <c r="I150" i="2" s="1"/>
  <c r="AA149" i="2"/>
  <c r="H150" i="2" s="1"/>
  <c r="Z149" i="2"/>
  <c r="G150" i="2" s="1"/>
  <c r="AG149" i="2"/>
  <c r="N150" i="2" s="1"/>
  <c r="AF149" i="2"/>
  <c r="M150" i="2" s="1"/>
  <c r="X149" i="2"/>
  <c r="O96" i="2"/>
  <c r="Q96" i="2" s="1"/>
  <c r="P96" i="2"/>
  <c r="R96" i="2" s="1"/>
  <c r="AE37" i="2"/>
  <c r="L38" i="2" s="1"/>
  <c r="W37" i="2"/>
  <c r="Y37" i="2" s="1"/>
  <c r="AD37" i="2"/>
  <c r="K38" i="2" s="1"/>
  <c r="AC37" i="2"/>
  <c r="J38" i="2" s="1"/>
  <c r="Z37" i="2"/>
  <c r="AB37" i="2"/>
  <c r="I38" i="2" s="1"/>
  <c r="P96" i="3" l="1"/>
  <c r="R96" i="3" s="1"/>
  <c r="P150" i="3"/>
  <c r="R150" i="3" s="1"/>
  <c r="T40" i="3"/>
  <c r="V40" i="3" s="1"/>
  <c r="S40" i="3"/>
  <c r="U40" i="3" s="1"/>
  <c r="O96" i="3"/>
  <c r="Q96" i="3" s="1"/>
  <c r="O150" i="3"/>
  <c r="Q150" i="3" s="1"/>
  <c r="Y149" i="3"/>
  <c r="T205" i="3"/>
  <c r="V205" i="3" s="1"/>
  <c r="S205" i="3"/>
  <c r="U205" i="3" s="1"/>
  <c r="S313" i="3"/>
  <c r="U313" i="3" s="1"/>
  <c r="T313" i="3"/>
  <c r="V313" i="3" s="1"/>
  <c r="T259" i="3"/>
  <c r="V259" i="3" s="1"/>
  <c r="S259" i="3"/>
  <c r="U259" i="3" s="1"/>
  <c r="Y312" i="2"/>
  <c r="Y204" i="2"/>
  <c r="O313" i="2"/>
  <c r="Q313" i="2" s="1"/>
  <c r="P313" i="2"/>
  <c r="R313" i="2" s="1"/>
  <c r="O259" i="2"/>
  <c r="Q259" i="2" s="1"/>
  <c r="Y258" i="2"/>
  <c r="P259" i="2"/>
  <c r="R259" i="2" s="1"/>
  <c r="O205" i="2"/>
  <c r="Q205" i="2" s="1"/>
  <c r="P205" i="2"/>
  <c r="R205" i="2" s="1"/>
  <c r="O150" i="2"/>
  <c r="Q150" i="2" s="1"/>
  <c r="Y149" i="2"/>
  <c r="P150" i="2"/>
  <c r="R150" i="2" s="1"/>
  <c r="T96" i="2"/>
  <c r="V96" i="2" s="1"/>
  <c r="S96" i="2"/>
  <c r="U96" i="2" s="1"/>
  <c r="P38" i="2"/>
  <c r="R38" i="2" s="1"/>
  <c r="G38" i="2"/>
  <c r="AB40" i="3" l="1"/>
  <c r="I41" i="3" s="1"/>
  <c r="AA40" i="3"/>
  <c r="H41" i="3" s="1"/>
  <c r="Z40" i="3"/>
  <c r="G41" i="3" s="1"/>
  <c r="AE40" i="3"/>
  <c r="L41" i="3" s="1"/>
  <c r="W40" i="3"/>
  <c r="AD40" i="3"/>
  <c r="K41" i="3" s="1"/>
  <c r="AC40" i="3"/>
  <c r="J41" i="3" s="1"/>
  <c r="AG40" i="3"/>
  <c r="N41" i="3" s="1"/>
  <c r="AF40" i="3"/>
  <c r="M41" i="3" s="1"/>
  <c r="X40" i="3"/>
  <c r="T150" i="3"/>
  <c r="V150" i="3" s="1"/>
  <c r="S150" i="3"/>
  <c r="U150" i="3" s="1"/>
  <c r="AE259" i="3"/>
  <c r="L260" i="3" s="1"/>
  <c r="W259" i="3"/>
  <c r="AD259" i="3"/>
  <c r="K260" i="3" s="1"/>
  <c r="AC259" i="3"/>
  <c r="J260" i="3" s="1"/>
  <c r="AB259" i="3"/>
  <c r="I260" i="3" s="1"/>
  <c r="AA259" i="3"/>
  <c r="H260" i="3" s="1"/>
  <c r="Z259" i="3"/>
  <c r="G260" i="3" s="1"/>
  <c r="AG205" i="3"/>
  <c r="N206" i="3" s="1"/>
  <c r="X205" i="3"/>
  <c r="AF205" i="3"/>
  <c r="M206" i="3" s="1"/>
  <c r="AG313" i="3"/>
  <c r="N314" i="3" s="1"/>
  <c r="X313" i="3"/>
  <c r="AF313" i="3"/>
  <c r="M314" i="3" s="1"/>
  <c r="T96" i="3"/>
  <c r="V96" i="3" s="1"/>
  <c r="S96" i="3"/>
  <c r="U96" i="3" s="1"/>
  <c r="AG259" i="3"/>
  <c r="N260" i="3" s="1"/>
  <c r="AF259" i="3"/>
  <c r="M260" i="3" s="1"/>
  <c r="X259" i="3"/>
  <c r="AC313" i="3"/>
  <c r="J314" i="3" s="1"/>
  <c r="AA313" i="3"/>
  <c r="H314" i="3" s="1"/>
  <c r="W313" i="3"/>
  <c r="AE313" i="3"/>
  <c r="L314" i="3" s="1"/>
  <c r="AD313" i="3"/>
  <c r="K314" i="3" s="1"/>
  <c r="AB313" i="3"/>
  <c r="I314" i="3" s="1"/>
  <c r="Z313" i="3"/>
  <c r="G314" i="3" s="1"/>
  <c r="W205" i="3"/>
  <c r="AE205" i="3"/>
  <c r="L206" i="3" s="1"/>
  <c r="AD205" i="3"/>
  <c r="K206" i="3" s="1"/>
  <c r="AC205" i="3"/>
  <c r="J206" i="3" s="1"/>
  <c r="AB205" i="3"/>
  <c r="I206" i="3" s="1"/>
  <c r="AA205" i="3"/>
  <c r="H206" i="3" s="1"/>
  <c r="Z205" i="3"/>
  <c r="G206" i="3" s="1"/>
  <c r="S313" i="2"/>
  <c r="U313" i="2" s="1"/>
  <c r="T313" i="2"/>
  <c r="V313" i="2" s="1"/>
  <c r="T259" i="2"/>
  <c r="V259" i="2" s="1"/>
  <c r="S259" i="2"/>
  <c r="U259" i="2" s="1"/>
  <c r="T205" i="2"/>
  <c r="V205" i="2" s="1"/>
  <c r="S205" i="2"/>
  <c r="U205" i="2" s="1"/>
  <c r="T150" i="2"/>
  <c r="V150" i="2" s="1"/>
  <c r="S150" i="2"/>
  <c r="U150" i="2" s="1"/>
  <c r="AC96" i="2"/>
  <c r="J97" i="2" s="1"/>
  <c r="AB96" i="2"/>
  <c r="I97" i="2" s="1"/>
  <c r="AA96" i="2"/>
  <c r="H97" i="2" s="1"/>
  <c r="Z96" i="2"/>
  <c r="G97" i="2" s="1"/>
  <c r="W96" i="2"/>
  <c r="Y96" i="2" s="1"/>
  <c r="AE96" i="2"/>
  <c r="L97" i="2" s="1"/>
  <c r="AD96" i="2"/>
  <c r="K97" i="2" s="1"/>
  <c r="AG96" i="2"/>
  <c r="N97" i="2" s="1"/>
  <c r="AF96" i="2"/>
  <c r="M97" i="2" s="1"/>
  <c r="X96" i="2"/>
  <c r="O38" i="2"/>
  <c r="Q38" i="2" s="1"/>
  <c r="S38" i="2" s="1"/>
  <c r="U38" i="2" s="1"/>
  <c r="Y205" i="3" l="1"/>
  <c r="Y259" i="3"/>
  <c r="O314" i="3"/>
  <c r="Q314" i="3" s="1"/>
  <c r="Y40" i="3"/>
  <c r="O206" i="3"/>
  <c r="Q206" i="3" s="1"/>
  <c r="P314" i="3"/>
  <c r="R314" i="3" s="1"/>
  <c r="AD150" i="3"/>
  <c r="K151" i="3" s="1"/>
  <c r="AC150" i="3"/>
  <c r="J151" i="3" s="1"/>
  <c r="AB150" i="3"/>
  <c r="I151" i="3" s="1"/>
  <c r="AE150" i="3"/>
  <c r="L151" i="3" s="1"/>
  <c r="AA150" i="3"/>
  <c r="H151" i="3" s="1"/>
  <c r="Z150" i="3"/>
  <c r="G151" i="3" s="1"/>
  <c r="W150" i="3"/>
  <c r="Y150" i="3" s="1"/>
  <c r="AE96" i="3"/>
  <c r="L97" i="3" s="1"/>
  <c r="W96" i="3"/>
  <c r="AD96" i="3"/>
  <c r="K97" i="3" s="1"/>
  <c r="AC96" i="3"/>
  <c r="J97" i="3" s="1"/>
  <c r="AB96" i="3"/>
  <c r="I97" i="3" s="1"/>
  <c r="AA96" i="3"/>
  <c r="H97" i="3" s="1"/>
  <c r="Z96" i="3"/>
  <c r="G97" i="3" s="1"/>
  <c r="AG150" i="3"/>
  <c r="N151" i="3" s="1"/>
  <c r="X150" i="3"/>
  <c r="AF150" i="3"/>
  <c r="M151" i="3" s="1"/>
  <c r="O41" i="3"/>
  <c r="Q41" i="3" s="1"/>
  <c r="P206" i="3"/>
  <c r="R206" i="3" s="1"/>
  <c r="AG96" i="3"/>
  <c r="N97" i="3" s="1"/>
  <c r="AF96" i="3"/>
  <c r="M97" i="3" s="1"/>
  <c r="X96" i="3"/>
  <c r="O260" i="3"/>
  <c r="Q260" i="3" s="1"/>
  <c r="Y313" i="3"/>
  <c r="P260" i="3"/>
  <c r="R260" i="3" s="1"/>
  <c r="P41" i="3"/>
  <c r="R41" i="3" s="1"/>
  <c r="T38" i="2"/>
  <c r="V38" i="2" s="1"/>
  <c r="AG313" i="2"/>
  <c r="N314" i="2" s="1"/>
  <c r="AF313" i="2"/>
  <c r="M314" i="2" s="1"/>
  <c r="X313" i="2"/>
  <c r="AA313" i="2"/>
  <c r="H314" i="2" s="1"/>
  <c r="Z313" i="2"/>
  <c r="G314" i="2" s="1"/>
  <c r="AE313" i="2"/>
  <c r="L314" i="2" s="1"/>
  <c r="W313" i="2"/>
  <c r="AD313" i="2"/>
  <c r="K314" i="2" s="1"/>
  <c r="AB313" i="2"/>
  <c r="I314" i="2" s="1"/>
  <c r="AC313" i="2"/>
  <c r="J314" i="2" s="1"/>
  <c r="AD259" i="2"/>
  <c r="K260" i="2" s="1"/>
  <c r="AC259" i="2"/>
  <c r="J260" i="2" s="1"/>
  <c r="AB259" i="2"/>
  <c r="I260" i="2" s="1"/>
  <c r="AA259" i="2"/>
  <c r="H260" i="2" s="1"/>
  <c r="Z259" i="2"/>
  <c r="G260" i="2" s="1"/>
  <c r="W259" i="2"/>
  <c r="AE259" i="2"/>
  <c r="L260" i="2" s="1"/>
  <c r="AG259" i="2"/>
  <c r="N260" i="2" s="1"/>
  <c r="AF259" i="2"/>
  <c r="M260" i="2" s="1"/>
  <c r="X259" i="2"/>
  <c r="AE205" i="2"/>
  <c r="L206" i="2" s="1"/>
  <c r="W205" i="2"/>
  <c r="AD205" i="2"/>
  <c r="K206" i="2" s="1"/>
  <c r="AC205" i="2"/>
  <c r="J206" i="2" s="1"/>
  <c r="AB205" i="2"/>
  <c r="I206" i="2" s="1"/>
  <c r="AA205" i="2"/>
  <c r="H206" i="2" s="1"/>
  <c r="Z205" i="2"/>
  <c r="G206" i="2" s="1"/>
  <c r="AG205" i="2"/>
  <c r="N206" i="2" s="1"/>
  <c r="AF205" i="2"/>
  <c r="M206" i="2" s="1"/>
  <c r="X205" i="2"/>
  <c r="AB150" i="2"/>
  <c r="I151" i="2" s="1"/>
  <c r="AA150" i="2"/>
  <c r="H151" i="2" s="1"/>
  <c r="Z150" i="2"/>
  <c r="G151" i="2" s="1"/>
  <c r="AE150" i="2"/>
  <c r="L151" i="2" s="1"/>
  <c r="W150" i="2"/>
  <c r="Y150" i="2" s="1"/>
  <c r="AD150" i="2"/>
  <c r="K151" i="2" s="1"/>
  <c r="AC150" i="2"/>
  <c r="J151" i="2" s="1"/>
  <c r="AG150" i="2"/>
  <c r="N151" i="2" s="1"/>
  <c r="AF150" i="2"/>
  <c r="M151" i="2" s="1"/>
  <c r="X150" i="2"/>
  <c r="O97" i="2"/>
  <c r="Q97" i="2" s="1"/>
  <c r="P97" i="2"/>
  <c r="R97" i="2" s="1"/>
  <c r="AF38" i="2"/>
  <c r="M39" i="2" s="1"/>
  <c r="AG38" i="2"/>
  <c r="N39" i="2" s="1"/>
  <c r="X38" i="2"/>
  <c r="AA38" i="2"/>
  <c r="H39" i="2" s="1"/>
  <c r="AE38" i="2"/>
  <c r="L39" i="2" s="1"/>
  <c r="Z38" i="2"/>
  <c r="G39" i="2" s="1"/>
  <c r="AD38" i="2"/>
  <c r="K39" i="2" s="1"/>
  <c r="AB38" i="2"/>
  <c r="AC38" i="2"/>
  <c r="J39" i="2" s="1"/>
  <c r="W38" i="2"/>
  <c r="T260" i="3" l="1"/>
  <c r="V260" i="3" s="1"/>
  <c r="S260" i="3"/>
  <c r="U260" i="3" s="1"/>
  <c r="O97" i="3"/>
  <c r="Q97" i="3" s="1"/>
  <c r="T314" i="3"/>
  <c r="V314" i="3" s="1"/>
  <c r="S314" i="3"/>
  <c r="U314" i="3" s="1"/>
  <c r="P97" i="3"/>
  <c r="R97" i="3" s="1"/>
  <c r="O151" i="3"/>
  <c r="Q151" i="3" s="1"/>
  <c r="T41" i="3"/>
  <c r="V41" i="3" s="1"/>
  <c r="S41" i="3"/>
  <c r="U41" i="3" s="1"/>
  <c r="T206" i="3"/>
  <c r="V206" i="3" s="1"/>
  <c r="S206" i="3"/>
  <c r="U206" i="3" s="1"/>
  <c r="Y96" i="3"/>
  <c r="P151" i="3"/>
  <c r="R151" i="3" s="1"/>
  <c r="Y313" i="2"/>
  <c r="Y259" i="2"/>
  <c r="O314" i="2"/>
  <c r="Q314" i="2" s="1"/>
  <c r="P314" i="2"/>
  <c r="R314" i="2" s="1"/>
  <c r="P260" i="2"/>
  <c r="R260" i="2" s="1"/>
  <c r="O260" i="2"/>
  <c r="Q260" i="2" s="1"/>
  <c r="O206" i="2"/>
  <c r="Q206" i="2" s="1"/>
  <c r="P206" i="2"/>
  <c r="R206" i="2" s="1"/>
  <c r="Y205" i="2"/>
  <c r="O151" i="2"/>
  <c r="Q151" i="2" s="1"/>
  <c r="P151" i="2"/>
  <c r="R151" i="2" s="1"/>
  <c r="T97" i="2"/>
  <c r="V97" i="2" s="1"/>
  <c r="S97" i="2"/>
  <c r="U97" i="2" s="1"/>
  <c r="O39" i="2"/>
  <c r="Q39" i="2" s="1"/>
  <c r="I39" i="2"/>
  <c r="Y38" i="2"/>
  <c r="Z314" i="3" l="1"/>
  <c r="G315" i="3" s="1"/>
  <c r="AD314" i="3"/>
  <c r="K315" i="3" s="1"/>
  <c r="W314" i="3"/>
  <c r="AE314" i="3"/>
  <c r="L315" i="3" s="1"/>
  <c r="AC314" i="3"/>
  <c r="J315" i="3" s="1"/>
  <c r="AB314" i="3"/>
  <c r="I315" i="3" s="1"/>
  <c r="AA314" i="3"/>
  <c r="H315" i="3" s="1"/>
  <c r="AG41" i="3"/>
  <c r="N42" i="3" s="1"/>
  <c r="AF41" i="3"/>
  <c r="M42" i="3" s="1"/>
  <c r="X41" i="3"/>
  <c r="T97" i="3"/>
  <c r="V97" i="3" s="1"/>
  <c r="S97" i="3"/>
  <c r="U97" i="3" s="1"/>
  <c r="AD206" i="3"/>
  <c r="K207" i="3" s="1"/>
  <c r="W206" i="3"/>
  <c r="Y206" i="3" s="1"/>
  <c r="AE206" i="3"/>
  <c r="L207" i="3" s="1"/>
  <c r="AC206" i="3"/>
  <c r="J207" i="3" s="1"/>
  <c r="AB206" i="3"/>
  <c r="I207" i="3" s="1"/>
  <c r="AA206" i="3"/>
  <c r="H207" i="3" s="1"/>
  <c r="Z206" i="3"/>
  <c r="G207" i="3" s="1"/>
  <c r="S151" i="3"/>
  <c r="U151" i="3" s="1"/>
  <c r="T151" i="3"/>
  <c r="V151" i="3" s="1"/>
  <c r="AG260" i="3"/>
  <c r="N261" i="3" s="1"/>
  <c r="AF260" i="3"/>
  <c r="M261" i="3" s="1"/>
  <c r="X260" i="3"/>
  <c r="AF314" i="3"/>
  <c r="M315" i="3" s="1"/>
  <c r="X314" i="3"/>
  <c r="AG314" i="3"/>
  <c r="N315" i="3" s="1"/>
  <c r="AG206" i="3"/>
  <c r="N207" i="3" s="1"/>
  <c r="X206" i="3"/>
  <c r="AF206" i="3"/>
  <c r="M207" i="3" s="1"/>
  <c r="AD260" i="3"/>
  <c r="K261" i="3" s="1"/>
  <c r="AC260" i="3"/>
  <c r="J261" i="3" s="1"/>
  <c r="AB260" i="3"/>
  <c r="I261" i="3" s="1"/>
  <c r="AA260" i="3"/>
  <c r="H261" i="3" s="1"/>
  <c r="Z260" i="3"/>
  <c r="G261" i="3" s="1"/>
  <c r="AE260" i="3"/>
  <c r="L261" i="3" s="1"/>
  <c r="W260" i="3"/>
  <c r="AE41" i="3"/>
  <c r="L42" i="3" s="1"/>
  <c r="W41" i="3"/>
  <c r="AD41" i="3"/>
  <c r="K42" i="3" s="1"/>
  <c r="AC41" i="3"/>
  <c r="J42" i="3" s="1"/>
  <c r="AB41" i="3"/>
  <c r="I42" i="3" s="1"/>
  <c r="AA41" i="3"/>
  <c r="H42" i="3" s="1"/>
  <c r="Z41" i="3"/>
  <c r="G42" i="3" s="1"/>
  <c r="T314" i="2"/>
  <c r="V314" i="2" s="1"/>
  <c r="S314" i="2"/>
  <c r="U314" i="2" s="1"/>
  <c r="S260" i="2"/>
  <c r="U260" i="2" s="1"/>
  <c r="T260" i="2"/>
  <c r="V260" i="2" s="1"/>
  <c r="T206" i="2"/>
  <c r="V206" i="2" s="1"/>
  <c r="S206" i="2"/>
  <c r="U206" i="2" s="1"/>
  <c r="T151" i="2"/>
  <c r="V151" i="2" s="1"/>
  <c r="S151" i="2"/>
  <c r="U151" i="2" s="1"/>
  <c r="Z97" i="2"/>
  <c r="G98" i="2" s="1"/>
  <c r="AE97" i="2"/>
  <c r="L98" i="2" s="1"/>
  <c r="W97" i="2"/>
  <c r="AD97" i="2"/>
  <c r="K98" i="2" s="1"/>
  <c r="AC97" i="2"/>
  <c r="J98" i="2" s="1"/>
  <c r="AB97" i="2"/>
  <c r="I98" i="2" s="1"/>
  <c r="AA97" i="2"/>
  <c r="H98" i="2" s="1"/>
  <c r="AG97" i="2"/>
  <c r="N98" i="2" s="1"/>
  <c r="AF97" i="2"/>
  <c r="M98" i="2" s="1"/>
  <c r="X97" i="2"/>
  <c r="P39" i="2"/>
  <c r="R39" i="2" s="1"/>
  <c r="T39" i="2"/>
  <c r="V39" i="2" s="1"/>
  <c r="S39" i="2"/>
  <c r="U39" i="2" s="1"/>
  <c r="Y41" i="3" l="1"/>
  <c r="P42" i="3"/>
  <c r="R42" i="3" s="1"/>
  <c r="P315" i="3"/>
  <c r="R315" i="3" s="1"/>
  <c r="Y260" i="3"/>
  <c r="AG151" i="3"/>
  <c r="N152" i="3" s="1"/>
  <c r="AF151" i="3"/>
  <c r="M152" i="3" s="1"/>
  <c r="X151" i="3"/>
  <c r="O42" i="3"/>
  <c r="Q42" i="3" s="1"/>
  <c r="AD151" i="3"/>
  <c r="K152" i="3" s="1"/>
  <c r="AA151" i="3"/>
  <c r="H152" i="3" s="1"/>
  <c r="Z151" i="3"/>
  <c r="G152" i="3" s="1"/>
  <c r="AE151" i="3"/>
  <c r="L152" i="3" s="1"/>
  <c r="AC151" i="3"/>
  <c r="J152" i="3" s="1"/>
  <c r="AB151" i="3"/>
  <c r="I152" i="3" s="1"/>
  <c r="W151" i="3"/>
  <c r="Y151" i="3" s="1"/>
  <c r="AB97" i="3"/>
  <c r="I98" i="3" s="1"/>
  <c r="AA97" i="3"/>
  <c r="H98" i="3" s="1"/>
  <c r="Z97" i="3"/>
  <c r="G98" i="3" s="1"/>
  <c r="AE97" i="3"/>
  <c r="L98" i="3" s="1"/>
  <c r="W97" i="3"/>
  <c r="Y97" i="3" s="1"/>
  <c r="AD97" i="3"/>
  <c r="K98" i="3" s="1"/>
  <c r="AC97" i="3"/>
  <c r="J98" i="3" s="1"/>
  <c r="O261" i="3"/>
  <c r="Q261" i="3" s="1"/>
  <c r="O207" i="3"/>
  <c r="Q207" i="3" s="1"/>
  <c r="AG97" i="3"/>
  <c r="N98" i="3" s="1"/>
  <c r="AF97" i="3"/>
  <c r="M98" i="3" s="1"/>
  <c r="X97" i="3"/>
  <c r="Y314" i="3"/>
  <c r="P261" i="3"/>
  <c r="R261" i="3" s="1"/>
  <c r="P207" i="3"/>
  <c r="R207" i="3" s="1"/>
  <c r="O315" i="3"/>
  <c r="Q315" i="3" s="1"/>
  <c r="Y97" i="2"/>
  <c r="AE314" i="2"/>
  <c r="L315" i="2" s="1"/>
  <c r="W314" i="2"/>
  <c r="AD314" i="2"/>
  <c r="K315" i="2" s="1"/>
  <c r="AC314" i="2"/>
  <c r="J315" i="2" s="1"/>
  <c r="AB314" i="2"/>
  <c r="I315" i="2" s="1"/>
  <c r="AA314" i="2"/>
  <c r="H315" i="2" s="1"/>
  <c r="Z314" i="2"/>
  <c r="G315" i="2" s="1"/>
  <c r="AF314" i="2"/>
  <c r="M315" i="2" s="1"/>
  <c r="X314" i="2"/>
  <c r="AG314" i="2"/>
  <c r="N315" i="2" s="1"/>
  <c r="AG260" i="2"/>
  <c r="N261" i="2" s="1"/>
  <c r="AF260" i="2"/>
  <c r="M261" i="2" s="1"/>
  <c r="X260" i="2"/>
  <c r="AA260" i="2"/>
  <c r="H261" i="2" s="1"/>
  <c r="Z260" i="2"/>
  <c r="G261" i="2" s="1"/>
  <c r="AE260" i="2"/>
  <c r="L261" i="2" s="1"/>
  <c r="W260" i="2"/>
  <c r="AD260" i="2"/>
  <c r="K261" i="2" s="1"/>
  <c r="AC260" i="2"/>
  <c r="J261" i="2" s="1"/>
  <c r="AB260" i="2"/>
  <c r="I261" i="2" s="1"/>
  <c r="AD206" i="2"/>
  <c r="K207" i="2" s="1"/>
  <c r="AC206" i="2"/>
  <c r="J207" i="2" s="1"/>
  <c r="AB206" i="2"/>
  <c r="I207" i="2" s="1"/>
  <c r="AA206" i="2"/>
  <c r="H207" i="2" s="1"/>
  <c r="Z206" i="2"/>
  <c r="G207" i="2" s="1"/>
  <c r="AE206" i="2"/>
  <c r="L207" i="2" s="1"/>
  <c r="W206" i="2"/>
  <c r="Y206" i="2" s="1"/>
  <c r="AG206" i="2"/>
  <c r="N207" i="2" s="1"/>
  <c r="AF206" i="2"/>
  <c r="M207" i="2" s="1"/>
  <c r="X206" i="2"/>
  <c r="AE151" i="2"/>
  <c r="L152" i="2" s="1"/>
  <c r="W151" i="2"/>
  <c r="AD151" i="2"/>
  <c r="K152" i="2" s="1"/>
  <c r="AC151" i="2"/>
  <c r="J152" i="2" s="1"/>
  <c r="AB151" i="2"/>
  <c r="I152" i="2" s="1"/>
  <c r="AA151" i="2"/>
  <c r="H152" i="2" s="1"/>
  <c r="Z151" i="2"/>
  <c r="G152" i="2" s="1"/>
  <c r="AG151" i="2"/>
  <c r="N152" i="2" s="1"/>
  <c r="AF151" i="2"/>
  <c r="M152" i="2" s="1"/>
  <c r="X151" i="2"/>
  <c r="P98" i="2"/>
  <c r="R98" i="2" s="1"/>
  <c r="O98" i="2"/>
  <c r="Q98" i="2" s="1"/>
  <c r="AB39" i="2"/>
  <c r="AC39" i="2"/>
  <c r="J40" i="2" s="1"/>
  <c r="Z39" i="2"/>
  <c r="G40" i="2" s="1"/>
  <c r="AD39" i="2"/>
  <c r="K40" i="2" s="1"/>
  <c r="W39" i="2"/>
  <c r="AE39" i="2"/>
  <c r="L40" i="2" s="1"/>
  <c r="AA39" i="2"/>
  <c r="H40" i="2" s="1"/>
  <c r="AG39" i="2"/>
  <c r="N40" i="2" s="1"/>
  <c r="X39" i="2"/>
  <c r="AF39" i="2"/>
  <c r="M40" i="2" s="1"/>
  <c r="S261" i="3" l="1"/>
  <c r="U261" i="3" s="1"/>
  <c r="T261" i="3"/>
  <c r="V261" i="3" s="1"/>
  <c r="P98" i="3"/>
  <c r="R98" i="3" s="1"/>
  <c r="S207" i="3"/>
  <c r="U207" i="3" s="1"/>
  <c r="T207" i="3"/>
  <c r="V207" i="3" s="1"/>
  <c r="P152" i="3"/>
  <c r="R152" i="3" s="1"/>
  <c r="T42" i="3"/>
  <c r="V42" i="3" s="1"/>
  <c r="S42" i="3"/>
  <c r="U42" i="3" s="1"/>
  <c r="S315" i="3"/>
  <c r="U315" i="3" s="1"/>
  <c r="T315" i="3"/>
  <c r="V315" i="3" s="1"/>
  <c r="O152" i="3"/>
  <c r="Q152" i="3" s="1"/>
  <c r="O98" i="3"/>
  <c r="Q98" i="3" s="1"/>
  <c r="Y260" i="2"/>
  <c r="O315" i="2"/>
  <c r="Q315" i="2" s="1"/>
  <c r="P315" i="2"/>
  <c r="R315" i="2" s="1"/>
  <c r="Y314" i="2"/>
  <c r="O261" i="2"/>
  <c r="Q261" i="2" s="1"/>
  <c r="P261" i="2"/>
  <c r="R261" i="2" s="1"/>
  <c r="O207" i="2"/>
  <c r="Q207" i="2" s="1"/>
  <c r="P207" i="2"/>
  <c r="R207" i="2" s="1"/>
  <c r="O152" i="2"/>
  <c r="Q152" i="2" s="1"/>
  <c r="P152" i="2"/>
  <c r="R152" i="2" s="1"/>
  <c r="Y151" i="2"/>
  <c r="T98" i="2"/>
  <c r="V98" i="2" s="1"/>
  <c r="S98" i="2"/>
  <c r="U98" i="2" s="1"/>
  <c r="O40" i="2"/>
  <c r="Q40" i="2" s="1"/>
  <c r="Y39" i="2"/>
  <c r="P40" i="2"/>
  <c r="R40" i="2" s="1"/>
  <c r="I40" i="2"/>
  <c r="AG261" i="3" l="1"/>
  <c r="N262" i="3" s="1"/>
  <c r="AF261" i="3"/>
  <c r="M262" i="3" s="1"/>
  <c r="X261" i="3"/>
  <c r="S152" i="3"/>
  <c r="U152" i="3" s="1"/>
  <c r="T152" i="3"/>
  <c r="V152" i="3" s="1"/>
  <c r="AG42" i="3"/>
  <c r="N43" i="3" s="1"/>
  <c r="AF42" i="3"/>
  <c r="M43" i="3" s="1"/>
  <c r="X42" i="3"/>
  <c r="T98" i="3"/>
  <c r="V98" i="3" s="1"/>
  <c r="S98" i="3"/>
  <c r="U98" i="3" s="1"/>
  <c r="X315" i="3"/>
  <c r="AG315" i="3"/>
  <c r="N316" i="3" s="1"/>
  <c r="AF315" i="3"/>
  <c r="M316" i="3" s="1"/>
  <c r="AA261" i="3"/>
  <c r="H262" i="3" s="1"/>
  <c r="Z261" i="3"/>
  <c r="G262" i="3" s="1"/>
  <c r="AE261" i="3"/>
  <c r="L262" i="3" s="1"/>
  <c r="W261" i="3"/>
  <c r="AD261" i="3"/>
  <c r="K262" i="3" s="1"/>
  <c r="AC261" i="3"/>
  <c r="J262" i="3" s="1"/>
  <c r="AB261" i="3"/>
  <c r="I262" i="3" s="1"/>
  <c r="AD42" i="3"/>
  <c r="K43" i="3" s="1"/>
  <c r="AC42" i="3"/>
  <c r="J43" i="3" s="1"/>
  <c r="AB42" i="3"/>
  <c r="I43" i="3" s="1"/>
  <c r="AA42" i="3"/>
  <c r="H43" i="3" s="1"/>
  <c r="Z42" i="3"/>
  <c r="G43" i="3" s="1"/>
  <c r="AE42" i="3"/>
  <c r="L43" i="3" s="1"/>
  <c r="W42" i="3"/>
  <c r="AG207" i="3"/>
  <c r="N208" i="3" s="1"/>
  <c r="X207" i="3"/>
  <c r="AF207" i="3"/>
  <c r="M208" i="3" s="1"/>
  <c r="AE315" i="3"/>
  <c r="L316" i="3" s="1"/>
  <c r="W315" i="3"/>
  <c r="Y315" i="3" s="1"/>
  <c r="AD315" i="3"/>
  <c r="K316" i="3" s="1"/>
  <c r="AC315" i="3"/>
  <c r="J316" i="3" s="1"/>
  <c r="AA315" i="3"/>
  <c r="H316" i="3" s="1"/>
  <c r="AB315" i="3"/>
  <c r="I316" i="3" s="1"/>
  <c r="Z315" i="3"/>
  <c r="G316" i="3" s="1"/>
  <c r="AA207" i="3"/>
  <c r="H208" i="3" s="1"/>
  <c r="W207" i="3"/>
  <c r="Y207" i="3" s="1"/>
  <c r="AE207" i="3"/>
  <c r="L208" i="3" s="1"/>
  <c r="AD207" i="3"/>
  <c r="K208" i="3" s="1"/>
  <c r="AC207" i="3"/>
  <c r="J208" i="3" s="1"/>
  <c r="AB207" i="3"/>
  <c r="I208" i="3" s="1"/>
  <c r="Z207" i="3"/>
  <c r="G208" i="3" s="1"/>
  <c r="T315" i="2"/>
  <c r="V315" i="2" s="1"/>
  <c r="S315" i="2"/>
  <c r="U315" i="2" s="1"/>
  <c r="T261" i="2"/>
  <c r="V261" i="2" s="1"/>
  <c r="S261" i="2"/>
  <c r="U261" i="2" s="1"/>
  <c r="S207" i="2"/>
  <c r="U207" i="2" s="1"/>
  <c r="T207" i="2"/>
  <c r="V207" i="2" s="1"/>
  <c r="T152" i="2"/>
  <c r="V152" i="2" s="1"/>
  <c r="S152" i="2"/>
  <c r="U152" i="2" s="1"/>
  <c r="AE98" i="2"/>
  <c r="L99" i="2" s="1"/>
  <c r="W98" i="2"/>
  <c r="AD98" i="2"/>
  <c r="K99" i="2" s="1"/>
  <c r="AC98" i="2"/>
  <c r="J99" i="2" s="1"/>
  <c r="AB98" i="2"/>
  <c r="I99" i="2" s="1"/>
  <c r="AA98" i="2"/>
  <c r="H99" i="2" s="1"/>
  <c r="Z98" i="2"/>
  <c r="G99" i="2" s="1"/>
  <c r="AG98" i="2"/>
  <c r="N99" i="2" s="1"/>
  <c r="AF98" i="2"/>
  <c r="M99" i="2" s="1"/>
  <c r="X98" i="2"/>
  <c r="T40" i="2"/>
  <c r="V40" i="2" s="1"/>
  <c r="S40" i="2"/>
  <c r="U40" i="2" s="1"/>
  <c r="Y261" i="3" l="1"/>
  <c r="Y42" i="3"/>
  <c r="P43" i="3"/>
  <c r="R43" i="3" s="1"/>
  <c r="O316" i="3"/>
  <c r="Q316" i="3" s="1"/>
  <c r="AF152" i="3"/>
  <c r="M153" i="3" s="1"/>
  <c r="X152" i="3"/>
  <c r="AG152" i="3"/>
  <c r="N153" i="3" s="1"/>
  <c r="O208" i="3"/>
  <c r="Q208" i="3" s="1"/>
  <c r="P316" i="3"/>
  <c r="R316" i="3" s="1"/>
  <c r="P262" i="3"/>
  <c r="R262" i="3" s="1"/>
  <c r="AA152" i="3"/>
  <c r="H153" i="3" s="1"/>
  <c r="AE152" i="3"/>
  <c r="L153" i="3" s="1"/>
  <c r="W152" i="3"/>
  <c r="Y152" i="3" s="1"/>
  <c r="AD152" i="3"/>
  <c r="K153" i="3" s="1"/>
  <c r="AC152" i="3"/>
  <c r="J153" i="3" s="1"/>
  <c r="AB152" i="3"/>
  <c r="I153" i="3" s="1"/>
  <c r="Z152" i="3"/>
  <c r="G153" i="3" s="1"/>
  <c r="O262" i="3"/>
  <c r="Q262" i="3" s="1"/>
  <c r="P208" i="3"/>
  <c r="R208" i="3" s="1"/>
  <c r="AE98" i="3"/>
  <c r="L99" i="3" s="1"/>
  <c r="W98" i="3"/>
  <c r="AD98" i="3"/>
  <c r="K99" i="3" s="1"/>
  <c r="AC98" i="3"/>
  <c r="J99" i="3" s="1"/>
  <c r="AB98" i="3"/>
  <c r="I99" i="3" s="1"/>
  <c r="AA98" i="3"/>
  <c r="H99" i="3" s="1"/>
  <c r="Z98" i="3"/>
  <c r="G99" i="3" s="1"/>
  <c r="O43" i="3"/>
  <c r="Q43" i="3" s="1"/>
  <c r="AG98" i="3"/>
  <c r="N99" i="3" s="1"/>
  <c r="AF98" i="3"/>
  <c r="M99" i="3" s="1"/>
  <c r="X98" i="3"/>
  <c r="AC315" i="2"/>
  <c r="J316" i="2" s="1"/>
  <c r="AB315" i="2"/>
  <c r="I316" i="2" s="1"/>
  <c r="AA315" i="2"/>
  <c r="H316" i="2" s="1"/>
  <c r="Z315" i="2"/>
  <c r="G316" i="2" s="1"/>
  <c r="AD315" i="2"/>
  <c r="K316" i="2" s="1"/>
  <c r="W315" i="2"/>
  <c r="Y315" i="2" s="1"/>
  <c r="AE315" i="2"/>
  <c r="L316" i="2" s="1"/>
  <c r="AG315" i="2"/>
  <c r="N316" i="2" s="1"/>
  <c r="AF315" i="2"/>
  <c r="M316" i="2" s="1"/>
  <c r="X315" i="2"/>
  <c r="AE261" i="2"/>
  <c r="L262" i="2" s="1"/>
  <c r="W261" i="2"/>
  <c r="AD261" i="2"/>
  <c r="K262" i="2" s="1"/>
  <c r="AC261" i="2"/>
  <c r="J262" i="2" s="1"/>
  <c r="AB261" i="2"/>
  <c r="I262" i="2" s="1"/>
  <c r="AA261" i="2"/>
  <c r="H262" i="2" s="1"/>
  <c r="Z261" i="2"/>
  <c r="G262" i="2" s="1"/>
  <c r="AF261" i="2"/>
  <c r="M262" i="2" s="1"/>
  <c r="X261" i="2"/>
  <c r="AG261" i="2"/>
  <c r="N262" i="2" s="1"/>
  <c r="AG207" i="2"/>
  <c r="N208" i="2" s="1"/>
  <c r="AF207" i="2"/>
  <c r="M208" i="2" s="1"/>
  <c r="X207" i="2"/>
  <c r="AA207" i="2"/>
  <c r="H208" i="2" s="1"/>
  <c r="Z207" i="2"/>
  <c r="G208" i="2" s="1"/>
  <c r="AE207" i="2"/>
  <c r="L208" i="2" s="1"/>
  <c r="W207" i="2"/>
  <c r="Y207" i="2" s="1"/>
  <c r="AD207" i="2"/>
  <c r="K208" i="2" s="1"/>
  <c r="AC207" i="2"/>
  <c r="J208" i="2" s="1"/>
  <c r="AB207" i="2"/>
  <c r="I208" i="2" s="1"/>
  <c r="AD152" i="2"/>
  <c r="K153" i="2" s="1"/>
  <c r="AC152" i="2"/>
  <c r="J153" i="2" s="1"/>
  <c r="AB152" i="2"/>
  <c r="I153" i="2" s="1"/>
  <c r="AA152" i="2"/>
  <c r="H153" i="2" s="1"/>
  <c r="Z152" i="2"/>
  <c r="G153" i="2" s="1"/>
  <c r="AE152" i="2"/>
  <c r="L153" i="2" s="1"/>
  <c r="W152" i="2"/>
  <c r="Y152" i="2" s="1"/>
  <c r="AG152" i="2"/>
  <c r="N153" i="2" s="1"/>
  <c r="AF152" i="2"/>
  <c r="M153" i="2" s="1"/>
  <c r="X152" i="2"/>
  <c r="O99" i="2"/>
  <c r="Q99" i="2" s="1"/>
  <c r="Y98" i="2"/>
  <c r="P99" i="2"/>
  <c r="R99" i="2" s="1"/>
  <c r="AA40" i="2"/>
  <c r="H41" i="2" s="1"/>
  <c r="AD40" i="2"/>
  <c r="K41" i="2" s="1"/>
  <c r="AB40" i="2"/>
  <c r="AC40" i="2"/>
  <c r="J41" i="2" s="1"/>
  <c r="AE40" i="2"/>
  <c r="L41" i="2" s="1"/>
  <c r="W40" i="2"/>
  <c r="Z40" i="2"/>
  <c r="G41" i="2" s="1"/>
  <c r="AG40" i="2"/>
  <c r="N41" i="2" s="1"/>
  <c r="X40" i="2"/>
  <c r="AF40" i="2"/>
  <c r="M41" i="2" s="1"/>
  <c r="Y98" i="3" l="1"/>
  <c r="S43" i="3"/>
  <c r="U43" i="3" s="1"/>
  <c r="T43" i="3"/>
  <c r="V43" i="3" s="1"/>
  <c r="T316" i="3"/>
  <c r="V316" i="3" s="1"/>
  <c r="S316" i="3"/>
  <c r="U316" i="3" s="1"/>
  <c r="T208" i="3"/>
  <c r="V208" i="3" s="1"/>
  <c r="S208" i="3"/>
  <c r="U208" i="3" s="1"/>
  <c r="T262" i="3"/>
  <c r="V262" i="3" s="1"/>
  <c r="S262" i="3"/>
  <c r="U262" i="3" s="1"/>
  <c r="P99" i="3"/>
  <c r="R99" i="3" s="1"/>
  <c r="O99" i="3"/>
  <c r="Q99" i="3" s="1"/>
  <c r="O153" i="3"/>
  <c r="Q153" i="3" s="1"/>
  <c r="P153" i="3"/>
  <c r="R153" i="3" s="1"/>
  <c r="Y40" i="2"/>
  <c r="O316" i="2"/>
  <c r="Q316" i="2" s="1"/>
  <c r="P316" i="2"/>
  <c r="R316" i="2" s="1"/>
  <c r="O262" i="2"/>
  <c r="Q262" i="2" s="1"/>
  <c r="P262" i="2"/>
  <c r="R262" i="2" s="1"/>
  <c r="Y261" i="2"/>
  <c r="O208" i="2"/>
  <c r="Q208" i="2" s="1"/>
  <c r="P208" i="2"/>
  <c r="R208" i="2" s="1"/>
  <c r="P153" i="2"/>
  <c r="R153" i="2" s="1"/>
  <c r="O153" i="2"/>
  <c r="Q153" i="2" s="1"/>
  <c r="T99" i="2"/>
  <c r="V99" i="2" s="1"/>
  <c r="S99" i="2"/>
  <c r="U99" i="2" s="1"/>
  <c r="O41" i="2"/>
  <c r="Q41" i="2" s="1"/>
  <c r="I41" i="2"/>
  <c r="AE262" i="3" l="1"/>
  <c r="L263" i="3" s="1"/>
  <c r="W262" i="3"/>
  <c r="Y262" i="3" s="1"/>
  <c r="AD262" i="3"/>
  <c r="K263" i="3" s="1"/>
  <c r="AC262" i="3"/>
  <c r="J263" i="3" s="1"/>
  <c r="AB262" i="3"/>
  <c r="I263" i="3" s="1"/>
  <c r="AA262" i="3"/>
  <c r="H263" i="3" s="1"/>
  <c r="Z262" i="3"/>
  <c r="G263" i="3" s="1"/>
  <c r="AF262" i="3"/>
  <c r="M263" i="3" s="1"/>
  <c r="X262" i="3"/>
  <c r="AG262" i="3"/>
  <c r="N263" i="3" s="1"/>
  <c r="AB316" i="3"/>
  <c r="I317" i="3" s="1"/>
  <c r="AA316" i="3"/>
  <c r="H317" i="3" s="1"/>
  <c r="Z316" i="3"/>
  <c r="G317" i="3" s="1"/>
  <c r="AC316" i="3"/>
  <c r="J317" i="3" s="1"/>
  <c r="W316" i="3"/>
  <c r="Y316" i="3" s="1"/>
  <c r="AE316" i="3"/>
  <c r="L317" i="3" s="1"/>
  <c r="AD316" i="3"/>
  <c r="K317" i="3" s="1"/>
  <c r="T153" i="3"/>
  <c r="V153" i="3" s="1"/>
  <c r="S153" i="3"/>
  <c r="U153" i="3" s="1"/>
  <c r="AF316" i="3"/>
  <c r="M317" i="3" s="1"/>
  <c r="X316" i="3"/>
  <c r="AG316" i="3"/>
  <c r="N317" i="3" s="1"/>
  <c r="T99" i="3"/>
  <c r="V99" i="3" s="1"/>
  <c r="S99" i="3"/>
  <c r="U99" i="3" s="1"/>
  <c r="AG43" i="3"/>
  <c r="N44" i="3" s="1"/>
  <c r="AF43" i="3"/>
  <c r="M44" i="3" s="1"/>
  <c r="X43" i="3"/>
  <c r="Z208" i="3"/>
  <c r="G209" i="3" s="1"/>
  <c r="W208" i="3"/>
  <c r="AE208" i="3"/>
  <c r="L209" i="3" s="1"/>
  <c r="AD208" i="3"/>
  <c r="K209" i="3" s="1"/>
  <c r="AC208" i="3"/>
  <c r="J209" i="3" s="1"/>
  <c r="AB208" i="3"/>
  <c r="I209" i="3" s="1"/>
  <c r="AA208" i="3"/>
  <c r="H209" i="3" s="1"/>
  <c r="AA43" i="3"/>
  <c r="H44" i="3" s="1"/>
  <c r="Z43" i="3"/>
  <c r="G44" i="3" s="1"/>
  <c r="AE43" i="3"/>
  <c r="L44" i="3" s="1"/>
  <c r="W43" i="3"/>
  <c r="Y43" i="3" s="1"/>
  <c r="AD43" i="3"/>
  <c r="K44" i="3" s="1"/>
  <c r="AC43" i="3"/>
  <c r="J44" i="3" s="1"/>
  <c r="AB43" i="3"/>
  <c r="I44" i="3" s="1"/>
  <c r="AF208" i="3"/>
  <c r="M209" i="3" s="1"/>
  <c r="X208" i="3"/>
  <c r="AG208" i="3"/>
  <c r="N209" i="3" s="1"/>
  <c r="S316" i="2"/>
  <c r="U316" i="2" s="1"/>
  <c r="T316" i="2"/>
  <c r="V316" i="2" s="1"/>
  <c r="T262" i="2"/>
  <c r="V262" i="2" s="1"/>
  <c r="S262" i="2"/>
  <c r="U262" i="2" s="1"/>
  <c r="T208" i="2"/>
  <c r="V208" i="2" s="1"/>
  <c r="S208" i="2"/>
  <c r="U208" i="2" s="1"/>
  <c r="S153" i="2"/>
  <c r="U153" i="2" s="1"/>
  <c r="T153" i="2"/>
  <c r="V153" i="2" s="1"/>
  <c r="AB99" i="2"/>
  <c r="I100" i="2" s="1"/>
  <c r="AA99" i="2"/>
  <c r="H100" i="2" s="1"/>
  <c r="Z99" i="2"/>
  <c r="G100" i="2" s="1"/>
  <c r="AE99" i="2"/>
  <c r="L100" i="2" s="1"/>
  <c r="W99" i="2"/>
  <c r="Y99" i="2" s="1"/>
  <c r="AD99" i="2"/>
  <c r="K100" i="2" s="1"/>
  <c r="AC99" i="2"/>
  <c r="J100" i="2" s="1"/>
  <c r="AG99" i="2"/>
  <c r="N100" i="2" s="1"/>
  <c r="AF99" i="2"/>
  <c r="M100" i="2" s="1"/>
  <c r="X99" i="2"/>
  <c r="P41" i="2"/>
  <c r="R41" i="2" s="1"/>
  <c r="S41" i="2" s="1"/>
  <c r="U41" i="2" s="1"/>
  <c r="AD99" i="3" l="1"/>
  <c r="K100" i="3" s="1"/>
  <c r="AC99" i="3"/>
  <c r="J100" i="3" s="1"/>
  <c r="AB99" i="3"/>
  <c r="I100" i="3" s="1"/>
  <c r="AA99" i="3"/>
  <c r="H100" i="3" s="1"/>
  <c r="Z99" i="3"/>
  <c r="G100" i="3" s="1"/>
  <c r="AE99" i="3"/>
  <c r="L100" i="3" s="1"/>
  <c r="W99" i="3"/>
  <c r="AG99" i="3"/>
  <c r="N100" i="3" s="1"/>
  <c r="AF99" i="3"/>
  <c r="M100" i="3" s="1"/>
  <c r="X99" i="3"/>
  <c r="O263" i="3"/>
  <c r="Q263" i="3" s="1"/>
  <c r="Y208" i="3"/>
  <c r="O317" i="3"/>
  <c r="Q317" i="3" s="1"/>
  <c r="P263" i="3"/>
  <c r="R263" i="3" s="1"/>
  <c r="O44" i="3"/>
  <c r="Q44" i="3" s="1"/>
  <c r="O209" i="3"/>
  <c r="Q209" i="3" s="1"/>
  <c r="AC153" i="3"/>
  <c r="J154" i="3" s="1"/>
  <c r="AB153" i="3"/>
  <c r="I154" i="3" s="1"/>
  <c r="AA153" i="3"/>
  <c r="H154" i="3" s="1"/>
  <c r="AD153" i="3"/>
  <c r="K154" i="3" s="1"/>
  <c r="Z153" i="3"/>
  <c r="G154" i="3" s="1"/>
  <c r="W153" i="3"/>
  <c r="AE153" i="3"/>
  <c r="L154" i="3" s="1"/>
  <c r="P317" i="3"/>
  <c r="R317" i="3" s="1"/>
  <c r="AF153" i="3"/>
  <c r="M154" i="3" s="1"/>
  <c r="X153" i="3"/>
  <c r="AG153" i="3"/>
  <c r="N154" i="3" s="1"/>
  <c r="P44" i="3"/>
  <c r="R44" i="3" s="1"/>
  <c r="P209" i="3"/>
  <c r="R209" i="3" s="1"/>
  <c r="T41" i="2"/>
  <c r="V41" i="2" s="1"/>
  <c r="AG316" i="2"/>
  <c r="N317" i="2" s="1"/>
  <c r="AF316" i="2"/>
  <c r="M317" i="2" s="1"/>
  <c r="X316" i="2"/>
  <c r="Z316" i="2"/>
  <c r="G317" i="2" s="1"/>
  <c r="AE316" i="2"/>
  <c r="L317" i="2" s="1"/>
  <c r="W316" i="2"/>
  <c r="AD316" i="2"/>
  <c r="K317" i="2" s="1"/>
  <c r="AC316" i="2"/>
  <c r="J317" i="2" s="1"/>
  <c r="AA316" i="2"/>
  <c r="H317" i="2" s="1"/>
  <c r="AB316" i="2"/>
  <c r="I317" i="2" s="1"/>
  <c r="AC262" i="2"/>
  <c r="J263" i="2" s="1"/>
  <c r="AB262" i="2"/>
  <c r="I263" i="2" s="1"/>
  <c r="AA262" i="2"/>
  <c r="H263" i="2" s="1"/>
  <c r="Z262" i="2"/>
  <c r="G263" i="2" s="1"/>
  <c r="AE262" i="2"/>
  <c r="L263" i="2" s="1"/>
  <c r="W262" i="2"/>
  <c r="AD262" i="2"/>
  <c r="K263" i="2" s="1"/>
  <c r="AG262" i="2"/>
  <c r="N263" i="2" s="1"/>
  <c r="AF262" i="2"/>
  <c r="M263" i="2" s="1"/>
  <c r="X262" i="2"/>
  <c r="AE208" i="2"/>
  <c r="L209" i="2" s="1"/>
  <c r="W208" i="2"/>
  <c r="AD208" i="2"/>
  <c r="K209" i="2" s="1"/>
  <c r="AC208" i="2"/>
  <c r="J209" i="2" s="1"/>
  <c r="AB208" i="2"/>
  <c r="I209" i="2" s="1"/>
  <c r="AA208" i="2"/>
  <c r="H209" i="2" s="1"/>
  <c r="Z208" i="2"/>
  <c r="G209" i="2" s="1"/>
  <c r="AF208" i="2"/>
  <c r="M209" i="2" s="1"/>
  <c r="X208" i="2"/>
  <c r="AG208" i="2"/>
  <c r="N209" i="2" s="1"/>
  <c r="AG153" i="2"/>
  <c r="N154" i="2" s="1"/>
  <c r="AF153" i="2"/>
  <c r="M154" i="2" s="1"/>
  <c r="X153" i="2"/>
  <c r="AA153" i="2"/>
  <c r="H154" i="2" s="1"/>
  <c r="Z153" i="2"/>
  <c r="G154" i="2" s="1"/>
  <c r="AE153" i="2"/>
  <c r="L154" i="2" s="1"/>
  <c r="W153" i="2"/>
  <c r="Y153" i="2" s="1"/>
  <c r="AD153" i="2"/>
  <c r="K154" i="2" s="1"/>
  <c r="AC153" i="2"/>
  <c r="J154" i="2" s="1"/>
  <c r="AB153" i="2"/>
  <c r="I154" i="2" s="1"/>
  <c r="O100" i="2"/>
  <c r="Q100" i="2" s="1"/>
  <c r="P100" i="2"/>
  <c r="R100" i="2" s="1"/>
  <c r="AA41" i="2"/>
  <c r="H42" i="2" s="1"/>
  <c r="AD41" i="2"/>
  <c r="K42" i="2" s="1"/>
  <c r="Z41" i="2"/>
  <c r="W41" i="2"/>
  <c r="AC41" i="2"/>
  <c r="J42" i="2" s="1"/>
  <c r="AB41" i="2"/>
  <c r="I42" i="2" s="1"/>
  <c r="AE41" i="2"/>
  <c r="L42" i="2" s="1"/>
  <c r="AG41" i="2"/>
  <c r="N42" i="2" s="1"/>
  <c r="AF41" i="2"/>
  <c r="M42" i="2" s="1"/>
  <c r="X41" i="2"/>
  <c r="O100" i="3" l="1"/>
  <c r="Q100" i="3" s="1"/>
  <c r="Y153" i="3"/>
  <c r="P100" i="3"/>
  <c r="R100" i="3" s="1"/>
  <c r="O154" i="3"/>
  <c r="Q154" i="3" s="1"/>
  <c r="T44" i="3"/>
  <c r="V44" i="3" s="1"/>
  <c r="S44" i="3"/>
  <c r="U44" i="3" s="1"/>
  <c r="S263" i="3"/>
  <c r="U263" i="3" s="1"/>
  <c r="T263" i="3"/>
  <c r="V263" i="3" s="1"/>
  <c r="P154" i="3"/>
  <c r="R154" i="3" s="1"/>
  <c r="T209" i="3"/>
  <c r="V209" i="3" s="1"/>
  <c r="S209" i="3"/>
  <c r="U209" i="3" s="1"/>
  <c r="T317" i="3"/>
  <c r="V317" i="3" s="1"/>
  <c r="S317" i="3"/>
  <c r="U317" i="3" s="1"/>
  <c r="Y99" i="3"/>
  <c r="Y316" i="2"/>
  <c r="Y262" i="2"/>
  <c r="Y208" i="2"/>
  <c r="Y41" i="2"/>
  <c r="O317" i="2"/>
  <c r="Q317" i="2" s="1"/>
  <c r="P317" i="2"/>
  <c r="R317" i="2" s="1"/>
  <c r="O263" i="2"/>
  <c r="Q263" i="2" s="1"/>
  <c r="P263" i="2"/>
  <c r="R263" i="2" s="1"/>
  <c r="O209" i="2"/>
  <c r="Q209" i="2" s="1"/>
  <c r="P209" i="2"/>
  <c r="R209" i="2" s="1"/>
  <c r="O154" i="2"/>
  <c r="Q154" i="2" s="1"/>
  <c r="P154" i="2"/>
  <c r="R154" i="2" s="1"/>
  <c r="T100" i="2"/>
  <c r="V100" i="2" s="1"/>
  <c r="S100" i="2"/>
  <c r="U100" i="2" s="1"/>
  <c r="G42" i="2"/>
  <c r="P42" i="2"/>
  <c r="R42" i="2" s="1"/>
  <c r="AF44" i="3" l="1"/>
  <c r="M45" i="3" s="1"/>
  <c r="X44" i="3"/>
  <c r="AG44" i="3"/>
  <c r="N45" i="3" s="1"/>
  <c r="S154" i="3"/>
  <c r="U154" i="3" s="1"/>
  <c r="T154" i="3"/>
  <c r="V154" i="3" s="1"/>
  <c r="AG317" i="3"/>
  <c r="N318" i="3" s="1"/>
  <c r="AF317" i="3"/>
  <c r="M318" i="3" s="1"/>
  <c r="X317" i="3"/>
  <c r="AA263" i="3"/>
  <c r="H264" i="3" s="1"/>
  <c r="AE263" i="3"/>
  <c r="L264" i="3" s="1"/>
  <c r="W263" i="3"/>
  <c r="AB263" i="3"/>
  <c r="I264" i="3" s="1"/>
  <c r="Z263" i="3"/>
  <c r="G264" i="3" s="1"/>
  <c r="AD263" i="3"/>
  <c r="K264" i="3" s="1"/>
  <c r="AC263" i="3"/>
  <c r="J264" i="3" s="1"/>
  <c r="AE44" i="3"/>
  <c r="L45" i="3" s="1"/>
  <c r="W44" i="3"/>
  <c r="AD44" i="3"/>
  <c r="K45" i="3" s="1"/>
  <c r="AC44" i="3"/>
  <c r="J45" i="3" s="1"/>
  <c r="AB44" i="3"/>
  <c r="I45" i="3" s="1"/>
  <c r="AA44" i="3"/>
  <c r="H45" i="3" s="1"/>
  <c r="Z44" i="3"/>
  <c r="G45" i="3" s="1"/>
  <c r="AA317" i="3"/>
  <c r="H318" i="3" s="1"/>
  <c r="AE317" i="3"/>
  <c r="L318" i="3" s="1"/>
  <c r="W317" i="3"/>
  <c r="AC317" i="3"/>
  <c r="J318" i="3" s="1"/>
  <c r="AD317" i="3"/>
  <c r="K318" i="3" s="1"/>
  <c r="AB317" i="3"/>
  <c r="I318" i="3" s="1"/>
  <c r="Z317" i="3"/>
  <c r="G318" i="3" s="1"/>
  <c r="AG263" i="3"/>
  <c r="N264" i="3" s="1"/>
  <c r="X263" i="3"/>
  <c r="AF263" i="3"/>
  <c r="M264" i="3" s="1"/>
  <c r="AC209" i="3"/>
  <c r="J210" i="3" s="1"/>
  <c r="Z209" i="3"/>
  <c r="G210" i="3" s="1"/>
  <c r="W209" i="3"/>
  <c r="AE209" i="3"/>
  <c r="L210" i="3" s="1"/>
  <c r="AD209" i="3"/>
  <c r="K210" i="3" s="1"/>
  <c r="AB209" i="3"/>
  <c r="I210" i="3" s="1"/>
  <c r="AA209" i="3"/>
  <c r="H210" i="3" s="1"/>
  <c r="S100" i="3"/>
  <c r="U100" i="3" s="1"/>
  <c r="T100" i="3"/>
  <c r="V100" i="3" s="1"/>
  <c r="AG209" i="3"/>
  <c r="N210" i="3" s="1"/>
  <c r="X209" i="3"/>
  <c r="AF209" i="3"/>
  <c r="M210" i="3" s="1"/>
  <c r="T317" i="2"/>
  <c r="V317" i="2" s="1"/>
  <c r="S317" i="2"/>
  <c r="U317" i="2" s="1"/>
  <c r="T263" i="2"/>
  <c r="V263" i="2" s="1"/>
  <c r="S263" i="2"/>
  <c r="U263" i="2" s="1"/>
  <c r="T209" i="2"/>
  <c r="V209" i="2" s="1"/>
  <c r="S209" i="2"/>
  <c r="U209" i="2" s="1"/>
  <c r="T154" i="2"/>
  <c r="V154" i="2" s="1"/>
  <c r="S154" i="2"/>
  <c r="U154" i="2" s="1"/>
  <c r="AE100" i="2"/>
  <c r="L101" i="2" s="1"/>
  <c r="W100" i="2"/>
  <c r="AD100" i="2"/>
  <c r="K101" i="2" s="1"/>
  <c r="AC100" i="2"/>
  <c r="J101" i="2" s="1"/>
  <c r="AB100" i="2"/>
  <c r="I101" i="2" s="1"/>
  <c r="AA100" i="2"/>
  <c r="H101" i="2" s="1"/>
  <c r="Z100" i="2"/>
  <c r="G101" i="2" s="1"/>
  <c r="AG100" i="2"/>
  <c r="N101" i="2" s="1"/>
  <c r="AF100" i="2"/>
  <c r="M101" i="2" s="1"/>
  <c r="X100" i="2"/>
  <c r="O42" i="2"/>
  <c r="Q42" i="2" s="1"/>
  <c r="S42" i="2" s="1"/>
  <c r="U42" i="2" s="1"/>
  <c r="P210" i="3" l="1"/>
  <c r="R210" i="3" s="1"/>
  <c r="AA100" i="3"/>
  <c r="H101" i="3" s="1"/>
  <c r="Z100" i="3"/>
  <c r="G101" i="3" s="1"/>
  <c r="AE100" i="3"/>
  <c r="L101" i="3" s="1"/>
  <c r="W100" i="3"/>
  <c r="AD100" i="3"/>
  <c r="K101" i="3" s="1"/>
  <c r="AC100" i="3"/>
  <c r="J101" i="3" s="1"/>
  <c r="AB100" i="3"/>
  <c r="I101" i="3" s="1"/>
  <c r="O45" i="3"/>
  <c r="Q45" i="3" s="1"/>
  <c r="O318" i="3"/>
  <c r="Q318" i="3" s="1"/>
  <c r="O264" i="3"/>
  <c r="Q264" i="3" s="1"/>
  <c r="AG154" i="3"/>
  <c r="N155" i="3" s="1"/>
  <c r="AF154" i="3"/>
  <c r="M155" i="3" s="1"/>
  <c r="X154" i="3"/>
  <c r="P45" i="3"/>
  <c r="R45" i="3" s="1"/>
  <c r="P264" i="3"/>
  <c r="R264" i="3" s="1"/>
  <c r="AC154" i="3"/>
  <c r="J155" i="3" s="1"/>
  <c r="Z154" i="3"/>
  <c r="G155" i="3" s="1"/>
  <c r="AE154" i="3"/>
  <c r="L155" i="3" s="1"/>
  <c r="AD154" i="3"/>
  <c r="K155" i="3" s="1"/>
  <c r="AB154" i="3"/>
  <c r="I155" i="3" s="1"/>
  <c r="AA154" i="3"/>
  <c r="H155" i="3" s="1"/>
  <c r="W154" i="3"/>
  <c r="Y154" i="3" s="1"/>
  <c r="P318" i="3"/>
  <c r="R318" i="3" s="1"/>
  <c r="Y209" i="3"/>
  <c r="Y263" i="3"/>
  <c r="O210" i="3"/>
  <c r="Q210" i="3" s="1"/>
  <c r="AG100" i="3"/>
  <c r="N101" i="3" s="1"/>
  <c r="AF100" i="3"/>
  <c r="M101" i="3" s="1"/>
  <c r="X100" i="3"/>
  <c r="Y317" i="3"/>
  <c r="Y44" i="3"/>
  <c r="AE317" i="2"/>
  <c r="L318" i="2" s="1"/>
  <c r="W317" i="2"/>
  <c r="AD317" i="2"/>
  <c r="K318" i="2" s="1"/>
  <c r="AC317" i="2"/>
  <c r="J318" i="2" s="1"/>
  <c r="AB317" i="2"/>
  <c r="I318" i="2" s="1"/>
  <c r="AA317" i="2"/>
  <c r="H318" i="2" s="1"/>
  <c r="Z317" i="2"/>
  <c r="G318" i="2" s="1"/>
  <c r="AF317" i="2"/>
  <c r="M318" i="2" s="1"/>
  <c r="X317" i="2"/>
  <c r="AG317" i="2"/>
  <c r="N318" i="2" s="1"/>
  <c r="Z263" i="2"/>
  <c r="G264" i="2" s="1"/>
  <c r="AE263" i="2"/>
  <c r="L264" i="2" s="1"/>
  <c r="W263" i="2"/>
  <c r="AD263" i="2"/>
  <c r="K264" i="2" s="1"/>
  <c r="AC263" i="2"/>
  <c r="J264" i="2" s="1"/>
  <c r="AB263" i="2"/>
  <c r="I264" i="2" s="1"/>
  <c r="AA263" i="2"/>
  <c r="H264" i="2" s="1"/>
  <c r="AG263" i="2"/>
  <c r="N264" i="2" s="1"/>
  <c r="AF263" i="2"/>
  <c r="M264" i="2" s="1"/>
  <c r="X263" i="2"/>
  <c r="AC209" i="2"/>
  <c r="J210" i="2" s="1"/>
  <c r="AB209" i="2"/>
  <c r="I210" i="2" s="1"/>
  <c r="AA209" i="2"/>
  <c r="H210" i="2" s="1"/>
  <c r="Z209" i="2"/>
  <c r="G210" i="2" s="1"/>
  <c r="AE209" i="2"/>
  <c r="L210" i="2" s="1"/>
  <c r="AD209" i="2"/>
  <c r="K210" i="2" s="1"/>
  <c r="W209" i="2"/>
  <c r="AG209" i="2"/>
  <c r="N210" i="2" s="1"/>
  <c r="AF209" i="2"/>
  <c r="M210" i="2" s="1"/>
  <c r="X209" i="2"/>
  <c r="AE154" i="2"/>
  <c r="L155" i="2" s="1"/>
  <c r="W154" i="2"/>
  <c r="AD154" i="2"/>
  <c r="K155" i="2" s="1"/>
  <c r="AC154" i="2"/>
  <c r="J155" i="2" s="1"/>
  <c r="AB154" i="2"/>
  <c r="I155" i="2" s="1"/>
  <c r="AA154" i="2"/>
  <c r="H155" i="2" s="1"/>
  <c r="Z154" i="2"/>
  <c r="G155" i="2" s="1"/>
  <c r="AF154" i="2"/>
  <c r="M155" i="2" s="1"/>
  <c r="X154" i="2"/>
  <c r="AG154" i="2"/>
  <c r="N155" i="2" s="1"/>
  <c r="O101" i="2"/>
  <c r="Q101" i="2" s="1"/>
  <c r="Y100" i="2"/>
  <c r="P101" i="2"/>
  <c r="R101" i="2" s="1"/>
  <c r="AD42" i="2"/>
  <c r="K43" i="2" s="1"/>
  <c r="AE42" i="2"/>
  <c r="L43" i="2" s="1"/>
  <c r="AC42" i="2"/>
  <c r="J43" i="2" s="1"/>
  <c r="W42" i="2"/>
  <c r="T42" i="2"/>
  <c r="V42" i="2" s="1"/>
  <c r="AA42" i="2" s="1"/>
  <c r="H43" i="2" s="1"/>
  <c r="T264" i="3" l="1"/>
  <c r="V264" i="3" s="1"/>
  <c r="S264" i="3"/>
  <c r="U264" i="3" s="1"/>
  <c r="T45" i="3"/>
  <c r="V45" i="3" s="1"/>
  <c r="S45" i="3"/>
  <c r="U45" i="3" s="1"/>
  <c r="Y100" i="3"/>
  <c r="T210" i="3"/>
  <c r="V210" i="3" s="1"/>
  <c r="S210" i="3"/>
  <c r="U210" i="3" s="1"/>
  <c r="P155" i="3"/>
  <c r="R155" i="3" s="1"/>
  <c r="T318" i="3"/>
  <c r="V318" i="3" s="1"/>
  <c r="S318" i="3"/>
  <c r="U318" i="3" s="1"/>
  <c r="O101" i="3"/>
  <c r="Q101" i="3" s="1"/>
  <c r="O155" i="3"/>
  <c r="Q155" i="3" s="1"/>
  <c r="P101" i="3"/>
  <c r="R101" i="3" s="1"/>
  <c r="Y263" i="2"/>
  <c r="Y209" i="2"/>
  <c r="O318" i="2"/>
  <c r="Q318" i="2" s="1"/>
  <c r="Y317" i="2"/>
  <c r="P318" i="2"/>
  <c r="R318" i="2" s="1"/>
  <c r="P264" i="2"/>
  <c r="R264" i="2" s="1"/>
  <c r="O264" i="2"/>
  <c r="Q264" i="2" s="1"/>
  <c r="O210" i="2"/>
  <c r="Q210" i="2" s="1"/>
  <c r="P210" i="2"/>
  <c r="R210" i="2" s="1"/>
  <c r="O155" i="2"/>
  <c r="Q155" i="2" s="1"/>
  <c r="P155" i="2"/>
  <c r="R155" i="2" s="1"/>
  <c r="Y154" i="2"/>
  <c r="T101" i="2"/>
  <c r="V101" i="2" s="1"/>
  <c r="S101" i="2"/>
  <c r="U101" i="2" s="1"/>
  <c r="Z42" i="2"/>
  <c r="AG42" i="2"/>
  <c r="N43" i="2" s="1"/>
  <c r="AF42" i="2"/>
  <c r="M43" i="2" s="1"/>
  <c r="X42" i="2"/>
  <c r="Y42" i="2" s="1"/>
  <c r="AB42" i="2"/>
  <c r="I43" i="2" s="1"/>
  <c r="T155" i="3" l="1"/>
  <c r="V155" i="3" s="1"/>
  <c r="S155" i="3"/>
  <c r="U155" i="3" s="1"/>
  <c r="AC45" i="3"/>
  <c r="J46" i="3" s="1"/>
  <c r="AB45" i="3"/>
  <c r="I46" i="3" s="1"/>
  <c r="AA45" i="3"/>
  <c r="H46" i="3" s="1"/>
  <c r="Z45" i="3"/>
  <c r="G46" i="3" s="1"/>
  <c r="AE45" i="3"/>
  <c r="L46" i="3" s="1"/>
  <c r="W45" i="3"/>
  <c r="Y45" i="3" s="1"/>
  <c r="AD45" i="3"/>
  <c r="K46" i="3" s="1"/>
  <c r="AG45" i="3"/>
  <c r="N46" i="3" s="1"/>
  <c r="AF45" i="3"/>
  <c r="M46" i="3" s="1"/>
  <c r="X45" i="3"/>
  <c r="AF318" i="3"/>
  <c r="M319" i="3" s="1"/>
  <c r="AG318" i="3"/>
  <c r="N319" i="3" s="1"/>
  <c r="X318" i="3"/>
  <c r="AE264" i="3"/>
  <c r="L265" i="3" s="1"/>
  <c r="W264" i="3"/>
  <c r="AD264" i="3"/>
  <c r="K265" i="3" s="1"/>
  <c r="AB264" i="3"/>
  <c r="I265" i="3" s="1"/>
  <c r="AA264" i="3"/>
  <c r="H265" i="3" s="1"/>
  <c r="Z264" i="3"/>
  <c r="G265" i="3" s="1"/>
  <c r="AC264" i="3"/>
  <c r="J265" i="3" s="1"/>
  <c r="AF264" i="3"/>
  <c r="M265" i="3" s="1"/>
  <c r="X264" i="3"/>
  <c r="AG264" i="3"/>
  <c r="N265" i="3" s="1"/>
  <c r="T101" i="3"/>
  <c r="V101" i="3" s="1"/>
  <c r="S101" i="3"/>
  <c r="U101" i="3" s="1"/>
  <c r="Z210" i="3"/>
  <c r="G211" i="3" s="1"/>
  <c r="AA210" i="3"/>
  <c r="H211" i="3" s="1"/>
  <c r="W210" i="3"/>
  <c r="Y210" i="3" s="1"/>
  <c r="AE210" i="3"/>
  <c r="L211" i="3" s="1"/>
  <c r="AD210" i="3"/>
  <c r="K211" i="3" s="1"/>
  <c r="AC210" i="3"/>
  <c r="J211" i="3" s="1"/>
  <c r="AB210" i="3"/>
  <c r="I211" i="3" s="1"/>
  <c r="AG210" i="3"/>
  <c r="N211" i="3" s="1"/>
  <c r="X210" i="3"/>
  <c r="AF210" i="3"/>
  <c r="M211" i="3" s="1"/>
  <c r="AE318" i="3"/>
  <c r="L319" i="3" s="1"/>
  <c r="AD318" i="3"/>
  <c r="K319" i="3" s="1"/>
  <c r="AC318" i="3"/>
  <c r="J319" i="3" s="1"/>
  <c r="AB318" i="3"/>
  <c r="I319" i="3" s="1"/>
  <c r="AA318" i="3"/>
  <c r="H319" i="3" s="1"/>
  <c r="Z318" i="3"/>
  <c r="G319" i="3" s="1"/>
  <c r="W318" i="3"/>
  <c r="T318" i="2"/>
  <c r="V318" i="2" s="1"/>
  <c r="S318" i="2"/>
  <c r="U318" i="2" s="1"/>
  <c r="T264" i="2"/>
  <c r="V264" i="2" s="1"/>
  <c r="S264" i="2"/>
  <c r="U264" i="2" s="1"/>
  <c r="T210" i="2"/>
  <c r="V210" i="2" s="1"/>
  <c r="S210" i="2"/>
  <c r="U210" i="2" s="1"/>
  <c r="T155" i="2"/>
  <c r="V155" i="2" s="1"/>
  <c r="S155" i="2"/>
  <c r="U155" i="2" s="1"/>
  <c r="AD101" i="2"/>
  <c r="K102" i="2" s="1"/>
  <c r="AE101" i="2"/>
  <c r="L102" i="2" s="1"/>
  <c r="AC101" i="2"/>
  <c r="J102" i="2" s="1"/>
  <c r="AB101" i="2"/>
  <c r="I102" i="2" s="1"/>
  <c r="AA101" i="2"/>
  <c r="H102" i="2" s="1"/>
  <c r="Z101" i="2"/>
  <c r="G102" i="2" s="1"/>
  <c r="W101" i="2"/>
  <c r="AG101" i="2"/>
  <c r="N102" i="2" s="1"/>
  <c r="AF101" i="2"/>
  <c r="M102" i="2" s="1"/>
  <c r="X101" i="2"/>
  <c r="P43" i="2"/>
  <c r="R43" i="2" s="1"/>
  <c r="G43" i="2"/>
  <c r="Y318" i="3" l="1"/>
  <c r="AD101" i="3"/>
  <c r="K102" i="3" s="1"/>
  <c r="AC101" i="3"/>
  <c r="J102" i="3" s="1"/>
  <c r="AB101" i="3"/>
  <c r="I102" i="3" s="1"/>
  <c r="W101" i="3"/>
  <c r="AE101" i="3"/>
  <c r="L102" i="3" s="1"/>
  <c r="AA101" i="3"/>
  <c r="H102" i="3" s="1"/>
  <c r="Z101" i="3"/>
  <c r="G102" i="3" s="1"/>
  <c r="O46" i="3"/>
  <c r="Q46" i="3" s="1"/>
  <c r="O319" i="3"/>
  <c r="Q319" i="3" s="1"/>
  <c r="O265" i="3"/>
  <c r="Q265" i="3" s="1"/>
  <c r="O211" i="3"/>
  <c r="Q211" i="3" s="1"/>
  <c r="P46" i="3"/>
  <c r="R46" i="3" s="1"/>
  <c r="P211" i="3"/>
  <c r="R211" i="3" s="1"/>
  <c r="Z155" i="3"/>
  <c r="G156" i="3" s="1"/>
  <c r="AE155" i="3"/>
  <c r="L156" i="3" s="1"/>
  <c r="W155" i="3"/>
  <c r="AD155" i="3"/>
  <c r="K156" i="3" s="1"/>
  <c r="AC155" i="3"/>
  <c r="J156" i="3" s="1"/>
  <c r="AB155" i="3"/>
  <c r="I156" i="3" s="1"/>
  <c r="AA155" i="3"/>
  <c r="H156" i="3" s="1"/>
  <c r="P265" i="3"/>
  <c r="R265" i="3" s="1"/>
  <c r="X101" i="3"/>
  <c r="AG101" i="3"/>
  <c r="N102" i="3" s="1"/>
  <c r="AF101" i="3"/>
  <c r="M102" i="3" s="1"/>
  <c r="P319" i="3"/>
  <c r="R319" i="3" s="1"/>
  <c r="Y264" i="3"/>
  <c r="X155" i="3"/>
  <c r="AG155" i="3"/>
  <c r="N156" i="3" s="1"/>
  <c r="AF155" i="3"/>
  <c r="M156" i="3" s="1"/>
  <c r="Y101" i="2"/>
  <c r="AE318" i="2"/>
  <c r="L319" i="2" s="1"/>
  <c r="AD318" i="2"/>
  <c r="K319" i="2" s="1"/>
  <c r="AB318" i="2"/>
  <c r="I319" i="2" s="1"/>
  <c r="AA318" i="2"/>
  <c r="H319" i="2" s="1"/>
  <c r="Z318" i="2"/>
  <c r="G319" i="2" s="1"/>
  <c r="W318" i="2"/>
  <c r="AC318" i="2"/>
  <c r="J319" i="2" s="1"/>
  <c r="X318" i="2"/>
  <c r="AG318" i="2"/>
  <c r="N319" i="2" s="1"/>
  <c r="AF318" i="2"/>
  <c r="M319" i="2" s="1"/>
  <c r="AE264" i="2"/>
  <c r="L265" i="2" s="1"/>
  <c r="W264" i="2"/>
  <c r="Y264" i="2" s="1"/>
  <c r="AD264" i="2"/>
  <c r="K265" i="2" s="1"/>
  <c r="AC264" i="2"/>
  <c r="J265" i="2" s="1"/>
  <c r="AB264" i="2"/>
  <c r="I265" i="2" s="1"/>
  <c r="AA264" i="2"/>
  <c r="H265" i="2" s="1"/>
  <c r="Z264" i="2"/>
  <c r="G265" i="2" s="1"/>
  <c r="AG264" i="2"/>
  <c r="N265" i="2" s="1"/>
  <c r="AF264" i="2"/>
  <c r="M265" i="2" s="1"/>
  <c r="X264" i="2"/>
  <c r="AD210" i="2"/>
  <c r="K211" i="2" s="1"/>
  <c r="Z210" i="2"/>
  <c r="G211" i="2" s="1"/>
  <c r="W210" i="2"/>
  <c r="AE210" i="2"/>
  <c r="L211" i="2" s="1"/>
  <c r="AC210" i="2"/>
  <c r="J211" i="2" s="1"/>
  <c r="AA210" i="2"/>
  <c r="H211" i="2" s="1"/>
  <c r="AB210" i="2"/>
  <c r="I211" i="2" s="1"/>
  <c r="AG210" i="2"/>
  <c r="N211" i="2" s="1"/>
  <c r="X210" i="2"/>
  <c r="AF210" i="2"/>
  <c r="M211" i="2" s="1"/>
  <c r="AC155" i="2"/>
  <c r="J156" i="2" s="1"/>
  <c r="AD155" i="2"/>
  <c r="K156" i="2" s="1"/>
  <c r="AB155" i="2"/>
  <c r="I156" i="2" s="1"/>
  <c r="AA155" i="2"/>
  <c r="H156" i="2" s="1"/>
  <c r="Z155" i="2"/>
  <c r="G156" i="2" s="1"/>
  <c r="W155" i="2"/>
  <c r="Y155" i="2" s="1"/>
  <c r="AE155" i="2"/>
  <c r="L156" i="2" s="1"/>
  <c r="AG155" i="2"/>
  <c r="N156" i="2" s="1"/>
  <c r="X155" i="2"/>
  <c r="AF155" i="2"/>
  <c r="M156" i="2" s="1"/>
  <c r="O102" i="2"/>
  <c r="Q102" i="2" s="1"/>
  <c r="P102" i="2"/>
  <c r="R102" i="2" s="1"/>
  <c r="O43" i="2"/>
  <c r="Q43" i="2" s="1"/>
  <c r="S43" i="2" s="1"/>
  <c r="U43" i="2" s="1"/>
  <c r="P102" i="3" l="1"/>
  <c r="R102" i="3" s="1"/>
  <c r="O156" i="3"/>
  <c r="Q156" i="3" s="1"/>
  <c r="T265" i="3"/>
  <c r="V265" i="3" s="1"/>
  <c r="S265" i="3"/>
  <c r="U265" i="3" s="1"/>
  <c r="T46" i="3"/>
  <c r="V46" i="3" s="1"/>
  <c r="S46" i="3"/>
  <c r="U46" i="3" s="1"/>
  <c r="P156" i="3"/>
  <c r="R156" i="3" s="1"/>
  <c r="T211" i="3"/>
  <c r="V211" i="3" s="1"/>
  <c r="S211" i="3"/>
  <c r="U211" i="3" s="1"/>
  <c r="O102" i="3"/>
  <c r="Q102" i="3" s="1"/>
  <c r="Y155" i="3"/>
  <c r="T319" i="3"/>
  <c r="V319" i="3" s="1"/>
  <c r="S319" i="3"/>
  <c r="U319" i="3" s="1"/>
  <c r="Y101" i="3"/>
  <c r="P319" i="2"/>
  <c r="R319" i="2" s="1"/>
  <c r="Y318" i="2"/>
  <c r="O319" i="2"/>
  <c r="Q319" i="2" s="1"/>
  <c r="P265" i="2"/>
  <c r="R265" i="2" s="1"/>
  <c r="O265" i="2"/>
  <c r="Q265" i="2" s="1"/>
  <c r="Y210" i="2"/>
  <c r="P211" i="2"/>
  <c r="R211" i="2" s="1"/>
  <c r="O211" i="2"/>
  <c r="Q211" i="2" s="1"/>
  <c r="O156" i="2"/>
  <c r="Q156" i="2" s="1"/>
  <c r="P156" i="2"/>
  <c r="R156" i="2" s="1"/>
  <c r="S102" i="2"/>
  <c r="U102" i="2" s="1"/>
  <c r="T102" i="2"/>
  <c r="V102" i="2" s="1"/>
  <c r="W43" i="2"/>
  <c r="AE43" i="2"/>
  <c r="L44" i="2" s="1"/>
  <c r="AD43" i="2"/>
  <c r="K44" i="2" s="1"/>
  <c r="T43" i="2"/>
  <c r="V43" i="2" s="1"/>
  <c r="Z43" i="2" s="1"/>
  <c r="G44" i="2" s="1"/>
  <c r="AC265" i="3" l="1"/>
  <c r="J266" i="3" s="1"/>
  <c r="AB265" i="3"/>
  <c r="I266" i="3" s="1"/>
  <c r="AA265" i="3"/>
  <c r="H266" i="3" s="1"/>
  <c r="AE265" i="3"/>
  <c r="L266" i="3" s="1"/>
  <c r="AD265" i="3"/>
  <c r="K266" i="3" s="1"/>
  <c r="Z265" i="3"/>
  <c r="G266" i="3" s="1"/>
  <c r="W265" i="3"/>
  <c r="Y265" i="3" s="1"/>
  <c r="AG265" i="3"/>
  <c r="N266" i="3" s="1"/>
  <c r="AF265" i="3"/>
  <c r="M266" i="3" s="1"/>
  <c r="X265" i="3"/>
  <c r="T156" i="3"/>
  <c r="V156" i="3" s="1"/>
  <c r="S156" i="3"/>
  <c r="U156" i="3" s="1"/>
  <c r="AG211" i="3"/>
  <c r="N212" i="3" s="1"/>
  <c r="X211" i="3"/>
  <c r="AF211" i="3"/>
  <c r="M212" i="3" s="1"/>
  <c r="AB46" i="3"/>
  <c r="I47" i="3" s="1"/>
  <c r="AD46" i="3"/>
  <c r="K47" i="3" s="1"/>
  <c r="AC46" i="3"/>
  <c r="J47" i="3" s="1"/>
  <c r="AA46" i="3"/>
  <c r="H47" i="3" s="1"/>
  <c r="Z46" i="3"/>
  <c r="G47" i="3" s="1"/>
  <c r="W46" i="3"/>
  <c r="AE46" i="3"/>
  <c r="L47" i="3" s="1"/>
  <c r="AD319" i="3"/>
  <c r="K320" i="3" s="1"/>
  <c r="AC319" i="3"/>
  <c r="J320" i="3" s="1"/>
  <c r="AB319" i="3"/>
  <c r="I320" i="3" s="1"/>
  <c r="W319" i="3"/>
  <c r="AE319" i="3"/>
  <c r="L320" i="3" s="1"/>
  <c r="AA319" i="3"/>
  <c r="H320" i="3" s="1"/>
  <c r="Z319" i="3"/>
  <c r="G320" i="3" s="1"/>
  <c r="S102" i="3"/>
  <c r="U102" i="3" s="1"/>
  <c r="T102" i="3"/>
  <c r="V102" i="3" s="1"/>
  <c r="AG46" i="3"/>
  <c r="N47" i="3" s="1"/>
  <c r="X46" i="3"/>
  <c r="AF46" i="3"/>
  <c r="M47" i="3" s="1"/>
  <c r="AE211" i="3"/>
  <c r="L212" i="3" s="1"/>
  <c r="W211" i="3"/>
  <c r="AA211" i="3"/>
  <c r="H212" i="3" s="1"/>
  <c r="Z211" i="3"/>
  <c r="G212" i="3" s="1"/>
  <c r="AD211" i="3"/>
  <c r="K212" i="3" s="1"/>
  <c r="AC211" i="3"/>
  <c r="J212" i="3" s="1"/>
  <c r="AB211" i="3"/>
  <c r="I212" i="3" s="1"/>
  <c r="X319" i="3"/>
  <c r="AG319" i="3"/>
  <c r="N320" i="3" s="1"/>
  <c r="AF319" i="3"/>
  <c r="M320" i="3" s="1"/>
  <c r="T319" i="2"/>
  <c r="V319" i="2" s="1"/>
  <c r="S319" i="2"/>
  <c r="U319" i="2" s="1"/>
  <c r="T265" i="2"/>
  <c r="V265" i="2" s="1"/>
  <c r="S265" i="2"/>
  <c r="U265" i="2" s="1"/>
  <c r="S211" i="2"/>
  <c r="U211" i="2" s="1"/>
  <c r="T211" i="2"/>
  <c r="V211" i="2" s="1"/>
  <c r="T156" i="2"/>
  <c r="V156" i="2" s="1"/>
  <c r="S156" i="2"/>
  <c r="U156" i="2" s="1"/>
  <c r="AF102" i="2"/>
  <c r="M103" i="2" s="1"/>
  <c r="X102" i="2"/>
  <c r="AG102" i="2"/>
  <c r="N103" i="2" s="1"/>
  <c r="AE102" i="2"/>
  <c r="L103" i="2" s="1"/>
  <c r="AA102" i="2"/>
  <c r="H103" i="2" s="1"/>
  <c r="AD102" i="2"/>
  <c r="K103" i="2" s="1"/>
  <c r="AC102" i="2"/>
  <c r="J103" i="2" s="1"/>
  <c r="AB102" i="2"/>
  <c r="I103" i="2" s="1"/>
  <c r="Z102" i="2"/>
  <c r="G103" i="2" s="1"/>
  <c r="W102" i="2"/>
  <c r="Y102" i="2" s="1"/>
  <c r="AF43" i="2"/>
  <c r="M44" i="2" s="1"/>
  <c r="X43" i="2"/>
  <c r="AG43" i="2"/>
  <c r="N44" i="2" s="1"/>
  <c r="Y43" i="2"/>
  <c r="AC43" i="2"/>
  <c r="J44" i="2" s="1"/>
  <c r="AA43" i="2"/>
  <c r="H44" i="2" s="1"/>
  <c r="AB43" i="2"/>
  <c r="I44" i="2" s="1"/>
  <c r="Y211" i="3" l="1"/>
  <c r="Y46" i="3"/>
  <c r="P47" i="3"/>
  <c r="R47" i="3" s="1"/>
  <c r="AG102" i="3"/>
  <c r="N103" i="3" s="1"/>
  <c r="AF102" i="3"/>
  <c r="M103" i="3" s="1"/>
  <c r="X102" i="3"/>
  <c r="AA102" i="3"/>
  <c r="H103" i="3" s="1"/>
  <c r="Z102" i="3"/>
  <c r="G103" i="3" s="1"/>
  <c r="AE102" i="3"/>
  <c r="L103" i="3" s="1"/>
  <c r="AD102" i="3"/>
  <c r="K103" i="3" s="1"/>
  <c r="AC102" i="3"/>
  <c r="J103" i="3" s="1"/>
  <c r="AB102" i="3"/>
  <c r="I103" i="3" s="1"/>
  <c r="W102" i="3"/>
  <c r="O266" i="3"/>
  <c r="Q266" i="3" s="1"/>
  <c r="O320" i="3"/>
  <c r="Q320" i="3" s="1"/>
  <c r="O47" i="3"/>
  <c r="Q47" i="3" s="1"/>
  <c r="AE156" i="3"/>
  <c r="L157" i="3" s="1"/>
  <c r="W156" i="3"/>
  <c r="AB156" i="3"/>
  <c r="I157" i="3" s="1"/>
  <c r="AA156" i="3"/>
  <c r="H157" i="3" s="1"/>
  <c r="Z156" i="3"/>
  <c r="G157" i="3" s="1"/>
  <c r="AC156" i="3"/>
  <c r="J157" i="3" s="1"/>
  <c r="AD156" i="3"/>
  <c r="K157" i="3" s="1"/>
  <c r="X156" i="3"/>
  <c r="AG156" i="3"/>
  <c r="N157" i="3" s="1"/>
  <c r="AF156" i="3"/>
  <c r="M157" i="3" s="1"/>
  <c r="O212" i="3"/>
  <c r="Q212" i="3" s="1"/>
  <c r="Y319" i="3"/>
  <c r="P266" i="3"/>
  <c r="R266" i="3" s="1"/>
  <c r="P212" i="3"/>
  <c r="R212" i="3" s="1"/>
  <c r="P320" i="3"/>
  <c r="R320" i="3" s="1"/>
  <c r="AE319" i="2"/>
  <c r="L320" i="2" s="1"/>
  <c r="W319" i="2"/>
  <c r="AC319" i="2"/>
  <c r="J320" i="2" s="1"/>
  <c r="AB319" i="2"/>
  <c r="I320" i="2" s="1"/>
  <c r="AA319" i="2"/>
  <c r="H320" i="2" s="1"/>
  <c r="AD319" i="2"/>
  <c r="K320" i="2" s="1"/>
  <c r="Z319" i="2"/>
  <c r="G320" i="2" s="1"/>
  <c r="AG319" i="2"/>
  <c r="N320" i="2" s="1"/>
  <c r="AF319" i="2"/>
  <c r="M320" i="2" s="1"/>
  <c r="X319" i="2"/>
  <c r="AE265" i="2"/>
  <c r="L266" i="2" s="1"/>
  <c r="AD265" i="2"/>
  <c r="K266" i="2" s="1"/>
  <c r="AC265" i="2"/>
  <c r="J266" i="2" s="1"/>
  <c r="AB265" i="2"/>
  <c r="I266" i="2" s="1"/>
  <c r="AA265" i="2"/>
  <c r="H266" i="2" s="1"/>
  <c r="Z265" i="2"/>
  <c r="G266" i="2" s="1"/>
  <c r="W265" i="2"/>
  <c r="AG265" i="2"/>
  <c r="N266" i="2" s="1"/>
  <c r="AF265" i="2"/>
  <c r="M266" i="2" s="1"/>
  <c r="X265" i="2"/>
  <c r="AG211" i="2"/>
  <c r="N212" i="2" s="1"/>
  <c r="X211" i="2"/>
  <c r="AF211" i="2"/>
  <c r="M212" i="2" s="1"/>
  <c r="AA211" i="2"/>
  <c r="H212" i="2" s="1"/>
  <c r="Z211" i="2"/>
  <c r="G212" i="2" s="1"/>
  <c r="AC211" i="2"/>
  <c r="J212" i="2" s="1"/>
  <c r="AB211" i="2"/>
  <c r="I212" i="2" s="1"/>
  <c r="W211" i="2"/>
  <c r="AE211" i="2"/>
  <c r="L212" i="2" s="1"/>
  <c r="AD211" i="2"/>
  <c r="K212" i="2" s="1"/>
  <c r="AE156" i="2"/>
  <c r="L157" i="2" s="1"/>
  <c r="W156" i="2"/>
  <c r="Y156" i="2" s="1"/>
  <c r="Z156" i="2"/>
  <c r="G157" i="2" s="1"/>
  <c r="AD156" i="2"/>
  <c r="K157" i="2" s="1"/>
  <c r="AC156" i="2"/>
  <c r="J157" i="2" s="1"/>
  <c r="AB156" i="2"/>
  <c r="I157" i="2" s="1"/>
  <c r="AA156" i="2"/>
  <c r="H157" i="2" s="1"/>
  <c r="AG156" i="2"/>
  <c r="N157" i="2" s="1"/>
  <c r="AF156" i="2"/>
  <c r="M157" i="2" s="1"/>
  <c r="X156" i="2"/>
  <c r="P103" i="2"/>
  <c r="R103" i="2" s="1"/>
  <c r="O103" i="2"/>
  <c r="Q103" i="2" s="1"/>
  <c r="P44" i="2"/>
  <c r="R44" i="2" s="1"/>
  <c r="O44" i="2"/>
  <c r="Q44" i="2" s="1"/>
  <c r="S320" i="3" l="1"/>
  <c r="U320" i="3" s="1"/>
  <c r="T320" i="3"/>
  <c r="V320" i="3" s="1"/>
  <c r="O157" i="3"/>
  <c r="Q157" i="3" s="1"/>
  <c r="Y156" i="3"/>
  <c r="T266" i="3"/>
  <c r="V266" i="3" s="1"/>
  <c r="S266" i="3"/>
  <c r="U266" i="3" s="1"/>
  <c r="O103" i="3"/>
  <c r="Q103" i="3" s="1"/>
  <c r="T212" i="3"/>
  <c r="V212" i="3" s="1"/>
  <c r="S212" i="3"/>
  <c r="U212" i="3" s="1"/>
  <c r="P157" i="3"/>
  <c r="R157" i="3" s="1"/>
  <c r="T47" i="3"/>
  <c r="V47" i="3" s="1"/>
  <c r="S47" i="3"/>
  <c r="U47" i="3" s="1"/>
  <c r="Y102" i="3"/>
  <c r="P103" i="3"/>
  <c r="R103" i="3" s="1"/>
  <c r="Y265" i="2"/>
  <c r="Y211" i="2"/>
  <c r="S44" i="2"/>
  <c r="U44" i="2" s="1"/>
  <c r="O320" i="2"/>
  <c r="Q320" i="2" s="1"/>
  <c r="P320" i="2"/>
  <c r="R320" i="2" s="1"/>
  <c r="Y319" i="2"/>
  <c r="O266" i="2"/>
  <c r="Q266" i="2" s="1"/>
  <c r="P266" i="2"/>
  <c r="R266" i="2" s="1"/>
  <c r="P212" i="2"/>
  <c r="R212" i="2" s="1"/>
  <c r="O212" i="2"/>
  <c r="Q212" i="2" s="1"/>
  <c r="O157" i="2"/>
  <c r="Q157" i="2" s="1"/>
  <c r="P157" i="2"/>
  <c r="R157" i="2" s="1"/>
  <c r="T103" i="2"/>
  <c r="V103" i="2" s="1"/>
  <c r="S103" i="2"/>
  <c r="U103" i="2" s="1"/>
  <c r="AE44" i="2"/>
  <c r="L45" i="2" s="1"/>
  <c r="W44" i="2"/>
  <c r="AD44" i="2"/>
  <c r="K45" i="2" s="1"/>
  <c r="T44" i="2"/>
  <c r="V44" i="2" s="1"/>
  <c r="AC44" i="2" s="1"/>
  <c r="J45" i="2" s="1"/>
  <c r="AG212" i="3" l="1"/>
  <c r="N213" i="3" s="1"/>
  <c r="X212" i="3"/>
  <c r="AF212" i="3"/>
  <c r="M213" i="3" s="1"/>
  <c r="S103" i="3"/>
  <c r="U103" i="3" s="1"/>
  <c r="T103" i="3"/>
  <c r="V103" i="3" s="1"/>
  <c r="Z266" i="3"/>
  <c r="G267" i="3" s="1"/>
  <c r="AD266" i="3"/>
  <c r="K267" i="3" s="1"/>
  <c r="AE266" i="3"/>
  <c r="L267" i="3" s="1"/>
  <c r="AC266" i="3"/>
  <c r="J267" i="3" s="1"/>
  <c r="AB266" i="3"/>
  <c r="I267" i="3" s="1"/>
  <c r="AA266" i="3"/>
  <c r="H267" i="3" s="1"/>
  <c r="W266" i="3"/>
  <c r="AG266" i="3"/>
  <c r="N267" i="3" s="1"/>
  <c r="AF266" i="3"/>
  <c r="M267" i="3" s="1"/>
  <c r="X266" i="3"/>
  <c r="AG47" i="3"/>
  <c r="N48" i="3" s="1"/>
  <c r="X47" i="3"/>
  <c r="AF47" i="3"/>
  <c r="M48" i="3" s="1"/>
  <c r="AG320" i="3"/>
  <c r="N321" i="3" s="1"/>
  <c r="AF320" i="3"/>
  <c r="M321" i="3" s="1"/>
  <c r="X320" i="3"/>
  <c r="AD47" i="3"/>
  <c r="K48" i="3" s="1"/>
  <c r="W47" i="3"/>
  <c r="AE47" i="3"/>
  <c r="L48" i="3" s="1"/>
  <c r="AC47" i="3"/>
  <c r="J48" i="3" s="1"/>
  <c r="AB47" i="3"/>
  <c r="I48" i="3" s="1"/>
  <c r="AA47" i="3"/>
  <c r="H48" i="3" s="1"/>
  <c r="Z47" i="3"/>
  <c r="G48" i="3" s="1"/>
  <c r="AB212" i="3"/>
  <c r="I213" i="3" s="1"/>
  <c r="AA212" i="3"/>
  <c r="H213" i="3" s="1"/>
  <c r="Z212" i="3"/>
  <c r="G213" i="3" s="1"/>
  <c r="W212" i="3"/>
  <c r="Y212" i="3" s="1"/>
  <c r="AE212" i="3"/>
  <c r="L213" i="3" s="1"/>
  <c r="AD212" i="3"/>
  <c r="K213" i="3" s="1"/>
  <c r="AC212" i="3"/>
  <c r="J213" i="3" s="1"/>
  <c r="T157" i="3"/>
  <c r="V157" i="3" s="1"/>
  <c r="S157" i="3"/>
  <c r="U157" i="3" s="1"/>
  <c r="AA320" i="3"/>
  <c r="H321" i="3" s="1"/>
  <c r="Z320" i="3"/>
  <c r="G321" i="3" s="1"/>
  <c r="W320" i="3"/>
  <c r="Y320" i="3" s="1"/>
  <c r="AE320" i="3"/>
  <c r="L321" i="3" s="1"/>
  <c r="AD320" i="3"/>
  <c r="K321" i="3" s="1"/>
  <c r="AC320" i="3"/>
  <c r="J321" i="3" s="1"/>
  <c r="AB320" i="3"/>
  <c r="I321" i="3" s="1"/>
  <c r="T320" i="2"/>
  <c r="V320" i="2" s="1"/>
  <c r="S320" i="2"/>
  <c r="U320" i="2" s="1"/>
  <c r="T266" i="2"/>
  <c r="V266" i="2" s="1"/>
  <c r="S266" i="2"/>
  <c r="U266" i="2" s="1"/>
  <c r="T212" i="2"/>
  <c r="V212" i="2" s="1"/>
  <c r="S212" i="2"/>
  <c r="U212" i="2" s="1"/>
  <c r="T157" i="2"/>
  <c r="V157" i="2" s="1"/>
  <c r="S157" i="2"/>
  <c r="U157" i="2" s="1"/>
  <c r="AB103" i="2"/>
  <c r="I104" i="2" s="1"/>
  <c r="Z103" i="2"/>
  <c r="G104" i="2" s="1"/>
  <c r="W103" i="2"/>
  <c r="Y103" i="2" s="1"/>
  <c r="AE103" i="2"/>
  <c r="L104" i="2" s="1"/>
  <c r="AD103" i="2"/>
  <c r="K104" i="2" s="1"/>
  <c r="AC103" i="2"/>
  <c r="J104" i="2" s="1"/>
  <c r="AA103" i="2"/>
  <c r="H104" i="2" s="1"/>
  <c r="AF103" i="2"/>
  <c r="M104" i="2" s="1"/>
  <c r="X103" i="2"/>
  <c r="AG103" i="2"/>
  <c r="N104" i="2" s="1"/>
  <c r="Z44" i="2"/>
  <c r="AB44" i="2"/>
  <c r="I45" i="2" s="1"/>
  <c r="AA44" i="2"/>
  <c r="H45" i="2" s="1"/>
  <c r="AF44" i="2"/>
  <c r="M45" i="2" s="1"/>
  <c r="AG44" i="2"/>
  <c r="N45" i="2" s="1"/>
  <c r="X44" i="2"/>
  <c r="Y44" i="2" s="1"/>
  <c r="O321" i="3" l="1"/>
  <c r="Q321" i="3" s="1"/>
  <c r="O213" i="3"/>
  <c r="Q213" i="3" s="1"/>
  <c r="Y47" i="3"/>
  <c r="O267" i="3"/>
  <c r="Q267" i="3" s="1"/>
  <c r="AB157" i="3"/>
  <c r="I158" i="3" s="1"/>
  <c r="AE157" i="3"/>
  <c r="L158" i="3" s="1"/>
  <c r="W157" i="3"/>
  <c r="AD157" i="3"/>
  <c r="K158" i="3" s="1"/>
  <c r="AC157" i="3"/>
  <c r="J158" i="3" s="1"/>
  <c r="AA157" i="3"/>
  <c r="H158" i="3" s="1"/>
  <c r="Z157" i="3"/>
  <c r="G158" i="3" s="1"/>
  <c r="P213" i="3"/>
  <c r="R213" i="3" s="1"/>
  <c r="AF103" i="3"/>
  <c r="M104" i="3" s="1"/>
  <c r="X103" i="3"/>
  <c r="AG103" i="3"/>
  <c r="N104" i="3" s="1"/>
  <c r="P321" i="3"/>
  <c r="R321" i="3" s="1"/>
  <c r="AG157" i="3"/>
  <c r="N158" i="3" s="1"/>
  <c r="AF157" i="3"/>
  <c r="M158" i="3" s="1"/>
  <c r="X157" i="3"/>
  <c r="O48" i="3"/>
  <c r="Q48" i="3" s="1"/>
  <c r="Y266" i="3"/>
  <c r="AA103" i="3"/>
  <c r="H104" i="3" s="1"/>
  <c r="AE103" i="3"/>
  <c r="L104" i="3" s="1"/>
  <c r="W103" i="3"/>
  <c r="AD103" i="3"/>
  <c r="K104" i="3" s="1"/>
  <c r="AC103" i="3"/>
  <c r="J104" i="3" s="1"/>
  <c r="AB103" i="3"/>
  <c r="I104" i="3" s="1"/>
  <c r="Z103" i="3"/>
  <c r="G104" i="3" s="1"/>
  <c r="P48" i="3"/>
  <c r="R48" i="3" s="1"/>
  <c r="P267" i="3"/>
  <c r="R267" i="3" s="1"/>
  <c r="AD320" i="2"/>
  <c r="K321" i="2" s="1"/>
  <c r="AC320" i="2"/>
  <c r="J321" i="2" s="1"/>
  <c r="AB320" i="2"/>
  <c r="I321" i="2" s="1"/>
  <c r="AA320" i="2"/>
  <c r="H321" i="2" s="1"/>
  <c r="Z320" i="2"/>
  <c r="G321" i="2" s="1"/>
  <c r="AE320" i="2"/>
  <c r="L321" i="2" s="1"/>
  <c r="W320" i="2"/>
  <c r="AG320" i="2"/>
  <c r="N321" i="2" s="1"/>
  <c r="AF320" i="2"/>
  <c r="M321" i="2" s="1"/>
  <c r="X320" i="2"/>
  <c r="AD266" i="2"/>
  <c r="K267" i="2" s="1"/>
  <c r="AC266" i="2"/>
  <c r="J267" i="2" s="1"/>
  <c r="AB266" i="2"/>
  <c r="I267" i="2" s="1"/>
  <c r="AE266" i="2"/>
  <c r="L267" i="2" s="1"/>
  <c r="AA266" i="2"/>
  <c r="H267" i="2" s="1"/>
  <c r="Z266" i="2"/>
  <c r="G267" i="2" s="1"/>
  <c r="W266" i="2"/>
  <c r="AF266" i="2"/>
  <c r="M267" i="2" s="1"/>
  <c r="X266" i="2"/>
  <c r="AG266" i="2"/>
  <c r="N267" i="2" s="1"/>
  <c r="AD212" i="2"/>
  <c r="K213" i="2" s="1"/>
  <c r="AE212" i="2"/>
  <c r="L213" i="2" s="1"/>
  <c r="W212" i="2"/>
  <c r="AA212" i="2"/>
  <c r="H213" i="2" s="1"/>
  <c r="Z212" i="2"/>
  <c r="G213" i="2" s="1"/>
  <c r="AC212" i="2"/>
  <c r="J213" i="2" s="1"/>
  <c r="AB212" i="2"/>
  <c r="I213" i="2" s="1"/>
  <c r="AF212" i="2"/>
  <c r="M213" i="2" s="1"/>
  <c r="X212" i="2"/>
  <c r="AG212" i="2"/>
  <c r="N213" i="2" s="1"/>
  <c r="AB157" i="2"/>
  <c r="I158" i="2" s="1"/>
  <c r="AE157" i="2"/>
  <c r="L158" i="2" s="1"/>
  <c r="W157" i="2"/>
  <c r="AA157" i="2"/>
  <c r="H158" i="2" s="1"/>
  <c r="Z157" i="2"/>
  <c r="G158" i="2" s="1"/>
  <c r="AD157" i="2"/>
  <c r="K158" i="2" s="1"/>
  <c r="AC157" i="2"/>
  <c r="J158" i="2" s="1"/>
  <c r="X157" i="2"/>
  <c r="AG157" i="2"/>
  <c r="N158" i="2" s="1"/>
  <c r="AF157" i="2"/>
  <c r="M158" i="2" s="1"/>
  <c r="O104" i="2"/>
  <c r="Q104" i="2" s="1"/>
  <c r="P104" i="2"/>
  <c r="R104" i="2" s="1"/>
  <c r="P45" i="2"/>
  <c r="R45" i="2" s="1"/>
  <c r="G45" i="2"/>
  <c r="O45" i="2" s="1"/>
  <c r="Q45" i="2" s="1"/>
  <c r="S45" i="2" s="1"/>
  <c r="U45" i="2" s="1"/>
  <c r="O158" i="3" l="1"/>
  <c r="Q158" i="3" s="1"/>
  <c r="S267" i="3"/>
  <c r="U267" i="3" s="1"/>
  <c r="T267" i="3"/>
  <c r="V267" i="3" s="1"/>
  <c r="S213" i="3"/>
  <c r="U213" i="3" s="1"/>
  <c r="T213" i="3"/>
  <c r="V213" i="3" s="1"/>
  <c r="P104" i="3"/>
  <c r="R104" i="3" s="1"/>
  <c r="T321" i="3"/>
  <c r="V321" i="3" s="1"/>
  <c r="S321" i="3"/>
  <c r="U321" i="3" s="1"/>
  <c r="S48" i="3"/>
  <c r="U48" i="3" s="1"/>
  <c r="T48" i="3"/>
  <c r="V48" i="3" s="1"/>
  <c r="Y157" i="3"/>
  <c r="O104" i="3"/>
  <c r="Q104" i="3" s="1"/>
  <c r="Y103" i="3"/>
  <c r="P158" i="3"/>
  <c r="R158" i="3" s="1"/>
  <c r="Y320" i="2"/>
  <c r="Y266" i="2"/>
  <c r="Y212" i="2"/>
  <c r="O321" i="2"/>
  <c r="Q321" i="2" s="1"/>
  <c r="P321" i="2"/>
  <c r="R321" i="2" s="1"/>
  <c r="O267" i="2"/>
  <c r="Q267" i="2" s="1"/>
  <c r="P267" i="2"/>
  <c r="R267" i="2" s="1"/>
  <c r="O213" i="2"/>
  <c r="Q213" i="2" s="1"/>
  <c r="P213" i="2"/>
  <c r="R213" i="2" s="1"/>
  <c r="Y157" i="2"/>
  <c r="O158" i="2"/>
  <c r="Q158" i="2" s="1"/>
  <c r="P158" i="2"/>
  <c r="R158" i="2" s="1"/>
  <c r="T104" i="2"/>
  <c r="V104" i="2" s="1"/>
  <c r="S104" i="2"/>
  <c r="U104" i="2" s="1"/>
  <c r="W45" i="2"/>
  <c r="AE45" i="2"/>
  <c r="L46" i="2" s="1"/>
  <c r="AD45" i="2"/>
  <c r="K46" i="2" s="1"/>
  <c r="T45" i="2"/>
  <c r="V45" i="2" s="1"/>
  <c r="AC45" i="2" s="1"/>
  <c r="J46" i="2" s="1"/>
  <c r="AE321" i="3" l="1"/>
  <c r="L322" i="3" s="1"/>
  <c r="W321" i="3"/>
  <c r="AD321" i="3"/>
  <c r="K322" i="3" s="1"/>
  <c r="AC321" i="3"/>
  <c r="J322" i="3" s="1"/>
  <c r="AB321" i="3"/>
  <c r="I322" i="3" s="1"/>
  <c r="AA321" i="3"/>
  <c r="H322" i="3" s="1"/>
  <c r="Z321" i="3"/>
  <c r="G322" i="3" s="1"/>
  <c r="AB213" i="3"/>
  <c r="I214" i="3" s="1"/>
  <c r="AA213" i="3"/>
  <c r="H214" i="3" s="1"/>
  <c r="Z213" i="3"/>
  <c r="G214" i="3" s="1"/>
  <c r="W213" i="3"/>
  <c r="AE213" i="3"/>
  <c r="L214" i="3" s="1"/>
  <c r="AD213" i="3"/>
  <c r="K214" i="3" s="1"/>
  <c r="AC213" i="3"/>
  <c r="J214" i="3" s="1"/>
  <c r="T104" i="3"/>
  <c r="V104" i="3" s="1"/>
  <c r="S104" i="3"/>
  <c r="U104" i="3" s="1"/>
  <c r="AF321" i="3"/>
  <c r="M322" i="3" s="1"/>
  <c r="X321" i="3"/>
  <c r="AG321" i="3"/>
  <c r="N322" i="3" s="1"/>
  <c r="X267" i="3"/>
  <c r="AG267" i="3"/>
  <c r="N268" i="3" s="1"/>
  <c r="AF267" i="3"/>
  <c r="M268" i="3" s="1"/>
  <c r="AE267" i="3"/>
  <c r="L268" i="3" s="1"/>
  <c r="W267" i="3"/>
  <c r="Y267" i="3" s="1"/>
  <c r="AD267" i="3"/>
  <c r="K268" i="3" s="1"/>
  <c r="AC267" i="3"/>
  <c r="J268" i="3" s="1"/>
  <c r="AA267" i="3"/>
  <c r="H268" i="3" s="1"/>
  <c r="Z267" i="3"/>
  <c r="G268" i="3" s="1"/>
  <c r="AB267" i="3"/>
  <c r="I268" i="3" s="1"/>
  <c r="AG213" i="3"/>
  <c r="N214" i="3" s="1"/>
  <c r="X213" i="3"/>
  <c r="AF213" i="3"/>
  <c r="M214" i="3" s="1"/>
  <c r="X48" i="3"/>
  <c r="AG48" i="3"/>
  <c r="N49" i="3" s="1"/>
  <c r="AF48" i="3"/>
  <c r="M49" i="3" s="1"/>
  <c r="T158" i="3"/>
  <c r="V158" i="3" s="1"/>
  <c r="S158" i="3"/>
  <c r="U158" i="3" s="1"/>
  <c r="AA48" i="3"/>
  <c r="H49" i="3" s="1"/>
  <c r="AD48" i="3"/>
  <c r="K49" i="3" s="1"/>
  <c r="AC48" i="3"/>
  <c r="J49" i="3" s="1"/>
  <c r="AB48" i="3"/>
  <c r="I49" i="3" s="1"/>
  <c r="Z48" i="3"/>
  <c r="G49" i="3" s="1"/>
  <c r="W48" i="3"/>
  <c r="AE48" i="3"/>
  <c r="L49" i="3" s="1"/>
  <c r="AA45" i="2"/>
  <c r="H46" i="2" s="1"/>
  <c r="AB45" i="2"/>
  <c r="I46" i="2" s="1"/>
  <c r="S321" i="2"/>
  <c r="U321" i="2" s="1"/>
  <c r="T321" i="2"/>
  <c r="V321" i="2" s="1"/>
  <c r="S267" i="2"/>
  <c r="U267" i="2" s="1"/>
  <c r="T267" i="2"/>
  <c r="V267" i="2" s="1"/>
  <c r="S213" i="2"/>
  <c r="U213" i="2" s="1"/>
  <c r="T213" i="2"/>
  <c r="V213" i="2" s="1"/>
  <c r="T158" i="2"/>
  <c r="V158" i="2" s="1"/>
  <c r="S158" i="2"/>
  <c r="U158" i="2" s="1"/>
  <c r="AC104" i="2"/>
  <c r="J105" i="2" s="1"/>
  <c r="AE104" i="2"/>
  <c r="L105" i="2" s="1"/>
  <c r="AD104" i="2"/>
  <c r="K105" i="2" s="1"/>
  <c r="AB104" i="2"/>
  <c r="I105" i="2" s="1"/>
  <c r="AA104" i="2"/>
  <c r="H105" i="2" s="1"/>
  <c r="Z104" i="2"/>
  <c r="G105" i="2" s="1"/>
  <c r="W104" i="2"/>
  <c r="AG104" i="2"/>
  <c r="N105" i="2" s="1"/>
  <c r="X104" i="2"/>
  <c r="AF104" i="2"/>
  <c r="M105" i="2" s="1"/>
  <c r="P46" i="2"/>
  <c r="R46" i="2" s="1"/>
  <c r="X45" i="2"/>
  <c r="Y45" i="2" s="1"/>
  <c r="AG45" i="2"/>
  <c r="N46" i="2" s="1"/>
  <c r="AF45" i="2"/>
  <c r="M46" i="2" s="1"/>
  <c r="Z45" i="2"/>
  <c r="Y48" i="3" l="1"/>
  <c r="AC104" i="3"/>
  <c r="J105" i="3" s="1"/>
  <c r="AB104" i="3"/>
  <c r="I105" i="3" s="1"/>
  <c r="AA104" i="3"/>
  <c r="H105" i="3" s="1"/>
  <c r="Z104" i="3"/>
  <c r="G105" i="3" s="1"/>
  <c r="W104" i="3"/>
  <c r="AE104" i="3"/>
  <c r="L105" i="3" s="1"/>
  <c r="AD104" i="3"/>
  <c r="K105" i="3" s="1"/>
  <c r="P214" i="3"/>
  <c r="R214" i="3" s="1"/>
  <c r="AF104" i="3"/>
  <c r="M105" i="3" s="1"/>
  <c r="X104" i="3"/>
  <c r="AG104" i="3"/>
  <c r="N105" i="3" s="1"/>
  <c r="O322" i="3"/>
  <c r="Q322" i="3" s="1"/>
  <c r="AD158" i="3"/>
  <c r="K159" i="3" s="1"/>
  <c r="AC158" i="3"/>
  <c r="J159" i="3" s="1"/>
  <c r="AB158" i="3"/>
  <c r="I159" i="3" s="1"/>
  <c r="W158" i="3"/>
  <c r="AE158" i="3"/>
  <c r="L159" i="3" s="1"/>
  <c r="AA158" i="3"/>
  <c r="H159" i="3" s="1"/>
  <c r="Z158" i="3"/>
  <c r="G159" i="3" s="1"/>
  <c r="P268" i="3"/>
  <c r="R268" i="3" s="1"/>
  <c r="P322" i="3"/>
  <c r="R322" i="3" s="1"/>
  <c r="AG158" i="3"/>
  <c r="N159" i="3" s="1"/>
  <c r="AF158" i="3"/>
  <c r="M159" i="3" s="1"/>
  <c r="X158" i="3"/>
  <c r="O268" i="3"/>
  <c r="Q268" i="3" s="1"/>
  <c r="Y213" i="3"/>
  <c r="O49" i="3"/>
  <c r="Q49" i="3" s="1"/>
  <c r="O214" i="3"/>
  <c r="Q214" i="3" s="1"/>
  <c r="Y321" i="3"/>
  <c r="P49" i="3"/>
  <c r="R49" i="3" s="1"/>
  <c r="Y104" i="2"/>
  <c r="AG321" i="2"/>
  <c r="N322" i="2" s="1"/>
  <c r="AF321" i="2"/>
  <c r="M322" i="2" s="1"/>
  <c r="X321" i="2"/>
  <c r="AA321" i="2"/>
  <c r="H322" i="2" s="1"/>
  <c r="Z321" i="2"/>
  <c r="G322" i="2" s="1"/>
  <c r="AE321" i="2"/>
  <c r="L322" i="2" s="1"/>
  <c r="W321" i="2"/>
  <c r="AD321" i="2"/>
  <c r="K322" i="2" s="1"/>
  <c r="AC321" i="2"/>
  <c r="J322" i="2" s="1"/>
  <c r="AB321" i="2"/>
  <c r="I322" i="2" s="1"/>
  <c r="AG267" i="2"/>
  <c r="N268" i="2" s="1"/>
  <c r="X267" i="2"/>
  <c r="AF267" i="2"/>
  <c r="M268" i="2" s="1"/>
  <c r="AA267" i="2"/>
  <c r="H268" i="2" s="1"/>
  <c r="Z267" i="2"/>
  <c r="G268" i="2" s="1"/>
  <c r="AE267" i="2"/>
  <c r="L268" i="2" s="1"/>
  <c r="AD267" i="2"/>
  <c r="K268" i="2" s="1"/>
  <c r="AC267" i="2"/>
  <c r="J268" i="2" s="1"/>
  <c r="AB267" i="2"/>
  <c r="I268" i="2" s="1"/>
  <c r="W267" i="2"/>
  <c r="AG213" i="2"/>
  <c r="N214" i="2" s="1"/>
  <c r="AF213" i="2"/>
  <c r="M214" i="2" s="1"/>
  <c r="X213" i="2"/>
  <c r="AA213" i="2"/>
  <c r="H214" i="2" s="1"/>
  <c r="AE213" i="2"/>
  <c r="L214" i="2" s="1"/>
  <c r="W213" i="2"/>
  <c r="Y213" i="2" s="1"/>
  <c r="AC213" i="2"/>
  <c r="J214" i="2" s="1"/>
  <c r="AB213" i="2"/>
  <c r="I214" i="2" s="1"/>
  <c r="AD213" i="2"/>
  <c r="K214" i="2" s="1"/>
  <c r="Z213" i="2"/>
  <c r="G214" i="2" s="1"/>
  <c r="AB158" i="2"/>
  <c r="I159" i="2" s="1"/>
  <c r="W158" i="2"/>
  <c r="AE158" i="2"/>
  <c r="L159" i="2" s="1"/>
  <c r="AD158" i="2"/>
  <c r="K159" i="2" s="1"/>
  <c r="AC158" i="2"/>
  <c r="J159" i="2" s="1"/>
  <c r="AA158" i="2"/>
  <c r="H159" i="2" s="1"/>
  <c r="Z158" i="2"/>
  <c r="G159" i="2" s="1"/>
  <c r="AG158" i="2"/>
  <c r="N159" i="2" s="1"/>
  <c r="AF158" i="2"/>
  <c r="M159" i="2" s="1"/>
  <c r="X158" i="2"/>
  <c r="O105" i="2"/>
  <c r="Q105" i="2" s="1"/>
  <c r="P105" i="2"/>
  <c r="R105" i="2" s="1"/>
  <c r="G46" i="2"/>
  <c r="Y158" i="3" l="1"/>
  <c r="T268" i="3"/>
  <c r="V268" i="3" s="1"/>
  <c r="S268" i="3"/>
  <c r="U268" i="3" s="1"/>
  <c r="P159" i="3"/>
  <c r="R159" i="3" s="1"/>
  <c r="Y104" i="3"/>
  <c r="O105" i="3"/>
  <c r="Q105" i="3" s="1"/>
  <c r="P105" i="3"/>
  <c r="R105" i="3" s="1"/>
  <c r="S49" i="3"/>
  <c r="U49" i="3" s="1"/>
  <c r="T49" i="3"/>
  <c r="V49" i="3" s="1"/>
  <c r="O159" i="3"/>
  <c r="Q159" i="3" s="1"/>
  <c r="T214" i="3"/>
  <c r="V214" i="3" s="1"/>
  <c r="S214" i="3"/>
  <c r="U214" i="3" s="1"/>
  <c r="T322" i="3"/>
  <c r="V322" i="3" s="1"/>
  <c r="S322" i="3"/>
  <c r="U322" i="3" s="1"/>
  <c r="Y321" i="2"/>
  <c r="Y267" i="2"/>
  <c r="O322" i="2"/>
  <c r="Q322" i="2" s="1"/>
  <c r="P322" i="2"/>
  <c r="R322" i="2" s="1"/>
  <c r="O268" i="2"/>
  <c r="Q268" i="2" s="1"/>
  <c r="P268" i="2"/>
  <c r="R268" i="2" s="1"/>
  <c r="P214" i="2"/>
  <c r="R214" i="2" s="1"/>
  <c r="O214" i="2"/>
  <c r="Q214" i="2" s="1"/>
  <c r="Y158" i="2"/>
  <c r="O159" i="2"/>
  <c r="Q159" i="2" s="1"/>
  <c r="P159" i="2"/>
  <c r="R159" i="2" s="1"/>
  <c r="T105" i="2"/>
  <c r="V105" i="2" s="1"/>
  <c r="S105" i="2"/>
  <c r="U105" i="2" s="1"/>
  <c r="O46" i="2"/>
  <c r="Q46" i="2" s="1"/>
  <c r="AF268" i="3" l="1"/>
  <c r="M269" i="3" s="1"/>
  <c r="X268" i="3"/>
  <c r="AG268" i="3"/>
  <c r="N269" i="3" s="1"/>
  <c r="AA49" i="3"/>
  <c r="H50" i="3" s="1"/>
  <c r="W49" i="3"/>
  <c r="AE49" i="3"/>
  <c r="L50" i="3" s="1"/>
  <c r="AD49" i="3"/>
  <c r="K50" i="3" s="1"/>
  <c r="AC49" i="3"/>
  <c r="J50" i="3" s="1"/>
  <c r="AB49" i="3"/>
  <c r="I50" i="3" s="1"/>
  <c r="Z49" i="3"/>
  <c r="G50" i="3" s="1"/>
  <c r="AG214" i="3"/>
  <c r="N215" i="3" s="1"/>
  <c r="AF214" i="3"/>
  <c r="M215" i="3" s="1"/>
  <c r="X214" i="3"/>
  <c r="Z214" i="3"/>
  <c r="G215" i="3" s="1"/>
  <c r="AD214" i="3"/>
  <c r="K215" i="3" s="1"/>
  <c r="W214" i="3"/>
  <c r="Y214" i="3" s="1"/>
  <c r="AE214" i="3"/>
  <c r="L215" i="3" s="1"/>
  <c r="AC214" i="3"/>
  <c r="J215" i="3" s="1"/>
  <c r="AB214" i="3"/>
  <c r="I215" i="3" s="1"/>
  <c r="AA214" i="3"/>
  <c r="H215" i="3" s="1"/>
  <c r="T105" i="3"/>
  <c r="V105" i="3" s="1"/>
  <c r="S105" i="3"/>
  <c r="U105" i="3" s="1"/>
  <c r="AC322" i="3"/>
  <c r="J323" i="3" s="1"/>
  <c r="AB322" i="3"/>
  <c r="I323" i="3" s="1"/>
  <c r="AA322" i="3"/>
  <c r="H323" i="3" s="1"/>
  <c r="Z322" i="3"/>
  <c r="G323" i="3" s="1"/>
  <c r="AE322" i="3"/>
  <c r="L323" i="3" s="1"/>
  <c r="AD322" i="3"/>
  <c r="K323" i="3" s="1"/>
  <c r="W322" i="3"/>
  <c r="AG322" i="3"/>
  <c r="N323" i="3" s="1"/>
  <c r="AF322" i="3"/>
  <c r="M323" i="3" s="1"/>
  <c r="X322" i="3"/>
  <c r="AF49" i="3"/>
  <c r="M50" i="3" s="1"/>
  <c r="X49" i="3"/>
  <c r="AG49" i="3"/>
  <c r="N50" i="3" s="1"/>
  <c r="S159" i="3"/>
  <c r="U159" i="3" s="1"/>
  <c r="T159" i="3"/>
  <c r="V159" i="3" s="1"/>
  <c r="AB268" i="3"/>
  <c r="I269" i="3" s="1"/>
  <c r="AA268" i="3"/>
  <c r="H269" i="3" s="1"/>
  <c r="Z268" i="3"/>
  <c r="G269" i="3" s="1"/>
  <c r="AE268" i="3"/>
  <c r="L269" i="3" s="1"/>
  <c r="AD268" i="3"/>
  <c r="K269" i="3" s="1"/>
  <c r="AC268" i="3"/>
  <c r="J269" i="3" s="1"/>
  <c r="W268" i="3"/>
  <c r="Y268" i="3" s="1"/>
  <c r="T322" i="2"/>
  <c r="V322" i="2" s="1"/>
  <c r="S322" i="2"/>
  <c r="U322" i="2" s="1"/>
  <c r="T268" i="2"/>
  <c r="V268" i="2" s="1"/>
  <c r="S268" i="2"/>
  <c r="U268" i="2" s="1"/>
  <c r="T214" i="2"/>
  <c r="V214" i="2" s="1"/>
  <c r="S214" i="2"/>
  <c r="U214" i="2" s="1"/>
  <c r="T159" i="2"/>
  <c r="V159" i="2" s="1"/>
  <c r="S159" i="2"/>
  <c r="U159" i="2" s="1"/>
  <c r="AD105" i="2"/>
  <c r="K106" i="2" s="1"/>
  <c r="AB105" i="2"/>
  <c r="I106" i="2" s="1"/>
  <c r="AA105" i="2"/>
  <c r="H106" i="2" s="1"/>
  <c r="Z105" i="2"/>
  <c r="G106" i="2" s="1"/>
  <c r="AE105" i="2"/>
  <c r="L106" i="2" s="1"/>
  <c r="AC105" i="2"/>
  <c r="J106" i="2" s="1"/>
  <c r="W105" i="2"/>
  <c r="AF105" i="2"/>
  <c r="M106" i="2" s="1"/>
  <c r="X105" i="2"/>
  <c r="AG105" i="2"/>
  <c r="N106" i="2" s="1"/>
  <c r="T46" i="2"/>
  <c r="V46" i="2" s="1"/>
  <c r="S46" i="2"/>
  <c r="U46" i="2" s="1"/>
  <c r="O269" i="3" l="1"/>
  <c r="Q269" i="3" s="1"/>
  <c r="P323" i="3"/>
  <c r="R323" i="3" s="1"/>
  <c r="P269" i="3"/>
  <c r="R269" i="3" s="1"/>
  <c r="AC105" i="3"/>
  <c r="J106" i="3" s="1"/>
  <c r="Z105" i="3"/>
  <c r="G106" i="3" s="1"/>
  <c r="AE105" i="3"/>
  <c r="L106" i="3" s="1"/>
  <c r="AD105" i="3"/>
  <c r="K106" i="3" s="1"/>
  <c r="AB105" i="3"/>
  <c r="I106" i="3" s="1"/>
  <c r="AA105" i="3"/>
  <c r="H106" i="3" s="1"/>
  <c r="W105" i="3"/>
  <c r="O215" i="3"/>
  <c r="Q215" i="3" s="1"/>
  <c r="AG159" i="3"/>
  <c r="N160" i="3" s="1"/>
  <c r="X159" i="3"/>
  <c r="AF159" i="3"/>
  <c r="M160" i="3" s="1"/>
  <c r="Y322" i="3"/>
  <c r="AG105" i="3"/>
  <c r="N106" i="3" s="1"/>
  <c r="AF105" i="3"/>
  <c r="M106" i="3" s="1"/>
  <c r="X105" i="3"/>
  <c r="Y49" i="3"/>
  <c r="P215" i="3"/>
  <c r="R215" i="3" s="1"/>
  <c r="AD159" i="3"/>
  <c r="K160" i="3" s="1"/>
  <c r="AA159" i="3"/>
  <c r="H160" i="3" s="1"/>
  <c r="Z159" i="3"/>
  <c r="G160" i="3" s="1"/>
  <c r="AB159" i="3"/>
  <c r="I160" i="3" s="1"/>
  <c r="W159" i="3"/>
  <c r="AE159" i="3"/>
  <c r="L160" i="3" s="1"/>
  <c r="AC159" i="3"/>
  <c r="J160" i="3" s="1"/>
  <c r="O323" i="3"/>
  <c r="Q323" i="3" s="1"/>
  <c r="O50" i="3"/>
  <c r="Q50" i="3" s="1"/>
  <c r="P50" i="3"/>
  <c r="R50" i="3" s="1"/>
  <c r="Y105" i="2"/>
  <c r="AE322" i="2"/>
  <c r="L323" i="2" s="1"/>
  <c r="W322" i="2"/>
  <c r="Y322" i="2" s="1"/>
  <c r="AD322" i="2"/>
  <c r="K323" i="2" s="1"/>
  <c r="AC322" i="2"/>
  <c r="J323" i="2" s="1"/>
  <c r="AB322" i="2"/>
  <c r="I323" i="2" s="1"/>
  <c r="AA322" i="2"/>
  <c r="H323" i="2" s="1"/>
  <c r="Z322" i="2"/>
  <c r="G323" i="2" s="1"/>
  <c r="AF322" i="2"/>
  <c r="M323" i="2" s="1"/>
  <c r="X322" i="2"/>
  <c r="AG322" i="2"/>
  <c r="N323" i="2" s="1"/>
  <c r="AE268" i="2"/>
  <c r="L269" i="2" s="1"/>
  <c r="W268" i="2"/>
  <c r="AD268" i="2"/>
  <c r="K269" i="2" s="1"/>
  <c r="AB268" i="2"/>
  <c r="I269" i="2" s="1"/>
  <c r="AC268" i="2"/>
  <c r="J269" i="2" s="1"/>
  <c r="AA268" i="2"/>
  <c r="H269" i="2" s="1"/>
  <c r="Z268" i="2"/>
  <c r="G269" i="2" s="1"/>
  <c r="AF268" i="2"/>
  <c r="M269" i="2" s="1"/>
  <c r="X268" i="2"/>
  <c r="AG268" i="2"/>
  <c r="N269" i="2" s="1"/>
  <c r="AD214" i="2"/>
  <c r="K215" i="2" s="1"/>
  <c r="AC214" i="2"/>
  <c r="J215" i="2" s="1"/>
  <c r="AB214" i="2"/>
  <c r="I215" i="2" s="1"/>
  <c r="Z214" i="2"/>
  <c r="G215" i="2" s="1"/>
  <c r="AE214" i="2"/>
  <c r="L215" i="2" s="1"/>
  <c r="AA214" i="2"/>
  <c r="H215" i="2" s="1"/>
  <c r="W214" i="2"/>
  <c r="AF214" i="2"/>
  <c r="M215" i="2" s="1"/>
  <c r="X214" i="2"/>
  <c r="AG214" i="2"/>
  <c r="N215" i="2" s="1"/>
  <c r="AD159" i="2"/>
  <c r="K160" i="2" s="1"/>
  <c r="AC159" i="2"/>
  <c r="J160" i="2" s="1"/>
  <c r="W159" i="2"/>
  <c r="Y159" i="2" s="1"/>
  <c r="AE159" i="2"/>
  <c r="L160" i="2" s="1"/>
  <c r="AB159" i="2"/>
  <c r="I160" i="2" s="1"/>
  <c r="AA159" i="2"/>
  <c r="H160" i="2" s="1"/>
  <c r="Z159" i="2"/>
  <c r="G160" i="2" s="1"/>
  <c r="AG159" i="2"/>
  <c r="N160" i="2" s="1"/>
  <c r="AF159" i="2"/>
  <c r="M160" i="2" s="1"/>
  <c r="X159" i="2"/>
  <c r="O106" i="2"/>
  <c r="Q106" i="2" s="1"/>
  <c r="P106" i="2"/>
  <c r="R106" i="2" s="1"/>
  <c r="AD46" i="2"/>
  <c r="K47" i="2" s="1"/>
  <c r="W46" i="2"/>
  <c r="AE46" i="2"/>
  <c r="L47" i="2" s="1"/>
  <c r="AB46" i="2"/>
  <c r="AC46" i="2"/>
  <c r="J47" i="2" s="1"/>
  <c r="AA46" i="2"/>
  <c r="H47" i="2" s="1"/>
  <c r="Z46" i="2"/>
  <c r="G47" i="2" s="1"/>
  <c r="AG46" i="2"/>
  <c r="N47" i="2" s="1"/>
  <c r="X46" i="2"/>
  <c r="AF46" i="2"/>
  <c r="M47" i="2" s="1"/>
  <c r="Y159" i="3" l="1"/>
  <c r="Y105" i="3"/>
  <c r="S215" i="3"/>
  <c r="U215" i="3" s="1"/>
  <c r="T215" i="3"/>
  <c r="V215" i="3" s="1"/>
  <c r="O160" i="3"/>
  <c r="Q160" i="3" s="1"/>
  <c r="T50" i="3"/>
  <c r="V50" i="3" s="1"/>
  <c r="S50" i="3"/>
  <c r="U50" i="3" s="1"/>
  <c r="P106" i="3"/>
  <c r="R106" i="3" s="1"/>
  <c r="T323" i="3"/>
  <c r="V323" i="3" s="1"/>
  <c r="S323" i="3"/>
  <c r="U323" i="3" s="1"/>
  <c r="P160" i="3"/>
  <c r="R160" i="3" s="1"/>
  <c r="O106" i="3"/>
  <c r="Q106" i="3" s="1"/>
  <c r="T269" i="3"/>
  <c r="V269" i="3" s="1"/>
  <c r="S269" i="3"/>
  <c r="U269" i="3" s="1"/>
  <c r="Y214" i="2"/>
  <c r="Y46" i="2"/>
  <c r="O323" i="2"/>
  <c r="Q323" i="2" s="1"/>
  <c r="P323" i="2"/>
  <c r="R323" i="2" s="1"/>
  <c r="O269" i="2"/>
  <c r="Q269" i="2" s="1"/>
  <c r="P269" i="2"/>
  <c r="R269" i="2" s="1"/>
  <c r="Y268" i="2"/>
  <c r="O215" i="2"/>
  <c r="Q215" i="2" s="1"/>
  <c r="P215" i="2"/>
  <c r="R215" i="2" s="1"/>
  <c r="P160" i="2"/>
  <c r="R160" i="2" s="1"/>
  <c r="O160" i="2"/>
  <c r="Q160" i="2" s="1"/>
  <c r="T106" i="2"/>
  <c r="V106" i="2" s="1"/>
  <c r="S106" i="2"/>
  <c r="U106" i="2" s="1"/>
  <c r="O47" i="2"/>
  <c r="Q47" i="2" s="1"/>
  <c r="I47" i="2"/>
  <c r="Z323" i="3" l="1"/>
  <c r="G324" i="3" s="1"/>
  <c r="AE323" i="3"/>
  <c r="L324" i="3" s="1"/>
  <c r="W323" i="3"/>
  <c r="Y323" i="3" s="1"/>
  <c r="AD323" i="3"/>
  <c r="K324" i="3" s="1"/>
  <c r="AC323" i="3"/>
  <c r="J324" i="3" s="1"/>
  <c r="AB323" i="3"/>
  <c r="I324" i="3" s="1"/>
  <c r="AA323" i="3"/>
  <c r="H324" i="3" s="1"/>
  <c r="AG323" i="3"/>
  <c r="N324" i="3" s="1"/>
  <c r="AF323" i="3"/>
  <c r="M324" i="3" s="1"/>
  <c r="X323" i="3"/>
  <c r="S160" i="3"/>
  <c r="U160" i="3" s="1"/>
  <c r="T160" i="3"/>
  <c r="V160" i="3" s="1"/>
  <c r="AG215" i="3"/>
  <c r="N216" i="3" s="1"/>
  <c r="AF215" i="3"/>
  <c r="M216" i="3" s="1"/>
  <c r="X215" i="3"/>
  <c r="AE215" i="3"/>
  <c r="L216" i="3" s="1"/>
  <c r="W215" i="3"/>
  <c r="AD215" i="3"/>
  <c r="K216" i="3" s="1"/>
  <c r="AA215" i="3"/>
  <c r="H216" i="3" s="1"/>
  <c r="AC215" i="3"/>
  <c r="J216" i="3" s="1"/>
  <c r="AB215" i="3"/>
  <c r="I216" i="3" s="1"/>
  <c r="Z215" i="3"/>
  <c r="G216" i="3" s="1"/>
  <c r="AC50" i="3"/>
  <c r="J51" i="3" s="1"/>
  <c r="AB50" i="3"/>
  <c r="I51" i="3" s="1"/>
  <c r="AA50" i="3"/>
  <c r="H51" i="3" s="1"/>
  <c r="Z50" i="3"/>
  <c r="G51" i="3" s="1"/>
  <c r="W50" i="3"/>
  <c r="AE50" i="3"/>
  <c r="L51" i="3" s="1"/>
  <c r="AD50" i="3"/>
  <c r="K51" i="3" s="1"/>
  <c r="Z269" i="3"/>
  <c r="G270" i="3" s="1"/>
  <c r="AE269" i="3"/>
  <c r="L270" i="3" s="1"/>
  <c r="W269" i="3"/>
  <c r="AC269" i="3"/>
  <c r="J270" i="3" s="1"/>
  <c r="AD269" i="3"/>
  <c r="K270" i="3" s="1"/>
  <c r="AB269" i="3"/>
  <c r="I270" i="3" s="1"/>
  <c r="AA269" i="3"/>
  <c r="H270" i="3" s="1"/>
  <c r="AG269" i="3"/>
  <c r="N270" i="3" s="1"/>
  <c r="AF269" i="3"/>
  <c r="M270" i="3" s="1"/>
  <c r="X269" i="3"/>
  <c r="T106" i="3"/>
  <c r="V106" i="3" s="1"/>
  <c r="S106" i="3"/>
  <c r="U106" i="3" s="1"/>
  <c r="AF50" i="3"/>
  <c r="M51" i="3" s="1"/>
  <c r="X50" i="3"/>
  <c r="AG50" i="3"/>
  <c r="N51" i="3" s="1"/>
  <c r="T323" i="2"/>
  <c r="V323" i="2" s="1"/>
  <c r="S323" i="2"/>
  <c r="U323" i="2" s="1"/>
  <c r="T269" i="2"/>
  <c r="V269" i="2" s="1"/>
  <c r="S269" i="2"/>
  <c r="U269" i="2" s="1"/>
  <c r="S215" i="2"/>
  <c r="U215" i="2" s="1"/>
  <c r="T215" i="2"/>
  <c r="V215" i="2" s="1"/>
  <c r="S160" i="2"/>
  <c r="U160" i="2" s="1"/>
  <c r="T160" i="2"/>
  <c r="V160" i="2" s="1"/>
  <c r="AC106" i="2"/>
  <c r="J107" i="2" s="1"/>
  <c r="AB106" i="2"/>
  <c r="I107" i="2" s="1"/>
  <c r="AA106" i="2"/>
  <c r="H107" i="2" s="1"/>
  <c r="Z106" i="2"/>
  <c r="G107" i="2" s="1"/>
  <c r="AE106" i="2"/>
  <c r="L107" i="2" s="1"/>
  <c r="W106" i="2"/>
  <c r="Y106" i="2" s="1"/>
  <c r="AD106" i="2"/>
  <c r="K107" i="2" s="1"/>
  <c r="AG106" i="2"/>
  <c r="N107" i="2" s="1"/>
  <c r="AF106" i="2"/>
  <c r="M107" i="2" s="1"/>
  <c r="X106" i="2"/>
  <c r="P47" i="2"/>
  <c r="R47" i="2" s="1"/>
  <c r="T47" i="2" s="1"/>
  <c r="V47" i="2" s="1"/>
  <c r="AG106" i="3" l="1"/>
  <c r="N107" i="3" s="1"/>
  <c r="AF106" i="3"/>
  <c r="M107" i="3" s="1"/>
  <c r="X106" i="3"/>
  <c r="Y269" i="3"/>
  <c r="P51" i="3"/>
  <c r="R51" i="3" s="1"/>
  <c r="O270" i="3"/>
  <c r="Q270" i="3" s="1"/>
  <c r="O216" i="3"/>
  <c r="Q216" i="3" s="1"/>
  <c r="P324" i="3"/>
  <c r="R324" i="3" s="1"/>
  <c r="P216" i="3"/>
  <c r="R216" i="3" s="1"/>
  <c r="AF160" i="3"/>
  <c r="M161" i="3" s="1"/>
  <c r="X160" i="3"/>
  <c r="AG160" i="3"/>
  <c r="N161" i="3" s="1"/>
  <c r="P270" i="3"/>
  <c r="R270" i="3" s="1"/>
  <c r="Y50" i="3"/>
  <c r="AA160" i="3"/>
  <c r="H161" i="3" s="1"/>
  <c r="AE160" i="3"/>
  <c r="L161" i="3" s="1"/>
  <c r="W160" i="3"/>
  <c r="AD160" i="3"/>
  <c r="K161" i="3" s="1"/>
  <c r="AC160" i="3"/>
  <c r="J161" i="3" s="1"/>
  <c r="AB160" i="3"/>
  <c r="I161" i="3" s="1"/>
  <c r="Z160" i="3"/>
  <c r="G161" i="3" s="1"/>
  <c r="O51" i="3"/>
  <c r="Q51" i="3" s="1"/>
  <c r="Z106" i="3"/>
  <c r="G107" i="3" s="1"/>
  <c r="AE106" i="3"/>
  <c r="L107" i="3" s="1"/>
  <c r="W106" i="3"/>
  <c r="Y106" i="3" s="1"/>
  <c r="AD106" i="3"/>
  <c r="K107" i="3" s="1"/>
  <c r="AC106" i="3"/>
  <c r="J107" i="3" s="1"/>
  <c r="AB106" i="3"/>
  <c r="I107" i="3" s="1"/>
  <c r="AA106" i="3"/>
  <c r="H107" i="3" s="1"/>
  <c r="Y215" i="3"/>
  <c r="O324" i="3"/>
  <c r="Q324" i="3" s="1"/>
  <c r="S47" i="2"/>
  <c r="U47" i="2" s="1"/>
  <c r="AC323" i="2"/>
  <c r="J324" i="2" s="1"/>
  <c r="AB323" i="2"/>
  <c r="I324" i="2" s="1"/>
  <c r="AA323" i="2"/>
  <c r="H324" i="2" s="1"/>
  <c r="Z323" i="2"/>
  <c r="G324" i="2" s="1"/>
  <c r="AE323" i="2"/>
  <c r="L324" i="2" s="1"/>
  <c r="W323" i="2"/>
  <c r="AD323" i="2"/>
  <c r="K324" i="2" s="1"/>
  <c r="AG323" i="2"/>
  <c r="N324" i="2" s="1"/>
  <c r="AF323" i="2"/>
  <c r="M324" i="2" s="1"/>
  <c r="X323" i="2"/>
  <c r="AC269" i="2"/>
  <c r="J270" i="2" s="1"/>
  <c r="AB269" i="2"/>
  <c r="I270" i="2" s="1"/>
  <c r="AA269" i="2"/>
  <c r="H270" i="2" s="1"/>
  <c r="W269" i="2"/>
  <c r="AE269" i="2"/>
  <c r="L270" i="2" s="1"/>
  <c r="AD269" i="2"/>
  <c r="K270" i="2" s="1"/>
  <c r="Z269" i="2"/>
  <c r="G270" i="2" s="1"/>
  <c r="AG269" i="2"/>
  <c r="N270" i="2" s="1"/>
  <c r="X269" i="2"/>
  <c r="AF269" i="2"/>
  <c r="M270" i="2" s="1"/>
  <c r="AG215" i="2"/>
  <c r="N216" i="2" s="1"/>
  <c r="AF215" i="2"/>
  <c r="M216" i="2" s="1"/>
  <c r="X215" i="2"/>
  <c r="AC215" i="2"/>
  <c r="J216" i="2" s="1"/>
  <c r="AA215" i="2"/>
  <c r="H216" i="2" s="1"/>
  <c r="Z215" i="2"/>
  <c r="G216" i="2" s="1"/>
  <c r="AE215" i="2"/>
  <c r="L216" i="2" s="1"/>
  <c r="W215" i="2"/>
  <c r="Y215" i="2" s="1"/>
  <c r="AD215" i="2"/>
  <c r="K216" i="2" s="1"/>
  <c r="AB215" i="2"/>
  <c r="I216" i="2" s="1"/>
  <c r="AG160" i="2"/>
  <c r="N161" i="2" s="1"/>
  <c r="AF160" i="2"/>
  <c r="M161" i="2" s="1"/>
  <c r="X160" i="2"/>
  <c r="AA160" i="2"/>
  <c r="H161" i="2" s="1"/>
  <c r="Z160" i="2"/>
  <c r="G161" i="2" s="1"/>
  <c r="AD160" i="2"/>
  <c r="K161" i="2" s="1"/>
  <c r="AE160" i="2"/>
  <c r="L161" i="2" s="1"/>
  <c r="AC160" i="2"/>
  <c r="J161" i="2" s="1"/>
  <c r="AB160" i="2"/>
  <c r="I161" i="2" s="1"/>
  <c r="W160" i="2"/>
  <c r="O107" i="2"/>
  <c r="Q107" i="2" s="1"/>
  <c r="P107" i="2"/>
  <c r="R107" i="2" s="1"/>
  <c r="X47" i="2"/>
  <c r="AG47" i="2"/>
  <c r="N48" i="2" s="1"/>
  <c r="AF47" i="2"/>
  <c r="M48" i="2" s="1"/>
  <c r="AA47" i="2"/>
  <c r="H48" i="2" s="1"/>
  <c r="AC47" i="2"/>
  <c r="J48" i="2" s="1"/>
  <c r="AE47" i="2"/>
  <c r="L48" i="2" s="1"/>
  <c r="Z47" i="2"/>
  <c r="AD47" i="2"/>
  <c r="K48" i="2" s="1"/>
  <c r="AB47" i="2"/>
  <c r="I48" i="2" s="1"/>
  <c r="W47" i="2"/>
  <c r="Y47" i="2" s="1"/>
  <c r="Y160" i="3" l="1"/>
  <c r="P161" i="3"/>
  <c r="R161" i="3" s="1"/>
  <c r="O161" i="3"/>
  <c r="Q161" i="3" s="1"/>
  <c r="T324" i="3"/>
  <c r="V324" i="3" s="1"/>
  <c r="S324" i="3"/>
  <c r="U324" i="3" s="1"/>
  <c r="T51" i="3"/>
  <c r="V51" i="3" s="1"/>
  <c r="S51" i="3"/>
  <c r="U51" i="3" s="1"/>
  <c r="P107" i="3"/>
  <c r="R107" i="3" s="1"/>
  <c r="O107" i="3"/>
  <c r="Q107" i="3" s="1"/>
  <c r="T216" i="3"/>
  <c r="V216" i="3" s="1"/>
  <c r="S216" i="3"/>
  <c r="U216" i="3" s="1"/>
  <c r="T270" i="3"/>
  <c r="V270" i="3" s="1"/>
  <c r="S270" i="3"/>
  <c r="U270" i="3" s="1"/>
  <c r="Y323" i="2"/>
  <c r="Y269" i="2"/>
  <c r="O324" i="2"/>
  <c r="Q324" i="2" s="1"/>
  <c r="P324" i="2"/>
  <c r="R324" i="2" s="1"/>
  <c r="P270" i="2"/>
  <c r="R270" i="2" s="1"/>
  <c r="O270" i="2"/>
  <c r="Q270" i="2" s="1"/>
  <c r="O216" i="2"/>
  <c r="Q216" i="2" s="1"/>
  <c r="P216" i="2"/>
  <c r="R216" i="2" s="1"/>
  <c r="O161" i="2"/>
  <c r="Q161" i="2" s="1"/>
  <c r="Y160" i="2"/>
  <c r="P161" i="2"/>
  <c r="R161" i="2" s="1"/>
  <c r="T107" i="2"/>
  <c r="V107" i="2" s="1"/>
  <c r="S107" i="2"/>
  <c r="U107" i="2" s="1"/>
  <c r="G48" i="2"/>
  <c r="P48" i="2"/>
  <c r="R48" i="2" s="1"/>
  <c r="AE324" i="3" l="1"/>
  <c r="L325" i="3" s="1"/>
  <c r="W324" i="3"/>
  <c r="AD324" i="3"/>
  <c r="K325" i="3" s="1"/>
  <c r="AC324" i="3"/>
  <c r="J325" i="3" s="1"/>
  <c r="AB324" i="3"/>
  <c r="I325" i="3" s="1"/>
  <c r="AA324" i="3"/>
  <c r="H325" i="3" s="1"/>
  <c r="Z324" i="3"/>
  <c r="G325" i="3" s="1"/>
  <c r="X324" i="3"/>
  <c r="AG324" i="3"/>
  <c r="N325" i="3" s="1"/>
  <c r="AF324" i="3"/>
  <c r="M325" i="3" s="1"/>
  <c r="T161" i="3"/>
  <c r="V161" i="3" s="1"/>
  <c r="S161" i="3"/>
  <c r="U161" i="3" s="1"/>
  <c r="AB216" i="3"/>
  <c r="I217" i="3" s="1"/>
  <c r="AA216" i="3"/>
  <c r="H217" i="3" s="1"/>
  <c r="AE216" i="3"/>
  <c r="L217" i="3" s="1"/>
  <c r="AD216" i="3"/>
  <c r="K217" i="3" s="1"/>
  <c r="AC216" i="3"/>
  <c r="J217" i="3" s="1"/>
  <c r="Z216" i="3"/>
  <c r="G217" i="3" s="1"/>
  <c r="W216" i="3"/>
  <c r="T107" i="3"/>
  <c r="V107" i="3" s="1"/>
  <c r="S107" i="3"/>
  <c r="U107" i="3" s="1"/>
  <c r="AE270" i="3"/>
  <c r="L271" i="3" s="1"/>
  <c r="W270" i="3"/>
  <c r="Y270" i="3" s="1"/>
  <c r="AD270" i="3"/>
  <c r="K271" i="3" s="1"/>
  <c r="AC270" i="3"/>
  <c r="J271" i="3" s="1"/>
  <c r="AB270" i="3"/>
  <c r="I271" i="3" s="1"/>
  <c r="AA270" i="3"/>
  <c r="H271" i="3" s="1"/>
  <c r="Z270" i="3"/>
  <c r="G271" i="3" s="1"/>
  <c r="AF216" i="3"/>
  <c r="M217" i="3" s="1"/>
  <c r="X216" i="3"/>
  <c r="AG216" i="3"/>
  <c r="N217" i="3" s="1"/>
  <c r="AG270" i="3"/>
  <c r="N271" i="3" s="1"/>
  <c r="AF270" i="3"/>
  <c r="M271" i="3" s="1"/>
  <c r="X270" i="3"/>
  <c r="Z51" i="3"/>
  <c r="G52" i="3" s="1"/>
  <c r="AC51" i="3"/>
  <c r="J52" i="3" s="1"/>
  <c r="W51" i="3"/>
  <c r="AE51" i="3"/>
  <c r="L52" i="3" s="1"/>
  <c r="AD51" i="3"/>
  <c r="K52" i="3" s="1"/>
  <c r="AB51" i="3"/>
  <c r="I52" i="3" s="1"/>
  <c r="AA51" i="3"/>
  <c r="H52" i="3" s="1"/>
  <c r="AG51" i="3"/>
  <c r="N52" i="3" s="1"/>
  <c r="AF51" i="3"/>
  <c r="M52" i="3" s="1"/>
  <c r="X51" i="3"/>
  <c r="T324" i="2"/>
  <c r="V324" i="2" s="1"/>
  <c r="S324" i="2"/>
  <c r="U324" i="2" s="1"/>
  <c r="T270" i="2"/>
  <c r="V270" i="2" s="1"/>
  <c r="S270" i="2"/>
  <c r="U270" i="2" s="1"/>
  <c r="T216" i="2"/>
  <c r="V216" i="2" s="1"/>
  <c r="S216" i="2"/>
  <c r="U216" i="2" s="1"/>
  <c r="S161" i="2"/>
  <c r="U161" i="2" s="1"/>
  <c r="T161" i="2"/>
  <c r="V161" i="2" s="1"/>
  <c r="Z107" i="2"/>
  <c r="G108" i="2" s="1"/>
  <c r="AE107" i="2"/>
  <c r="L108" i="2" s="1"/>
  <c r="W107" i="2"/>
  <c r="AD107" i="2"/>
  <c r="K108" i="2" s="1"/>
  <c r="AC107" i="2"/>
  <c r="J108" i="2" s="1"/>
  <c r="AB107" i="2"/>
  <c r="I108" i="2" s="1"/>
  <c r="AA107" i="2"/>
  <c r="H108" i="2" s="1"/>
  <c r="AG107" i="2"/>
  <c r="N108" i="2" s="1"/>
  <c r="AF107" i="2"/>
  <c r="M108" i="2" s="1"/>
  <c r="X107" i="2"/>
  <c r="O48" i="2"/>
  <c r="Q48" i="2" s="1"/>
  <c r="T48" i="2" s="1"/>
  <c r="V48" i="2" s="1"/>
  <c r="Y51" i="3" l="1"/>
  <c r="P52" i="3"/>
  <c r="R52" i="3" s="1"/>
  <c r="AE107" i="3"/>
  <c r="L108" i="3" s="1"/>
  <c r="W107" i="3"/>
  <c r="AB107" i="3"/>
  <c r="I108" i="3" s="1"/>
  <c r="AA107" i="3"/>
  <c r="H108" i="3" s="1"/>
  <c r="Z107" i="3"/>
  <c r="G108" i="3" s="1"/>
  <c r="AD107" i="3"/>
  <c r="K108" i="3" s="1"/>
  <c r="AC107" i="3"/>
  <c r="J108" i="3" s="1"/>
  <c r="P217" i="3"/>
  <c r="R217" i="3" s="1"/>
  <c r="P325" i="3"/>
  <c r="R325" i="3" s="1"/>
  <c r="O271" i="3"/>
  <c r="Q271" i="3" s="1"/>
  <c r="X107" i="3"/>
  <c r="AG107" i="3"/>
  <c r="N108" i="3" s="1"/>
  <c r="AF107" i="3"/>
  <c r="M108" i="3" s="1"/>
  <c r="AC161" i="3"/>
  <c r="J162" i="3" s="1"/>
  <c r="AB161" i="3"/>
  <c r="I162" i="3" s="1"/>
  <c r="AA161" i="3"/>
  <c r="H162" i="3" s="1"/>
  <c r="AE161" i="3"/>
  <c r="L162" i="3" s="1"/>
  <c r="AD161" i="3"/>
  <c r="K162" i="3" s="1"/>
  <c r="Z161" i="3"/>
  <c r="G162" i="3" s="1"/>
  <c r="W161" i="3"/>
  <c r="O52" i="3"/>
  <c r="Q52" i="3" s="1"/>
  <c r="Y216" i="3"/>
  <c r="AF161" i="3"/>
  <c r="M162" i="3" s="1"/>
  <c r="X161" i="3"/>
  <c r="AG161" i="3"/>
  <c r="N162" i="3" s="1"/>
  <c r="O325" i="3"/>
  <c r="Q325" i="3" s="1"/>
  <c r="P271" i="3"/>
  <c r="R271" i="3" s="1"/>
  <c r="O217" i="3"/>
  <c r="Q217" i="3" s="1"/>
  <c r="Y324" i="3"/>
  <c r="Y107" i="2"/>
  <c r="Z324" i="2"/>
  <c r="G325" i="2" s="1"/>
  <c r="AE324" i="2"/>
  <c r="L325" i="2" s="1"/>
  <c r="W324" i="2"/>
  <c r="Y324" i="2" s="1"/>
  <c r="AD324" i="2"/>
  <c r="K325" i="2" s="1"/>
  <c r="AC324" i="2"/>
  <c r="J325" i="2" s="1"/>
  <c r="AB324" i="2"/>
  <c r="I325" i="2" s="1"/>
  <c r="AA324" i="2"/>
  <c r="H325" i="2" s="1"/>
  <c r="AG324" i="2"/>
  <c r="N325" i="2" s="1"/>
  <c r="AF324" i="2"/>
  <c r="M325" i="2" s="1"/>
  <c r="X324" i="2"/>
  <c r="Z270" i="2"/>
  <c r="G271" i="2" s="1"/>
  <c r="AE270" i="2"/>
  <c r="L271" i="2" s="1"/>
  <c r="W270" i="2"/>
  <c r="Y270" i="2" s="1"/>
  <c r="AD270" i="2"/>
  <c r="K271" i="2" s="1"/>
  <c r="AC270" i="2"/>
  <c r="J271" i="2" s="1"/>
  <c r="AB270" i="2"/>
  <c r="I271" i="2" s="1"/>
  <c r="AA270" i="2"/>
  <c r="H271" i="2" s="1"/>
  <c r="AG270" i="2"/>
  <c r="N271" i="2" s="1"/>
  <c r="AF270" i="2"/>
  <c r="M271" i="2" s="1"/>
  <c r="X270" i="2"/>
  <c r="Z216" i="2"/>
  <c r="G217" i="2" s="1"/>
  <c r="AE216" i="2"/>
  <c r="L217" i="2" s="1"/>
  <c r="W216" i="2"/>
  <c r="AD216" i="2"/>
  <c r="K217" i="2" s="1"/>
  <c r="AC216" i="2"/>
  <c r="J217" i="2" s="1"/>
  <c r="AB216" i="2"/>
  <c r="I217" i="2" s="1"/>
  <c r="AA216" i="2"/>
  <c r="H217" i="2" s="1"/>
  <c r="AG216" i="2"/>
  <c r="N217" i="2" s="1"/>
  <c r="AF216" i="2"/>
  <c r="M217" i="2" s="1"/>
  <c r="X216" i="2"/>
  <c r="AF161" i="2"/>
  <c r="M162" i="2" s="1"/>
  <c r="X161" i="2"/>
  <c r="AG161" i="2"/>
  <c r="N162" i="2" s="1"/>
  <c r="AE161" i="2"/>
  <c r="L162" i="2" s="1"/>
  <c r="W161" i="2"/>
  <c r="Y161" i="2" s="1"/>
  <c r="AA161" i="2"/>
  <c r="H162" i="2" s="1"/>
  <c r="AD161" i="2"/>
  <c r="K162" i="2" s="1"/>
  <c r="AC161" i="2"/>
  <c r="J162" i="2" s="1"/>
  <c r="AB161" i="2"/>
  <c r="I162" i="2" s="1"/>
  <c r="Z161" i="2"/>
  <c r="G162" i="2" s="1"/>
  <c r="P108" i="2"/>
  <c r="R108" i="2" s="1"/>
  <c r="O108" i="2"/>
  <c r="Q108" i="2" s="1"/>
  <c r="X48" i="2"/>
  <c r="AF48" i="2"/>
  <c r="M49" i="2" s="1"/>
  <c r="AG48" i="2"/>
  <c r="N49" i="2" s="1"/>
  <c r="S48" i="2"/>
  <c r="U48" i="2" s="1"/>
  <c r="Y107" i="3" l="1"/>
  <c r="O108" i="3"/>
  <c r="Q108" i="3" s="1"/>
  <c r="T52" i="3"/>
  <c r="V52" i="3" s="1"/>
  <c r="S52" i="3"/>
  <c r="U52" i="3" s="1"/>
  <c r="P162" i="3"/>
  <c r="R162" i="3" s="1"/>
  <c r="P108" i="3"/>
  <c r="R108" i="3" s="1"/>
  <c r="T325" i="3"/>
  <c r="V325" i="3" s="1"/>
  <c r="S325" i="3"/>
  <c r="U325" i="3" s="1"/>
  <c r="S217" i="3"/>
  <c r="U217" i="3" s="1"/>
  <c r="T217" i="3"/>
  <c r="V217" i="3" s="1"/>
  <c r="Y161" i="3"/>
  <c r="O162" i="3"/>
  <c r="Q162" i="3" s="1"/>
  <c r="T271" i="3"/>
  <c r="V271" i="3" s="1"/>
  <c r="S271" i="3"/>
  <c r="U271" i="3" s="1"/>
  <c r="P325" i="2"/>
  <c r="R325" i="2" s="1"/>
  <c r="O325" i="2"/>
  <c r="Q325" i="2" s="1"/>
  <c r="P271" i="2"/>
  <c r="R271" i="2" s="1"/>
  <c r="O271" i="2"/>
  <c r="Q271" i="2" s="1"/>
  <c r="Y216" i="2"/>
  <c r="P217" i="2"/>
  <c r="R217" i="2" s="1"/>
  <c r="O217" i="2"/>
  <c r="Q217" i="2" s="1"/>
  <c r="O162" i="2"/>
  <c r="Q162" i="2" s="1"/>
  <c r="P162" i="2"/>
  <c r="R162" i="2" s="1"/>
  <c r="T108" i="2"/>
  <c r="V108" i="2" s="1"/>
  <c r="S108" i="2"/>
  <c r="U108" i="2" s="1"/>
  <c r="AE48" i="2"/>
  <c r="L49" i="2" s="1"/>
  <c r="W48" i="2"/>
  <c r="Y48" i="2" s="1"/>
  <c r="AD48" i="2"/>
  <c r="K49" i="2" s="1"/>
  <c r="Z48" i="2"/>
  <c r="AB48" i="2"/>
  <c r="AA48" i="2"/>
  <c r="H49" i="2" s="1"/>
  <c r="AC48" i="2"/>
  <c r="J49" i="2" s="1"/>
  <c r="AG52" i="3" l="1"/>
  <c r="N53" i="3" s="1"/>
  <c r="AF52" i="3"/>
  <c r="M53" i="3" s="1"/>
  <c r="X52" i="3"/>
  <c r="AC325" i="3"/>
  <c r="J326" i="3" s="1"/>
  <c r="AB325" i="3"/>
  <c r="I326" i="3" s="1"/>
  <c r="AA325" i="3"/>
  <c r="H326" i="3" s="1"/>
  <c r="Z325" i="3"/>
  <c r="G326" i="3" s="1"/>
  <c r="AE325" i="3"/>
  <c r="L326" i="3" s="1"/>
  <c r="AD325" i="3"/>
  <c r="K326" i="3" s="1"/>
  <c r="W325" i="3"/>
  <c r="AB271" i="3"/>
  <c r="I272" i="3" s="1"/>
  <c r="AA271" i="3"/>
  <c r="H272" i="3" s="1"/>
  <c r="Z271" i="3"/>
  <c r="G272" i="3" s="1"/>
  <c r="AE271" i="3"/>
  <c r="L272" i="3" s="1"/>
  <c r="W271" i="3"/>
  <c r="Y271" i="3" s="1"/>
  <c r="AD271" i="3"/>
  <c r="K272" i="3" s="1"/>
  <c r="AC271" i="3"/>
  <c r="J272" i="3" s="1"/>
  <c r="AC217" i="3"/>
  <c r="J218" i="3" s="1"/>
  <c r="AE217" i="3"/>
  <c r="L218" i="3" s="1"/>
  <c r="AD217" i="3"/>
  <c r="K218" i="3" s="1"/>
  <c r="AB217" i="3"/>
  <c r="I218" i="3" s="1"/>
  <c r="AA217" i="3"/>
  <c r="H218" i="3" s="1"/>
  <c r="Z217" i="3"/>
  <c r="G218" i="3" s="1"/>
  <c r="W217" i="3"/>
  <c r="T108" i="3"/>
  <c r="V108" i="3" s="1"/>
  <c r="S108" i="3"/>
  <c r="U108" i="3" s="1"/>
  <c r="AG325" i="3"/>
  <c r="N326" i="3" s="1"/>
  <c r="AF325" i="3"/>
  <c r="M326" i="3" s="1"/>
  <c r="X325" i="3"/>
  <c r="AG217" i="3"/>
  <c r="N218" i="3" s="1"/>
  <c r="AF217" i="3"/>
  <c r="M218" i="3" s="1"/>
  <c r="X217" i="3"/>
  <c r="AG271" i="3"/>
  <c r="N272" i="3" s="1"/>
  <c r="AF271" i="3"/>
  <c r="M272" i="3" s="1"/>
  <c r="X271" i="3"/>
  <c r="T162" i="3"/>
  <c r="V162" i="3" s="1"/>
  <c r="S162" i="3"/>
  <c r="U162" i="3" s="1"/>
  <c r="AE52" i="3"/>
  <c r="L53" i="3" s="1"/>
  <c r="W52" i="3"/>
  <c r="Y52" i="3" s="1"/>
  <c r="AB52" i="3"/>
  <c r="I53" i="3" s="1"/>
  <c r="AA52" i="3"/>
  <c r="H53" i="3" s="1"/>
  <c r="Z52" i="3"/>
  <c r="G53" i="3" s="1"/>
  <c r="AD52" i="3"/>
  <c r="K53" i="3" s="1"/>
  <c r="AC52" i="3"/>
  <c r="J53" i="3" s="1"/>
  <c r="T325" i="2"/>
  <c r="V325" i="2" s="1"/>
  <c r="S325" i="2"/>
  <c r="U325" i="2" s="1"/>
  <c r="T271" i="2"/>
  <c r="V271" i="2" s="1"/>
  <c r="S271" i="2"/>
  <c r="U271" i="2" s="1"/>
  <c r="T217" i="2"/>
  <c r="V217" i="2" s="1"/>
  <c r="S217" i="2"/>
  <c r="U217" i="2" s="1"/>
  <c r="T162" i="2"/>
  <c r="V162" i="2" s="1"/>
  <c r="S162" i="2"/>
  <c r="U162" i="2" s="1"/>
  <c r="AE108" i="2"/>
  <c r="L109" i="2" s="1"/>
  <c r="W108" i="2"/>
  <c r="AD108" i="2"/>
  <c r="K109" i="2" s="1"/>
  <c r="AC108" i="2"/>
  <c r="J109" i="2" s="1"/>
  <c r="AB108" i="2"/>
  <c r="I109" i="2" s="1"/>
  <c r="AA108" i="2"/>
  <c r="H109" i="2" s="1"/>
  <c r="Z108" i="2"/>
  <c r="G109" i="2" s="1"/>
  <c r="AG108" i="2"/>
  <c r="N109" i="2" s="1"/>
  <c r="AF108" i="2"/>
  <c r="M109" i="2" s="1"/>
  <c r="X108" i="2"/>
  <c r="G49" i="2"/>
  <c r="I49" i="2"/>
  <c r="Y217" i="3" l="1"/>
  <c r="O326" i="3"/>
  <c r="Q326" i="3" s="1"/>
  <c r="O218" i="3"/>
  <c r="Q218" i="3" s="1"/>
  <c r="P218" i="3"/>
  <c r="R218" i="3" s="1"/>
  <c r="O272" i="3"/>
  <c r="Q272" i="3" s="1"/>
  <c r="P326" i="3"/>
  <c r="R326" i="3" s="1"/>
  <c r="AC162" i="3"/>
  <c r="J163" i="3" s="1"/>
  <c r="Z162" i="3"/>
  <c r="G163" i="3" s="1"/>
  <c r="AA162" i="3"/>
  <c r="H163" i="3" s="1"/>
  <c r="W162" i="3"/>
  <c r="AE162" i="3"/>
  <c r="L163" i="3" s="1"/>
  <c r="AD162" i="3"/>
  <c r="K163" i="3" s="1"/>
  <c r="AB162" i="3"/>
  <c r="I163" i="3" s="1"/>
  <c r="AG162" i="3"/>
  <c r="N163" i="3" s="1"/>
  <c r="AF162" i="3"/>
  <c r="M163" i="3" s="1"/>
  <c r="X162" i="3"/>
  <c r="P272" i="3"/>
  <c r="R272" i="3" s="1"/>
  <c r="O53" i="3"/>
  <c r="Q53" i="3" s="1"/>
  <c r="Y325" i="3"/>
  <c r="P53" i="3"/>
  <c r="R53" i="3" s="1"/>
  <c r="AB108" i="3"/>
  <c r="I109" i="3" s="1"/>
  <c r="AE108" i="3"/>
  <c r="L109" i="3" s="1"/>
  <c r="W108" i="3"/>
  <c r="AD108" i="3"/>
  <c r="K109" i="3" s="1"/>
  <c r="AC108" i="3"/>
  <c r="J109" i="3" s="1"/>
  <c r="AA108" i="3"/>
  <c r="H109" i="3" s="1"/>
  <c r="Z108" i="3"/>
  <c r="G109" i="3" s="1"/>
  <c r="AG108" i="3"/>
  <c r="N109" i="3" s="1"/>
  <c r="AF108" i="3"/>
  <c r="M109" i="3" s="1"/>
  <c r="X108" i="3"/>
  <c r="AE325" i="2"/>
  <c r="L326" i="2" s="1"/>
  <c r="W325" i="2"/>
  <c r="AD325" i="2"/>
  <c r="K326" i="2" s="1"/>
  <c r="AC325" i="2"/>
  <c r="J326" i="2" s="1"/>
  <c r="AB325" i="2"/>
  <c r="I326" i="2" s="1"/>
  <c r="AA325" i="2"/>
  <c r="H326" i="2" s="1"/>
  <c r="Z325" i="2"/>
  <c r="G326" i="2" s="1"/>
  <c r="AG325" i="2"/>
  <c r="N326" i="2" s="1"/>
  <c r="AF325" i="2"/>
  <c r="M326" i="2" s="1"/>
  <c r="X325" i="2"/>
  <c r="AE271" i="2"/>
  <c r="L272" i="2" s="1"/>
  <c r="W271" i="2"/>
  <c r="AD271" i="2"/>
  <c r="K272" i="2" s="1"/>
  <c r="AC271" i="2"/>
  <c r="J272" i="2" s="1"/>
  <c r="AB271" i="2"/>
  <c r="I272" i="2" s="1"/>
  <c r="AA271" i="2"/>
  <c r="H272" i="2" s="1"/>
  <c r="Z271" i="2"/>
  <c r="G272" i="2" s="1"/>
  <c r="AF271" i="2"/>
  <c r="M272" i="2" s="1"/>
  <c r="X271" i="2"/>
  <c r="AG271" i="2"/>
  <c r="N272" i="2" s="1"/>
  <c r="AE217" i="2"/>
  <c r="L218" i="2" s="1"/>
  <c r="W217" i="2"/>
  <c r="AD217" i="2"/>
  <c r="K218" i="2" s="1"/>
  <c r="AC217" i="2"/>
  <c r="J218" i="2" s="1"/>
  <c r="AB217" i="2"/>
  <c r="I218" i="2" s="1"/>
  <c r="AA217" i="2"/>
  <c r="H218" i="2" s="1"/>
  <c r="Z217" i="2"/>
  <c r="G218" i="2" s="1"/>
  <c r="AG217" i="2"/>
  <c r="N218" i="2" s="1"/>
  <c r="AF217" i="2"/>
  <c r="M218" i="2" s="1"/>
  <c r="X217" i="2"/>
  <c r="AC162" i="2"/>
  <c r="J163" i="2" s="1"/>
  <c r="AB162" i="2"/>
  <c r="I163" i="2" s="1"/>
  <c r="AE162" i="2"/>
  <c r="L163" i="2" s="1"/>
  <c r="AD162" i="2"/>
  <c r="K163" i="2" s="1"/>
  <c r="AA162" i="2"/>
  <c r="H163" i="2" s="1"/>
  <c r="Z162" i="2"/>
  <c r="G163" i="2" s="1"/>
  <c r="W162" i="2"/>
  <c r="Y162" i="2" s="1"/>
  <c r="AF162" i="2"/>
  <c r="M163" i="2" s="1"/>
  <c r="X162" i="2"/>
  <c r="AG162" i="2"/>
  <c r="N163" i="2" s="1"/>
  <c r="O109" i="2"/>
  <c r="Q109" i="2" s="1"/>
  <c r="Y108" i="2"/>
  <c r="P109" i="2"/>
  <c r="R109" i="2" s="1"/>
  <c r="P49" i="2"/>
  <c r="R49" i="2" s="1"/>
  <c r="O49" i="2"/>
  <c r="Q49" i="2" s="1"/>
  <c r="Y162" i="3" l="1"/>
  <c r="P109" i="3"/>
  <c r="R109" i="3" s="1"/>
  <c r="T53" i="3"/>
  <c r="V53" i="3" s="1"/>
  <c r="S53" i="3"/>
  <c r="U53" i="3" s="1"/>
  <c r="P163" i="3"/>
  <c r="R163" i="3" s="1"/>
  <c r="T326" i="3"/>
  <c r="V326" i="3" s="1"/>
  <c r="S326" i="3"/>
  <c r="U326" i="3" s="1"/>
  <c r="T272" i="3"/>
  <c r="V272" i="3" s="1"/>
  <c r="S272" i="3"/>
  <c r="U272" i="3" s="1"/>
  <c r="O109" i="3"/>
  <c r="Q109" i="3" s="1"/>
  <c r="T218" i="3"/>
  <c r="V218" i="3" s="1"/>
  <c r="S218" i="3"/>
  <c r="U218" i="3" s="1"/>
  <c r="Y108" i="3"/>
  <c r="O163" i="3"/>
  <c r="Q163" i="3" s="1"/>
  <c r="O326" i="2"/>
  <c r="Q326" i="2" s="1"/>
  <c r="P326" i="2"/>
  <c r="R326" i="2" s="1"/>
  <c r="Y325" i="2"/>
  <c r="O272" i="2"/>
  <c r="Q272" i="2" s="1"/>
  <c r="P272" i="2"/>
  <c r="R272" i="2" s="1"/>
  <c r="Y271" i="2"/>
  <c r="O218" i="2"/>
  <c r="Q218" i="2" s="1"/>
  <c r="Y217" i="2"/>
  <c r="P218" i="2"/>
  <c r="R218" i="2" s="1"/>
  <c r="O163" i="2"/>
  <c r="Q163" i="2" s="1"/>
  <c r="P163" i="2"/>
  <c r="R163" i="2" s="1"/>
  <c r="T109" i="2"/>
  <c r="V109" i="2" s="1"/>
  <c r="S109" i="2"/>
  <c r="U109" i="2" s="1"/>
  <c r="S49" i="2"/>
  <c r="U49" i="2" s="1"/>
  <c r="T49" i="2"/>
  <c r="V49" i="2" s="1"/>
  <c r="T109" i="3" l="1"/>
  <c r="V109" i="3" s="1"/>
  <c r="S109" i="3"/>
  <c r="U109" i="3" s="1"/>
  <c r="AB53" i="3"/>
  <c r="I54" i="3" s="1"/>
  <c r="AE53" i="3"/>
  <c r="L54" i="3" s="1"/>
  <c r="W53" i="3"/>
  <c r="AD53" i="3"/>
  <c r="K54" i="3" s="1"/>
  <c r="AC53" i="3"/>
  <c r="J54" i="3" s="1"/>
  <c r="AA53" i="3"/>
  <c r="H54" i="3" s="1"/>
  <c r="Z53" i="3"/>
  <c r="G54" i="3" s="1"/>
  <c r="AE272" i="3"/>
  <c r="L273" i="3" s="1"/>
  <c r="W272" i="3"/>
  <c r="Y272" i="3" s="1"/>
  <c r="AD272" i="3"/>
  <c r="K273" i="3" s="1"/>
  <c r="AC272" i="3"/>
  <c r="J273" i="3" s="1"/>
  <c r="AB272" i="3"/>
  <c r="I273" i="3" s="1"/>
  <c r="Z272" i="3"/>
  <c r="G273" i="3" s="1"/>
  <c r="AA272" i="3"/>
  <c r="H273" i="3" s="1"/>
  <c r="AG53" i="3"/>
  <c r="N54" i="3" s="1"/>
  <c r="AF53" i="3"/>
  <c r="M54" i="3" s="1"/>
  <c r="X53" i="3"/>
  <c r="X218" i="3"/>
  <c r="AG218" i="3"/>
  <c r="N219" i="3" s="1"/>
  <c r="AF218" i="3"/>
  <c r="M219" i="3" s="1"/>
  <c r="AG272" i="3"/>
  <c r="N273" i="3" s="1"/>
  <c r="AF272" i="3"/>
  <c r="M273" i="3" s="1"/>
  <c r="X272" i="3"/>
  <c r="Z326" i="3"/>
  <c r="G327" i="3" s="1"/>
  <c r="AE326" i="3"/>
  <c r="L327" i="3" s="1"/>
  <c r="W326" i="3"/>
  <c r="AD326" i="3"/>
  <c r="K327" i="3" s="1"/>
  <c r="AC326" i="3"/>
  <c r="J327" i="3" s="1"/>
  <c r="AB326" i="3"/>
  <c r="I327" i="3" s="1"/>
  <c r="AA326" i="3"/>
  <c r="H327" i="3" s="1"/>
  <c r="AG326" i="3"/>
  <c r="N327" i="3" s="1"/>
  <c r="AF326" i="3"/>
  <c r="M327" i="3" s="1"/>
  <c r="X326" i="3"/>
  <c r="T163" i="3"/>
  <c r="V163" i="3" s="1"/>
  <c r="S163" i="3"/>
  <c r="U163" i="3" s="1"/>
  <c r="AD218" i="3"/>
  <c r="K219" i="3" s="1"/>
  <c r="AC218" i="3"/>
  <c r="J219" i="3" s="1"/>
  <c r="Z218" i="3"/>
  <c r="G219" i="3" s="1"/>
  <c r="AE218" i="3"/>
  <c r="L219" i="3" s="1"/>
  <c r="AB218" i="3"/>
  <c r="I219" i="3" s="1"/>
  <c r="AA218" i="3"/>
  <c r="H219" i="3" s="1"/>
  <c r="W218" i="3"/>
  <c r="T326" i="2"/>
  <c r="V326" i="2" s="1"/>
  <c r="S326" i="2"/>
  <c r="U326" i="2" s="1"/>
  <c r="T272" i="2"/>
  <c r="V272" i="2" s="1"/>
  <c r="S272" i="2"/>
  <c r="U272" i="2" s="1"/>
  <c r="T218" i="2"/>
  <c r="V218" i="2" s="1"/>
  <c r="S218" i="2"/>
  <c r="U218" i="2" s="1"/>
  <c r="T163" i="2"/>
  <c r="V163" i="2" s="1"/>
  <c r="S163" i="2"/>
  <c r="U163" i="2" s="1"/>
  <c r="AB109" i="2"/>
  <c r="I110" i="2" s="1"/>
  <c r="AA109" i="2"/>
  <c r="H110" i="2" s="1"/>
  <c r="Z109" i="2"/>
  <c r="G110" i="2" s="1"/>
  <c r="AE109" i="2"/>
  <c r="L110" i="2" s="1"/>
  <c r="W109" i="2"/>
  <c r="Y109" i="2" s="1"/>
  <c r="AD109" i="2"/>
  <c r="K110" i="2" s="1"/>
  <c r="AC109" i="2"/>
  <c r="J110" i="2" s="1"/>
  <c r="AG109" i="2"/>
  <c r="N110" i="2" s="1"/>
  <c r="AF109" i="2"/>
  <c r="M110" i="2" s="1"/>
  <c r="X109" i="2"/>
  <c r="AG49" i="2"/>
  <c r="N50" i="2" s="1"/>
  <c r="X49" i="2"/>
  <c r="AF49" i="2"/>
  <c r="M50" i="2" s="1"/>
  <c r="AA49" i="2"/>
  <c r="H50" i="2" s="1"/>
  <c r="AD49" i="2"/>
  <c r="K50" i="2" s="1"/>
  <c r="W49" i="2"/>
  <c r="Z49" i="2"/>
  <c r="G50" i="2" s="1"/>
  <c r="AB49" i="2"/>
  <c r="I50" i="2" s="1"/>
  <c r="AC49" i="2"/>
  <c r="J50" i="2" s="1"/>
  <c r="AE49" i="2"/>
  <c r="L50" i="2" s="1"/>
  <c r="Y218" i="3" l="1"/>
  <c r="Y53" i="3"/>
  <c r="O273" i="3"/>
  <c r="Q273" i="3" s="1"/>
  <c r="P327" i="3"/>
  <c r="R327" i="3" s="1"/>
  <c r="P273" i="3"/>
  <c r="R273" i="3" s="1"/>
  <c r="AF163" i="3"/>
  <c r="M164" i="3" s="1"/>
  <c r="X163" i="3"/>
  <c r="AG163" i="3"/>
  <c r="N164" i="3" s="1"/>
  <c r="Y326" i="3"/>
  <c r="P54" i="3"/>
  <c r="R54" i="3" s="1"/>
  <c r="O219" i="3"/>
  <c r="Q219" i="3" s="1"/>
  <c r="O327" i="3"/>
  <c r="Q327" i="3" s="1"/>
  <c r="AE109" i="3"/>
  <c r="L110" i="3" s="1"/>
  <c r="W109" i="3"/>
  <c r="AD109" i="3"/>
  <c r="K110" i="3" s="1"/>
  <c r="AC109" i="3"/>
  <c r="J110" i="3" s="1"/>
  <c r="AB109" i="3"/>
  <c r="I110" i="3" s="1"/>
  <c r="AA109" i="3"/>
  <c r="H110" i="3" s="1"/>
  <c r="Z109" i="3"/>
  <c r="G110" i="3" s="1"/>
  <c r="Z163" i="3"/>
  <c r="G164" i="3" s="1"/>
  <c r="AE163" i="3"/>
  <c r="L164" i="3" s="1"/>
  <c r="W163" i="3"/>
  <c r="Y163" i="3" s="1"/>
  <c r="AD163" i="3"/>
  <c r="K164" i="3" s="1"/>
  <c r="AC163" i="3"/>
  <c r="J164" i="3" s="1"/>
  <c r="AB163" i="3"/>
  <c r="I164" i="3" s="1"/>
  <c r="AA163" i="3"/>
  <c r="H164" i="3" s="1"/>
  <c r="P219" i="3"/>
  <c r="R219" i="3" s="1"/>
  <c r="O54" i="3"/>
  <c r="Q54" i="3" s="1"/>
  <c r="AG109" i="3"/>
  <c r="N110" i="3" s="1"/>
  <c r="AF109" i="3"/>
  <c r="M110" i="3" s="1"/>
  <c r="X109" i="3"/>
  <c r="Y49" i="2"/>
  <c r="AB326" i="2"/>
  <c r="I327" i="2" s="1"/>
  <c r="AA326" i="2"/>
  <c r="H327" i="2" s="1"/>
  <c r="Z326" i="2"/>
  <c r="G327" i="2" s="1"/>
  <c r="AE326" i="2"/>
  <c r="L327" i="2" s="1"/>
  <c r="W326" i="2"/>
  <c r="Y326" i="2" s="1"/>
  <c r="AD326" i="2"/>
  <c r="K327" i="2" s="1"/>
  <c r="AC326" i="2"/>
  <c r="J327" i="2" s="1"/>
  <c r="AG326" i="2"/>
  <c r="N327" i="2" s="1"/>
  <c r="AF326" i="2"/>
  <c r="M327" i="2" s="1"/>
  <c r="X326" i="2"/>
  <c r="AB272" i="2"/>
  <c r="I273" i="2" s="1"/>
  <c r="AA272" i="2"/>
  <c r="H273" i="2" s="1"/>
  <c r="Z272" i="2"/>
  <c r="G273" i="2" s="1"/>
  <c r="AE272" i="2"/>
  <c r="L273" i="2" s="1"/>
  <c r="W272" i="2"/>
  <c r="AC272" i="2"/>
  <c r="J273" i="2" s="1"/>
  <c r="AD272" i="2"/>
  <c r="K273" i="2" s="1"/>
  <c r="AG272" i="2"/>
  <c r="N273" i="2" s="1"/>
  <c r="AF272" i="2"/>
  <c r="M273" i="2" s="1"/>
  <c r="X272" i="2"/>
  <c r="AB218" i="2"/>
  <c r="I219" i="2" s="1"/>
  <c r="AA218" i="2"/>
  <c r="H219" i="2" s="1"/>
  <c r="Z218" i="2"/>
  <c r="G219" i="2" s="1"/>
  <c r="AE218" i="2"/>
  <c r="L219" i="2" s="1"/>
  <c r="W218" i="2"/>
  <c r="Y218" i="2" s="1"/>
  <c r="AD218" i="2"/>
  <c r="K219" i="2" s="1"/>
  <c r="AC218" i="2"/>
  <c r="J219" i="2" s="1"/>
  <c r="AG218" i="2"/>
  <c r="N219" i="2" s="1"/>
  <c r="AF218" i="2"/>
  <c r="M219" i="2" s="1"/>
  <c r="X218" i="2"/>
  <c r="Z163" i="2"/>
  <c r="G164" i="2" s="1"/>
  <c r="AC163" i="2"/>
  <c r="J164" i="2" s="1"/>
  <c r="AD163" i="2"/>
  <c r="K164" i="2" s="1"/>
  <c r="AB163" i="2"/>
  <c r="I164" i="2" s="1"/>
  <c r="AA163" i="2"/>
  <c r="H164" i="2" s="1"/>
  <c r="W163" i="2"/>
  <c r="Y163" i="2" s="1"/>
  <c r="AE163" i="2"/>
  <c r="L164" i="2" s="1"/>
  <c r="AG163" i="2"/>
  <c r="N164" i="2" s="1"/>
  <c r="X163" i="2"/>
  <c r="AF163" i="2"/>
  <c r="M164" i="2" s="1"/>
  <c r="O110" i="2"/>
  <c r="Q110" i="2" s="1"/>
  <c r="P110" i="2"/>
  <c r="R110" i="2" s="1"/>
  <c r="O50" i="2"/>
  <c r="Q50" i="2" s="1"/>
  <c r="P50" i="2"/>
  <c r="R50" i="2" s="1"/>
  <c r="Y109" i="3" l="1"/>
  <c r="T327" i="3"/>
  <c r="V327" i="3" s="1"/>
  <c r="S327" i="3"/>
  <c r="U327" i="3" s="1"/>
  <c r="P110" i="3"/>
  <c r="R110" i="3" s="1"/>
  <c r="P164" i="3"/>
  <c r="R164" i="3" s="1"/>
  <c r="S219" i="3"/>
  <c r="U219" i="3" s="1"/>
  <c r="T219" i="3"/>
  <c r="V219" i="3" s="1"/>
  <c r="T273" i="3"/>
  <c r="V273" i="3" s="1"/>
  <c r="S273" i="3"/>
  <c r="U273" i="3" s="1"/>
  <c r="O164" i="3"/>
  <c r="Q164" i="3" s="1"/>
  <c r="T54" i="3"/>
  <c r="V54" i="3" s="1"/>
  <c r="S54" i="3"/>
  <c r="U54" i="3" s="1"/>
  <c r="O110" i="3"/>
  <c r="Q110" i="3" s="1"/>
  <c r="Y272" i="2"/>
  <c r="O327" i="2"/>
  <c r="Q327" i="2" s="1"/>
  <c r="P327" i="2"/>
  <c r="R327" i="2" s="1"/>
  <c r="O273" i="2"/>
  <c r="Q273" i="2" s="1"/>
  <c r="P273" i="2"/>
  <c r="R273" i="2" s="1"/>
  <c r="O219" i="2"/>
  <c r="Q219" i="2" s="1"/>
  <c r="P219" i="2"/>
  <c r="R219" i="2" s="1"/>
  <c r="P164" i="2"/>
  <c r="R164" i="2" s="1"/>
  <c r="O164" i="2"/>
  <c r="Q164" i="2" s="1"/>
  <c r="T110" i="2"/>
  <c r="V110" i="2" s="1"/>
  <c r="S110" i="2"/>
  <c r="U110" i="2" s="1"/>
  <c r="S50" i="2"/>
  <c r="U50" i="2" s="1"/>
  <c r="T50" i="2"/>
  <c r="V50" i="2" s="1"/>
  <c r="AD54" i="3" l="1"/>
  <c r="K55" i="3" s="1"/>
  <c r="AC54" i="3"/>
  <c r="J55" i="3" s="1"/>
  <c r="AB54" i="3"/>
  <c r="I55" i="3" s="1"/>
  <c r="AA54" i="3"/>
  <c r="H55" i="3" s="1"/>
  <c r="Z54" i="3"/>
  <c r="G55" i="3" s="1"/>
  <c r="W54" i="3"/>
  <c r="AE54" i="3"/>
  <c r="L55" i="3" s="1"/>
  <c r="AF219" i="3"/>
  <c r="M220" i="3" s="1"/>
  <c r="X219" i="3"/>
  <c r="AG219" i="3"/>
  <c r="N220" i="3" s="1"/>
  <c r="AG54" i="3"/>
  <c r="N55" i="3" s="1"/>
  <c r="X54" i="3"/>
  <c r="AF54" i="3"/>
  <c r="M55" i="3" s="1"/>
  <c r="S164" i="3"/>
  <c r="U164" i="3" s="1"/>
  <c r="T164" i="3"/>
  <c r="V164" i="3" s="1"/>
  <c r="AA219" i="3"/>
  <c r="H220" i="3" s="1"/>
  <c r="Z219" i="3"/>
  <c r="G220" i="3" s="1"/>
  <c r="AE219" i="3"/>
  <c r="L220" i="3" s="1"/>
  <c r="W219" i="3"/>
  <c r="Y219" i="3" s="1"/>
  <c r="AD219" i="3"/>
  <c r="K220" i="3" s="1"/>
  <c r="AC219" i="3"/>
  <c r="J220" i="3" s="1"/>
  <c r="AB219" i="3"/>
  <c r="I220" i="3" s="1"/>
  <c r="AE327" i="3"/>
  <c r="L328" i="3" s="1"/>
  <c r="W327" i="3"/>
  <c r="Y327" i="3" s="1"/>
  <c r="AD327" i="3"/>
  <c r="K328" i="3" s="1"/>
  <c r="AC327" i="3"/>
  <c r="J328" i="3" s="1"/>
  <c r="AB327" i="3"/>
  <c r="I328" i="3" s="1"/>
  <c r="AA327" i="3"/>
  <c r="H328" i="3" s="1"/>
  <c r="Z327" i="3"/>
  <c r="G328" i="3" s="1"/>
  <c r="AF273" i="3"/>
  <c r="M274" i="3" s="1"/>
  <c r="X273" i="3"/>
  <c r="AG273" i="3"/>
  <c r="N274" i="3" s="1"/>
  <c r="X327" i="3"/>
  <c r="AG327" i="3"/>
  <c r="N328" i="3" s="1"/>
  <c r="AF327" i="3"/>
  <c r="M328" i="3" s="1"/>
  <c r="AA273" i="3"/>
  <c r="H274" i="3" s="1"/>
  <c r="AE273" i="3"/>
  <c r="L274" i="3" s="1"/>
  <c r="AD273" i="3"/>
  <c r="K274" i="3" s="1"/>
  <c r="AC273" i="3"/>
  <c r="J274" i="3" s="1"/>
  <c r="AB273" i="3"/>
  <c r="I274" i="3" s="1"/>
  <c r="Z273" i="3"/>
  <c r="G274" i="3" s="1"/>
  <c r="W273" i="3"/>
  <c r="T110" i="3"/>
  <c r="V110" i="3" s="1"/>
  <c r="S110" i="3"/>
  <c r="U110" i="3" s="1"/>
  <c r="T327" i="2"/>
  <c r="V327" i="2" s="1"/>
  <c r="S327" i="2"/>
  <c r="U327" i="2" s="1"/>
  <c r="T273" i="2"/>
  <c r="V273" i="2" s="1"/>
  <c r="S273" i="2"/>
  <c r="U273" i="2" s="1"/>
  <c r="T219" i="2"/>
  <c r="V219" i="2" s="1"/>
  <c r="S219" i="2"/>
  <c r="U219" i="2" s="1"/>
  <c r="T164" i="2"/>
  <c r="V164" i="2" s="1"/>
  <c r="S164" i="2"/>
  <c r="U164" i="2" s="1"/>
  <c r="AE110" i="2"/>
  <c r="L111" i="2" s="1"/>
  <c r="W110" i="2"/>
  <c r="AD110" i="2"/>
  <c r="K111" i="2" s="1"/>
  <c r="AC110" i="2"/>
  <c r="J111" i="2" s="1"/>
  <c r="AB110" i="2"/>
  <c r="I111" i="2" s="1"/>
  <c r="AA110" i="2"/>
  <c r="H111" i="2" s="1"/>
  <c r="Z110" i="2"/>
  <c r="G111" i="2" s="1"/>
  <c r="AG110" i="2"/>
  <c r="N111" i="2" s="1"/>
  <c r="AF110" i="2"/>
  <c r="M111" i="2" s="1"/>
  <c r="X110" i="2"/>
  <c r="AF50" i="2"/>
  <c r="M51" i="2" s="1"/>
  <c r="X50" i="2"/>
  <c r="AG50" i="2"/>
  <c r="N51" i="2" s="1"/>
  <c r="AB50" i="2"/>
  <c r="I51" i="2" s="1"/>
  <c r="AC50" i="2"/>
  <c r="J51" i="2" s="1"/>
  <c r="AE50" i="2"/>
  <c r="L51" i="2" s="1"/>
  <c r="AA50" i="2"/>
  <c r="H51" i="2" s="1"/>
  <c r="AD50" i="2"/>
  <c r="K51" i="2" s="1"/>
  <c r="W50" i="2"/>
  <c r="Z50" i="2"/>
  <c r="G51" i="2" s="1"/>
  <c r="Y273" i="3" l="1"/>
  <c r="AG110" i="3"/>
  <c r="N111" i="3" s="1"/>
  <c r="AF110" i="3"/>
  <c r="M111" i="3" s="1"/>
  <c r="X110" i="3"/>
  <c r="P274" i="3"/>
  <c r="R274" i="3" s="1"/>
  <c r="AG164" i="3"/>
  <c r="N165" i="3" s="1"/>
  <c r="X164" i="3"/>
  <c r="AF164" i="3"/>
  <c r="M165" i="3" s="1"/>
  <c r="P220" i="3"/>
  <c r="R220" i="3" s="1"/>
  <c r="AA164" i="3"/>
  <c r="H165" i="3" s="1"/>
  <c r="Z164" i="3"/>
  <c r="G165" i="3" s="1"/>
  <c r="W164" i="3"/>
  <c r="AD164" i="3"/>
  <c r="K165" i="3" s="1"/>
  <c r="AC164" i="3"/>
  <c r="J165" i="3" s="1"/>
  <c r="AB164" i="3"/>
  <c r="I165" i="3" s="1"/>
  <c r="AE164" i="3"/>
  <c r="L165" i="3" s="1"/>
  <c r="Y54" i="3"/>
  <c r="O328" i="3"/>
  <c r="Q328" i="3" s="1"/>
  <c r="O55" i="3"/>
  <c r="Q55" i="3" s="1"/>
  <c r="AE110" i="3"/>
  <c r="L111" i="3" s="1"/>
  <c r="W110" i="3"/>
  <c r="Y110" i="3" s="1"/>
  <c r="AD110" i="3"/>
  <c r="K111" i="3" s="1"/>
  <c r="AB110" i="3"/>
  <c r="I111" i="3" s="1"/>
  <c r="AA110" i="3"/>
  <c r="H111" i="3" s="1"/>
  <c r="Z110" i="3"/>
  <c r="G111" i="3" s="1"/>
  <c r="AC110" i="3"/>
  <c r="J111" i="3" s="1"/>
  <c r="P328" i="3"/>
  <c r="R328" i="3" s="1"/>
  <c r="P55" i="3"/>
  <c r="R55" i="3" s="1"/>
  <c r="O274" i="3"/>
  <c r="Q274" i="3" s="1"/>
  <c r="O220" i="3"/>
  <c r="Q220" i="3" s="1"/>
  <c r="Y50" i="2"/>
  <c r="AE327" i="2"/>
  <c r="L328" i="2" s="1"/>
  <c r="W327" i="2"/>
  <c r="AD327" i="2"/>
  <c r="K328" i="2" s="1"/>
  <c r="AC327" i="2"/>
  <c r="J328" i="2" s="1"/>
  <c r="AB327" i="2"/>
  <c r="I328" i="2" s="1"/>
  <c r="AA327" i="2"/>
  <c r="H328" i="2" s="1"/>
  <c r="Z327" i="2"/>
  <c r="G328" i="2" s="1"/>
  <c r="AG327" i="2"/>
  <c r="N328" i="2" s="1"/>
  <c r="AF327" i="2"/>
  <c r="M328" i="2" s="1"/>
  <c r="X327" i="2"/>
  <c r="AE273" i="2"/>
  <c r="L274" i="2" s="1"/>
  <c r="W273" i="2"/>
  <c r="AD273" i="2"/>
  <c r="K274" i="2" s="1"/>
  <c r="AC273" i="2"/>
  <c r="J274" i="2" s="1"/>
  <c r="AB273" i="2"/>
  <c r="I274" i="2" s="1"/>
  <c r="Z273" i="2"/>
  <c r="G274" i="2" s="1"/>
  <c r="AA273" i="2"/>
  <c r="H274" i="2" s="1"/>
  <c r="AG273" i="2"/>
  <c r="N274" i="2" s="1"/>
  <c r="AF273" i="2"/>
  <c r="M274" i="2" s="1"/>
  <c r="X273" i="2"/>
  <c r="AE219" i="2"/>
  <c r="L220" i="2" s="1"/>
  <c r="W219" i="2"/>
  <c r="AD219" i="2"/>
  <c r="K220" i="2" s="1"/>
  <c r="AC219" i="2"/>
  <c r="J220" i="2" s="1"/>
  <c r="AB219" i="2"/>
  <c r="I220" i="2" s="1"/>
  <c r="AA219" i="2"/>
  <c r="H220" i="2" s="1"/>
  <c r="Z219" i="2"/>
  <c r="G220" i="2" s="1"/>
  <c r="AG219" i="2"/>
  <c r="N220" i="2" s="1"/>
  <c r="AF219" i="2"/>
  <c r="M220" i="2" s="1"/>
  <c r="X219" i="2"/>
  <c r="AE164" i="2"/>
  <c r="L165" i="2" s="1"/>
  <c r="W164" i="2"/>
  <c r="AD164" i="2"/>
  <c r="K165" i="2" s="1"/>
  <c r="Z164" i="2"/>
  <c r="G165" i="2" s="1"/>
  <c r="AB164" i="2"/>
  <c r="I165" i="2" s="1"/>
  <c r="AA164" i="2"/>
  <c r="H165" i="2" s="1"/>
  <c r="AC164" i="2"/>
  <c r="J165" i="2" s="1"/>
  <c r="X164" i="2"/>
  <c r="AG164" i="2"/>
  <c r="N165" i="2" s="1"/>
  <c r="AF164" i="2"/>
  <c r="M165" i="2" s="1"/>
  <c r="P111" i="2"/>
  <c r="R111" i="2" s="1"/>
  <c r="Y110" i="2"/>
  <c r="O111" i="2"/>
  <c r="Q111" i="2" s="1"/>
  <c r="O51" i="2"/>
  <c r="Q51" i="2" s="1"/>
  <c r="P51" i="2"/>
  <c r="R51" i="2" s="1"/>
  <c r="Y164" i="3" l="1"/>
  <c r="O111" i="3"/>
  <c r="Q111" i="3" s="1"/>
  <c r="T328" i="3"/>
  <c r="V328" i="3" s="1"/>
  <c r="S328" i="3"/>
  <c r="U328" i="3" s="1"/>
  <c r="O165" i="3"/>
  <c r="Q165" i="3" s="1"/>
  <c r="P111" i="3"/>
  <c r="R111" i="3" s="1"/>
  <c r="T220" i="3"/>
  <c r="V220" i="3" s="1"/>
  <c r="S220" i="3"/>
  <c r="U220" i="3" s="1"/>
  <c r="P165" i="3"/>
  <c r="R165" i="3" s="1"/>
  <c r="T274" i="3"/>
  <c r="V274" i="3" s="1"/>
  <c r="S274" i="3"/>
  <c r="U274" i="3" s="1"/>
  <c r="S55" i="3"/>
  <c r="U55" i="3" s="1"/>
  <c r="T55" i="3"/>
  <c r="V55" i="3" s="1"/>
  <c r="O328" i="2"/>
  <c r="Q328" i="2" s="1"/>
  <c r="P328" i="2"/>
  <c r="R328" i="2" s="1"/>
  <c r="Y327" i="2"/>
  <c r="O274" i="2"/>
  <c r="Q274" i="2" s="1"/>
  <c r="P274" i="2"/>
  <c r="R274" i="2" s="1"/>
  <c r="Y273" i="2"/>
  <c r="O220" i="2"/>
  <c r="Q220" i="2" s="1"/>
  <c r="P220" i="2"/>
  <c r="R220" i="2" s="1"/>
  <c r="Y219" i="2"/>
  <c r="P165" i="2"/>
  <c r="R165" i="2" s="1"/>
  <c r="O165" i="2"/>
  <c r="Q165" i="2" s="1"/>
  <c r="Y164" i="2"/>
  <c r="T111" i="2"/>
  <c r="V111" i="2" s="1"/>
  <c r="S111" i="2"/>
  <c r="U111" i="2" s="1"/>
  <c r="S51" i="2"/>
  <c r="U51" i="2" s="1"/>
  <c r="T51" i="2"/>
  <c r="V51" i="2" s="1"/>
  <c r="AF274" i="3" l="1"/>
  <c r="M275" i="3" s="1"/>
  <c r="X274" i="3"/>
  <c r="AG274" i="3"/>
  <c r="N275" i="3" s="1"/>
  <c r="T165" i="3"/>
  <c r="V165" i="3" s="1"/>
  <c r="S165" i="3"/>
  <c r="U165" i="3" s="1"/>
  <c r="AE220" i="3"/>
  <c r="L221" i="3" s="1"/>
  <c r="W220" i="3"/>
  <c r="AC220" i="3"/>
  <c r="J221" i="3" s="1"/>
  <c r="AB220" i="3"/>
  <c r="I221" i="3" s="1"/>
  <c r="AD220" i="3"/>
  <c r="K221" i="3" s="1"/>
  <c r="AA220" i="3"/>
  <c r="H221" i="3" s="1"/>
  <c r="Z220" i="3"/>
  <c r="G221" i="3" s="1"/>
  <c r="AB328" i="3"/>
  <c r="I329" i="3" s="1"/>
  <c r="AA328" i="3"/>
  <c r="H329" i="3" s="1"/>
  <c r="Z328" i="3"/>
  <c r="G329" i="3" s="1"/>
  <c r="AE328" i="3"/>
  <c r="L329" i="3" s="1"/>
  <c r="AD328" i="3"/>
  <c r="K329" i="3" s="1"/>
  <c r="AC328" i="3"/>
  <c r="J329" i="3" s="1"/>
  <c r="W328" i="3"/>
  <c r="Y328" i="3" s="1"/>
  <c r="AF220" i="3"/>
  <c r="M221" i="3" s="1"/>
  <c r="X220" i="3"/>
  <c r="AG220" i="3"/>
  <c r="N221" i="3" s="1"/>
  <c r="AG328" i="3"/>
  <c r="N329" i="3" s="1"/>
  <c r="AF328" i="3"/>
  <c r="M329" i="3" s="1"/>
  <c r="X328" i="3"/>
  <c r="AG55" i="3"/>
  <c r="N56" i="3" s="1"/>
  <c r="AF55" i="3"/>
  <c r="M56" i="3" s="1"/>
  <c r="X55" i="3"/>
  <c r="AD55" i="3"/>
  <c r="K56" i="3" s="1"/>
  <c r="AA55" i="3"/>
  <c r="H56" i="3" s="1"/>
  <c r="Z55" i="3"/>
  <c r="G56" i="3" s="1"/>
  <c r="AE55" i="3"/>
  <c r="L56" i="3" s="1"/>
  <c r="AC55" i="3"/>
  <c r="J56" i="3" s="1"/>
  <c r="AB55" i="3"/>
  <c r="I56" i="3" s="1"/>
  <c r="W55" i="3"/>
  <c r="AD274" i="3"/>
  <c r="K275" i="3" s="1"/>
  <c r="W274" i="3"/>
  <c r="Y274" i="3" s="1"/>
  <c r="AE274" i="3"/>
  <c r="L275" i="3" s="1"/>
  <c r="AC274" i="3"/>
  <c r="J275" i="3" s="1"/>
  <c r="AB274" i="3"/>
  <c r="I275" i="3" s="1"/>
  <c r="AA274" i="3"/>
  <c r="H275" i="3" s="1"/>
  <c r="Z274" i="3"/>
  <c r="G275" i="3" s="1"/>
  <c r="T111" i="3"/>
  <c r="V111" i="3" s="1"/>
  <c r="S111" i="3"/>
  <c r="U111" i="3" s="1"/>
  <c r="T328" i="2"/>
  <c r="V328" i="2" s="1"/>
  <c r="S328" i="2"/>
  <c r="U328" i="2" s="1"/>
  <c r="T274" i="2"/>
  <c r="V274" i="2" s="1"/>
  <c r="S274" i="2"/>
  <c r="U274" i="2" s="1"/>
  <c r="T220" i="2"/>
  <c r="V220" i="2" s="1"/>
  <c r="S220" i="2"/>
  <c r="U220" i="2" s="1"/>
  <c r="T165" i="2"/>
  <c r="V165" i="2" s="1"/>
  <c r="S165" i="2"/>
  <c r="U165" i="2" s="1"/>
  <c r="AD111" i="2"/>
  <c r="K112" i="2" s="1"/>
  <c r="AC111" i="2"/>
  <c r="J112" i="2" s="1"/>
  <c r="AB111" i="2"/>
  <c r="I112" i="2" s="1"/>
  <c r="AA111" i="2"/>
  <c r="H112" i="2" s="1"/>
  <c r="Z111" i="2"/>
  <c r="G112" i="2" s="1"/>
  <c r="AE111" i="2"/>
  <c r="L112" i="2" s="1"/>
  <c r="W111" i="2"/>
  <c r="AG111" i="2"/>
  <c r="N112" i="2" s="1"/>
  <c r="AF111" i="2"/>
  <c r="M112" i="2" s="1"/>
  <c r="X111" i="2"/>
  <c r="AG51" i="2"/>
  <c r="N52" i="2" s="1"/>
  <c r="X51" i="2"/>
  <c r="AF51" i="2"/>
  <c r="M52" i="2" s="1"/>
  <c r="W51" i="2"/>
  <c r="Y51" i="2" s="1"/>
  <c r="AB51" i="2"/>
  <c r="I52" i="2" s="1"/>
  <c r="Z51" i="2"/>
  <c r="G52" i="2" s="1"/>
  <c r="AD51" i="2"/>
  <c r="K52" i="2" s="1"/>
  <c r="AA51" i="2"/>
  <c r="H52" i="2" s="1"/>
  <c r="AC51" i="2"/>
  <c r="J52" i="2" s="1"/>
  <c r="AE51" i="2"/>
  <c r="L52" i="2" s="1"/>
  <c r="Y55" i="3" l="1"/>
  <c r="O56" i="3"/>
  <c r="Q56" i="3" s="1"/>
  <c r="O329" i="3"/>
  <c r="Q329" i="3" s="1"/>
  <c r="Y220" i="3"/>
  <c r="P275" i="3"/>
  <c r="R275" i="3" s="1"/>
  <c r="P329" i="3"/>
  <c r="R329" i="3" s="1"/>
  <c r="AC165" i="3"/>
  <c r="J166" i="3" s="1"/>
  <c r="AB165" i="3"/>
  <c r="I166" i="3" s="1"/>
  <c r="AD165" i="3"/>
  <c r="K166" i="3" s="1"/>
  <c r="Z165" i="3"/>
  <c r="G166" i="3" s="1"/>
  <c r="AE165" i="3"/>
  <c r="L166" i="3" s="1"/>
  <c r="AA165" i="3"/>
  <c r="H166" i="3" s="1"/>
  <c r="W165" i="3"/>
  <c r="AB111" i="3"/>
  <c r="I112" i="3" s="1"/>
  <c r="AA111" i="3"/>
  <c r="H112" i="3" s="1"/>
  <c r="AE111" i="3"/>
  <c r="L112" i="3" s="1"/>
  <c r="W111" i="3"/>
  <c r="AD111" i="3"/>
  <c r="K112" i="3" s="1"/>
  <c r="Z111" i="3"/>
  <c r="G112" i="3" s="1"/>
  <c r="AC111" i="3"/>
  <c r="J112" i="3" s="1"/>
  <c r="O221" i="3"/>
  <c r="Q221" i="3" s="1"/>
  <c r="AF165" i="3"/>
  <c r="M166" i="3" s="1"/>
  <c r="X165" i="3"/>
  <c r="AG165" i="3"/>
  <c r="N166" i="3" s="1"/>
  <c r="AG111" i="3"/>
  <c r="N112" i="3" s="1"/>
  <c r="AF111" i="3"/>
  <c r="M112" i="3" s="1"/>
  <c r="X111" i="3"/>
  <c r="O275" i="3"/>
  <c r="Q275" i="3" s="1"/>
  <c r="P56" i="3"/>
  <c r="R56" i="3" s="1"/>
  <c r="P221" i="3"/>
  <c r="R221" i="3" s="1"/>
  <c r="Y111" i="2"/>
  <c r="AD328" i="2"/>
  <c r="K329" i="2" s="1"/>
  <c r="AC328" i="2"/>
  <c r="J329" i="2" s="1"/>
  <c r="AB328" i="2"/>
  <c r="I329" i="2" s="1"/>
  <c r="AA328" i="2"/>
  <c r="H329" i="2" s="1"/>
  <c r="Z328" i="2"/>
  <c r="G329" i="2" s="1"/>
  <c r="AE328" i="2"/>
  <c r="L329" i="2" s="1"/>
  <c r="W328" i="2"/>
  <c r="AG328" i="2"/>
  <c r="N329" i="2" s="1"/>
  <c r="AF328" i="2"/>
  <c r="M329" i="2" s="1"/>
  <c r="X328" i="2"/>
  <c r="AD274" i="2"/>
  <c r="K275" i="2" s="1"/>
  <c r="AC274" i="2"/>
  <c r="J275" i="2" s="1"/>
  <c r="AB274" i="2"/>
  <c r="I275" i="2" s="1"/>
  <c r="AA274" i="2"/>
  <c r="H275" i="2" s="1"/>
  <c r="Z274" i="2"/>
  <c r="G275" i="2" s="1"/>
  <c r="AE274" i="2"/>
  <c r="L275" i="2" s="1"/>
  <c r="W274" i="2"/>
  <c r="AG274" i="2"/>
  <c r="N275" i="2" s="1"/>
  <c r="AF274" i="2"/>
  <c r="M275" i="2" s="1"/>
  <c r="X274" i="2"/>
  <c r="AD220" i="2"/>
  <c r="K221" i="2" s="1"/>
  <c r="AC220" i="2"/>
  <c r="J221" i="2" s="1"/>
  <c r="AB220" i="2"/>
  <c r="I221" i="2" s="1"/>
  <c r="AA220" i="2"/>
  <c r="H221" i="2" s="1"/>
  <c r="Z220" i="2"/>
  <c r="G221" i="2" s="1"/>
  <c r="AE220" i="2"/>
  <c r="L221" i="2" s="1"/>
  <c r="W220" i="2"/>
  <c r="Y220" i="2" s="1"/>
  <c r="AG220" i="2"/>
  <c r="N221" i="2" s="1"/>
  <c r="AF220" i="2"/>
  <c r="M221" i="2" s="1"/>
  <c r="X220" i="2"/>
  <c r="AB165" i="2"/>
  <c r="I166" i="2" s="1"/>
  <c r="AA165" i="2"/>
  <c r="H166" i="2" s="1"/>
  <c r="AE165" i="2"/>
  <c r="L166" i="2" s="1"/>
  <c r="W165" i="2"/>
  <c r="Z165" i="2"/>
  <c r="G166" i="2" s="1"/>
  <c r="AD165" i="2"/>
  <c r="K166" i="2" s="1"/>
  <c r="AC165" i="2"/>
  <c r="J166" i="2" s="1"/>
  <c r="X165" i="2"/>
  <c r="AG165" i="2"/>
  <c r="N166" i="2" s="1"/>
  <c r="AF165" i="2"/>
  <c r="M166" i="2" s="1"/>
  <c r="O112" i="2"/>
  <c r="Q112" i="2" s="1"/>
  <c r="P112" i="2"/>
  <c r="R112" i="2" s="1"/>
  <c r="O52" i="2"/>
  <c r="Q52" i="2" s="1"/>
  <c r="P52" i="2"/>
  <c r="R52" i="2" s="1"/>
  <c r="Y165" i="3" l="1"/>
  <c r="O166" i="3"/>
  <c r="Q166" i="3" s="1"/>
  <c r="T329" i="3"/>
  <c r="V329" i="3" s="1"/>
  <c r="S329" i="3"/>
  <c r="U329" i="3" s="1"/>
  <c r="T221" i="3"/>
  <c r="V221" i="3" s="1"/>
  <c r="S221" i="3"/>
  <c r="U221" i="3" s="1"/>
  <c r="P166" i="3"/>
  <c r="R166" i="3" s="1"/>
  <c r="Y111" i="3"/>
  <c r="S56" i="3"/>
  <c r="U56" i="3" s="1"/>
  <c r="T56" i="3"/>
  <c r="V56" i="3" s="1"/>
  <c r="P112" i="3"/>
  <c r="R112" i="3" s="1"/>
  <c r="O112" i="3"/>
  <c r="Q112" i="3" s="1"/>
  <c r="S275" i="3"/>
  <c r="U275" i="3" s="1"/>
  <c r="T275" i="3"/>
  <c r="V275" i="3" s="1"/>
  <c r="Y328" i="2"/>
  <c r="Y274" i="2"/>
  <c r="P329" i="2"/>
  <c r="R329" i="2" s="1"/>
  <c r="O329" i="2"/>
  <c r="Q329" i="2" s="1"/>
  <c r="P275" i="2"/>
  <c r="R275" i="2" s="1"/>
  <c r="O275" i="2"/>
  <c r="Q275" i="2" s="1"/>
  <c r="O221" i="2"/>
  <c r="Q221" i="2" s="1"/>
  <c r="P221" i="2"/>
  <c r="R221" i="2" s="1"/>
  <c r="O166" i="2"/>
  <c r="Q166" i="2" s="1"/>
  <c r="Y165" i="2"/>
  <c r="P166" i="2"/>
  <c r="R166" i="2" s="1"/>
  <c r="S112" i="2"/>
  <c r="U112" i="2" s="1"/>
  <c r="T112" i="2"/>
  <c r="V112" i="2" s="1"/>
  <c r="S52" i="2"/>
  <c r="U52" i="2" s="1"/>
  <c r="T52" i="2"/>
  <c r="V52" i="2" s="1"/>
  <c r="AF56" i="3" l="1"/>
  <c r="M57" i="3" s="1"/>
  <c r="X56" i="3"/>
  <c r="AG56" i="3"/>
  <c r="N57" i="3" s="1"/>
  <c r="AE221" i="3"/>
  <c r="L222" i="3" s="1"/>
  <c r="W221" i="3"/>
  <c r="AC221" i="3"/>
  <c r="J222" i="3" s="1"/>
  <c r="AB221" i="3"/>
  <c r="I222" i="3" s="1"/>
  <c r="Z221" i="3"/>
  <c r="G222" i="3" s="1"/>
  <c r="AD221" i="3"/>
  <c r="K222" i="3" s="1"/>
  <c r="AA221" i="3"/>
  <c r="H222" i="3" s="1"/>
  <c r="AG221" i="3"/>
  <c r="N222" i="3" s="1"/>
  <c r="X221" i="3"/>
  <c r="AF221" i="3"/>
  <c r="M222" i="3" s="1"/>
  <c r="AC275" i="3"/>
  <c r="J276" i="3" s="1"/>
  <c r="AA275" i="3"/>
  <c r="H276" i="3" s="1"/>
  <c r="AB275" i="3"/>
  <c r="I276" i="3" s="1"/>
  <c r="Z275" i="3"/>
  <c r="G276" i="3" s="1"/>
  <c r="W275" i="3"/>
  <c r="AE275" i="3"/>
  <c r="L276" i="3" s="1"/>
  <c r="AD275" i="3"/>
  <c r="K276" i="3" s="1"/>
  <c r="T112" i="3"/>
  <c r="V112" i="3" s="1"/>
  <c r="S112" i="3"/>
  <c r="U112" i="3" s="1"/>
  <c r="AE329" i="3"/>
  <c r="L330" i="3" s="1"/>
  <c r="W329" i="3"/>
  <c r="Y329" i="3" s="1"/>
  <c r="AD329" i="3"/>
  <c r="K330" i="3" s="1"/>
  <c r="AC329" i="3"/>
  <c r="J330" i="3" s="1"/>
  <c r="AB329" i="3"/>
  <c r="I330" i="3" s="1"/>
  <c r="AA329" i="3"/>
  <c r="H330" i="3" s="1"/>
  <c r="Z329" i="3"/>
  <c r="G330" i="3" s="1"/>
  <c r="AA56" i="3"/>
  <c r="H57" i="3" s="1"/>
  <c r="AE56" i="3"/>
  <c r="L57" i="3" s="1"/>
  <c r="W56" i="3"/>
  <c r="Y56" i="3" s="1"/>
  <c r="AD56" i="3"/>
  <c r="K57" i="3" s="1"/>
  <c r="AC56" i="3"/>
  <c r="J57" i="3" s="1"/>
  <c r="AB56" i="3"/>
  <c r="I57" i="3" s="1"/>
  <c r="Z56" i="3"/>
  <c r="G57" i="3" s="1"/>
  <c r="X275" i="3"/>
  <c r="AG275" i="3"/>
  <c r="N276" i="3" s="1"/>
  <c r="AF275" i="3"/>
  <c r="M276" i="3" s="1"/>
  <c r="AG329" i="3"/>
  <c r="N330" i="3" s="1"/>
  <c r="AF329" i="3"/>
  <c r="M330" i="3" s="1"/>
  <c r="X329" i="3"/>
  <c r="T166" i="3"/>
  <c r="V166" i="3" s="1"/>
  <c r="S166" i="3"/>
  <c r="U166" i="3" s="1"/>
  <c r="S329" i="2"/>
  <c r="U329" i="2" s="1"/>
  <c r="T329" i="2"/>
  <c r="V329" i="2" s="1"/>
  <c r="S275" i="2"/>
  <c r="U275" i="2" s="1"/>
  <c r="T275" i="2"/>
  <c r="V275" i="2" s="1"/>
  <c r="S221" i="2"/>
  <c r="U221" i="2" s="1"/>
  <c r="T221" i="2"/>
  <c r="V221" i="2" s="1"/>
  <c r="T166" i="2"/>
  <c r="V166" i="2" s="1"/>
  <c r="S166" i="2"/>
  <c r="U166" i="2" s="1"/>
  <c r="AG112" i="2"/>
  <c r="N113" i="2" s="1"/>
  <c r="AF112" i="2"/>
  <c r="M113" i="2" s="1"/>
  <c r="X112" i="2"/>
  <c r="AA112" i="2"/>
  <c r="H113" i="2" s="1"/>
  <c r="Z112" i="2"/>
  <c r="G113" i="2" s="1"/>
  <c r="AE112" i="2"/>
  <c r="L113" i="2" s="1"/>
  <c r="W112" i="2"/>
  <c r="AD112" i="2"/>
  <c r="K113" i="2" s="1"/>
  <c r="AC112" i="2"/>
  <c r="J113" i="2" s="1"/>
  <c r="AB112" i="2"/>
  <c r="I113" i="2" s="1"/>
  <c r="X52" i="2"/>
  <c r="AG52" i="2"/>
  <c r="N53" i="2" s="1"/>
  <c r="AF52" i="2"/>
  <c r="M53" i="2" s="1"/>
  <c r="Z52" i="2"/>
  <c r="G53" i="2" s="1"/>
  <c r="AC52" i="2"/>
  <c r="J53" i="2" s="1"/>
  <c r="AA52" i="2"/>
  <c r="H53" i="2" s="1"/>
  <c r="AB52" i="2"/>
  <c r="I53" i="2" s="1"/>
  <c r="AE52" i="2"/>
  <c r="L53" i="2" s="1"/>
  <c r="AD52" i="2"/>
  <c r="K53" i="2" s="1"/>
  <c r="W52" i="2"/>
  <c r="Y52" i="2" s="1"/>
  <c r="P276" i="3" l="1"/>
  <c r="R276" i="3" s="1"/>
  <c r="O222" i="3"/>
  <c r="Q222" i="3" s="1"/>
  <c r="P222" i="3"/>
  <c r="R222" i="3" s="1"/>
  <c r="AD112" i="3"/>
  <c r="K113" i="3" s="1"/>
  <c r="AC112" i="3"/>
  <c r="J113" i="3" s="1"/>
  <c r="AB112" i="3"/>
  <c r="I113" i="3" s="1"/>
  <c r="AA112" i="3"/>
  <c r="H113" i="3" s="1"/>
  <c r="AE112" i="3"/>
  <c r="L113" i="3" s="1"/>
  <c r="Z112" i="3"/>
  <c r="G113" i="3" s="1"/>
  <c r="W112" i="3"/>
  <c r="O330" i="3"/>
  <c r="Q330" i="3" s="1"/>
  <c r="AG112" i="3"/>
  <c r="N113" i="3" s="1"/>
  <c r="AF112" i="3"/>
  <c r="M113" i="3" s="1"/>
  <c r="X112" i="3"/>
  <c r="Y221" i="3"/>
  <c r="AC166" i="3"/>
  <c r="J167" i="3" s="1"/>
  <c r="Z166" i="3"/>
  <c r="G167" i="3" s="1"/>
  <c r="AB166" i="3"/>
  <c r="I167" i="3" s="1"/>
  <c r="W166" i="3"/>
  <c r="AE166" i="3"/>
  <c r="L167" i="3" s="1"/>
  <c r="AD166" i="3"/>
  <c r="K167" i="3" s="1"/>
  <c r="AA166" i="3"/>
  <c r="H167" i="3" s="1"/>
  <c r="O57" i="3"/>
  <c r="Q57" i="3" s="1"/>
  <c r="P57" i="3"/>
  <c r="R57" i="3" s="1"/>
  <c r="P330" i="3"/>
  <c r="R330" i="3" s="1"/>
  <c r="AG166" i="3"/>
  <c r="N167" i="3" s="1"/>
  <c r="X166" i="3"/>
  <c r="AF166" i="3"/>
  <c r="M167" i="3" s="1"/>
  <c r="Y275" i="3"/>
  <c r="O276" i="3"/>
  <c r="Q276" i="3" s="1"/>
  <c r="Y112" i="2"/>
  <c r="AG329" i="2"/>
  <c r="N330" i="2" s="1"/>
  <c r="AF329" i="2"/>
  <c r="M330" i="2" s="1"/>
  <c r="X329" i="2"/>
  <c r="AA329" i="2"/>
  <c r="H330" i="2" s="1"/>
  <c r="Z329" i="2"/>
  <c r="G330" i="2" s="1"/>
  <c r="AE329" i="2"/>
  <c r="L330" i="2" s="1"/>
  <c r="W329" i="2"/>
  <c r="AD329" i="2"/>
  <c r="K330" i="2" s="1"/>
  <c r="AC329" i="2"/>
  <c r="J330" i="2" s="1"/>
  <c r="AB329" i="2"/>
  <c r="I330" i="2" s="1"/>
  <c r="AG275" i="2"/>
  <c r="N276" i="2" s="1"/>
  <c r="AF275" i="2"/>
  <c r="M276" i="2" s="1"/>
  <c r="X275" i="2"/>
  <c r="AA275" i="2"/>
  <c r="H276" i="2" s="1"/>
  <c r="Z275" i="2"/>
  <c r="G276" i="2" s="1"/>
  <c r="AE275" i="2"/>
  <c r="L276" i="2" s="1"/>
  <c r="W275" i="2"/>
  <c r="AD275" i="2"/>
  <c r="K276" i="2" s="1"/>
  <c r="AB275" i="2"/>
  <c r="I276" i="2" s="1"/>
  <c r="AC275" i="2"/>
  <c r="J276" i="2" s="1"/>
  <c r="AG221" i="2"/>
  <c r="N222" i="2" s="1"/>
  <c r="AF221" i="2"/>
  <c r="M222" i="2" s="1"/>
  <c r="X221" i="2"/>
  <c r="AA221" i="2"/>
  <c r="H222" i="2" s="1"/>
  <c r="Z221" i="2"/>
  <c r="G222" i="2" s="1"/>
  <c r="AE221" i="2"/>
  <c r="L222" i="2" s="1"/>
  <c r="W221" i="2"/>
  <c r="Y221" i="2" s="1"/>
  <c r="AD221" i="2"/>
  <c r="K222" i="2" s="1"/>
  <c r="AC221" i="2"/>
  <c r="J222" i="2" s="1"/>
  <c r="AB221" i="2"/>
  <c r="I222" i="2" s="1"/>
  <c r="AB166" i="2"/>
  <c r="I167" i="2" s="1"/>
  <c r="Z166" i="2"/>
  <c r="G167" i="2" s="1"/>
  <c r="W166" i="2"/>
  <c r="AE166" i="2"/>
  <c r="L167" i="2" s="1"/>
  <c r="AD166" i="2"/>
  <c r="K167" i="2" s="1"/>
  <c r="AC166" i="2"/>
  <c r="J167" i="2" s="1"/>
  <c r="AA166" i="2"/>
  <c r="H167" i="2" s="1"/>
  <c r="AG166" i="2"/>
  <c r="N167" i="2" s="1"/>
  <c r="AF166" i="2"/>
  <c r="M167" i="2" s="1"/>
  <c r="X166" i="2"/>
  <c r="O113" i="2"/>
  <c r="Q113" i="2" s="1"/>
  <c r="P113" i="2"/>
  <c r="R113" i="2" s="1"/>
  <c r="P53" i="2"/>
  <c r="R53" i="2" s="1"/>
  <c r="O53" i="2"/>
  <c r="Q53" i="2" s="1"/>
  <c r="Y166" i="3" l="1"/>
  <c r="P113" i="3"/>
  <c r="R113" i="3" s="1"/>
  <c r="T330" i="3"/>
  <c r="V330" i="3" s="1"/>
  <c r="S330" i="3"/>
  <c r="U330" i="3" s="1"/>
  <c r="P167" i="3"/>
  <c r="R167" i="3" s="1"/>
  <c r="O167" i="3"/>
  <c r="Q167" i="3" s="1"/>
  <c r="T222" i="3"/>
  <c r="V222" i="3" s="1"/>
  <c r="S222" i="3"/>
  <c r="U222" i="3" s="1"/>
  <c r="T57" i="3"/>
  <c r="V57" i="3" s="1"/>
  <c r="S57" i="3"/>
  <c r="U57" i="3" s="1"/>
  <c r="Y112" i="3"/>
  <c r="O113" i="3"/>
  <c r="Q113" i="3" s="1"/>
  <c r="T276" i="3"/>
  <c r="V276" i="3" s="1"/>
  <c r="S276" i="3"/>
  <c r="U276" i="3" s="1"/>
  <c r="Y329" i="2"/>
  <c r="Y275" i="2"/>
  <c r="O330" i="2"/>
  <c r="Q330" i="2" s="1"/>
  <c r="P330" i="2"/>
  <c r="R330" i="2" s="1"/>
  <c r="O276" i="2"/>
  <c r="Q276" i="2" s="1"/>
  <c r="P276" i="2"/>
  <c r="R276" i="2" s="1"/>
  <c r="O222" i="2"/>
  <c r="Q222" i="2" s="1"/>
  <c r="P222" i="2"/>
  <c r="R222" i="2" s="1"/>
  <c r="Y166" i="2"/>
  <c r="O167" i="2"/>
  <c r="Q167" i="2" s="1"/>
  <c r="P167" i="2"/>
  <c r="R167" i="2" s="1"/>
  <c r="T113" i="2"/>
  <c r="V113" i="2" s="1"/>
  <c r="S113" i="2"/>
  <c r="U113" i="2" s="1"/>
  <c r="T53" i="2"/>
  <c r="V53" i="2" s="1"/>
  <c r="S53" i="2"/>
  <c r="U53" i="2" s="1"/>
  <c r="Z276" i="3" l="1"/>
  <c r="G277" i="3" s="1"/>
  <c r="AE276" i="3"/>
  <c r="L277" i="3" s="1"/>
  <c r="AD276" i="3"/>
  <c r="K277" i="3" s="1"/>
  <c r="AC276" i="3"/>
  <c r="J277" i="3" s="1"/>
  <c r="AB276" i="3"/>
  <c r="I277" i="3" s="1"/>
  <c r="AA276" i="3"/>
  <c r="H277" i="3" s="1"/>
  <c r="W276" i="3"/>
  <c r="AF57" i="3"/>
  <c r="M58" i="3" s="1"/>
  <c r="X57" i="3"/>
  <c r="AG57" i="3"/>
  <c r="N58" i="3" s="1"/>
  <c r="AG222" i="3"/>
  <c r="N223" i="3" s="1"/>
  <c r="AF222" i="3"/>
  <c r="M223" i="3" s="1"/>
  <c r="X222" i="3"/>
  <c r="AF330" i="3"/>
  <c r="M331" i="3" s="1"/>
  <c r="X330" i="3"/>
  <c r="AG330" i="3"/>
  <c r="N331" i="3" s="1"/>
  <c r="AB222" i="3"/>
  <c r="I223" i="3" s="1"/>
  <c r="AA222" i="3"/>
  <c r="H223" i="3" s="1"/>
  <c r="Z222" i="3"/>
  <c r="G223" i="3" s="1"/>
  <c r="AE222" i="3"/>
  <c r="L223" i="3" s="1"/>
  <c r="W222" i="3"/>
  <c r="Y222" i="3" s="1"/>
  <c r="AD222" i="3"/>
  <c r="K223" i="3" s="1"/>
  <c r="AC222" i="3"/>
  <c r="J223" i="3" s="1"/>
  <c r="AD330" i="3"/>
  <c r="K331" i="3" s="1"/>
  <c r="AC330" i="3"/>
  <c r="J331" i="3" s="1"/>
  <c r="AB330" i="3"/>
  <c r="I331" i="3" s="1"/>
  <c r="AA330" i="3"/>
  <c r="H331" i="3" s="1"/>
  <c r="Z330" i="3"/>
  <c r="G331" i="3" s="1"/>
  <c r="AE330" i="3"/>
  <c r="L331" i="3" s="1"/>
  <c r="W330" i="3"/>
  <c r="S113" i="3"/>
  <c r="U113" i="3" s="1"/>
  <c r="T113" i="3"/>
  <c r="V113" i="3" s="1"/>
  <c r="AF276" i="3"/>
  <c r="M277" i="3" s="1"/>
  <c r="X276" i="3"/>
  <c r="AG276" i="3"/>
  <c r="N277" i="3" s="1"/>
  <c r="S167" i="3"/>
  <c r="U167" i="3" s="1"/>
  <c r="T167" i="3"/>
  <c r="V167" i="3" s="1"/>
  <c r="AC57" i="3"/>
  <c r="J58" i="3" s="1"/>
  <c r="AB57" i="3"/>
  <c r="I58" i="3" s="1"/>
  <c r="AA57" i="3"/>
  <c r="H58" i="3" s="1"/>
  <c r="Z57" i="3"/>
  <c r="G58" i="3" s="1"/>
  <c r="W57" i="3"/>
  <c r="AE57" i="3"/>
  <c r="L58" i="3" s="1"/>
  <c r="AD57" i="3"/>
  <c r="K58" i="3" s="1"/>
  <c r="T330" i="2"/>
  <c r="V330" i="2" s="1"/>
  <c r="S330" i="2"/>
  <c r="U330" i="2" s="1"/>
  <c r="T276" i="2"/>
  <c r="V276" i="2" s="1"/>
  <c r="S276" i="2"/>
  <c r="U276" i="2" s="1"/>
  <c r="T222" i="2"/>
  <c r="V222" i="2" s="1"/>
  <c r="S222" i="2"/>
  <c r="U222" i="2" s="1"/>
  <c r="T167" i="2"/>
  <c r="V167" i="2" s="1"/>
  <c r="S167" i="2"/>
  <c r="U167" i="2" s="1"/>
  <c r="AE113" i="2"/>
  <c r="L114" i="2" s="1"/>
  <c r="W113" i="2"/>
  <c r="AD113" i="2"/>
  <c r="K114" i="2" s="1"/>
  <c r="AC113" i="2"/>
  <c r="J114" i="2" s="1"/>
  <c r="AB113" i="2"/>
  <c r="I114" i="2" s="1"/>
  <c r="AA113" i="2"/>
  <c r="H114" i="2" s="1"/>
  <c r="Z113" i="2"/>
  <c r="G114" i="2" s="1"/>
  <c r="AF113" i="2"/>
  <c r="M114" i="2" s="1"/>
  <c r="X113" i="2"/>
  <c r="AG113" i="2"/>
  <c r="N114" i="2" s="1"/>
  <c r="AB53" i="2"/>
  <c r="I54" i="2" s="1"/>
  <c r="AD53" i="2"/>
  <c r="K54" i="2" s="1"/>
  <c r="AA53" i="2"/>
  <c r="H54" i="2" s="1"/>
  <c r="W53" i="2"/>
  <c r="AE53" i="2"/>
  <c r="L54" i="2" s="1"/>
  <c r="AC53" i="2"/>
  <c r="J54" i="2" s="1"/>
  <c r="Z53" i="2"/>
  <c r="G54" i="2" s="1"/>
  <c r="X53" i="2"/>
  <c r="AF53" i="2"/>
  <c r="M54" i="2" s="1"/>
  <c r="AG53" i="2"/>
  <c r="N54" i="2" s="1"/>
  <c r="Y330" i="3" l="1"/>
  <c r="Y57" i="3"/>
  <c r="AG113" i="3"/>
  <c r="N114" i="3" s="1"/>
  <c r="AF113" i="3"/>
  <c r="M114" i="3" s="1"/>
  <c r="X113" i="3"/>
  <c r="AD113" i="3"/>
  <c r="K114" i="3" s="1"/>
  <c r="AC113" i="3"/>
  <c r="J114" i="3" s="1"/>
  <c r="AA113" i="3"/>
  <c r="H114" i="3" s="1"/>
  <c r="Z113" i="3"/>
  <c r="G114" i="3" s="1"/>
  <c r="AE113" i="3"/>
  <c r="L114" i="3" s="1"/>
  <c r="AB113" i="3"/>
  <c r="I114" i="3" s="1"/>
  <c r="W113" i="3"/>
  <c r="Y113" i="3" s="1"/>
  <c r="Y276" i="3"/>
  <c r="O58" i="3"/>
  <c r="Q58" i="3" s="1"/>
  <c r="AG167" i="3"/>
  <c r="N168" i="3" s="1"/>
  <c r="AF167" i="3"/>
  <c r="M168" i="3" s="1"/>
  <c r="X167" i="3"/>
  <c r="P277" i="3"/>
  <c r="R277" i="3" s="1"/>
  <c r="AA167" i="3"/>
  <c r="H168" i="3" s="1"/>
  <c r="Z167" i="3"/>
  <c r="G168" i="3" s="1"/>
  <c r="AE167" i="3"/>
  <c r="L168" i="3" s="1"/>
  <c r="W167" i="3"/>
  <c r="AD167" i="3"/>
  <c r="K168" i="3" s="1"/>
  <c r="AC167" i="3"/>
  <c r="J168" i="3" s="1"/>
  <c r="AB167" i="3"/>
  <c r="I168" i="3" s="1"/>
  <c r="O331" i="3"/>
  <c r="Q331" i="3" s="1"/>
  <c r="P58" i="3"/>
  <c r="R58" i="3" s="1"/>
  <c r="O223" i="3"/>
  <c r="Q223" i="3" s="1"/>
  <c r="P331" i="3"/>
  <c r="R331" i="3" s="1"/>
  <c r="P223" i="3"/>
  <c r="R223" i="3" s="1"/>
  <c r="O277" i="3"/>
  <c r="Q277" i="3" s="1"/>
  <c r="AE330" i="2"/>
  <c r="L331" i="2" s="1"/>
  <c r="W330" i="2"/>
  <c r="AD330" i="2"/>
  <c r="K331" i="2" s="1"/>
  <c r="AC330" i="2"/>
  <c r="J331" i="2" s="1"/>
  <c r="AB330" i="2"/>
  <c r="I331" i="2" s="1"/>
  <c r="AA330" i="2"/>
  <c r="H331" i="2" s="1"/>
  <c r="Z330" i="2"/>
  <c r="G331" i="2" s="1"/>
  <c r="AF330" i="2"/>
  <c r="M331" i="2" s="1"/>
  <c r="X330" i="2"/>
  <c r="AG330" i="2"/>
  <c r="N331" i="2" s="1"/>
  <c r="AE276" i="2"/>
  <c r="L277" i="2" s="1"/>
  <c r="W276" i="2"/>
  <c r="AD276" i="2"/>
  <c r="K277" i="2" s="1"/>
  <c r="AC276" i="2"/>
  <c r="J277" i="2" s="1"/>
  <c r="AB276" i="2"/>
  <c r="I277" i="2" s="1"/>
  <c r="AA276" i="2"/>
  <c r="H277" i="2" s="1"/>
  <c r="Z276" i="2"/>
  <c r="G277" i="2" s="1"/>
  <c r="AF276" i="2"/>
  <c r="M277" i="2" s="1"/>
  <c r="X276" i="2"/>
  <c r="AG276" i="2"/>
  <c r="N277" i="2" s="1"/>
  <c r="AE222" i="2"/>
  <c r="L223" i="2" s="1"/>
  <c r="W222" i="2"/>
  <c r="AD222" i="2"/>
  <c r="K223" i="2" s="1"/>
  <c r="AC222" i="2"/>
  <c r="J223" i="2" s="1"/>
  <c r="AB222" i="2"/>
  <c r="I223" i="2" s="1"/>
  <c r="AA222" i="2"/>
  <c r="H223" i="2" s="1"/>
  <c r="Z222" i="2"/>
  <c r="G223" i="2" s="1"/>
  <c r="AF222" i="2"/>
  <c r="M223" i="2" s="1"/>
  <c r="X222" i="2"/>
  <c r="AG222" i="2"/>
  <c r="N223" i="2" s="1"/>
  <c r="AD167" i="2"/>
  <c r="K168" i="2" s="1"/>
  <c r="AC167" i="2"/>
  <c r="J168" i="2" s="1"/>
  <c r="AA167" i="2"/>
  <c r="H168" i="2" s="1"/>
  <c r="AB167" i="2"/>
  <c r="I168" i="2" s="1"/>
  <c r="Z167" i="2"/>
  <c r="G168" i="2" s="1"/>
  <c r="W167" i="2"/>
  <c r="Y167" i="2" s="1"/>
  <c r="AE167" i="2"/>
  <c r="L168" i="2" s="1"/>
  <c r="AF167" i="2"/>
  <c r="M168" i="2" s="1"/>
  <c r="X167" i="2"/>
  <c r="AG167" i="2"/>
  <c r="N168" i="2" s="1"/>
  <c r="O114" i="2"/>
  <c r="Q114" i="2" s="1"/>
  <c r="P114" i="2"/>
  <c r="R114" i="2" s="1"/>
  <c r="Y113" i="2"/>
  <c r="Y53" i="2"/>
  <c r="O54" i="2"/>
  <c r="Q54" i="2" s="1"/>
  <c r="P54" i="2"/>
  <c r="R54" i="2" s="1"/>
  <c r="Y167" i="3" l="1"/>
  <c r="O168" i="3"/>
  <c r="Q168" i="3" s="1"/>
  <c r="T223" i="3"/>
  <c r="V223" i="3" s="1"/>
  <c r="S223" i="3"/>
  <c r="U223" i="3" s="1"/>
  <c r="P114" i="3"/>
  <c r="R114" i="3" s="1"/>
  <c r="S331" i="3"/>
  <c r="U331" i="3" s="1"/>
  <c r="T331" i="3"/>
  <c r="V331" i="3" s="1"/>
  <c r="T277" i="3"/>
  <c r="V277" i="3" s="1"/>
  <c r="S277" i="3"/>
  <c r="U277" i="3" s="1"/>
  <c r="O114" i="3"/>
  <c r="Q114" i="3" s="1"/>
  <c r="T58" i="3"/>
  <c r="V58" i="3" s="1"/>
  <c r="S58" i="3"/>
  <c r="U58" i="3" s="1"/>
  <c r="P168" i="3"/>
  <c r="R168" i="3" s="1"/>
  <c r="O331" i="2"/>
  <c r="Q331" i="2" s="1"/>
  <c r="P331" i="2"/>
  <c r="R331" i="2" s="1"/>
  <c r="Y330" i="2"/>
  <c r="O277" i="2"/>
  <c r="Q277" i="2" s="1"/>
  <c r="P277" i="2"/>
  <c r="R277" i="2" s="1"/>
  <c r="Y276" i="2"/>
  <c r="O223" i="2"/>
  <c r="Q223" i="2" s="1"/>
  <c r="Y222" i="2"/>
  <c r="P223" i="2"/>
  <c r="R223" i="2" s="1"/>
  <c r="P168" i="2"/>
  <c r="R168" i="2" s="1"/>
  <c r="O168" i="2"/>
  <c r="Q168" i="2" s="1"/>
  <c r="T114" i="2"/>
  <c r="V114" i="2" s="1"/>
  <c r="S114" i="2"/>
  <c r="U114" i="2" s="1"/>
  <c r="S54" i="2"/>
  <c r="U54" i="2" s="1"/>
  <c r="T54" i="2"/>
  <c r="V54" i="2" s="1"/>
  <c r="AG58" i="3" l="1"/>
  <c r="N59" i="3" s="1"/>
  <c r="AF58" i="3"/>
  <c r="M59" i="3" s="1"/>
  <c r="X58" i="3"/>
  <c r="AE223" i="3"/>
  <c r="L224" i="3" s="1"/>
  <c r="W223" i="3"/>
  <c r="AD223" i="3"/>
  <c r="K224" i="3" s="1"/>
  <c r="AC223" i="3"/>
  <c r="J224" i="3" s="1"/>
  <c r="AB223" i="3"/>
  <c r="I224" i="3" s="1"/>
  <c r="AA223" i="3"/>
  <c r="H224" i="3" s="1"/>
  <c r="Z223" i="3"/>
  <c r="G224" i="3" s="1"/>
  <c r="AC58" i="3"/>
  <c r="J59" i="3" s="1"/>
  <c r="Z58" i="3"/>
  <c r="G59" i="3" s="1"/>
  <c r="AE58" i="3"/>
  <c r="L59" i="3" s="1"/>
  <c r="AD58" i="3"/>
  <c r="K59" i="3" s="1"/>
  <c r="AB58" i="3"/>
  <c r="I59" i="3" s="1"/>
  <c r="AA58" i="3"/>
  <c r="H59" i="3" s="1"/>
  <c r="W58" i="3"/>
  <c r="AA331" i="3"/>
  <c r="H332" i="3" s="1"/>
  <c r="Z331" i="3"/>
  <c r="G332" i="3" s="1"/>
  <c r="AE331" i="3"/>
  <c r="L332" i="3" s="1"/>
  <c r="W331" i="3"/>
  <c r="AB331" i="3"/>
  <c r="I332" i="3" s="1"/>
  <c r="AD331" i="3"/>
  <c r="K332" i="3" s="1"/>
  <c r="AC331" i="3"/>
  <c r="J332" i="3" s="1"/>
  <c r="T168" i="3"/>
  <c r="V168" i="3" s="1"/>
  <c r="S168" i="3"/>
  <c r="U168" i="3" s="1"/>
  <c r="AG223" i="3"/>
  <c r="N224" i="3" s="1"/>
  <c r="AF223" i="3"/>
  <c r="M224" i="3" s="1"/>
  <c r="X223" i="3"/>
  <c r="X277" i="3"/>
  <c r="AG277" i="3"/>
  <c r="N278" i="3" s="1"/>
  <c r="AF277" i="3"/>
  <c r="M278" i="3" s="1"/>
  <c r="AE277" i="3"/>
  <c r="L278" i="3" s="1"/>
  <c r="W277" i="3"/>
  <c r="AC277" i="3"/>
  <c r="J278" i="3" s="1"/>
  <c r="AA277" i="3"/>
  <c r="H278" i="3" s="1"/>
  <c r="Z277" i="3"/>
  <c r="G278" i="3" s="1"/>
  <c r="AD277" i="3"/>
  <c r="K278" i="3" s="1"/>
  <c r="AB277" i="3"/>
  <c r="I278" i="3" s="1"/>
  <c r="AG331" i="3"/>
  <c r="N332" i="3" s="1"/>
  <c r="AF331" i="3"/>
  <c r="M332" i="3" s="1"/>
  <c r="X331" i="3"/>
  <c r="S114" i="3"/>
  <c r="U114" i="3" s="1"/>
  <c r="T114" i="3"/>
  <c r="V114" i="3" s="1"/>
  <c r="T331" i="2"/>
  <c r="V331" i="2" s="1"/>
  <c r="S331" i="2"/>
  <c r="U331" i="2" s="1"/>
  <c r="T277" i="2"/>
  <c r="V277" i="2" s="1"/>
  <c r="S277" i="2"/>
  <c r="U277" i="2" s="1"/>
  <c r="T223" i="2"/>
  <c r="V223" i="2" s="1"/>
  <c r="S223" i="2"/>
  <c r="U223" i="2" s="1"/>
  <c r="T168" i="2"/>
  <c r="V168" i="2" s="1"/>
  <c r="S168" i="2"/>
  <c r="U168" i="2" s="1"/>
  <c r="AC114" i="2"/>
  <c r="J115" i="2" s="1"/>
  <c r="AB114" i="2"/>
  <c r="I115" i="2" s="1"/>
  <c r="AA114" i="2"/>
  <c r="H115" i="2" s="1"/>
  <c r="Z114" i="2"/>
  <c r="G115" i="2" s="1"/>
  <c r="AE114" i="2"/>
  <c r="L115" i="2" s="1"/>
  <c r="W114" i="2"/>
  <c r="Y114" i="2" s="1"/>
  <c r="AD114" i="2"/>
  <c r="K115" i="2" s="1"/>
  <c r="AG114" i="2"/>
  <c r="N115" i="2" s="1"/>
  <c r="AF114" i="2"/>
  <c r="M115" i="2" s="1"/>
  <c r="X114" i="2"/>
  <c r="AF54" i="2"/>
  <c r="M55" i="2" s="1"/>
  <c r="AG54" i="2"/>
  <c r="N55" i="2" s="1"/>
  <c r="X54" i="2"/>
  <c r="AD54" i="2"/>
  <c r="K55" i="2" s="1"/>
  <c r="W54" i="2"/>
  <c r="Z54" i="2"/>
  <c r="G55" i="2" s="1"/>
  <c r="AE54" i="2"/>
  <c r="L55" i="2" s="1"/>
  <c r="AA54" i="2"/>
  <c r="H55" i="2" s="1"/>
  <c r="AC54" i="2"/>
  <c r="J55" i="2" s="1"/>
  <c r="AB54" i="2"/>
  <c r="I55" i="2" s="1"/>
  <c r="P224" i="3" l="1"/>
  <c r="R224" i="3" s="1"/>
  <c r="P278" i="3"/>
  <c r="R278" i="3" s="1"/>
  <c r="P59" i="3"/>
  <c r="R59" i="3" s="1"/>
  <c r="P332" i="3"/>
  <c r="R332" i="3" s="1"/>
  <c r="O278" i="3"/>
  <c r="Q278" i="3" s="1"/>
  <c r="Y331" i="3"/>
  <c r="Y223" i="3"/>
  <c r="AF114" i="3"/>
  <c r="M115" i="3" s="1"/>
  <c r="X114" i="3"/>
  <c r="AG114" i="3"/>
  <c r="N115" i="3" s="1"/>
  <c r="O59" i="3"/>
  <c r="Q59" i="3" s="1"/>
  <c r="AA114" i="3"/>
  <c r="H115" i="3" s="1"/>
  <c r="Z114" i="3"/>
  <c r="G115" i="3" s="1"/>
  <c r="AE114" i="3"/>
  <c r="L115" i="3" s="1"/>
  <c r="W114" i="3"/>
  <c r="AD114" i="3"/>
  <c r="K115" i="3" s="1"/>
  <c r="AC114" i="3"/>
  <c r="J115" i="3" s="1"/>
  <c r="AB114" i="3"/>
  <c r="I115" i="3" s="1"/>
  <c r="Y277" i="3"/>
  <c r="AE168" i="3"/>
  <c r="L169" i="3" s="1"/>
  <c r="W168" i="3"/>
  <c r="AD168" i="3"/>
  <c r="K169" i="3" s="1"/>
  <c r="AC168" i="3"/>
  <c r="J169" i="3" s="1"/>
  <c r="AB168" i="3"/>
  <c r="I169" i="3" s="1"/>
  <c r="AA168" i="3"/>
  <c r="H169" i="3" s="1"/>
  <c r="Z168" i="3"/>
  <c r="G169" i="3" s="1"/>
  <c r="O224" i="3"/>
  <c r="Q224" i="3" s="1"/>
  <c r="O332" i="3"/>
  <c r="Q332" i="3" s="1"/>
  <c r="AF168" i="3"/>
  <c r="M169" i="3" s="1"/>
  <c r="X168" i="3"/>
  <c r="AG168" i="3"/>
  <c r="N169" i="3" s="1"/>
  <c r="Y58" i="3"/>
  <c r="Y54" i="2"/>
  <c r="AC331" i="2"/>
  <c r="J332" i="2" s="1"/>
  <c r="AB331" i="2"/>
  <c r="I332" i="2" s="1"/>
  <c r="AA331" i="2"/>
  <c r="H332" i="2" s="1"/>
  <c r="Z331" i="2"/>
  <c r="G332" i="2" s="1"/>
  <c r="AE331" i="2"/>
  <c r="L332" i="2" s="1"/>
  <c r="W331" i="2"/>
  <c r="AD331" i="2"/>
  <c r="K332" i="2" s="1"/>
  <c r="AG331" i="2"/>
  <c r="N332" i="2" s="1"/>
  <c r="AF331" i="2"/>
  <c r="M332" i="2" s="1"/>
  <c r="X331" i="2"/>
  <c r="AC277" i="2"/>
  <c r="J278" i="2" s="1"/>
  <c r="AB277" i="2"/>
  <c r="I278" i="2" s="1"/>
  <c r="AA277" i="2"/>
  <c r="H278" i="2" s="1"/>
  <c r="Z277" i="2"/>
  <c r="G278" i="2" s="1"/>
  <c r="AD277" i="2"/>
  <c r="K278" i="2" s="1"/>
  <c r="AE277" i="2"/>
  <c r="L278" i="2" s="1"/>
  <c r="W277" i="2"/>
  <c r="AG277" i="2"/>
  <c r="N278" i="2" s="1"/>
  <c r="AF277" i="2"/>
  <c r="M278" i="2" s="1"/>
  <c r="X277" i="2"/>
  <c r="AC223" i="2"/>
  <c r="J224" i="2" s="1"/>
  <c r="AB223" i="2"/>
  <c r="I224" i="2" s="1"/>
  <c r="AA223" i="2"/>
  <c r="H224" i="2" s="1"/>
  <c r="Z223" i="2"/>
  <c r="G224" i="2" s="1"/>
  <c r="AE223" i="2"/>
  <c r="L224" i="2" s="1"/>
  <c r="W223" i="2"/>
  <c r="Y223" i="2" s="1"/>
  <c r="AD223" i="2"/>
  <c r="K224" i="2" s="1"/>
  <c r="AG223" i="2"/>
  <c r="N224" i="2" s="1"/>
  <c r="AF223" i="2"/>
  <c r="M224" i="2" s="1"/>
  <c r="X223" i="2"/>
  <c r="AC168" i="2"/>
  <c r="J169" i="2" s="1"/>
  <c r="AB168" i="2"/>
  <c r="I169" i="2" s="1"/>
  <c r="AA168" i="2"/>
  <c r="H169" i="2" s="1"/>
  <c r="Z168" i="2"/>
  <c r="G169" i="2" s="1"/>
  <c r="AD168" i="2"/>
  <c r="K169" i="2" s="1"/>
  <c r="AE168" i="2"/>
  <c r="L169" i="2" s="1"/>
  <c r="W168" i="2"/>
  <c r="Y168" i="2" s="1"/>
  <c r="AF168" i="2"/>
  <c r="M169" i="2" s="1"/>
  <c r="X168" i="2"/>
  <c r="AG168" i="2"/>
  <c r="N169" i="2" s="1"/>
  <c r="O115" i="2"/>
  <c r="Q115" i="2" s="1"/>
  <c r="P115" i="2"/>
  <c r="R115" i="2" s="1"/>
  <c r="O55" i="2"/>
  <c r="Q55" i="2" s="1"/>
  <c r="P55" i="2"/>
  <c r="R55" i="2" s="1"/>
  <c r="P115" i="3" l="1"/>
  <c r="R115" i="3" s="1"/>
  <c r="T332" i="3"/>
  <c r="V332" i="3" s="1"/>
  <c r="S332" i="3"/>
  <c r="U332" i="3" s="1"/>
  <c r="P169" i="3"/>
  <c r="R169" i="3" s="1"/>
  <c r="Y114" i="3"/>
  <c r="T224" i="3"/>
  <c r="V224" i="3" s="1"/>
  <c r="S224" i="3"/>
  <c r="U224" i="3" s="1"/>
  <c r="Y168" i="3"/>
  <c r="T59" i="3"/>
  <c r="V59" i="3" s="1"/>
  <c r="S59" i="3"/>
  <c r="U59" i="3" s="1"/>
  <c r="O115" i="3"/>
  <c r="Q115" i="3" s="1"/>
  <c r="T278" i="3"/>
  <c r="V278" i="3" s="1"/>
  <c r="S278" i="3"/>
  <c r="U278" i="3" s="1"/>
  <c r="O169" i="3"/>
  <c r="Q169" i="3" s="1"/>
  <c r="Y331" i="2"/>
  <c r="Y277" i="2"/>
  <c r="O332" i="2"/>
  <c r="Q332" i="2" s="1"/>
  <c r="P332" i="2"/>
  <c r="R332" i="2" s="1"/>
  <c r="O278" i="2"/>
  <c r="Q278" i="2" s="1"/>
  <c r="P278" i="2"/>
  <c r="R278" i="2" s="1"/>
  <c r="O224" i="2"/>
  <c r="Q224" i="2" s="1"/>
  <c r="P224" i="2"/>
  <c r="R224" i="2" s="1"/>
  <c r="O169" i="2"/>
  <c r="Q169" i="2" s="1"/>
  <c r="P169" i="2"/>
  <c r="R169" i="2" s="1"/>
  <c r="T115" i="2"/>
  <c r="V115" i="2" s="1"/>
  <c r="S115" i="2"/>
  <c r="U115" i="2" s="1"/>
  <c r="S55" i="2"/>
  <c r="U55" i="2" s="1"/>
  <c r="T55" i="2"/>
  <c r="V55" i="2" s="1"/>
  <c r="AD224" i="3" l="1"/>
  <c r="K225" i="3" s="1"/>
  <c r="AC224" i="3"/>
  <c r="J225" i="3" s="1"/>
  <c r="AB224" i="3"/>
  <c r="I225" i="3" s="1"/>
  <c r="AA224" i="3"/>
  <c r="H225" i="3" s="1"/>
  <c r="Z224" i="3"/>
  <c r="G225" i="3" s="1"/>
  <c r="AE224" i="3"/>
  <c r="L225" i="3" s="1"/>
  <c r="W224" i="3"/>
  <c r="T115" i="3"/>
  <c r="V115" i="3" s="1"/>
  <c r="S115" i="3"/>
  <c r="U115" i="3" s="1"/>
  <c r="AE332" i="3"/>
  <c r="L333" i="3" s="1"/>
  <c r="W332" i="3"/>
  <c r="Y332" i="3" s="1"/>
  <c r="AD332" i="3"/>
  <c r="K333" i="3" s="1"/>
  <c r="AC332" i="3"/>
  <c r="J333" i="3" s="1"/>
  <c r="AB332" i="3"/>
  <c r="I333" i="3" s="1"/>
  <c r="AA332" i="3"/>
  <c r="H333" i="3" s="1"/>
  <c r="Z332" i="3"/>
  <c r="G333" i="3" s="1"/>
  <c r="AF332" i="3"/>
  <c r="M333" i="3" s="1"/>
  <c r="X332" i="3"/>
  <c r="AG332" i="3"/>
  <c r="N333" i="3" s="1"/>
  <c r="T169" i="3"/>
  <c r="V169" i="3" s="1"/>
  <c r="S169" i="3"/>
  <c r="U169" i="3" s="1"/>
  <c r="AG59" i="3"/>
  <c r="N60" i="3" s="1"/>
  <c r="AF59" i="3"/>
  <c r="M60" i="3" s="1"/>
  <c r="X59" i="3"/>
  <c r="Z59" i="3"/>
  <c r="G60" i="3" s="1"/>
  <c r="AE59" i="3"/>
  <c r="L60" i="3" s="1"/>
  <c r="W59" i="3"/>
  <c r="AD59" i="3"/>
  <c r="K60" i="3" s="1"/>
  <c r="AC59" i="3"/>
  <c r="J60" i="3" s="1"/>
  <c r="AB59" i="3"/>
  <c r="I60" i="3" s="1"/>
  <c r="AA59" i="3"/>
  <c r="H60" i="3" s="1"/>
  <c r="AB278" i="3"/>
  <c r="I279" i="3" s="1"/>
  <c r="Z278" i="3"/>
  <c r="G279" i="3" s="1"/>
  <c r="AE278" i="3"/>
  <c r="L279" i="3" s="1"/>
  <c r="AD278" i="3"/>
  <c r="K279" i="3" s="1"/>
  <c r="AC278" i="3"/>
  <c r="J279" i="3" s="1"/>
  <c r="AA278" i="3"/>
  <c r="H279" i="3" s="1"/>
  <c r="W278" i="3"/>
  <c r="Y278" i="3" s="1"/>
  <c r="AG224" i="3"/>
  <c r="N225" i="3" s="1"/>
  <c r="AF224" i="3"/>
  <c r="M225" i="3" s="1"/>
  <c r="X224" i="3"/>
  <c r="AF278" i="3"/>
  <c r="M279" i="3" s="1"/>
  <c r="AG278" i="3"/>
  <c r="N279" i="3" s="1"/>
  <c r="X278" i="3"/>
  <c r="T332" i="2"/>
  <c r="V332" i="2" s="1"/>
  <c r="S332" i="2"/>
  <c r="U332" i="2" s="1"/>
  <c r="S278" i="2"/>
  <c r="U278" i="2" s="1"/>
  <c r="T278" i="2"/>
  <c r="V278" i="2" s="1"/>
  <c r="T224" i="2"/>
  <c r="V224" i="2" s="1"/>
  <c r="S224" i="2"/>
  <c r="U224" i="2" s="1"/>
  <c r="S169" i="2"/>
  <c r="U169" i="2" s="1"/>
  <c r="T169" i="2"/>
  <c r="V169" i="2" s="1"/>
  <c r="Z115" i="2"/>
  <c r="G116" i="2" s="1"/>
  <c r="AE115" i="2"/>
  <c r="L116" i="2" s="1"/>
  <c r="W115" i="2"/>
  <c r="AD115" i="2"/>
  <c r="K116" i="2" s="1"/>
  <c r="AC115" i="2"/>
  <c r="J116" i="2" s="1"/>
  <c r="AB115" i="2"/>
  <c r="I116" i="2" s="1"/>
  <c r="AA115" i="2"/>
  <c r="H116" i="2" s="1"/>
  <c r="AG115" i="2"/>
  <c r="N116" i="2" s="1"/>
  <c r="AF115" i="2"/>
  <c r="M116" i="2" s="1"/>
  <c r="X115" i="2"/>
  <c r="X55" i="2"/>
  <c r="AG55" i="2"/>
  <c r="N56" i="2" s="1"/>
  <c r="AF55" i="2"/>
  <c r="M56" i="2" s="1"/>
  <c r="AB55" i="2"/>
  <c r="I56" i="2" s="1"/>
  <c r="AC55" i="2"/>
  <c r="J56" i="2" s="1"/>
  <c r="AD55" i="2"/>
  <c r="K56" i="2" s="1"/>
  <c r="Z55" i="2"/>
  <c r="G56" i="2" s="1"/>
  <c r="AA55" i="2"/>
  <c r="H56" i="2" s="1"/>
  <c r="AE55" i="2"/>
  <c r="L56" i="2" s="1"/>
  <c r="W55" i="2"/>
  <c r="Y55" i="2" s="1"/>
  <c r="P279" i="3" l="1"/>
  <c r="R279" i="3" s="1"/>
  <c r="O333" i="3"/>
  <c r="Q333" i="3" s="1"/>
  <c r="AF115" i="3"/>
  <c r="M116" i="3" s="1"/>
  <c r="X115" i="3"/>
  <c r="AG115" i="3"/>
  <c r="N116" i="3" s="1"/>
  <c r="Y224" i="3"/>
  <c r="P60" i="3"/>
  <c r="R60" i="3" s="1"/>
  <c r="P333" i="3"/>
  <c r="R333" i="3" s="1"/>
  <c r="AC169" i="3"/>
  <c r="J170" i="3" s="1"/>
  <c r="AB169" i="3"/>
  <c r="I170" i="3" s="1"/>
  <c r="AA169" i="3"/>
  <c r="H170" i="3" s="1"/>
  <c r="Z169" i="3"/>
  <c r="G170" i="3" s="1"/>
  <c r="AE169" i="3"/>
  <c r="L170" i="3" s="1"/>
  <c r="AD169" i="3"/>
  <c r="K170" i="3" s="1"/>
  <c r="W169" i="3"/>
  <c r="O225" i="3"/>
  <c r="Q225" i="3" s="1"/>
  <c r="AG169" i="3"/>
  <c r="N170" i="3" s="1"/>
  <c r="AF169" i="3"/>
  <c r="M170" i="3" s="1"/>
  <c r="X169" i="3"/>
  <c r="Y59" i="3"/>
  <c r="P225" i="3"/>
  <c r="R225" i="3" s="1"/>
  <c r="O279" i="3"/>
  <c r="Q279" i="3" s="1"/>
  <c r="O60" i="3"/>
  <c r="Q60" i="3" s="1"/>
  <c r="AE115" i="3"/>
  <c r="L116" i="3" s="1"/>
  <c r="W115" i="3"/>
  <c r="AC115" i="3"/>
  <c r="J116" i="3" s="1"/>
  <c r="AB115" i="3"/>
  <c r="I116" i="3" s="1"/>
  <c r="AA115" i="3"/>
  <c r="H116" i="3" s="1"/>
  <c r="Z115" i="3"/>
  <c r="G116" i="3" s="1"/>
  <c r="AD115" i="3"/>
  <c r="K116" i="3" s="1"/>
  <c r="Y115" i="2"/>
  <c r="Z332" i="2"/>
  <c r="G333" i="2" s="1"/>
  <c r="AE332" i="2"/>
  <c r="L333" i="2" s="1"/>
  <c r="W332" i="2"/>
  <c r="Y332" i="2" s="1"/>
  <c r="AD332" i="2"/>
  <c r="K333" i="2" s="1"/>
  <c r="AC332" i="2"/>
  <c r="J333" i="2" s="1"/>
  <c r="AB332" i="2"/>
  <c r="I333" i="2" s="1"/>
  <c r="AA332" i="2"/>
  <c r="H333" i="2" s="1"/>
  <c r="AG332" i="2"/>
  <c r="N333" i="2" s="1"/>
  <c r="AF332" i="2"/>
  <c r="M333" i="2" s="1"/>
  <c r="X332" i="2"/>
  <c r="AG278" i="2"/>
  <c r="N279" i="2" s="1"/>
  <c r="AF278" i="2"/>
  <c r="M279" i="2" s="1"/>
  <c r="X278" i="2"/>
  <c r="Z278" i="2"/>
  <c r="G279" i="2" s="1"/>
  <c r="AE278" i="2"/>
  <c r="L279" i="2" s="1"/>
  <c r="W278" i="2"/>
  <c r="AD278" i="2"/>
  <c r="K279" i="2" s="1"/>
  <c r="AC278" i="2"/>
  <c r="J279" i="2" s="1"/>
  <c r="AA278" i="2"/>
  <c r="H279" i="2" s="1"/>
  <c r="AB278" i="2"/>
  <c r="I279" i="2" s="1"/>
  <c r="Z224" i="2"/>
  <c r="G225" i="2" s="1"/>
  <c r="AE224" i="2"/>
  <c r="L225" i="2" s="1"/>
  <c r="W224" i="2"/>
  <c r="AD224" i="2"/>
  <c r="K225" i="2" s="1"/>
  <c r="AC224" i="2"/>
  <c r="J225" i="2" s="1"/>
  <c r="AB224" i="2"/>
  <c r="I225" i="2" s="1"/>
  <c r="AA224" i="2"/>
  <c r="H225" i="2" s="1"/>
  <c r="AG224" i="2"/>
  <c r="N225" i="2" s="1"/>
  <c r="AF224" i="2"/>
  <c r="M225" i="2" s="1"/>
  <c r="X224" i="2"/>
  <c r="AG169" i="2"/>
  <c r="N170" i="2" s="1"/>
  <c r="AF169" i="2"/>
  <c r="M170" i="2" s="1"/>
  <c r="X169" i="2"/>
  <c r="Z169" i="2"/>
  <c r="G170" i="2" s="1"/>
  <c r="AE169" i="2"/>
  <c r="L170" i="2" s="1"/>
  <c r="W169" i="2"/>
  <c r="Y169" i="2" s="1"/>
  <c r="AC169" i="2"/>
  <c r="J170" i="2" s="1"/>
  <c r="AA169" i="2"/>
  <c r="H170" i="2" s="1"/>
  <c r="AD169" i="2"/>
  <c r="K170" i="2" s="1"/>
  <c r="AB169" i="2"/>
  <c r="I170" i="2" s="1"/>
  <c r="P116" i="2"/>
  <c r="R116" i="2" s="1"/>
  <c r="O116" i="2"/>
  <c r="Q116" i="2" s="1"/>
  <c r="O56" i="2"/>
  <c r="Q56" i="2" s="1"/>
  <c r="P56" i="2"/>
  <c r="R56" i="2" s="1"/>
  <c r="Y115" i="3" l="1"/>
  <c r="P170" i="3"/>
  <c r="R170" i="3" s="1"/>
  <c r="O170" i="3"/>
  <c r="Q170" i="3" s="1"/>
  <c r="O116" i="3"/>
  <c r="Q116" i="3" s="1"/>
  <c r="S225" i="3"/>
  <c r="U225" i="3" s="1"/>
  <c r="T225" i="3"/>
  <c r="V225" i="3" s="1"/>
  <c r="T333" i="3"/>
  <c r="V333" i="3" s="1"/>
  <c r="S333" i="3"/>
  <c r="U333" i="3" s="1"/>
  <c r="T60" i="3"/>
  <c r="V60" i="3" s="1"/>
  <c r="S60" i="3"/>
  <c r="U60" i="3" s="1"/>
  <c r="P116" i="3"/>
  <c r="R116" i="3" s="1"/>
  <c r="T279" i="3"/>
  <c r="V279" i="3" s="1"/>
  <c r="S279" i="3"/>
  <c r="U279" i="3" s="1"/>
  <c r="Y169" i="3"/>
  <c r="Y278" i="2"/>
  <c r="Y224" i="2"/>
  <c r="P333" i="2"/>
  <c r="R333" i="2" s="1"/>
  <c r="O333" i="2"/>
  <c r="Q333" i="2" s="1"/>
  <c r="O279" i="2"/>
  <c r="Q279" i="2" s="1"/>
  <c r="P279" i="2"/>
  <c r="R279" i="2" s="1"/>
  <c r="P225" i="2"/>
  <c r="R225" i="2" s="1"/>
  <c r="O225" i="2"/>
  <c r="Q225" i="2" s="1"/>
  <c r="O170" i="2"/>
  <c r="Q170" i="2" s="1"/>
  <c r="P170" i="2"/>
  <c r="R170" i="2" s="1"/>
  <c r="T116" i="2"/>
  <c r="V116" i="2" s="1"/>
  <c r="S116" i="2"/>
  <c r="U116" i="2" s="1"/>
  <c r="S56" i="2"/>
  <c r="U56" i="2" s="1"/>
  <c r="T56" i="2"/>
  <c r="V56" i="2" s="1"/>
  <c r="AG279" i="3" l="1"/>
  <c r="N280" i="3" s="1"/>
  <c r="X279" i="3"/>
  <c r="AF279" i="3"/>
  <c r="M280" i="3" s="1"/>
  <c r="AG225" i="3"/>
  <c r="N226" i="3" s="1"/>
  <c r="AF225" i="3"/>
  <c r="M226" i="3" s="1"/>
  <c r="X225" i="3"/>
  <c r="AA225" i="3"/>
  <c r="H226" i="3" s="1"/>
  <c r="Z225" i="3"/>
  <c r="G226" i="3" s="1"/>
  <c r="AE225" i="3"/>
  <c r="L226" i="3" s="1"/>
  <c r="W225" i="3"/>
  <c r="AD225" i="3"/>
  <c r="K226" i="3" s="1"/>
  <c r="AC225" i="3"/>
  <c r="J226" i="3" s="1"/>
  <c r="AB225" i="3"/>
  <c r="I226" i="3" s="1"/>
  <c r="AE60" i="3"/>
  <c r="L61" i="3" s="1"/>
  <c r="W60" i="3"/>
  <c r="Y60" i="3" s="1"/>
  <c r="AB60" i="3"/>
  <c r="I61" i="3" s="1"/>
  <c r="AA60" i="3"/>
  <c r="H61" i="3" s="1"/>
  <c r="Z60" i="3"/>
  <c r="G61" i="3" s="1"/>
  <c r="AD60" i="3"/>
  <c r="K61" i="3" s="1"/>
  <c r="AC60" i="3"/>
  <c r="J61" i="3" s="1"/>
  <c r="X60" i="3"/>
  <c r="AG60" i="3"/>
  <c r="N61" i="3" s="1"/>
  <c r="AF60" i="3"/>
  <c r="M61" i="3" s="1"/>
  <c r="T116" i="3"/>
  <c r="V116" i="3" s="1"/>
  <c r="S116" i="3"/>
  <c r="U116" i="3" s="1"/>
  <c r="AC333" i="3"/>
  <c r="J334" i="3" s="1"/>
  <c r="AB333" i="3"/>
  <c r="I334" i="3" s="1"/>
  <c r="AA333" i="3"/>
  <c r="H334" i="3" s="1"/>
  <c r="Z333" i="3"/>
  <c r="G334" i="3" s="1"/>
  <c r="AE333" i="3"/>
  <c r="L334" i="3" s="1"/>
  <c r="AD333" i="3"/>
  <c r="K334" i="3" s="1"/>
  <c r="W333" i="3"/>
  <c r="T170" i="3"/>
  <c r="V170" i="3" s="1"/>
  <c r="S170" i="3"/>
  <c r="U170" i="3" s="1"/>
  <c r="AE279" i="3"/>
  <c r="L280" i="3" s="1"/>
  <c r="W279" i="3"/>
  <c r="Y279" i="3" s="1"/>
  <c r="AA279" i="3"/>
  <c r="H280" i="3" s="1"/>
  <c r="Z279" i="3"/>
  <c r="G280" i="3" s="1"/>
  <c r="AD279" i="3"/>
  <c r="K280" i="3" s="1"/>
  <c r="AB279" i="3"/>
  <c r="I280" i="3" s="1"/>
  <c r="AC279" i="3"/>
  <c r="J280" i="3" s="1"/>
  <c r="AG333" i="3"/>
  <c r="N334" i="3" s="1"/>
  <c r="AF333" i="3"/>
  <c r="M334" i="3" s="1"/>
  <c r="X333" i="3"/>
  <c r="T333" i="2"/>
  <c r="V333" i="2" s="1"/>
  <c r="S333" i="2"/>
  <c r="U333" i="2" s="1"/>
  <c r="T279" i="2"/>
  <c r="V279" i="2" s="1"/>
  <c r="S279" i="2"/>
  <c r="U279" i="2" s="1"/>
  <c r="T225" i="2"/>
  <c r="V225" i="2" s="1"/>
  <c r="S225" i="2"/>
  <c r="U225" i="2" s="1"/>
  <c r="T170" i="2"/>
  <c r="V170" i="2" s="1"/>
  <c r="S170" i="2"/>
  <c r="U170" i="2" s="1"/>
  <c r="AE116" i="2"/>
  <c r="L117" i="2" s="1"/>
  <c r="W116" i="2"/>
  <c r="AD116" i="2"/>
  <c r="K117" i="2" s="1"/>
  <c r="AC116" i="2"/>
  <c r="J117" i="2" s="1"/>
  <c r="AB116" i="2"/>
  <c r="I117" i="2" s="1"/>
  <c r="AA116" i="2"/>
  <c r="H117" i="2" s="1"/>
  <c r="Z116" i="2"/>
  <c r="G117" i="2" s="1"/>
  <c r="AG116" i="2"/>
  <c r="N117" i="2" s="1"/>
  <c r="AF116" i="2"/>
  <c r="M117" i="2" s="1"/>
  <c r="X116" i="2"/>
  <c r="X56" i="2"/>
  <c r="AF56" i="2"/>
  <c r="M57" i="2" s="1"/>
  <c r="AG56" i="2"/>
  <c r="N57" i="2" s="1"/>
  <c r="AE56" i="2"/>
  <c r="L57" i="2" s="1"/>
  <c r="AC56" i="2"/>
  <c r="J57" i="2" s="1"/>
  <c r="Z56" i="2"/>
  <c r="G57" i="2" s="1"/>
  <c r="AA56" i="2"/>
  <c r="H57" i="2" s="1"/>
  <c r="AB56" i="2"/>
  <c r="I57" i="2" s="1"/>
  <c r="AD56" i="2"/>
  <c r="K57" i="2" s="1"/>
  <c r="W56" i="2"/>
  <c r="Y56" i="2" s="1"/>
  <c r="P280" i="3" l="1"/>
  <c r="R280" i="3" s="1"/>
  <c r="Y333" i="3"/>
  <c r="AG116" i="3"/>
  <c r="N117" i="3" s="1"/>
  <c r="AF116" i="3"/>
  <c r="M117" i="3" s="1"/>
  <c r="X116" i="3"/>
  <c r="P61" i="3"/>
  <c r="R61" i="3" s="1"/>
  <c r="O226" i="3"/>
  <c r="Q226" i="3" s="1"/>
  <c r="O280" i="3"/>
  <c r="Q280" i="3" s="1"/>
  <c r="O334" i="3"/>
  <c r="Q334" i="3" s="1"/>
  <c r="P226" i="3"/>
  <c r="R226" i="3" s="1"/>
  <c r="P334" i="3"/>
  <c r="R334" i="3" s="1"/>
  <c r="AA170" i="3"/>
  <c r="H171" i="3" s="1"/>
  <c r="Z170" i="3"/>
  <c r="G171" i="3" s="1"/>
  <c r="AE170" i="3"/>
  <c r="L171" i="3" s="1"/>
  <c r="W170" i="3"/>
  <c r="AD170" i="3"/>
  <c r="K171" i="3" s="1"/>
  <c r="AC170" i="3"/>
  <c r="J171" i="3" s="1"/>
  <c r="AB170" i="3"/>
  <c r="I171" i="3" s="1"/>
  <c r="O61" i="3"/>
  <c r="Q61" i="3" s="1"/>
  <c r="Y225" i="3"/>
  <c r="AG170" i="3"/>
  <c r="N171" i="3" s="1"/>
  <c r="AF170" i="3"/>
  <c r="M171" i="3" s="1"/>
  <c r="X170" i="3"/>
  <c r="AC116" i="3"/>
  <c r="J117" i="3" s="1"/>
  <c r="AB116" i="3"/>
  <c r="I117" i="3" s="1"/>
  <c r="Z116" i="3"/>
  <c r="G117" i="3" s="1"/>
  <c r="AE116" i="3"/>
  <c r="L117" i="3" s="1"/>
  <c r="W116" i="3"/>
  <c r="AD116" i="3"/>
  <c r="K117" i="3" s="1"/>
  <c r="AA116" i="3"/>
  <c r="H117" i="3" s="1"/>
  <c r="AE333" i="2"/>
  <c r="L334" i="2" s="1"/>
  <c r="W333" i="2"/>
  <c r="AD333" i="2"/>
  <c r="K334" i="2" s="1"/>
  <c r="AC333" i="2"/>
  <c r="J334" i="2" s="1"/>
  <c r="AB333" i="2"/>
  <c r="I334" i="2" s="1"/>
  <c r="AA333" i="2"/>
  <c r="H334" i="2" s="1"/>
  <c r="Z333" i="2"/>
  <c r="G334" i="2" s="1"/>
  <c r="AG333" i="2"/>
  <c r="N334" i="2" s="1"/>
  <c r="AF333" i="2"/>
  <c r="M334" i="2" s="1"/>
  <c r="X333" i="2"/>
  <c r="AE279" i="2"/>
  <c r="L280" i="2" s="1"/>
  <c r="W279" i="2"/>
  <c r="AD279" i="2"/>
  <c r="K280" i="2" s="1"/>
  <c r="AC279" i="2"/>
  <c r="J280" i="2" s="1"/>
  <c r="AB279" i="2"/>
  <c r="I280" i="2" s="1"/>
  <c r="AA279" i="2"/>
  <c r="H280" i="2" s="1"/>
  <c r="Z279" i="2"/>
  <c r="G280" i="2" s="1"/>
  <c r="AF279" i="2"/>
  <c r="M280" i="2" s="1"/>
  <c r="X279" i="2"/>
  <c r="AG279" i="2"/>
  <c r="N280" i="2" s="1"/>
  <c r="AE225" i="2"/>
  <c r="L226" i="2" s="1"/>
  <c r="W225" i="2"/>
  <c r="AD225" i="2"/>
  <c r="K226" i="2" s="1"/>
  <c r="AC225" i="2"/>
  <c r="J226" i="2" s="1"/>
  <c r="AB225" i="2"/>
  <c r="I226" i="2" s="1"/>
  <c r="AA225" i="2"/>
  <c r="H226" i="2" s="1"/>
  <c r="Z225" i="2"/>
  <c r="G226" i="2" s="1"/>
  <c r="AG225" i="2"/>
  <c r="N226" i="2" s="1"/>
  <c r="AF225" i="2"/>
  <c r="M226" i="2" s="1"/>
  <c r="X225" i="2"/>
  <c r="AE170" i="2"/>
  <c r="L171" i="2" s="1"/>
  <c r="W170" i="2"/>
  <c r="AD170" i="2"/>
  <c r="K171" i="2" s="1"/>
  <c r="AC170" i="2"/>
  <c r="J171" i="2" s="1"/>
  <c r="AB170" i="2"/>
  <c r="I171" i="2" s="1"/>
  <c r="Z170" i="2"/>
  <c r="G171" i="2" s="1"/>
  <c r="AA170" i="2"/>
  <c r="H171" i="2" s="1"/>
  <c r="AF170" i="2"/>
  <c r="M171" i="2" s="1"/>
  <c r="X170" i="2"/>
  <c r="AG170" i="2"/>
  <c r="N171" i="2" s="1"/>
  <c r="P117" i="2"/>
  <c r="R117" i="2" s="1"/>
  <c r="O117" i="2"/>
  <c r="Q117" i="2" s="1"/>
  <c r="Y116" i="2"/>
  <c r="P57" i="2"/>
  <c r="R57" i="2" s="1"/>
  <c r="O57" i="2"/>
  <c r="Q57" i="2" s="1"/>
  <c r="Y170" i="3" l="1"/>
  <c r="T61" i="3"/>
  <c r="V61" i="3" s="1"/>
  <c r="S61" i="3"/>
  <c r="U61" i="3" s="1"/>
  <c r="Y116" i="3"/>
  <c r="O171" i="3"/>
  <c r="Q171" i="3" s="1"/>
  <c r="T280" i="3"/>
  <c r="V280" i="3" s="1"/>
  <c r="S280" i="3"/>
  <c r="U280" i="3" s="1"/>
  <c r="P117" i="3"/>
  <c r="R117" i="3" s="1"/>
  <c r="T334" i="3"/>
  <c r="V334" i="3" s="1"/>
  <c r="S334" i="3"/>
  <c r="U334" i="3" s="1"/>
  <c r="P171" i="3"/>
  <c r="R171" i="3" s="1"/>
  <c r="O117" i="3"/>
  <c r="Q117" i="3" s="1"/>
  <c r="T226" i="3"/>
  <c r="V226" i="3" s="1"/>
  <c r="S226" i="3"/>
  <c r="U226" i="3" s="1"/>
  <c r="Y279" i="2"/>
  <c r="O334" i="2"/>
  <c r="Q334" i="2" s="1"/>
  <c r="Y333" i="2"/>
  <c r="P334" i="2"/>
  <c r="R334" i="2" s="1"/>
  <c r="O280" i="2"/>
  <c r="Q280" i="2" s="1"/>
  <c r="P280" i="2"/>
  <c r="R280" i="2" s="1"/>
  <c r="P226" i="2"/>
  <c r="R226" i="2" s="1"/>
  <c r="Y225" i="2"/>
  <c r="O226" i="2"/>
  <c r="Q226" i="2" s="1"/>
  <c r="O171" i="2"/>
  <c r="Q171" i="2" s="1"/>
  <c r="Y170" i="2"/>
  <c r="P171" i="2"/>
  <c r="R171" i="2" s="1"/>
  <c r="T117" i="2"/>
  <c r="V117" i="2" s="1"/>
  <c r="S117" i="2"/>
  <c r="U117" i="2" s="1"/>
  <c r="T57" i="2"/>
  <c r="V57" i="2" s="1"/>
  <c r="S57" i="2"/>
  <c r="U57" i="2" s="1"/>
  <c r="T171" i="3" l="1"/>
  <c r="V171" i="3" s="1"/>
  <c r="S171" i="3"/>
  <c r="U171" i="3" s="1"/>
  <c r="AE226" i="3"/>
  <c r="L227" i="3" s="1"/>
  <c r="W226" i="3"/>
  <c r="AD226" i="3"/>
  <c r="K227" i="3" s="1"/>
  <c r="AC226" i="3"/>
  <c r="J227" i="3" s="1"/>
  <c r="AB226" i="3"/>
  <c r="I227" i="3" s="1"/>
  <c r="AA226" i="3"/>
  <c r="H227" i="3" s="1"/>
  <c r="Z226" i="3"/>
  <c r="G227" i="3" s="1"/>
  <c r="AD280" i="3"/>
  <c r="K281" i="3" s="1"/>
  <c r="AB280" i="3"/>
  <c r="I281" i="3" s="1"/>
  <c r="AE280" i="3"/>
  <c r="L281" i="3" s="1"/>
  <c r="AC280" i="3"/>
  <c r="J281" i="3" s="1"/>
  <c r="AA280" i="3"/>
  <c r="H281" i="3" s="1"/>
  <c r="Z280" i="3"/>
  <c r="G281" i="3" s="1"/>
  <c r="W280" i="3"/>
  <c r="Y280" i="3" s="1"/>
  <c r="AF280" i="3"/>
  <c r="M281" i="3" s="1"/>
  <c r="AG280" i="3"/>
  <c r="N281" i="3" s="1"/>
  <c r="X280" i="3"/>
  <c r="T117" i="3"/>
  <c r="V117" i="3" s="1"/>
  <c r="S117" i="3"/>
  <c r="U117" i="3" s="1"/>
  <c r="Z334" i="3"/>
  <c r="G335" i="3" s="1"/>
  <c r="AE334" i="3"/>
  <c r="L335" i="3" s="1"/>
  <c r="W334" i="3"/>
  <c r="Y334" i="3" s="1"/>
  <c r="AD334" i="3"/>
  <c r="K335" i="3" s="1"/>
  <c r="AC334" i="3"/>
  <c r="J335" i="3" s="1"/>
  <c r="AB334" i="3"/>
  <c r="I335" i="3" s="1"/>
  <c r="AA334" i="3"/>
  <c r="H335" i="3" s="1"/>
  <c r="AB61" i="3"/>
  <c r="I62" i="3" s="1"/>
  <c r="AE61" i="3"/>
  <c r="L62" i="3" s="1"/>
  <c r="W61" i="3"/>
  <c r="AD61" i="3"/>
  <c r="K62" i="3" s="1"/>
  <c r="AC61" i="3"/>
  <c r="J62" i="3" s="1"/>
  <c r="AA61" i="3"/>
  <c r="H62" i="3" s="1"/>
  <c r="Z61" i="3"/>
  <c r="G62" i="3" s="1"/>
  <c r="AF226" i="3"/>
  <c r="M227" i="3" s="1"/>
  <c r="X226" i="3"/>
  <c r="AG226" i="3"/>
  <c r="N227" i="3" s="1"/>
  <c r="AG334" i="3"/>
  <c r="N335" i="3" s="1"/>
  <c r="AF334" i="3"/>
  <c r="M335" i="3" s="1"/>
  <c r="X334" i="3"/>
  <c r="AG61" i="3"/>
  <c r="N62" i="3" s="1"/>
  <c r="AF61" i="3"/>
  <c r="M62" i="3" s="1"/>
  <c r="X61" i="3"/>
  <c r="T334" i="2"/>
  <c r="V334" i="2" s="1"/>
  <c r="S334" i="2"/>
  <c r="U334" i="2" s="1"/>
  <c r="T280" i="2"/>
  <c r="V280" i="2" s="1"/>
  <c r="S280" i="2"/>
  <c r="U280" i="2" s="1"/>
  <c r="T226" i="2"/>
  <c r="V226" i="2" s="1"/>
  <c r="S226" i="2"/>
  <c r="U226" i="2" s="1"/>
  <c r="T171" i="2"/>
  <c r="V171" i="2" s="1"/>
  <c r="S171" i="2"/>
  <c r="U171" i="2" s="1"/>
  <c r="AB117" i="2"/>
  <c r="I118" i="2" s="1"/>
  <c r="AA117" i="2"/>
  <c r="H118" i="2" s="1"/>
  <c r="Z117" i="2"/>
  <c r="G118" i="2" s="1"/>
  <c r="AE117" i="2"/>
  <c r="L118" i="2" s="1"/>
  <c r="W117" i="2"/>
  <c r="Y117" i="2" s="1"/>
  <c r="AD117" i="2"/>
  <c r="K118" i="2" s="1"/>
  <c r="AC117" i="2"/>
  <c r="J118" i="2" s="1"/>
  <c r="AG117" i="2"/>
  <c r="N118" i="2" s="1"/>
  <c r="AF117" i="2"/>
  <c r="M118" i="2" s="1"/>
  <c r="X117" i="2"/>
  <c r="Z57" i="2"/>
  <c r="G58" i="2" s="1"/>
  <c r="AD57" i="2"/>
  <c r="K58" i="2" s="1"/>
  <c r="W57" i="2"/>
  <c r="AB57" i="2"/>
  <c r="I58" i="2" s="1"/>
  <c r="AC57" i="2"/>
  <c r="J58" i="2" s="1"/>
  <c r="AE57" i="2"/>
  <c r="L58" i="2" s="1"/>
  <c r="AA57" i="2"/>
  <c r="H58" i="2" s="1"/>
  <c r="AF57" i="2"/>
  <c r="M58" i="2" s="1"/>
  <c r="X57" i="2"/>
  <c r="AG57" i="2"/>
  <c r="N58" i="2" s="1"/>
  <c r="Y61" i="3" l="1"/>
  <c r="O335" i="3"/>
  <c r="Q335" i="3" s="1"/>
  <c r="P62" i="3"/>
  <c r="R62" i="3" s="1"/>
  <c r="Z117" i="3"/>
  <c r="G118" i="3" s="1"/>
  <c r="AE117" i="3"/>
  <c r="L118" i="3" s="1"/>
  <c r="W117" i="3"/>
  <c r="AD117" i="3"/>
  <c r="K118" i="3" s="1"/>
  <c r="AC117" i="3"/>
  <c r="J118" i="3" s="1"/>
  <c r="AB117" i="3"/>
  <c r="I118" i="3" s="1"/>
  <c r="AA117" i="3"/>
  <c r="H118" i="3" s="1"/>
  <c r="O281" i="3"/>
  <c r="Q281" i="3" s="1"/>
  <c r="AG117" i="3"/>
  <c r="N118" i="3" s="1"/>
  <c r="X117" i="3"/>
  <c r="AF117" i="3"/>
  <c r="M118" i="3" s="1"/>
  <c r="Y226" i="3"/>
  <c r="P227" i="3"/>
  <c r="R227" i="3" s="1"/>
  <c r="O62" i="3"/>
  <c r="Q62" i="3" s="1"/>
  <c r="P335" i="3"/>
  <c r="R335" i="3" s="1"/>
  <c r="P281" i="3"/>
  <c r="R281" i="3" s="1"/>
  <c r="AE171" i="3"/>
  <c r="L172" i="3" s="1"/>
  <c r="W171" i="3"/>
  <c r="AD171" i="3"/>
  <c r="K172" i="3" s="1"/>
  <c r="AC171" i="3"/>
  <c r="J172" i="3" s="1"/>
  <c r="AB171" i="3"/>
  <c r="I172" i="3" s="1"/>
  <c r="AA171" i="3"/>
  <c r="H172" i="3" s="1"/>
  <c r="Z171" i="3"/>
  <c r="G172" i="3" s="1"/>
  <c r="O227" i="3"/>
  <c r="Q227" i="3" s="1"/>
  <c r="AF171" i="3"/>
  <c r="M172" i="3" s="1"/>
  <c r="X171" i="3"/>
  <c r="AG171" i="3"/>
  <c r="N172" i="3" s="1"/>
  <c r="AB334" i="2"/>
  <c r="I335" i="2" s="1"/>
  <c r="AA334" i="2"/>
  <c r="H335" i="2" s="1"/>
  <c r="Z334" i="2"/>
  <c r="G335" i="2" s="1"/>
  <c r="AE334" i="2"/>
  <c r="L335" i="2" s="1"/>
  <c r="W334" i="2"/>
  <c r="Y334" i="2" s="1"/>
  <c r="AD334" i="2"/>
  <c r="K335" i="2" s="1"/>
  <c r="AC334" i="2"/>
  <c r="J335" i="2" s="1"/>
  <c r="AG334" i="2"/>
  <c r="N335" i="2" s="1"/>
  <c r="AF334" i="2"/>
  <c r="M335" i="2" s="1"/>
  <c r="X334" i="2"/>
  <c r="AB280" i="2"/>
  <c r="I281" i="2" s="1"/>
  <c r="AA280" i="2"/>
  <c r="H281" i="2" s="1"/>
  <c r="Z280" i="2"/>
  <c r="G281" i="2" s="1"/>
  <c r="AE280" i="2"/>
  <c r="L281" i="2" s="1"/>
  <c r="W280" i="2"/>
  <c r="AC280" i="2"/>
  <c r="J281" i="2" s="1"/>
  <c r="AD280" i="2"/>
  <c r="K281" i="2" s="1"/>
  <c r="AG280" i="2"/>
  <c r="N281" i="2" s="1"/>
  <c r="AF280" i="2"/>
  <c r="M281" i="2" s="1"/>
  <c r="X280" i="2"/>
  <c r="AB226" i="2"/>
  <c r="I227" i="2" s="1"/>
  <c r="AA226" i="2"/>
  <c r="H227" i="2" s="1"/>
  <c r="Z226" i="2"/>
  <c r="G227" i="2" s="1"/>
  <c r="AE226" i="2"/>
  <c r="L227" i="2" s="1"/>
  <c r="W226" i="2"/>
  <c r="AD226" i="2"/>
  <c r="K227" i="2" s="1"/>
  <c r="AC226" i="2"/>
  <c r="J227" i="2" s="1"/>
  <c r="AG226" i="2"/>
  <c r="N227" i="2" s="1"/>
  <c r="AF226" i="2"/>
  <c r="M227" i="2" s="1"/>
  <c r="X226" i="2"/>
  <c r="AB171" i="2"/>
  <c r="I172" i="2" s="1"/>
  <c r="AA171" i="2"/>
  <c r="H172" i="2" s="1"/>
  <c r="Z171" i="2"/>
  <c r="G172" i="2" s="1"/>
  <c r="AE171" i="2"/>
  <c r="L172" i="2" s="1"/>
  <c r="W171" i="2"/>
  <c r="AC171" i="2"/>
  <c r="J172" i="2" s="1"/>
  <c r="AD171" i="2"/>
  <c r="K172" i="2" s="1"/>
  <c r="AG171" i="2"/>
  <c r="N172" i="2" s="1"/>
  <c r="AF171" i="2"/>
  <c r="M172" i="2" s="1"/>
  <c r="X171" i="2"/>
  <c r="O118" i="2"/>
  <c r="Q118" i="2" s="1"/>
  <c r="P118" i="2"/>
  <c r="R118" i="2" s="1"/>
  <c r="P58" i="2"/>
  <c r="R58" i="2" s="1"/>
  <c r="Y57" i="2"/>
  <c r="O58" i="2"/>
  <c r="Q58" i="2" s="1"/>
  <c r="Y171" i="3" l="1"/>
  <c r="P172" i="3"/>
  <c r="R172" i="3" s="1"/>
  <c r="T62" i="3"/>
  <c r="V62" i="3" s="1"/>
  <c r="S62" i="3"/>
  <c r="U62" i="3" s="1"/>
  <c r="P118" i="3"/>
  <c r="R118" i="3" s="1"/>
  <c r="Y117" i="3"/>
  <c r="T335" i="3"/>
  <c r="V335" i="3" s="1"/>
  <c r="S335" i="3"/>
  <c r="U335" i="3" s="1"/>
  <c r="S281" i="3"/>
  <c r="U281" i="3" s="1"/>
  <c r="T281" i="3"/>
  <c r="V281" i="3" s="1"/>
  <c r="T227" i="3"/>
  <c r="V227" i="3" s="1"/>
  <c r="S227" i="3"/>
  <c r="U227" i="3" s="1"/>
  <c r="O172" i="3"/>
  <c r="Q172" i="3" s="1"/>
  <c r="O118" i="3"/>
  <c r="Q118" i="3" s="1"/>
  <c r="Y280" i="2"/>
  <c r="Y226" i="2"/>
  <c r="O335" i="2"/>
  <c r="Q335" i="2" s="1"/>
  <c r="P335" i="2"/>
  <c r="R335" i="2" s="1"/>
  <c r="O281" i="2"/>
  <c r="Q281" i="2" s="1"/>
  <c r="P281" i="2"/>
  <c r="R281" i="2" s="1"/>
  <c r="O227" i="2"/>
  <c r="Q227" i="2" s="1"/>
  <c r="P227" i="2"/>
  <c r="R227" i="2" s="1"/>
  <c r="Y171" i="2"/>
  <c r="O172" i="2"/>
  <c r="Q172" i="2" s="1"/>
  <c r="P172" i="2"/>
  <c r="R172" i="2" s="1"/>
  <c r="T118" i="2"/>
  <c r="V118" i="2" s="1"/>
  <c r="S118" i="2"/>
  <c r="U118" i="2" s="1"/>
  <c r="S58" i="2"/>
  <c r="U58" i="2" s="1"/>
  <c r="T58" i="2"/>
  <c r="V58" i="2" s="1"/>
  <c r="AC227" i="3" l="1"/>
  <c r="J228" i="3" s="1"/>
  <c r="AB227" i="3"/>
  <c r="I228" i="3" s="1"/>
  <c r="AA227" i="3"/>
  <c r="H228" i="3" s="1"/>
  <c r="Z227" i="3"/>
  <c r="G228" i="3" s="1"/>
  <c r="AE227" i="3"/>
  <c r="L228" i="3" s="1"/>
  <c r="W227" i="3"/>
  <c r="Y227" i="3" s="1"/>
  <c r="AD227" i="3"/>
  <c r="K228" i="3" s="1"/>
  <c r="AA281" i="3"/>
  <c r="H282" i="3" s="1"/>
  <c r="Z281" i="3"/>
  <c r="G282" i="3" s="1"/>
  <c r="W281" i="3"/>
  <c r="AE281" i="3"/>
  <c r="L282" i="3" s="1"/>
  <c r="AD281" i="3"/>
  <c r="K282" i="3" s="1"/>
  <c r="AB281" i="3"/>
  <c r="I282" i="3" s="1"/>
  <c r="AC281" i="3"/>
  <c r="J282" i="3" s="1"/>
  <c r="AG227" i="3"/>
  <c r="N228" i="3" s="1"/>
  <c r="AF227" i="3"/>
  <c r="M228" i="3" s="1"/>
  <c r="X227" i="3"/>
  <c r="AE335" i="3"/>
  <c r="L336" i="3" s="1"/>
  <c r="W335" i="3"/>
  <c r="AD335" i="3"/>
  <c r="K336" i="3" s="1"/>
  <c r="AC335" i="3"/>
  <c r="J336" i="3" s="1"/>
  <c r="AB335" i="3"/>
  <c r="I336" i="3" s="1"/>
  <c r="AA335" i="3"/>
  <c r="H336" i="3" s="1"/>
  <c r="Z335" i="3"/>
  <c r="G336" i="3" s="1"/>
  <c r="AD62" i="3"/>
  <c r="K63" i="3" s="1"/>
  <c r="AC62" i="3"/>
  <c r="J63" i="3" s="1"/>
  <c r="AB62" i="3"/>
  <c r="I63" i="3" s="1"/>
  <c r="AE62" i="3"/>
  <c r="L63" i="3" s="1"/>
  <c r="AA62" i="3"/>
  <c r="H63" i="3" s="1"/>
  <c r="Z62" i="3"/>
  <c r="G63" i="3" s="1"/>
  <c r="W62" i="3"/>
  <c r="T118" i="3"/>
  <c r="V118" i="3" s="1"/>
  <c r="S118" i="3"/>
  <c r="U118" i="3" s="1"/>
  <c r="X335" i="3"/>
  <c r="AG335" i="3"/>
  <c r="N336" i="3" s="1"/>
  <c r="AF335" i="3"/>
  <c r="M336" i="3" s="1"/>
  <c r="AG62" i="3"/>
  <c r="N63" i="3" s="1"/>
  <c r="AF62" i="3"/>
  <c r="M63" i="3" s="1"/>
  <c r="X62" i="3"/>
  <c r="T172" i="3"/>
  <c r="V172" i="3" s="1"/>
  <c r="S172" i="3"/>
  <c r="U172" i="3" s="1"/>
  <c r="AG281" i="3"/>
  <c r="N282" i="3" s="1"/>
  <c r="X281" i="3"/>
  <c r="AF281" i="3"/>
  <c r="M282" i="3" s="1"/>
  <c r="T335" i="2"/>
  <c r="V335" i="2" s="1"/>
  <c r="S335" i="2"/>
  <c r="U335" i="2" s="1"/>
  <c r="T281" i="2"/>
  <c r="V281" i="2" s="1"/>
  <c r="S281" i="2"/>
  <c r="U281" i="2" s="1"/>
  <c r="T227" i="2"/>
  <c r="V227" i="2" s="1"/>
  <c r="S227" i="2"/>
  <c r="U227" i="2" s="1"/>
  <c r="T172" i="2"/>
  <c r="V172" i="2" s="1"/>
  <c r="S172" i="2"/>
  <c r="U172" i="2" s="1"/>
  <c r="AE118" i="2"/>
  <c r="L119" i="2" s="1"/>
  <c r="W118" i="2"/>
  <c r="AD118" i="2"/>
  <c r="K119" i="2" s="1"/>
  <c r="AC118" i="2"/>
  <c r="J119" i="2" s="1"/>
  <c r="AB118" i="2"/>
  <c r="I119" i="2" s="1"/>
  <c r="AA118" i="2"/>
  <c r="H119" i="2" s="1"/>
  <c r="Z118" i="2"/>
  <c r="G119" i="2" s="1"/>
  <c r="AG118" i="2"/>
  <c r="N119" i="2" s="1"/>
  <c r="AF118" i="2"/>
  <c r="M119" i="2" s="1"/>
  <c r="X118" i="2"/>
  <c r="AG58" i="2"/>
  <c r="N59" i="2" s="1"/>
  <c r="X58" i="2"/>
  <c r="AF58" i="2"/>
  <c r="M59" i="2" s="1"/>
  <c r="AD58" i="2"/>
  <c r="K59" i="2" s="1"/>
  <c r="W58" i="2"/>
  <c r="AE58" i="2"/>
  <c r="L59" i="2" s="1"/>
  <c r="AA58" i="2"/>
  <c r="H59" i="2" s="1"/>
  <c r="AB58" i="2"/>
  <c r="I59" i="2" s="1"/>
  <c r="AC58" i="2"/>
  <c r="J59" i="2" s="1"/>
  <c r="Z58" i="2"/>
  <c r="G59" i="2" s="1"/>
  <c r="Y281" i="3" l="1"/>
  <c r="Y62" i="3"/>
  <c r="AG172" i="3"/>
  <c r="N173" i="3" s="1"/>
  <c r="AF172" i="3"/>
  <c r="M173" i="3" s="1"/>
  <c r="X172" i="3"/>
  <c r="AG118" i="3"/>
  <c r="N119" i="3" s="1"/>
  <c r="X118" i="3"/>
  <c r="AF118" i="3"/>
  <c r="M119" i="3" s="1"/>
  <c r="O336" i="3"/>
  <c r="Q336" i="3" s="1"/>
  <c r="P282" i="3"/>
  <c r="R282" i="3" s="1"/>
  <c r="O63" i="3"/>
  <c r="Q63" i="3" s="1"/>
  <c r="O228" i="3"/>
  <c r="Q228" i="3" s="1"/>
  <c r="P336" i="3"/>
  <c r="R336" i="3" s="1"/>
  <c r="P63" i="3"/>
  <c r="R63" i="3" s="1"/>
  <c r="Y335" i="3"/>
  <c r="P228" i="3"/>
  <c r="R228" i="3" s="1"/>
  <c r="AC172" i="3"/>
  <c r="J173" i="3" s="1"/>
  <c r="AB172" i="3"/>
  <c r="I173" i="3" s="1"/>
  <c r="AA172" i="3"/>
  <c r="H173" i="3" s="1"/>
  <c r="Z172" i="3"/>
  <c r="G173" i="3" s="1"/>
  <c r="AE172" i="3"/>
  <c r="L173" i="3" s="1"/>
  <c r="W172" i="3"/>
  <c r="Y172" i="3" s="1"/>
  <c r="AD172" i="3"/>
  <c r="K173" i="3" s="1"/>
  <c r="AE118" i="3"/>
  <c r="L119" i="3" s="1"/>
  <c r="W118" i="3"/>
  <c r="Y118" i="3" s="1"/>
  <c r="AD118" i="3"/>
  <c r="K119" i="3" s="1"/>
  <c r="AB118" i="3"/>
  <c r="I119" i="3" s="1"/>
  <c r="AA118" i="3"/>
  <c r="H119" i="3" s="1"/>
  <c r="Z118" i="3"/>
  <c r="G119" i="3" s="1"/>
  <c r="AC118" i="3"/>
  <c r="J119" i="3" s="1"/>
  <c r="O282" i="3"/>
  <c r="Q282" i="3" s="1"/>
  <c r="Y58" i="2"/>
  <c r="AE335" i="2"/>
  <c r="L336" i="2" s="1"/>
  <c r="W335" i="2"/>
  <c r="AD335" i="2"/>
  <c r="K336" i="2" s="1"/>
  <c r="AC335" i="2"/>
  <c r="J336" i="2" s="1"/>
  <c r="AB335" i="2"/>
  <c r="I336" i="2" s="1"/>
  <c r="AA335" i="2"/>
  <c r="H336" i="2" s="1"/>
  <c r="Z335" i="2"/>
  <c r="G336" i="2" s="1"/>
  <c r="AG335" i="2"/>
  <c r="N336" i="2" s="1"/>
  <c r="AF335" i="2"/>
  <c r="M336" i="2" s="1"/>
  <c r="X335" i="2"/>
  <c r="AE281" i="2"/>
  <c r="L282" i="2" s="1"/>
  <c r="W281" i="2"/>
  <c r="AD281" i="2"/>
  <c r="K282" i="2" s="1"/>
  <c r="AC281" i="2"/>
  <c r="J282" i="2" s="1"/>
  <c r="AB281" i="2"/>
  <c r="I282" i="2" s="1"/>
  <c r="Z281" i="2"/>
  <c r="G282" i="2" s="1"/>
  <c r="AA281" i="2"/>
  <c r="H282" i="2" s="1"/>
  <c r="AG281" i="2"/>
  <c r="N282" i="2" s="1"/>
  <c r="AF281" i="2"/>
  <c r="M282" i="2" s="1"/>
  <c r="X281" i="2"/>
  <c r="AE227" i="2"/>
  <c r="L228" i="2" s="1"/>
  <c r="W227" i="2"/>
  <c r="AD227" i="2"/>
  <c r="K228" i="2" s="1"/>
  <c r="AC227" i="2"/>
  <c r="J228" i="2" s="1"/>
  <c r="AB227" i="2"/>
  <c r="I228" i="2" s="1"/>
  <c r="AA227" i="2"/>
  <c r="H228" i="2" s="1"/>
  <c r="Z227" i="2"/>
  <c r="G228" i="2" s="1"/>
  <c r="AG227" i="2"/>
  <c r="N228" i="2" s="1"/>
  <c r="AF227" i="2"/>
  <c r="M228" i="2" s="1"/>
  <c r="X227" i="2"/>
  <c r="AE172" i="2"/>
  <c r="L173" i="2" s="1"/>
  <c r="W172" i="2"/>
  <c r="AD172" i="2"/>
  <c r="K173" i="2" s="1"/>
  <c r="AC172" i="2"/>
  <c r="J173" i="2" s="1"/>
  <c r="AB172" i="2"/>
  <c r="I173" i="2" s="1"/>
  <c r="Z172" i="2"/>
  <c r="G173" i="2" s="1"/>
  <c r="AA172" i="2"/>
  <c r="H173" i="2" s="1"/>
  <c r="AG172" i="2"/>
  <c r="N173" i="2" s="1"/>
  <c r="AF172" i="2"/>
  <c r="M173" i="2" s="1"/>
  <c r="X172" i="2"/>
  <c r="O119" i="2"/>
  <c r="Q119" i="2" s="1"/>
  <c r="P119" i="2"/>
  <c r="R119" i="2" s="1"/>
  <c r="Y118" i="2"/>
  <c r="P59" i="2"/>
  <c r="R59" i="2" s="1"/>
  <c r="O59" i="2"/>
  <c r="Q59" i="2" s="1"/>
  <c r="O173" i="3" l="1"/>
  <c r="Q173" i="3" s="1"/>
  <c r="S63" i="3"/>
  <c r="U63" i="3" s="1"/>
  <c r="T63" i="3"/>
  <c r="V63" i="3" s="1"/>
  <c r="P173" i="3"/>
  <c r="R173" i="3" s="1"/>
  <c r="T228" i="3"/>
  <c r="V228" i="3" s="1"/>
  <c r="S228" i="3"/>
  <c r="U228" i="3" s="1"/>
  <c r="O119" i="3"/>
  <c r="Q119" i="3" s="1"/>
  <c r="P119" i="3"/>
  <c r="R119" i="3" s="1"/>
  <c r="T282" i="3"/>
  <c r="V282" i="3" s="1"/>
  <c r="S282" i="3"/>
  <c r="U282" i="3" s="1"/>
  <c r="T336" i="3"/>
  <c r="V336" i="3" s="1"/>
  <c r="S336" i="3"/>
  <c r="U336" i="3" s="1"/>
  <c r="O336" i="2"/>
  <c r="Q336" i="2" s="1"/>
  <c r="Y335" i="2"/>
  <c r="P336" i="2"/>
  <c r="R336" i="2" s="1"/>
  <c r="O282" i="2"/>
  <c r="Q282" i="2" s="1"/>
  <c r="P282" i="2"/>
  <c r="R282" i="2" s="1"/>
  <c r="Y281" i="2"/>
  <c r="O228" i="2"/>
  <c r="Q228" i="2" s="1"/>
  <c r="P228" i="2"/>
  <c r="R228" i="2" s="1"/>
  <c r="Y227" i="2"/>
  <c r="O173" i="2"/>
  <c r="Q173" i="2" s="1"/>
  <c r="Y172" i="2"/>
  <c r="P173" i="2"/>
  <c r="R173" i="2" s="1"/>
  <c r="T119" i="2"/>
  <c r="V119" i="2" s="1"/>
  <c r="S119" i="2"/>
  <c r="U119" i="2" s="1"/>
  <c r="S59" i="2"/>
  <c r="U59" i="2" s="1"/>
  <c r="T59" i="2"/>
  <c r="V59" i="2" s="1"/>
  <c r="AD282" i="3" l="1"/>
  <c r="K283" i="3" s="1"/>
  <c r="AE282" i="3"/>
  <c r="L283" i="3" s="1"/>
  <c r="AC282" i="3"/>
  <c r="J283" i="3" s="1"/>
  <c r="AB282" i="3"/>
  <c r="I283" i="3" s="1"/>
  <c r="AA282" i="3"/>
  <c r="H283" i="3" s="1"/>
  <c r="Z282" i="3"/>
  <c r="G283" i="3" s="1"/>
  <c r="W282" i="3"/>
  <c r="Y282" i="3" s="1"/>
  <c r="T119" i="3"/>
  <c r="V119" i="3" s="1"/>
  <c r="S119" i="3"/>
  <c r="U119" i="3" s="1"/>
  <c r="AD63" i="3"/>
  <c r="K64" i="3" s="1"/>
  <c r="AA63" i="3"/>
  <c r="H64" i="3" s="1"/>
  <c r="Z63" i="3"/>
  <c r="G64" i="3" s="1"/>
  <c r="W63" i="3"/>
  <c r="AE63" i="3"/>
  <c r="L64" i="3" s="1"/>
  <c r="AC63" i="3"/>
  <c r="J64" i="3" s="1"/>
  <c r="AB63" i="3"/>
  <c r="I64" i="3" s="1"/>
  <c r="AF282" i="3"/>
  <c r="M283" i="3" s="1"/>
  <c r="X282" i="3"/>
  <c r="AG282" i="3"/>
  <c r="N283" i="3" s="1"/>
  <c r="Z228" i="3"/>
  <c r="G229" i="3" s="1"/>
  <c r="AE228" i="3"/>
  <c r="L229" i="3" s="1"/>
  <c r="W228" i="3"/>
  <c r="AD228" i="3"/>
  <c r="K229" i="3" s="1"/>
  <c r="AC228" i="3"/>
  <c r="J229" i="3" s="1"/>
  <c r="AB228" i="3"/>
  <c r="I229" i="3" s="1"/>
  <c r="AA228" i="3"/>
  <c r="H229" i="3" s="1"/>
  <c r="AG63" i="3"/>
  <c r="N64" i="3" s="1"/>
  <c r="X63" i="3"/>
  <c r="AF63" i="3"/>
  <c r="M64" i="3" s="1"/>
  <c r="AG228" i="3"/>
  <c r="N229" i="3" s="1"/>
  <c r="AF228" i="3"/>
  <c r="M229" i="3" s="1"/>
  <c r="X228" i="3"/>
  <c r="T173" i="3"/>
  <c r="V173" i="3" s="1"/>
  <c r="S173" i="3"/>
  <c r="U173" i="3" s="1"/>
  <c r="AB336" i="3"/>
  <c r="I337" i="3" s="1"/>
  <c r="AA336" i="3"/>
  <c r="H337" i="3" s="1"/>
  <c r="Z336" i="3"/>
  <c r="G337" i="3" s="1"/>
  <c r="AE336" i="3"/>
  <c r="L337" i="3" s="1"/>
  <c r="AD336" i="3"/>
  <c r="K337" i="3" s="1"/>
  <c r="AC336" i="3"/>
  <c r="J337" i="3" s="1"/>
  <c r="W336" i="3"/>
  <c r="AG336" i="3"/>
  <c r="N337" i="3" s="1"/>
  <c r="AF336" i="3"/>
  <c r="M337" i="3" s="1"/>
  <c r="X336" i="3"/>
  <c r="T336" i="2"/>
  <c r="V336" i="2" s="1"/>
  <c r="S336" i="2"/>
  <c r="U336" i="2" s="1"/>
  <c r="T282" i="2"/>
  <c r="V282" i="2" s="1"/>
  <c r="S282" i="2"/>
  <c r="U282" i="2" s="1"/>
  <c r="T228" i="2"/>
  <c r="V228" i="2" s="1"/>
  <c r="S228" i="2"/>
  <c r="U228" i="2" s="1"/>
  <c r="T173" i="2"/>
  <c r="V173" i="2" s="1"/>
  <c r="S173" i="2"/>
  <c r="U173" i="2" s="1"/>
  <c r="AD119" i="2"/>
  <c r="K120" i="2" s="1"/>
  <c r="AC119" i="2"/>
  <c r="J120" i="2" s="1"/>
  <c r="AB119" i="2"/>
  <c r="I120" i="2" s="1"/>
  <c r="AA119" i="2"/>
  <c r="H120" i="2" s="1"/>
  <c r="Z119" i="2"/>
  <c r="G120" i="2" s="1"/>
  <c r="W119" i="2"/>
  <c r="Y119" i="2" s="1"/>
  <c r="AE119" i="2"/>
  <c r="L120" i="2" s="1"/>
  <c r="AG119" i="2"/>
  <c r="N120" i="2" s="1"/>
  <c r="AF119" i="2"/>
  <c r="M120" i="2" s="1"/>
  <c r="X119" i="2"/>
  <c r="X59" i="2"/>
  <c r="AF59" i="2"/>
  <c r="M60" i="2" s="1"/>
  <c r="AG59" i="2"/>
  <c r="N60" i="2" s="1"/>
  <c r="AB59" i="2"/>
  <c r="I60" i="2" s="1"/>
  <c r="AC59" i="2"/>
  <c r="J60" i="2" s="1"/>
  <c r="AE59" i="2"/>
  <c r="L60" i="2" s="1"/>
  <c r="AA59" i="2"/>
  <c r="H60" i="2" s="1"/>
  <c r="AD59" i="2"/>
  <c r="K60" i="2" s="1"/>
  <c r="Z59" i="2"/>
  <c r="G60" i="2" s="1"/>
  <c r="W59" i="2"/>
  <c r="Y59" i="2" s="1"/>
  <c r="P64" i="3" l="1"/>
  <c r="R64" i="3" s="1"/>
  <c r="AG119" i="3"/>
  <c r="N120" i="3" s="1"/>
  <c r="AF119" i="3"/>
  <c r="M120" i="3" s="1"/>
  <c r="X119" i="3"/>
  <c r="Y228" i="3"/>
  <c r="O283" i="3"/>
  <c r="Q283" i="3" s="1"/>
  <c r="O337" i="3"/>
  <c r="Q337" i="3" s="1"/>
  <c r="Y63" i="3"/>
  <c r="O229" i="3"/>
  <c r="Q229" i="3" s="1"/>
  <c r="O64" i="3"/>
  <c r="Q64" i="3" s="1"/>
  <c r="P283" i="3"/>
  <c r="R283" i="3" s="1"/>
  <c r="P337" i="3"/>
  <c r="R337" i="3" s="1"/>
  <c r="Z173" i="3"/>
  <c r="G174" i="3" s="1"/>
  <c r="AE173" i="3"/>
  <c r="L174" i="3" s="1"/>
  <c r="W173" i="3"/>
  <c r="Y173" i="3" s="1"/>
  <c r="AD173" i="3"/>
  <c r="K174" i="3" s="1"/>
  <c r="AC173" i="3"/>
  <c r="J174" i="3" s="1"/>
  <c r="AB173" i="3"/>
  <c r="I174" i="3" s="1"/>
  <c r="AA173" i="3"/>
  <c r="H174" i="3" s="1"/>
  <c r="Y336" i="3"/>
  <c r="AG173" i="3"/>
  <c r="N174" i="3" s="1"/>
  <c r="AF173" i="3"/>
  <c r="M174" i="3" s="1"/>
  <c r="X173" i="3"/>
  <c r="P229" i="3"/>
  <c r="R229" i="3" s="1"/>
  <c r="AC119" i="3"/>
  <c r="J120" i="3" s="1"/>
  <c r="AB119" i="3"/>
  <c r="I120" i="3" s="1"/>
  <c r="AA119" i="3"/>
  <c r="H120" i="3" s="1"/>
  <c r="AE119" i="3"/>
  <c r="L120" i="3" s="1"/>
  <c r="W119" i="3"/>
  <c r="Y119" i="3" s="1"/>
  <c r="AD119" i="3"/>
  <c r="K120" i="3" s="1"/>
  <c r="Z119" i="3"/>
  <c r="G120" i="3" s="1"/>
  <c r="AD336" i="2"/>
  <c r="K337" i="2" s="1"/>
  <c r="AC336" i="2"/>
  <c r="J337" i="2" s="1"/>
  <c r="AB336" i="2"/>
  <c r="I337" i="2" s="1"/>
  <c r="AA336" i="2"/>
  <c r="H337" i="2" s="1"/>
  <c r="Z336" i="2"/>
  <c r="G337" i="2" s="1"/>
  <c r="W336" i="2"/>
  <c r="Y336" i="2" s="1"/>
  <c r="AE336" i="2"/>
  <c r="L337" i="2" s="1"/>
  <c r="AG336" i="2"/>
  <c r="N337" i="2" s="1"/>
  <c r="AF336" i="2"/>
  <c r="M337" i="2" s="1"/>
  <c r="X336" i="2"/>
  <c r="AD282" i="2"/>
  <c r="K283" i="2" s="1"/>
  <c r="AC282" i="2"/>
  <c r="J283" i="2" s="1"/>
  <c r="AB282" i="2"/>
  <c r="I283" i="2" s="1"/>
  <c r="AA282" i="2"/>
  <c r="H283" i="2" s="1"/>
  <c r="Z282" i="2"/>
  <c r="G283" i="2" s="1"/>
  <c r="AE282" i="2"/>
  <c r="L283" i="2" s="1"/>
  <c r="W282" i="2"/>
  <c r="AG282" i="2"/>
  <c r="N283" i="2" s="1"/>
  <c r="X282" i="2"/>
  <c r="AF282" i="2"/>
  <c r="M283" i="2" s="1"/>
  <c r="AG228" i="2"/>
  <c r="N229" i="2" s="1"/>
  <c r="AF228" i="2"/>
  <c r="M229" i="2" s="1"/>
  <c r="X228" i="2"/>
  <c r="AD228" i="2"/>
  <c r="K229" i="2" s="1"/>
  <c r="AC228" i="2"/>
  <c r="J229" i="2" s="1"/>
  <c r="AB228" i="2"/>
  <c r="I229" i="2" s="1"/>
  <c r="AA228" i="2"/>
  <c r="H229" i="2" s="1"/>
  <c r="Z228" i="2"/>
  <c r="G229" i="2" s="1"/>
  <c r="AE228" i="2"/>
  <c r="L229" i="2" s="1"/>
  <c r="W228" i="2"/>
  <c r="AD173" i="2"/>
  <c r="K174" i="2" s="1"/>
  <c r="AC173" i="2"/>
  <c r="J174" i="2" s="1"/>
  <c r="AB173" i="2"/>
  <c r="I174" i="2" s="1"/>
  <c r="AA173" i="2"/>
  <c r="H174" i="2" s="1"/>
  <c r="Z173" i="2"/>
  <c r="G174" i="2" s="1"/>
  <c r="AE173" i="2"/>
  <c r="L174" i="2" s="1"/>
  <c r="W173" i="2"/>
  <c r="Y173" i="2" s="1"/>
  <c r="AG173" i="2"/>
  <c r="N174" i="2" s="1"/>
  <c r="X173" i="2"/>
  <c r="AF173" i="2"/>
  <c r="M174" i="2" s="1"/>
  <c r="P120" i="2"/>
  <c r="R120" i="2" s="1"/>
  <c r="O120" i="2"/>
  <c r="Q120" i="2" s="1"/>
  <c r="P60" i="2"/>
  <c r="R60" i="2" s="1"/>
  <c r="O60" i="2"/>
  <c r="Q60" i="2" s="1"/>
  <c r="T229" i="3" l="1"/>
  <c r="V229" i="3" s="1"/>
  <c r="S229" i="3"/>
  <c r="U229" i="3" s="1"/>
  <c r="S283" i="3"/>
  <c r="U283" i="3" s="1"/>
  <c r="T283" i="3"/>
  <c r="V283" i="3" s="1"/>
  <c r="O120" i="3"/>
  <c r="Q120" i="3" s="1"/>
  <c r="O174" i="3"/>
  <c r="Q174" i="3" s="1"/>
  <c r="T337" i="3"/>
  <c r="V337" i="3" s="1"/>
  <c r="S337" i="3"/>
  <c r="U337" i="3" s="1"/>
  <c r="P120" i="3"/>
  <c r="R120" i="3" s="1"/>
  <c r="P174" i="3"/>
  <c r="R174" i="3" s="1"/>
  <c r="S64" i="3"/>
  <c r="U64" i="3" s="1"/>
  <c r="T64" i="3"/>
  <c r="V64" i="3" s="1"/>
  <c r="Y282" i="2"/>
  <c r="O337" i="2"/>
  <c r="Q337" i="2" s="1"/>
  <c r="P337" i="2"/>
  <c r="R337" i="2" s="1"/>
  <c r="P283" i="2"/>
  <c r="R283" i="2" s="1"/>
  <c r="O283" i="2"/>
  <c r="Q283" i="2" s="1"/>
  <c r="O229" i="2"/>
  <c r="Q229" i="2" s="1"/>
  <c r="P229" i="2"/>
  <c r="R229" i="2" s="1"/>
  <c r="Y228" i="2"/>
  <c r="P174" i="2"/>
  <c r="R174" i="2" s="1"/>
  <c r="O174" i="2"/>
  <c r="Q174" i="2" s="1"/>
  <c r="S120" i="2"/>
  <c r="U120" i="2" s="1"/>
  <c r="T120" i="2"/>
  <c r="V120" i="2" s="1"/>
  <c r="S60" i="2"/>
  <c r="U60" i="2" s="1"/>
  <c r="T60" i="2"/>
  <c r="V60" i="2" s="1"/>
  <c r="AG337" i="3" l="1"/>
  <c r="N338" i="3" s="1"/>
  <c r="AF337" i="3"/>
  <c r="M338" i="3" s="1"/>
  <c r="X337" i="3"/>
  <c r="T120" i="3"/>
  <c r="V120" i="3" s="1"/>
  <c r="S120" i="3"/>
  <c r="U120" i="3" s="1"/>
  <c r="AG64" i="3"/>
  <c r="N65" i="3" s="1"/>
  <c r="AF64" i="3"/>
  <c r="M65" i="3" s="1"/>
  <c r="X64" i="3"/>
  <c r="AE229" i="3"/>
  <c r="L230" i="3" s="1"/>
  <c r="W229" i="3"/>
  <c r="AD229" i="3"/>
  <c r="K230" i="3" s="1"/>
  <c r="AC229" i="3"/>
  <c r="J230" i="3" s="1"/>
  <c r="AB229" i="3"/>
  <c r="I230" i="3" s="1"/>
  <c r="AA229" i="3"/>
  <c r="H230" i="3" s="1"/>
  <c r="Z229" i="3"/>
  <c r="G230" i="3" s="1"/>
  <c r="AG229" i="3"/>
  <c r="N230" i="3" s="1"/>
  <c r="AF229" i="3"/>
  <c r="M230" i="3" s="1"/>
  <c r="X229" i="3"/>
  <c r="T174" i="3"/>
  <c r="V174" i="3" s="1"/>
  <c r="S174" i="3"/>
  <c r="U174" i="3" s="1"/>
  <c r="AC64" i="3"/>
  <c r="J65" i="3" s="1"/>
  <c r="AA64" i="3"/>
  <c r="H65" i="3" s="1"/>
  <c r="AE64" i="3"/>
  <c r="L65" i="3" s="1"/>
  <c r="W64" i="3"/>
  <c r="Y64" i="3" s="1"/>
  <c r="AD64" i="3"/>
  <c r="K65" i="3" s="1"/>
  <c r="AB64" i="3"/>
  <c r="I65" i="3" s="1"/>
  <c r="Z64" i="3"/>
  <c r="G65" i="3" s="1"/>
  <c r="X283" i="3"/>
  <c r="AG283" i="3"/>
  <c r="N284" i="3" s="1"/>
  <c r="AF283" i="3"/>
  <c r="M284" i="3" s="1"/>
  <c r="AE337" i="3"/>
  <c r="L338" i="3" s="1"/>
  <c r="W337" i="3"/>
  <c r="Y337" i="3" s="1"/>
  <c r="AD337" i="3"/>
  <c r="K338" i="3" s="1"/>
  <c r="AC337" i="3"/>
  <c r="J338" i="3" s="1"/>
  <c r="AB337" i="3"/>
  <c r="I338" i="3" s="1"/>
  <c r="AA337" i="3"/>
  <c r="H338" i="3" s="1"/>
  <c r="Z337" i="3"/>
  <c r="G338" i="3" s="1"/>
  <c r="AC283" i="3"/>
  <c r="J284" i="3" s="1"/>
  <c r="AA283" i="3"/>
  <c r="H284" i="3" s="1"/>
  <c r="W283" i="3"/>
  <c r="Y283" i="3" s="1"/>
  <c r="AE283" i="3"/>
  <c r="L284" i="3" s="1"/>
  <c r="AD283" i="3"/>
  <c r="K284" i="3" s="1"/>
  <c r="Z283" i="3"/>
  <c r="G284" i="3" s="1"/>
  <c r="AB283" i="3"/>
  <c r="I284" i="3" s="1"/>
  <c r="S337" i="2"/>
  <c r="U337" i="2" s="1"/>
  <c r="T337" i="2"/>
  <c r="V337" i="2" s="1"/>
  <c r="S283" i="2"/>
  <c r="U283" i="2" s="1"/>
  <c r="T283" i="2"/>
  <c r="V283" i="2" s="1"/>
  <c r="S229" i="2"/>
  <c r="U229" i="2" s="1"/>
  <c r="T229" i="2"/>
  <c r="V229" i="2" s="1"/>
  <c r="S174" i="2"/>
  <c r="U174" i="2" s="1"/>
  <c r="T174" i="2"/>
  <c r="V174" i="2" s="1"/>
  <c r="AG120" i="2"/>
  <c r="N121" i="2" s="1"/>
  <c r="AF120" i="2"/>
  <c r="M121" i="2" s="1"/>
  <c r="X120" i="2"/>
  <c r="AA120" i="2"/>
  <c r="H121" i="2" s="1"/>
  <c r="Z120" i="2"/>
  <c r="G121" i="2" s="1"/>
  <c r="AE120" i="2"/>
  <c r="L121" i="2" s="1"/>
  <c r="W120" i="2"/>
  <c r="AD120" i="2"/>
  <c r="K121" i="2" s="1"/>
  <c r="AC120" i="2"/>
  <c r="J121" i="2" s="1"/>
  <c r="AB120" i="2"/>
  <c r="I121" i="2" s="1"/>
  <c r="AF60" i="2"/>
  <c r="M61" i="2" s="1"/>
  <c r="X60" i="2"/>
  <c r="AG60" i="2"/>
  <c r="N61" i="2" s="1"/>
  <c r="W60" i="2"/>
  <c r="Y60" i="2" s="1"/>
  <c r="AA60" i="2"/>
  <c r="H61" i="2" s="1"/>
  <c r="AC60" i="2"/>
  <c r="J61" i="2" s="1"/>
  <c r="AD60" i="2"/>
  <c r="K61" i="2" s="1"/>
  <c r="Z60" i="2"/>
  <c r="G61" i="2" s="1"/>
  <c r="AE60" i="2"/>
  <c r="L61" i="2" s="1"/>
  <c r="AB60" i="2"/>
  <c r="I61" i="2" s="1"/>
  <c r="P65" i="3" l="1"/>
  <c r="R65" i="3" s="1"/>
  <c r="O338" i="3"/>
  <c r="Q338" i="3" s="1"/>
  <c r="P230" i="3"/>
  <c r="R230" i="3" s="1"/>
  <c r="Z120" i="3"/>
  <c r="G121" i="3" s="1"/>
  <c r="AD120" i="3"/>
  <c r="K121" i="3" s="1"/>
  <c r="AC120" i="3"/>
  <c r="J121" i="3" s="1"/>
  <c r="AB120" i="3"/>
  <c r="I121" i="3" s="1"/>
  <c r="AA120" i="3"/>
  <c r="H121" i="3" s="1"/>
  <c r="W120" i="3"/>
  <c r="AE120" i="3"/>
  <c r="L121" i="3" s="1"/>
  <c r="P284" i="3"/>
  <c r="R284" i="3" s="1"/>
  <c r="AE174" i="3"/>
  <c r="L175" i="3" s="1"/>
  <c r="W174" i="3"/>
  <c r="AD174" i="3"/>
  <c r="K175" i="3" s="1"/>
  <c r="AC174" i="3"/>
  <c r="J175" i="3" s="1"/>
  <c r="AB174" i="3"/>
  <c r="I175" i="3" s="1"/>
  <c r="AA174" i="3"/>
  <c r="H175" i="3" s="1"/>
  <c r="Z174" i="3"/>
  <c r="G175" i="3" s="1"/>
  <c r="AG120" i="3"/>
  <c r="N121" i="3" s="1"/>
  <c r="AF120" i="3"/>
  <c r="M121" i="3" s="1"/>
  <c r="X120" i="3"/>
  <c r="O284" i="3"/>
  <c r="Q284" i="3" s="1"/>
  <c r="P338" i="3"/>
  <c r="R338" i="3" s="1"/>
  <c r="O65" i="3"/>
  <c r="Q65" i="3" s="1"/>
  <c r="AG174" i="3"/>
  <c r="N175" i="3" s="1"/>
  <c r="X174" i="3"/>
  <c r="AF174" i="3"/>
  <c r="M175" i="3" s="1"/>
  <c r="O230" i="3"/>
  <c r="Q230" i="3" s="1"/>
  <c r="Y229" i="3"/>
  <c r="Y120" i="2"/>
  <c r="AG337" i="2"/>
  <c r="N338" i="2" s="1"/>
  <c r="AF337" i="2"/>
  <c r="M338" i="2" s="1"/>
  <c r="X337" i="2"/>
  <c r="AA337" i="2"/>
  <c r="H338" i="2" s="1"/>
  <c r="Z337" i="2"/>
  <c r="G338" i="2" s="1"/>
  <c r="AE337" i="2"/>
  <c r="L338" i="2" s="1"/>
  <c r="W337" i="2"/>
  <c r="AD337" i="2"/>
  <c r="K338" i="2" s="1"/>
  <c r="AC337" i="2"/>
  <c r="J338" i="2" s="1"/>
  <c r="AB337" i="2"/>
  <c r="I338" i="2" s="1"/>
  <c r="AG283" i="2"/>
  <c r="N284" i="2" s="1"/>
  <c r="AF283" i="2"/>
  <c r="M284" i="2" s="1"/>
  <c r="X283" i="2"/>
  <c r="AA283" i="2"/>
  <c r="H284" i="2" s="1"/>
  <c r="Z283" i="2"/>
  <c r="G284" i="2" s="1"/>
  <c r="AE283" i="2"/>
  <c r="L284" i="2" s="1"/>
  <c r="W283" i="2"/>
  <c r="AD283" i="2"/>
  <c r="K284" i="2" s="1"/>
  <c r="AB283" i="2"/>
  <c r="I284" i="2" s="1"/>
  <c r="AC283" i="2"/>
  <c r="J284" i="2" s="1"/>
  <c r="AG229" i="2"/>
  <c r="N230" i="2" s="1"/>
  <c r="AF229" i="2"/>
  <c r="M230" i="2" s="1"/>
  <c r="X229" i="2"/>
  <c r="AA229" i="2"/>
  <c r="H230" i="2" s="1"/>
  <c r="Z229" i="2"/>
  <c r="G230" i="2" s="1"/>
  <c r="AE229" i="2"/>
  <c r="L230" i="2" s="1"/>
  <c r="W229" i="2"/>
  <c r="Y229" i="2" s="1"/>
  <c r="AD229" i="2"/>
  <c r="K230" i="2" s="1"/>
  <c r="AC229" i="2"/>
  <c r="J230" i="2" s="1"/>
  <c r="AB229" i="2"/>
  <c r="I230" i="2" s="1"/>
  <c r="AG174" i="2"/>
  <c r="N175" i="2" s="1"/>
  <c r="AF174" i="2"/>
  <c r="M175" i="2" s="1"/>
  <c r="X174" i="2"/>
  <c r="AA174" i="2"/>
  <c r="H175" i="2" s="1"/>
  <c r="Z174" i="2"/>
  <c r="G175" i="2" s="1"/>
  <c r="AE174" i="2"/>
  <c r="L175" i="2" s="1"/>
  <c r="W174" i="2"/>
  <c r="Y174" i="2" s="1"/>
  <c r="AD174" i="2"/>
  <c r="K175" i="2" s="1"/>
  <c r="AB174" i="2"/>
  <c r="I175" i="2" s="1"/>
  <c r="AC174" i="2"/>
  <c r="J175" i="2" s="1"/>
  <c r="P121" i="2"/>
  <c r="R121" i="2" s="1"/>
  <c r="O121" i="2"/>
  <c r="Q121" i="2" s="1"/>
  <c r="P61" i="2"/>
  <c r="R61" i="2" s="1"/>
  <c r="O61" i="2"/>
  <c r="Q61" i="2" s="1"/>
  <c r="T65" i="3" l="1"/>
  <c r="V65" i="3" s="1"/>
  <c r="S65" i="3"/>
  <c r="U65" i="3" s="1"/>
  <c r="T230" i="3"/>
  <c r="V230" i="3" s="1"/>
  <c r="S230" i="3"/>
  <c r="U230" i="3" s="1"/>
  <c r="Y174" i="3"/>
  <c r="Y120" i="3"/>
  <c r="P121" i="3"/>
  <c r="R121" i="3" s="1"/>
  <c r="T338" i="3"/>
  <c r="V338" i="3" s="1"/>
  <c r="S338" i="3"/>
  <c r="U338" i="3" s="1"/>
  <c r="O175" i="3"/>
  <c r="Q175" i="3" s="1"/>
  <c r="T284" i="3"/>
  <c r="V284" i="3" s="1"/>
  <c r="S284" i="3"/>
  <c r="U284" i="3" s="1"/>
  <c r="P175" i="3"/>
  <c r="R175" i="3" s="1"/>
  <c r="O121" i="3"/>
  <c r="Q121" i="3" s="1"/>
  <c r="Y337" i="2"/>
  <c r="Y283" i="2"/>
  <c r="O338" i="2"/>
  <c r="Q338" i="2" s="1"/>
  <c r="P338" i="2"/>
  <c r="R338" i="2" s="1"/>
  <c r="O284" i="2"/>
  <c r="Q284" i="2" s="1"/>
  <c r="P284" i="2"/>
  <c r="R284" i="2" s="1"/>
  <c r="O230" i="2"/>
  <c r="Q230" i="2" s="1"/>
  <c r="P230" i="2"/>
  <c r="R230" i="2" s="1"/>
  <c r="O175" i="2"/>
  <c r="Q175" i="2" s="1"/>
  <c r="P175" i="2"/>
  <c r="R175" i="2" s="1"/>
  <c r="T121" i="2"/>
  <c r="V121" i="2" s="1"/>
  <c r="S121" i="2"/>
  <c r="U121" i="2" s="1"/>
  <c r="S61" i="2"/>
  <c r="U61" i="2" s="1"/>
  <c r="T61" i="2"/>
  <c r="V61" i="2" s="1"/>
  <c r="AB230" i="3" l="1"/>
  <c r="I231" i="3" s="1"/>
  <c r="AA230" i="3"/>
  <c r="H231" i="3" s="1"/>
  <c r="Z230" i="3"/>
  <c r="G231" i="3" s="1"/>
  <c r="AE230" i="3"/>
  <c r="L231" i="3" s="1"/>
  <c r="W230" i="3"/>
  <c r="AD230" i="3"/>
  <c r="K231" i="3" s="1"/>
  <c r="AC230" i="3"/>
  <c r="J231" i="3" s="1"/>
  <c r="Z284" i="3"/>
  <c r="G285" i="3" s="1"/>
  <c r="AE284" i="3"/>
  <c r="L285" i="3" s="1"/>
  <c r="AD284" i="3"/>
  <c r="K285" i="3" s="1"/>
  <c r="AC284" i="3"/>
  <c r="J285" i="3" s="1"/>
  <c r="AB284" i="3"/>
  <c r="I285" i="3" s="1"/>
  <c r="AA284" i="3"/>
  <c r="H285" i="3" s="1"/>
  <c r="W284" i="3"/>
  <c r="S121" i="3"/>
  <c r="U121" i="3" s="1"/>
  <c r="T121" i="3"/>
  <c r="V121" i="3" s="1"/>
  <c r="T175" i="3"/>
  <c r="V175" i="3" s="1"/>
  <c r="S175" i="3"/>
  <c r="U175" i="3" s="1"/>
  <c r="AG284" i="3"/>
  <c r="N285" i="3" s="1"/>
  <c r="AF284" i="3"/>
  <c r="M285" i="3" s="1"/>
  <c r="X284" i="3"/>
  <c r="AG230" i="3"/>
  <c r="N231" i="3" s="1"/>
  <c r="AF230" i="3"/>
  <c r="M231" i="3" s="1"/>
  <c r="X230" i="3"/>
  <c r="Z65" i="3"/>
  <c r="G66" i="3" s="1"/>
  <c r="AE65" i="3"/>
  <c r="L66" i="3" s="1"/>
  <c r="AD65" i="3"/>
  <c r="K66" i="3" s="1"/>
  <c r="AC65" i="3"/>
  <c r="J66" i="3" s="1"/>
  <c r="AB65" i="3"/>
  <c r="I66" i="3" s="1"/>
  <c r="AA65" i="3"/>
  <c r="H66" i="3" s="1"/>
  <c r="W65" i="3"/>
  <c r="AD338" i="3"/>
  <c r="K339" i="3" s="1"/>
  <c r="AC338" i="3"/>
  <c r="J339" i="3" s="1"/>
  <c r="AB338" i="3"/>
  <c r="I339" i="3" s="1"/>
  <c r="AA338" i="3"/>
  <c r="H339" i="3" s="1"/>
  <c r="Z338" i="3"/>
  <c r="G339" i="3" s="1"/>
  <c r="AE338" i="3"/>
  <c r="L339" i="3" s="1"/>
  <c r="W338" i="3"/>
  <c r="Y338" i="3" s="1"/>
  <c r="AG65" i="3"/>
  <c r="N66" i="3" s="1"/>
  <c r="AF65" i="3"/>
  <c r="M66" i="3" s="1"/>
  <c r="X65" i="3"/>
  <c r="X338" i="3"/>
  <c r="AG338" i="3"/>
  <c r="N339" i="3" s="1"/>
  <c r="AF338" i="3"/>
  <c r="M339" i="3" s="1"/>
  <c r="T338" i="2"/>
  <c r="V338" i="2" s="1"/>
  <c r="S338" i="2"/>
  <c r="U338" i="2" s="1"/>
  <c r="T284" i="2"/>
  <c r="V284" i="2" s="1"/>
  <c r="S284" i="2"/>
  <c r="U284" i="2" s="1"/>
  <c r="T230" i="2"/>
  <c r="V230" i="2" s="1"/>
  <c r="S230" i="2"/>
  <c r="U230" i="2" s="1"/>
  <c r="T175" i="2"/>
  <c r="V175" i="2" s="1"/>
  <c r="S175" i="2"/>
  <c r="U175" i="2" s="1"/>
  <c r="AE121" i="2"/>
  <c r="L122" i="2" s="1"/>
  <c r="W121" i="2"/>
  <c r="AD121" i="2"/>
  <c r="K122" i="2" s="1"/>
  <c r="AC121" i="2"/>
  <c r="J122" i="2" s="1"/>
  <c r="AB121" i="2"/>
  <c r="I122" i="2" s="1"/>
  <c r="AA121" i="2"/>
  <c r="H122" i="2" s="1"/>
  <c r="Z121" i="2"/>
  <c r="G122" i="2" s="1"/>
  <c r="AF121" i="2"/>
  <c r="M122" i="2" s="1"/>
  <c r="X121" i="2"/>
  <c r="AG121" i="2"/>
  <c r="N122" i="2" s="1"/>
  <c r="X61" i="2"/>
  <c r="AF61" i="2"/>
  <c r="M62" i="2" s="1"/>
  <c r="AG61" i="2"/>
  <c r="N62" i="2" s="1"/>
  <c r="AA61" i="2"/>
  <c r="H62" i="2" s="1"/>
  <c r="AB61" i="2"/>
  <c r="I62" i="2" s="1"/>
  <c r="Z61" i="2"/>
  <c r="G62" i="2" s="1"/>
  <c r="AE61" i="2"/>
  <c r="L62" i="2" s="1"/>
  <c r="AD61" i="2"/>
  <c r="K62" i="2" s="1"/>
  <c r="AC61" i="2"/>
  <c r="J62" i="2" s="1"/>
  <c r="W61" i="2"/>
  <c r="Y61" i="2" s="1"/>
  <c r="Y284" i="3" l="1"/>
  <c r="Y65" i="3"/>
  <c r="P66" i="3"/>
  <c r="R66" i="3" s="1"/>
  <c r="Y230" i="3"/>
  <c r="AG121" i="3"/>
  <c r="N122" i="3" s="1"/>
  <c r="AF121" i="3"/>
  <c r="M122" i="3" s="1"/>
  <c r="X121" i="3"/>
  <c r="O339" i="3"/>
  <c r="Q339" i="3" s="1"/>
  <c r="P285" i="3"/>
  <c r="R285" i="3" s="1"/>
  <c r="O285" i="3"/>
  <c r="Q285" i="3" s="1"/>
  <c r="AE121" i="3"/>
  <c r="L122" i="3" s="1"/>
  <c r="W121" i="3"/>
  <c r="AD121" i="3"/>
  <c r="K122" i="3" s="1"/>
  <c r="AC121" i="3"/>
  <c r="J122" i="3" s="1"/>
  <c r="AB121" i="3"/>
  <c r="I122" i="3" s="1"/>
  <c r="AA121" i="3"/>
  <c r="H122" i="3" s="1"/>
  <c r="Z121" i="3"/>
  <c r="G122" i="3" s="1"/>
  <c r="O231" i="3"/>
  <c r="Q231" i="3" s="1"/>
  <c r="P339" i="3"/>
  <c r="R339" i="3" s="1"/>
  <c r="AB175" i="3"/>
  <c r="I176" i="3" s="1"/>
  <c r="AA175" i="3"/>
  <c r="H176" i="3" s="1"/>
  <c r="Z175" i="3"/>
  <c r="G176" i="3" s="1"/>
  <c r="AE175" i="3"/>
  <c r="L176" i="3" s="1"/>
  <c r="W175" i="3"/>
  <c r="Y175" i="3" s="1"/>
  <c r="AD175" i="3"/>
  <c r="K176" i="3" s="1"/>
  <c r="AC175" i="3"/>
  <c r="J176" i="3" s="1"/>
  <c r="O66" i="3"/>
  <c r="Q66" i="3" s="1"/>
  <c r="AG175" i="3"/>
  <c r="N176" i="3" s="1"/>
  <c r="AF175" i="3"/>
  <c r="M176" i="3" s="1"/>
  <c r="X175" i="3"/>
  <c r="P231" i="3"/>
  <c r="R231" i="3" s="1"/>
  <c r="AE338" i="2"/>
  <c r="L339" i="2" s="1"/>
  <c r="W338" i="2"/>
  <c r="Y338" i="2" s="1"/>
  <c r="AD338" i="2"/>
  <c r="K339" i="2" s="1"/>
  <c r="AC338" i="2"/>
  <c r="J339" i="2" s="1"/>
  <c r="AB338" i="2"/>
  <c r="I339" i="2" s="1"/>
  <c r="AA338" i="2"/>
  <c r="H339" i="2" s="1"/>
  <c r="Z338" i="2"/>
  <c r="G339" i="2" s="1"/>
  <c r="AF338" i="2"/>
  <c r="M339" i="2" s="1"/>
  <c r="X338" i="2"/>
  <c r="AG338" i="2"/>
  <c r="N339" i="2" s="1"/>
  <c r="AE284" i="2"/>
  <c r="L285" i="2" s="1"/>
  <c r="W284" i="2"/>
  <c r="Y284" i="2" s="1"/>
  <c r="AD284" i="2"/>
  <c r="K285" i="2" s="1"/>
  <c r="AC284" i="2"/>
  <c r="J285" i="2" s="1"/>
  <c r="AB284" i="2"/>
  <c r="I285" i="2" s="1"/>
  <c r="AA284" i="2"/>
  <c r="H285" i="2" s="1"/>
  <c r="Z284" i="2"/>
  <c r="G285" i="2" s="1"/>
  <c r="AF284" i="2"/>
  <c r="M285" i="2" s="1"/>
  <c r="X284" i="2"/>
  <c r="AG284" i="2"/>
  <c r="N285" i="2" s="1"/>
  <c r="AE230" i="2"/>
  <c r="L231" i="2" s="1"/>
  <c r="W230" i="2"/>
  <c r="Y230" i="2" s="1"/>
  <c r="AD230" i="2"/>
  <c r="K231" i="2" s="1"/>
  <c r="AC230" i="2"/>
  <c r="J231" i="2" s="1"/>
  <c r="AB230" i="2"/>
  <c r="I231" i="2" s="1"/>
  <c r="AA230" i="2"/>
  <c r="H231" i="2" s="1"/>
  <c r="Z230" i="2"/>
  <c r="G231" i="2" s="1"/>
  <c r="AF230" i="2"/>
  <c r="M231" i="2" s="1"/>
  <c r="X230" i="2"/>
  <c r="AG230" i="2"/>
  <c r="N231" i="2" s="1"/>
  <c r="AE175" i="2"/>
  <c r="L176" i="2" s="1"/>
  <c r="W175" i="2"/>
  <c r="Y175" i="2" s="1"/>
  <c r="AD175" i="2"/>
  <c r="K176" i="2" s="1"/>
  <c r="AC175" i="2"/>
  <c r="J176" i="2" s="1"/>
  <c r="AB175" i="2"/>
  <c r="I176" i="2" s="1"/>
  <c r="AA175" i="2"/>
  <c r="H176" i="2" s="1"/>
  <c r="Z175" i="2"/>
  <c r="G176" i="2" s="1"/>
  <c r="AF175" i="2"/>
  <c r="M176" i="2" s="1"/>
  <c r="X175" i="2"/>
  <c r="AG175" i="2"/>
  <c r="N176" i="2" s="1"/>
  <c r="O122" i="2"/>
  <c r="Q122" i="2" s="1"/>
  <c r="Y121" i="2"/>
  <c r="P122" i="2"/>
  <c r="R122" i="2" s="1"/>
  <c r="O62" i="2"/>
  <c r="Q62" i="2" s="1"/>
  <c r="P62" i="2"/>
  <c r="R62" i="2" s="1"/>
  <c r="Y121" i="3" l="1"/>
  <c r="S339" i="3"/>
  <c r="U339" i="3" s="1"/>
  <c r="T339" i="3"/>
  <c r="V339" i="3" s="1"/>
  <c r="T66" i="3"/>
  <c r="V66" i="3" s="1"/>
  <c r="S66" i="3"/>
  <c r="U66" i="3" s="1"/>
  <c r="O122" i="3"/>
  <c r="Q122" i="3" s="1"/>
  <c r="S285" i="3"/>
  <c r="U285" i="3" s="1"/>
  <c r="T285" i="3"/>
  <c r="V285" i="3" s="1"/>
  <c r="O176" i="3"/>
  <c r="Q176" i="3" s="1"/>
  <c r="T231" i="3"/>
  <c r="V231" i="3" s="1"/>
  <c r="S231" i="3"/>
  <c r="U231" i="3" s="1"/>
  <c r="P122" i="3"/>
  <c r="R122" i="3" s="1"/>
  <c r="P176" i="3"/>
  <c r="R176" i="3" s="1"/>
  <c r="O339" i="2"/>
  <c r="Q339" i="2" s="1"/>
  <c r="P339" i="2"/>
  <c r="R339" i="2" s="1"/>
  <c r="P285" i="2"/>
  <c r="R285" i="2" s="1"/>
  <c r="O285" i="2"/>
  <c r="Q285" i="2" s="1"/>
  <c r="O231" i="2"/>
  <c r="Q231" i="2" s="1"/>
  <c r="P231" i="2"/>
  <c r="R231" i="2" s="1"/>
  <c r="O176" i="2"/>
  <c r="Q176" i="2" s="1"/>
  <c r="P176" i="2"/>
  <c r="R176" i="2" s="1"/>
  <c r="T122" i="2"/>
  <c r="V122" i="2" s="1"/>
  <c r="S122" i="2"/>
  <c r="U122" i="2" s="1"/>
  <c r="S62" i="2"/>
  <c r="U62" i="2" s="1"/>
  <c r="T62" i="2"/>
  <c r="V62" i="2" s="1"/>
  <c r="AG231" i="3" l="1"/>
  <c r="N232" i="3" s="1"/>
  <c r="AF231" i="3"/>
  <c r="M232" i="3" s="1"/>
  <c r="X231" i="3"/>
  <c r="T122" i="3"/>
  <c r="V122" i="3" s="1"/>
  <c r="S122" i="3"/>
  <c r="U122" i="3" s="1"/>
  <c r="AE66" i="3"/>
  <c r="L67" i="3" s="1"/>
  <c r="W66" i="3"/>
  <c r="AD66" i="3"/>
  <c r="K67" i="3" s="1"/>
  <c r="AC66" i="3"/>
  <c r="J67" i="3" s="1"/>
  <c r="AB66" i="3"/>
  <c r="I67" i="3" s="1"/>
  <c r="AA66" i="3"/>
  <c r="H67" i="3" s="1"/>
  <c r="Z66" i="3"/>
  <c r="G67" i="3" s="1"/>
  <c r="T176" i="3"/>
  <c r="V176" i="3" s="1"/>
  <c r="S176" i="3"/>
  <c r="U176" i="3" s="1"/>
  <c r="AG66" i="3"/>
  <c r="N67" i="3" s="1"/>
  <c r="AF66" i="3"/>
  <c r="M67" i="3" s="1"/>
  <c r="X66" i="3"/>
  <c r="AG285" i="3"/>
  <c r="N286" i="3" s="1"/>
  <c r="AF285" i="3"/>
  <c r="M286" i="3" s="1"/>
  <c r="X285" i="3"/>
  <c r="AG339" i="3"/>
  <c r="N340" i="3" s="1"/>
  <c r="AF339" i="3"/>
  <c r="M340" i="3" s="1"/>
  <c r="X339" i="3"/>
  <c r="AE231" i="3"/>
  <c r="L232" i="3" s="1"/>
  <c r="W231" i="3"/>
  <c r="AD231" i="3"/>
  <c r="K232" i="3" s="1"/>
  <c r="AC231" i="3"/>
  <c r="J232" i="3" s="1"/>
  <c r="AB231" i="3"/>
  <c r="I232" i="3" s="1"/>
  <c r="AA231" i="3"/>
  <c r="H232" i="3" s="1"/>
  <c r="Z231" i="3"/>
  <c r="G232" i="3" s="1"/>
  <c r="AE285" i="3"/>
  <c r="L286" i="3" s="1"/>
  <c r="W285" i="3"/>
  <c r="Y285" i="3" s="1"/>
  <c r="AD285" i="3"/>
  <c r="K286" i="3" s="1"/>
  <c r="AC285" i="3"/>
  <c r="J286" i="3" s="1"/>
  <c r="AB285" i="3"/>
  <c r="I286" i="3" s="1"/>
  <c r="AA285" i="3"/>
  <c r="H286" i="3" s="1"/>
  <c r="Z285" i="3"/>
  <c r="G286" i="3" s="1"/>
  <c r="AA339" i="3"/>
  <c r="H340" i="3" s="1"/>
  <c r="Z339" i="3"/>
  <c r="G340" i="3" s="1"/>
  <c r="AE339" i="3"/>
  <c r="L340" i="3" s="1"/>
  <c r="W339" i="3"/>
  <c r="AD339" i="3"/>
  <c r="K340" i="3" s="1"/>
  <c r="AC339" i="3"/>
  <c r="J340" i="3" s="1"/>
  <c r="AB339" i="3"/>
  <c r="I340" i="3" s="1"/>
  <c r="T339" i="2"/>
  <c r="V339" i="2" s="1"/>
  <c r="S339" i="2"/>
  <c r="U339" i="2" s="1"/>
  <c r="T285" i="2"/>
  <c r="V285" i="2" s="1"/>
  <c r="S285" i="2"/>
  <c r="U285" i="2" s="1"/>
  <c r="T231" i="2"/>
  <c r="V231" i="2" s="1"/>
  <c r="S231" i="2"/>
  <c r="U231" i="2" s="1"/>
  <c r="T176" i="2"/>
  <c r="V176" i="2" s="1"/>
  <c r="S176" i="2"/>
  <c r="U176" i="2" s="1"/>
  <c r="AC122" i="2"/>
  <c r="J123" i="2" s="1"/>
  <c r="AB122" i="2"/>
  <c r="I123" i="2" s="1"/>
  <c r="AA122" i="2"/>
  <c r="H123" i="2" s="1"/>
  <c r="Z122" i="2"/>
  <c r="G123" i="2" s="1"/>
  <c r="AE122" i="2"/>
  <c r="L123" i="2" s="1"/>
  <c r="W122" i="2"/>
  <c r="Y122" i="2" s="1"/>
  <c r="AD122" i="2"/>
  <c r="K123" i="2" s="1"/>
  <c r="AG122" i="2"/>
  <c r="N123" i="2" s="1"/>
  <c r="AF122" i="2"/>
  <c r="M123" i="2" s="1"/>
  <c r="X122" i="2"/>
  <c r="AD62" i="2"/>
  <c r="K63" i="2" s="1"/>
  <c r="AB62" i="2"/>
  <c r="I63" i="2" s="1"/>
  <c r="Z62" i="2"/>
  <c r="G63" i="2" s="1"/>
  <c r="AA62" i="2"/>
  <c r="H63" i="2" s="1"/>
  <c r="AC62" i="2"/>
  <c r="J63" i="2" s="1"/>
  <c r="AE62" i="2"/>
  <c r="L63" i="2" s="1"/>
  <c r="W62" i="2"/>
  <c r="AF62" i="2"/>
  <c r="M63" i="2" s="1"/>
  <c r="AG62" i="2"/>
  <c r="N63" i="2" s="1"/>
  <c r="X62" i="2"/>
  <c r="Y231" i="3" l="1"/>
  <c r="Y66" i="3"/>
  <c r="O340" i="3"/>
  <c r="Q340" i="3" s="1"/>
  <c r="P67" i="3"/>
  <c r="R67" i="3" s="1"/>
  <c r="O286" i="3"/>
  <c r="Q286" i="3" s="1"/>
  <c r="AG176" i="3"/>
  <c r="N177" i="3" s="1"/>
  <c r="AF176" i="3"/>
  <c r="M177" i="3" s="1"/>
  <c r="X176" i="3"/>
  <c r="AB122" i="3"/>
  <c r="I123" i="3" s="1"/>
  <c r="AA122" i="3"/>
  <c r="H123" i="3" s="1"/>
  <c r="Z122" i="3"/>
  <c r="G123" i="3" s="1"/>
  <c r="AE122" i="3"/>
  <c r="L123" i="3" s="1"/>
  <c r="W122" i="3"/>
  <c r="AD122" i="3"/>
  <c r="K123" i="3" s="1"/>
  <c r="AC122" i="3"/>
  <c r="J123" i="3" s="1"/>
  <c r="O232" i="3"/>
  <c r="Q232" i="3" s="1"/>
  <c r="P340" i="3"/>
  <c r="R340" i="3" s="1"/>
  <c r="P232" i="3"/>
  <c r="R232" i="3" s="1"/>
  <c r="O67" i="3"/>
  <c r="Q67" i="3" s="1"/>
  <c r="AG122" i="3"/>
  <c r="N123" i="3" s="1"/>
  <c r="AF122" i="3"/>
  <c r="M123" i="3" s="1"/>
  <c r="X122" i="3"/>
  <c r="AE176" i="3"/>
  <c r="L177" i="3" s="1"/>
  <c r="W176" i="3"/>
  <c r="Y176" i="3" s="1"/>
  <c r="AD176" i="3"/>
  <c r="K177" i="3" s="1"/>
  <c r="AC176" i="3"/>
  <c r="J177" i="3" s="1"/>
  <c r="AB176" i="3"/>
  <c r="I177" i="3" s="1"/>
  <c r="AA176" i="3"/>
  <c r="H177" i="3" s="1"/>
  <c r="Z176" i="3"/>
  <c r="G177" i="3" s="1"/>
  <c r="P286" i="3"/>
  <c r="R286" i="3" s="1"/>
  <c r="Y339" i="3"/>
  <c r="Y62" i="2"/>
  <c r="AC339" i="2"/>
  <c r="J340" i="2" s="1"/>
  <c r="AB339" i="2"/>
  <c r="I340" i="2" s="1"/>
  <c r="AA339" i="2"/>
  <c r="H340" i="2" s="1"/>
  <c r="Z339" i="2"/>
  <c r="G340" i="2" s="1"/>
  <c r="AE339" i="2"/>
  <c r="L340" i="2" s="1"/>
  <c r="W339" i="2"/>
  <c r="AD339" i="2"/>
  <c r="K340" i="2" s="1"/>
  <c r="AG339" i="2"/>
  <c r="N340" i="2" s="1"/>
  <c r="AF339" i="2"/>
  <c r="M340" i="2" s="1"/>
  <c r="X339" i="2"/>
  <c r="AC285" i="2"/>
  <c r="J286" i="2" s="1"/>
  <c r="AB285" i="2"/>
  <c r="I286" i="2" s="1"/>
  <c r="AA285" i="2"/>
  <c r="H286" i="2" s="1"/>
  <c r="Z285" i="2"/>
  <c r="G286" i="2" s="1"/>
  <c r="AD285" i="2"/>
  <c r="K286" i="2" s="1"/>
  <c r="AE285" i="2"/>
  <c r="L286" i="2" s="1"/>
  <c r="W285" i="2"/>
  <c r="AG285" i="2"/>
  <c r="N286" i="2" s="1"/>
  <c r="AF285" i="2"/>
  <c r="M286" i="2" s="1"/>
  <c r="X285" i="2"/>
  <c r="AC231" i="2"/>
  <c r="J232" i="2" s="1"/>
  <c r="AB231" i="2"/>
  <c r="I232" i="2" s="1"/>
  <c r="AA231" i="2"/>
  <c r="H232" i="2" s="1"/>
  <c r="Z231" i="2"/>
  <c r="G232" i="2" s="1"/>
  <c r="AE231" i="2"/>
  <c r="L232" i="2" s="1"/>
  <c r="W231" i="2"/>
  <c r="Y231" i="2" s="1"/>
  <c r="AD231" i="2"/>
  <c r="K232" i="2" s="1"/>
  <c r="AG231" i="2"/>
  <c r="N232" i="2" s="1"/>
  <c r="AF231" i="2"/>
  <c r="M232" i="2" s="1"/>
  <c r="X231" i="2"/>
  <c r="AC176" i="2"/>
  <c r="J177" i="2" s="1"/>
  <c r="AB176" i="2"/>
  <c r="I177" i="2" s="1"/>
  <c r="AA176" i="2"/>
  <c r="H177" i="2" s="1"/>
  <c r="Z176" i="2"/>
  <c r="G177" i="2" s="1"/>
  <c r="AD176" i="2"/>
  <c r="K177" i="2" s="1"/>
  <c r="AE176" i="2"/>
  <c r="L177" i="2" s="1"/>
  <c r="W176" i="2"/>
  <c r="Y176" i="2" s="1"/>
  <c r="AG176" i="2"/>
  <c r="N177" i="2" s="1"/>
  <c r="AF176" i="2"/>
  <c r="M177" i="2" s="1"/>
  <c r="X176" i="2"/>
  <c r="O123" i="2"/>
  <c r="Q123" i="2" s="1"/>
  <c r="P123" i="2"/>
  <c r="R123" i="2" s="1"/>
  <c r="O63" i="2"/>
  <c r="Q63" i="2" s="1"/>
  <c r="P63" i="2"/>
  <c r="R63" i="2" s="1"/>
  <c r="Y122" i="3" l="1"/>
  <c r="O123" i="3"/>
  <c r="Q123" i="3" s="1"/>
  <c r="T232" i="3"/>
  <c r="V232" i="3" s="1"/>
  <c r="S232" i="3"/>
  <c r="U232" i="3" s="1"/>
  <c r="P123" i="3"/>
  <c r="R123" i="3" s="1"/>
  <c r="O177" i="3"/>
  <c r="Q177" i="3" s="1"/>
  <c r="T286" i="3"/>
  <c r="V286" i="3" s="1"/>
  <c r="S286" i="3"/>
  <c r="U286" i="3" s="1"/>
  <c r="P177" i="3"/>
  <c r="R177" i="3" s="1"/>
  <c r="T67" i="3"/>
  <c r="V67" i="3" s="1"/>
  <c r="S67" i="3"/>
  <c r="U67" i="3" s="1"/>
  <c r="T340" i="3"/>
  <c r="V340" i="3" s="1"/>
  <c r="S340" i="3"/>
  <c r="U340" i="3" s="1"/>
  <c r="Y339" i="2"/>
  <c r="Y285" i="2"/>
  <c r="O340" i="2"/>
  <c r="Q340" i="2" s="1"/>
  <c r="P340" i="2"/>
  <c r="R340" i="2" s="1"/>
  <c r="O286" i="2"/>
  <c r="Q286" i="2" s="1"/>
  <c r="P286" i="2"/>
  <c r="R286" i="2" s="1"/>
  <c r="O232" i="2"/>
  <c r="Q232" i="2" s="1"/>
  <c r="P232" i="2"/>
  <c r="R232" i="2" s="1"/>
  <c r="O177" i="2"/>
  <c r="Q177" i="2" s="1"/>
  <c r="P177" i="2"/>
  <c r="R177" i="2" s="1"/>
  <c r="T123" i="2"/>
  <c r="V123" i="2" s="1"/>
  <c r="S123" i="2"/>
  <c r="U123" i="2" s="1"/>
  <c r="S63" i="2"/>
  <c r="U63" i="2" s="1"/>
  <c r="T63" i="2"/>
  <c r="V63" i="2" s="1"/>
  <c r="AG67" i="3" l="1"/>
  <c r="N68" i="3" s="1"/>
  <c r="AF67" i="3"/>
  <c r="M68" i="3" s="1"/>
  <c r="X67" i="3"/>
  <c r="AD232" i="3"/>
  <c r="K233" i="3" s="1"/>
  <c r="AC232" i="3"/>
  <c r="J233" i="3" s="1"/>
  <c r="AB232" i="3"/>
  <c r="I233" i="3" s="1"/>
  <c r="AA232" i="3"/>
  <c r="H233" i="3" s="1"/>
  <c r="Z232" i="3"/>
  <c r="G233" i="3" s="1"/>
  <c r="AE232" i="3"/>
  <c r="L233" i="3" s="1"/>
  <c r="W232" i="3"/>
  <c r="T123" i="3"/>
  <c r="V123" i="3" s="1"/>
  <c r="S123" i="3"/>
  <c r="U123" i="3" s="1"/>
  <c r="AE340" i="3"/>
  <c r="L341" i="3" s="1"/>
  <c r="W340" i="3"/>
  <c r="AD340" i="3"/>
  <c r="K341" i="3" s="1"/>
  <c r="AC340" i="3"/>
  <c r="J341" i="3" s="1"/>
  <c r="AB340" i="3"/>
  <c r="I341" i="3" s="1"/>
  <c r="AA340" i="3"/>
  <c r="H341" i="3" s="1"/>
  <c r="Z340" i="3"/>
  <c r="G341" i="3" s="1"/>
  <c r="AG232" i="3"/>
  <c r="N233" i="3" s="1"/>
  <c r="AF232" i="3"/>
  <c r="M233" i="3" s="1"/>
  <c r="X232" i="3"/>
  <c r="AF340" i="3"/>
  <c r="M341" i="3" s="1"/>
  <c r="X340" i="3"/>
  <c r="AG340" i="3"/>
  <c r="N341" i="3" s="1"/>
  <c r="AB286" i="3"/>
  <c r="I287" i="3" s="1"/>
  <c r="AA286" i="3"/>
  <c r="H287" i="3" s="1"/>
  <c r="Z286" i="3"/>
  <c r="G287" i="3" s="1"/>
  <c r="AE286" i="3"/>
  <c r="L287" i="3" s="1"/>
  <c r="AD286" i="3"/>
  <c r="K287" i="3" s="1"/>
  <c r="AC286" i="3"/>
  <c r="J287" i="3" s="1"/>
  <c r="W286" i="3"/>
  <c r="Y286" i="3" s="1"/>
  <c r="X286" i="3"/>
  <c r="AF286" i="3"/>
  <c r="M287" i="3" s="1"/>
  <c r="AG286" i="3"/>
  <c r="N287" i="3" s="1"/>
  <c r="AB67" i="3"/>
  <c r="I68" i="3" s="1"/>
  <c r="AA67" i="3"/>
  <c r="H68" i="3" s="1"/>
  <c r="Z67" i="3"/>
  <c r="G68" i="3" s="1"/>
  <c r="AE67" i="3"/>
  <c r="L68" i="3" s="1"/>
  <c r="W67" i="3"/>
  <c r="Y67" i="3" s="1"/>
  <c r="AD67" i="3"/>
  <c r="K68" i="3" s="1"/>
  <c r="AC67" i="3"/>
  <c r="J68" i="3" s="1"/>
  <c r="T177" i="3"/>
  <c r="V177" i="3" s="1"/>
  <c r="S177" i="3"/>
  <c r="U177" i="3" s="1"/>
  <c r="T340" i="2"/>
  <c r="V340" i="2" s="1"/>
  <c r="S340" i="2"/>
  <c r="U340" i="2" s="1"/>
  <c r="S286" i="2"/>
  <c r="U286" i="2" s="1"/>
  <c r="T286" i="2"/>
  <c r="V286" i="2" s="1"/>
  <c r="T232" i="2"/>
  <c r="V232" i="2" s="1"/>
  <c r="S232" i="2"/>
  <c r="U232" i="2" s="1"/>
  <c r="S177" i="2"/>
  <c r="U177" i="2" s="1"/>
  <c r="T177" i="2"/>
  <c r="V177" i="2" s="1"/>
  <c r="Z123" i="2"/>
  <c r="G124" i="2" s="1"/>
  <c r="AE123" i="2"/>
  <c r="L124" i="2" s="1"/>
  <c r="W123" i="2"/>
  <c r="Y123" i="2" s="1"/>
  <c r="AD123" i="2"/>
  <c r="K124" i="2" s="1"/>
  <c r="AC123" i="2"/>
  <c r="J124" i="2" s="1"/>
  <c r="AB123" i="2"/>
  <c r="I124" i="2" s="1"/>
  <c r="AA123" i="2"/>
  <c r="H124" i="2" s="1"/>
  <c r="AG123" i="2"/>
  <c r="N124" i="2" s="1"/>
  <c r="AF123" i="2"/>
  <c r="M124" i="2" s="1"/>
  <c r="X123" i="2"/>
  <c r="X63" i="2"/>
  <c r="AG63" i="2"/>
  <c r="N64" i="2" s="1"/>
  <c r="AF63" i="2"/>
  <c r="M64" i="2" s="1"/>
  <c r="AA63" i="2"/>
  <c r="H64" i="2" s="1"/>
  <c r="AD63" i="2"/>
  <c r="K64" i="2" s="1"/>
  <c r="AC63" i="2"/>
  <c r="J64" i="2" s="1"/>
  <c r="AB63" i="2"/>
  <c r="I64" i="2" s="1"/>
  <c r="W63" i="2"/>
  <c r="Y63" i="2" s="1"/>
  <c r="Z63" i="2"/>
  <c r="G64" i="2" s="1"/>
  <c r="AE63" i="2"/>
  <c r="L64" i="2" s="1"/>
  <c r="O233" i="3" l="1"/>
  <c r="Q233" i="3" s="1"/>
  <c r="O68" i="3"/>
  <c r="Q68" i="3" s="1"/>
  <c r="Y340" i="3"/>
  <c r="P233" i="3"/>
  <c r="R233" i="3" s="1"/>
  <c r="AD177" i="3"/>
  <c r="K178" i="3" s="1"/>
  <c r="AC177" i="3"/>
  <c r="J178" i="3" s="1"/>
  <c r="AB177" i="3"/>
  <c r="I178" i="3" s="1"/>
  <c r="AA177" i="3"/>
  <c r="H178" i="3" s="1"/>
  <c r="Z177" i="3"/>
  <c r="G178" i="3" s="1"/>
  <c r="AE177" i="3"/>
  <c r="L178" i="3" s="1"/>
  <c r="W177" i="3"/>
  <c r="P68" i="3"/>
  <c r="R68" i="3" s="1"/>
  <c r="O287" i="3"/>
  <c r="Q287" i="3" s="1"/>
  <c r="AE123" i="3"/>
  <c r="L124" i="3" s="1"/>
  <c r="W123" i="3"/>
  <c r="AD123" i="3"/>
  <c r="K124" i="3" s="1"/>
  <c r="AC123" i="3"/>
  <c r="J124" i="3" s="1"/>
  <c r="AB123" i="3"/>
  <c r="I124" i="3" s="1"/>
  <c r="AA123" i="3"/>
  <c r="H124" i="3" s="1"/>
  <c r="Z123" i="3"/>
  <c r="G124" i="3" s="1"/>
  <c r="AG177" i="3"/>
  <c r="N178" i="3" s="1"/>
  <c r="AF177" i="3"/>
  <c r="M178" i="3" s="1"/>
  <c r="X177" i="3"/>
  <c r="O341" i="3"/>
  <c r="Q341" i="3" s="1"/>
  <c r="AG123" i="3"/>
  <c r="N124" i="3" s="1"/>
  <c r="AF123" i="3"/>
  <c r="M124" i="3" s="1"/>
  <c r="X123" i="3"/>
  <c r="P287" i="3"/>
  <c r="R287" i="3" s="1"/>
  <c r="Y232" i="3"/>
  <c r="P341" i="3"/>
  <c r="R341" i="3" s="1"/>
  <c r="Z340" i="2"/>
  <c r="G341" i="2" s="1"/>
  <c r="AE340" i="2"/>
  <c r="L341" i="2" s="1"/>
  <c r="W340" i="2"/>
  <c r="AD340" i="2"/>
  <c r="K341" i="2" s="1"/>
  <c r="AC340" i="2"/>
  <c r="J341" i="2" s="1"/>
  <c r="AB340" i="2"/>
  <c r="I341" i="2" s="1"/>
  <c r="AA340" i="2"/>
  <c r="H341" i="2" s="1"/>
  <c r="AG340" i="2"/>
  <c r="N341" i="2" s="1"/>
  <c r="AF340" i="2"/>
  <c r="M341" i="2" s="1"/>
  <c r="X340" i="2"/>
  <c r="AG286" i="2"/>
  <c r="N287" i="2" s="1"/>
  <c r="AF286" i="2"/>
  <c r="M287" i="2" s="1"/>
  <c r="X286" i="2"/>
  <c r="Z286" i="2"/>
  <c r="G287" i="2" s="1"/>
  <c r="AE286" i="2"/>
  <c r="L287" i="2" s="1"/>
  <c r="W286" i="2"/>
  <c r="AD286" i="2"/>
  <c r="K287" i="2" s="1"/>
  <c r="AC286" i="2"/>
  <c r="J287" i="2" s="1"/>
  <c r="AA286" i="2"/>
  <c r="H287" i="2" s="1"/>
  <c r="AB286" i="2"/>
  <c r="I287" i="2" s="1"/>
  <c r="Z232" i="2"/>
  <c r="G233" i="2" s="1"/>
  <c r="AE232" i="2"/>
  <c r="L233" i="2" s="1"/>
  <c r="W232" i="2"/>
  <c r="AD232" i="2"/>
  <c r="K233" i="2" s="1"/>
  <c r="AC232" i="2"/>
  <c r="J233" i="2" s="1"/>
  <c r="AB232" i="2"/>
  <c r="I233" i="2" s="1"/>
  <c r="AA232" i="2"/>
  <c r="H233" i="2" s="1"/>
  <c r="AG232" i="2"/>
  <c r="N233" i="2" s="1"/>
  <c r="AF232" i="2"/>
  <c r="M233" i="2" s="1"/>
  <c r="X232" i="2"/>
  <c r="AG177" i="2"/>
  <c r="N178" i="2" s="1"/>
  <c r="AF177" i="2"/>
  <c r="M178" i="2" s="1"/>
  <c r="X177" i="2"/>
  <c r="Z177" i="2"/>
  <c r="G178" i="2" s="1"/>
  <c r="AE177" i="2"/>
  <c r="L178" i="2" s="1"/>
  <c r="W177" i="2"/>
  <c r="Y177" i="2" s="1"/>
  <c r="AD177" i="2"/>
  <c r="K178" i="2" s="1"/>
  <c r="AC177" i="2"/>
  <c r="J178" i="2" s="1"/>
  <c r="AA177" i="2"/>
  <c r="H178" i="2" s="1"/>
  <c r="AB177" i="2"/>
  <c r="I178" i="2" s="1"/>
  <c r="P124" i="2"/>
  <c r="R124" i="2" s="1"/>
  <c r="O124" i="2"/>
  <c r="Q124" i="2" s="1"/>
  <c r="P64" i="2"/>
  <c r="R64" i="2" s="1"/>
  <c r="O64" i="2"/>
  <c r="Q64" i="2" s="1"/>
  <c r="Y177" i="3" l="1"/>
  <c r="Y123" i="3"/>
  <c r="O178" i="3"/>
  <c r="Q178" i="3" s="1"/>
  <c r="T68" i="3"/>
  <c r="V68" i="3" s="1"/>
  <c r="S68" i="3"/>
  <c r="U68" i="3" s="1"/>
  <c r="T341" i="3"/>
  <c r="V341" i="3" s="1"/>
  <c r="S341" i="3"/>
  <c r="U341" i="3" s="1"/>
  <c r="O124" i="3"/>
  <c r="Q124" i="3" s="1"/>
  <c r="P178" i="3"/>
  <c r="R178" i="3" s="1"/>
  <c r="S233" i="3"/>
  <c r="U233" i="3" s="1"/>
  <c r="T233" i="3"/>
  <c r="V233" i="3" s="1"/>
  <c r="S287" i="3"/>
  <c r="U287" i="3" s="1"/>
  <c r="T287" i="3"/>
  <c r="V287" i="3" s="1"/>
  <c r="P124" i="3"/>
  <c r="R124" i="3" s="1"/>
  <c r="Y340" i="2"/>
  <c r="Y286" i="2"/>
  <c r="P341" i="2"/>
  <c r="R341" i="2" s="1"/>
  <c r="O341" i="2"/>
  <c r="Q341" i="2" s="1"/>
  <c r="O287" i="2"/>
  <c r="Q287" i="2" s="1"/>
  <c r="P287" i="2"/>
  <c r="R287" i="2" s="1"/>
  <c r="Y232" i="2"/>
  <c r="P233" i="2"/>
  <c r="R233" i="2" s="1"/>
  <c r="O233" i="2"/>
  <c r="Q233" i="2" s="1"/>
  <c r="O178" i="2"/>
  <c r="Q178" i="2" s="1"/>
  <c r="P178" i="2"/>
  <c r="R178" i="2" s="1"/>
  <c r="T124" i="2"/>
  <c r="V124" i="2" s="1"/>
  <c r="S124" i="2"/>
  <c r="U124" i="2" s="1"/>
  <c r="T64" i="2"/>
  <c r="V64" i="2" s="1"/>
  <c r="S64" i="2"/>
  <c r="U64" i="2" s="1"/>
  <c r="AE287" i="3" l="1"/>
  <c r="L288" i="3" s="1"/>
  <c r="W287" i="3"/>
  <c r="AC287" i="3"/>
  <c r="J288" i="3" s="1"/>
  <c r="AB287" i="3"/>
  <c r="I288" i="3" s="1"/>
  <c r="AA287" i="3"/>
  <c r="H288" i="3" s="1"/>
  <c r="Z287" i="3"/>
  <c r="G288" i="3" s="1"/>
  <c r="AD287" i="3"/>
  <c r="K288" i="3" s="1"/>
  <c r="AC341" i="3"/>
  <c r="J342" i="3" s="1"/>
  <c r="AB341" i="3"/>
  <c r="I342" i="3" s="1"/>
  <c r="AA341" i="3"/>
  <c r="H342" i="3" s="1"/>
  <c r="Z341" i="3"/>
  <c r="G342" i="3" s="1"/>
  <c r="AE341" i="3"/>
  <c r="L342" i="3" s="1"/>
  <c r="AD341" i="3"/>
  <c r="K342" i="3" s="1"/>
  <c r="W341" i="3"/>
  <c r="Y341" i="3" s="1"/>
  <c r="AG287" i="3"/>
  <c r="N288" i="3" s="1"/>
  <c r="AF287" i="3"/>
  <c r="M288" i="3" s="1"/>
  <c r="X287" i="3"/>
  <c r="AG341" i="3"/>
  <c r="N342" i="3" s="1"/>
  <c r="AF341" i="3"/>
  <c r="M342" i="3" s="1"/>
  <c r="X341" i="3"/>
  <c r="T124" i="3"/>
  <c r="V124" i="3" s="1"/>
  <c r="S124" i="3"/>
  <c r="U124" i="3" s="1"/>
  <c r="AE68" i="3"/>
  <c r="L69" i="3" s="1"/>
  <c r="W68" i="3"/>
  <c r="Y68" i="3" s="1"/>
  <c r="AD68" i="3"/>
  <c r="K69" i="3" s="1"/>
  <c r="AC68" i="3"/>
  <c r="J69" i="3" s="1"/>
  <c r="AB68" i="3"/>
  <c r="I69" i="3" s="1"/>
  <c r="AA68" i="3"/>
  <c r="H69" i="3" s="1"/>
  <c r="Z68" i="3"/>
  <c r="G69" i="3" s="1"/>
  <c r="AG233" i="3"/>
  <c r="N234" i="3" s="1"/>
  <c r="AF233" i="3"/>
  <c r="M234" i="3" s="1"/>
  <c r="X233" i="3"/>
  <c r="AA233" i="3"/>
  <c r="H234" i="3" s="1"/>
  <c r="Z233" i="3"/>
  <c r="G234" i="3" s="1"/>
  <c r="AE233" i="3"/>
  <c r="L234" i="3" s="1"/>
  <c r="W233" i="3"/>
  <c r="AD233" i="3"/>
  <c r="K234" i="3" s="1"/>
  <c r="AC233" i="3"/>
  <c r="J234" i="3" s="1"/>
  <c r="AB233" i="3"/>
  <c r="I234" i="3" s="1"/>
  <c r="AG68" i="3"/>
  <c r="N69" i="3" s="1"/>
  <c r="AF68" i="3"/>
  <c r="M69" i="3" s="1"/>
  <c r="X68" i="3"/>
  <c r="S178" i="3"/>
  <c r="U178" i="3" s="1"/>
  <c r="T178" i="3"/>
  <c r="V178" i="3" s="1"/>
  <c r="T341" i="2"/>
  <c r="V341" i="2" s="1"/>
  <c r="S341" i="2"/>
  <c r="U341" i="2" s="1"/>
  <c r="T287" i="2"/>
  <c r="V287" i="2" s="1"/>
  <c r="S287" i="2"/>
  <c r="U287" i="2" s="1"/>
  <c r="T233" i="2"/>
  <c r="V233" i="2" s="1"/>
  <c r="S233" i="2"/>
  <c r="U233" i="2" s="1"/>
  <c r="T178" i="2"/>
  <c r="V178" i="2" s="1"/>
  <c r="S178" i="2"/>
  <c r="U178" i="2" s="1"/>
  <c r="AE124" i="2"/>
  <c r="L125" i="2" s="1"/>
  <c r="W124" i="2"/>
  <c r="AD124" i="2"/>
  <c r="K125" i="2" s="1"/>
  <c r="AC124" i="2"/>
  <c r="J125" i="2" s="1"/>
  <c r="AB124" i="2"/>
  <c r="I125" i="2" s="1"/>
  <c r="AA124" i="2"/>
  <c r="H125" i="2" s="1"/>
  <c r="Z124" i="2"/>
  <c r="G125" i="2" s="1"/>
  <c r="AG124" i="2"/>
  <c r="N125" i="2" s="1"/>
  <c r="AF124" i="2"/>
  <c r="M125" i="2" s="1"/>
  <c r="X124" i="2"/>
  <c r="AC64" i="2"/>
  <c r="J65" i="2" s="1"/>
  <c r="W64" i="2"/>
  <c r="AA64" i="2"/>
  <c r="H65" i="2" s="1"/>
  <c r="Z64" i="2"/>
  <c r="G65" i="2" s="1"/>
  <c r="AE64" i="2"/>
  <c r="L65" i="2" s="1"/>
  <c r="AD64" i="2"/>
  <c r="K65" i="2" s="1"/>
  <c r="AB64" i="2"/>
  <c r="I65" i="2" s="1"/>
  <c r="AF64" i="2"/>
  <c r="M65" i="2" s="1"/>
  <c r="AG64" i="2"/>
  <c r="N65" i="2" s="1"/>
  <c r="X64" i="2"/>
  <c r="AD124" i="3" l="1"/>
  <c r="K125" i="3" s="1"/>
  <c r="AC124" i="3"/>
  <c r="J125" i="3" s="1"/>
  <c r="AB124" i="3"/>
  <c r="I125" i="3" s="1"/>
  <c r="AA124" i="3"/>
  <c r="H125" i="3" s="1"/>
  <c r="Z124" i="3"/>
  <c r="G125" i="3" s="1"/>
  <c r="AE124" i="3"/>
  <c r="L125" i="3" s="1"/>
  <c r="W124" i="3"/>
  <c r="O288" i="3"/>
  <c r="Q288" i="3" s="1"/>
  <c r="P234" i="3"/>
  <c r="R234" i="3" s="1"/>
  <c r="O69" i="3"/>
  <c r="Q69" i="3" s="1"/>
  <c r="AG124" i="3"/>
  <c r="N125" i="3" s="1"/>
  <c r="AF124" i="3"/>
  <c r="M125" i="3" s="1"/>
  <c r="X124" i="3"/>
  <c r="AG178" i="3"/>
  <c r="N179" i="3" s="1"/>
  <c r="AF178" i="3"/>
  <c r="M179" i="3" s="1"/>
  <c r="X178" i="3"/>
  <c r="Y233" i="3"/>
  <c r="P288" i="3"/>
  <c r="R288" i="3" s="1"/>
  <c r="AA178" i="3"/>
  <c r="H179" i="3" s="1"/>
  <c r="Z178" i="3"/>
  <c r="G179" i="3" s="1"/>
  <c r="AE178" i="3"/>
  <c r="L179" i="3" s="1"/>
  <c r="W178" i="3"/>
  <c r="AD178" i="3"/>
  <c r="K179" i="3" s="1"/>
  <c r="AC178" i="3"/>
  <c r="J179" i="3" s="1"/>
  <c r="AB178" i="3"/>
  <c r="I179" i="3" s="1"/>
  <c r="P69" i="3"/>
  <c r="R69" i="3" s="1"/>
  <c r="O342" i="3"/>
  <c r="Q342" i="3" s="1"/>
  <c r="O234" i="3"/>
  <c r="Q234" i="3" s="1"/>
  <c r="Y287" i="3"/>
  <c r="P342" i="3"/>
  <c r="R342" i="3" s="1"/>
  <c r="AE341" i="2"/>
  <c r="L342" i="2" s="1"/>
  <c r="W341" i="2"/>
  <c r="AD341" i="2"/>
  <c r="K342" i="2" s="1"/>
  <c r="AC341" i="2"/>
  <c r="J342" i="2" s="1"/>
  <c r="AB341" i="2"/>
  <c r="I342" i="2" s="1"/>
  <c r="AA341" i="2"/>
  <c r="H342" i="2" s="1"/>
  <c r="Z341" i="2"/>
  <c r="G342" i="2" s="1"/>
  <c r="AG341" i="2"/>
  <c r="N342" i="2" s="1"/>
  <c r="X341" i="2"/>
  <c r="AF341" i="2"/>
  <c r="M342" i="2" s="1"/>
  <c r="AE287" i="2"/>
  <c r="L288" i="2" s="1"/>
  <c r="W287" i="2"/>
  <c r="Y287" i="2" s="1"/>
  <c r="AD287" i="2"/>
  <c r="K288" i="2" s="1"/>
  <c r="AC287" i="2"/>
  <c r="J288" i="2" s="1"/>
  <c r="AB287" i="2"/>
  <c r="I288" i="2" s="1"/>
  <c r="AA287" i="2"/>
  <c r="H288" i="2" s="1"/>
  <c r="Z287" i="2"/>
  <c r="G288" i="2" s="1"/>
  <c r="AF287" i="2"/>
  <c r="M288" i="2" s="1"/>
  <c r="X287" i="2"/>
  <c r="AG287" i="2"/>
  <c r="N288" i="2" s="1"/>
  <c r="AE233" i="2"/>
  <c r="L234" i="2" s="1"/>
  <c r="W233" i="2"/>
  <c r="AD233" i="2"/>
  <c r="K234" i="2" s="1"/>
  <c r="AC233" i="2"/>
  <c r="J234" i="2" s="1"/>
  <c r="AB233" i="2"/>
  <c r="I234" i="2" s="1"/>
  <c r="AA233" i="2"/>
  <c r="H234" i="2" s="1"/>
  <c r="Z233" i="2"/>
  <c r="G234" i="2" s="1"/>
  <c r="AG233" i="2"/>
  <c r="N234" i="2" s="1"/>
  <c r="AF233" i="2"/>
  <c r="M234" i="2" s="1"/>
  <c r="X233" i="2"/>
  <c r="AE178" i="2"/>
  <c r="L179" i="2" s="1"/>
  <c r="W178" i="2"/>
  <c r="Y178" i="2" s="1"/>
  <c r="AD178" i="2"/>
  <c r="K179" i="2" s="1"/>
  <c r="AC178" i="2"/>
  <c r="J179" i="2" s="1"/>
  <c r="AB178" i="2"/>
  <c r="I179" i="2" s="1"/>
  <c r="AA178" i="2"/>
  <c r="H179" i="2" s="1"/>
  <c r="Z178" i="2"/>
  <c r="G179" i="2" s="1"/>
  <c r="AF178" i="2"/>
  <c r="M179" i="2" s="1"/>
  <c r="X178" i="2"/>
  <c r="AG178" i="2"/>
  <c r="N179" i="2" s="1"/>
  <c r="O125" i="2"/>
  <c r="Q125" i="2" s="1"/>
  <c r="P125" i="2"/>
  <c r="R125" i="2" s="1"/>
  <c r="Y124" i="2"/>
  <c r="O65" i="2"/>
  <c r="Q65" i="2" s="1"/>
  <c r="Y64" i="2"/>
  <c r="P65" i="2"/>
  <c r="R65" i="2" s="1"/>
  <c r="Y178" i="3" l="1"/>
  <c r="T342" i="3"/>
  <c r="V342" i="3" s="1"/>
  <c r="S342" i="3"/>
  <c r="U342" i="3" s="1"/>
  <c r="T288" i="3"/>
  <c r="V288" i="3" s="1"/>
  <c r="S288" i="3"/>
  <c r="U288" i="3" s="1"/>
  <c r="Y124" i="3"/>
  <c r="O179" i="3"/>
  <c r="Q179" i="3" s="1"/>
  <c r="T69" i="3"/>
  <c r="V69" i="3" s="1"/>
  <c r="S69" i="3"/>
  <c r="U69" i="3" s="1"/>
  <c r="O125" i="3"/>
  <c r="Q125" i="3" s="1"/>
  <c r="T234" i="3"/>
  <c r="V234" i="3" s="1"/>
  <c r="S234" i="3"/>
  <c r="U234" i="3" s="1"/>
  <c r="P179" i="3"/>
  <c r="R179" i="3" s="1"/>
  <c r="P125" i="3"/>
  <c r="R125" i="3" s="1"/>
  <c r="O342" i="2"/>
  <c r="Q342" i="2" s="1"/>
  <c r="P342" i="2"/>
  <c r="R342" i="2" s="1"/>
  <c r="Y341" i="2"/>
  <c r="P288" i="2"/>
  <c r="R288" i="2" s="1"/>
  <c r="O288" i="2"/>
  <c r="Q288" i="2" s="1"/>
  <c r="O234" i="2"/>
  <c r="Q234" i="2" s="1"/>
  <c r="P234" i="2"/>
  <c r="R234" i="2" s="1"/>
  <c r="Y233" i="2"/>
  <c r="O179" i="2"/>
  <c r="Q179" i="2" s="1"/>
  <c r="P179" i="2"/>
  <c r="R179" i="2" s="1"/>
  <c r="T125" i="2"/>
  <c r="V125" i="2" s="1"/>
  <c r="S125" i="2"/>
  <c r="U125" i="2" s="1"/>
  <c r="S65" i="2"/>
  <c r="U65" i="2" s="1"/>
  <c r="T65" i="2"/>
  <c r="V65" i="2" s="1"/>
  <c r="AD288" i="3" l="1"/>
  <c r="K289" i="3" s="1"/>
  <c r="AC288" i="3"/>
  <c r="J289" i="3" s="1"/>
  <c r="AB288" i="3"/>
  <c r="I289" i="3" s="1"/>
  <c r="P289" i="3" s="1"/>
  <c r="R289" i="3" s="1"/>
  <c r="AA288" i="3"/>
  <c r="H289" i="3" s="1"/>
  <c r="Z288" i="3"/>
  <c r="G289" i="3" s="1"/>
  <c r="O289" i="3" s="1"/>
  <c r="Q289" i="3" s="1"/>
  <c r="W288" i="3"/>
  <c r="AE288" i="3"/>
  <c r="L289" i="3" s="1"/>
  <c r="Z342" i="3"/>
  <c r="G343" i="3" s="1"/>
  <c r="O343" i="3" s="1"/>
  <c r="Q343" i="3" s="1"/>
  <c r="AE342" i="3"/>
  <c r="L343" i="3" s="1"/>
  <c r="W342" i="3"/>
  <c r="AD342" i="3"/>
  <c r="K343" i="3" s="1"/>
  <c r="AC342" i="3"/>
  <c r="J343" i="3" s="1"/>
  <c r="AB342" i="3"/>
  <c r="I343" i="3" s="1"/>
  <c r="P343" i="3" s="1"/>
  <c r="R343" i="3" s="1"/>
  <c r="AA342" i="3"/>
  <c r="H343" i="3" s="1"/>
  <c r="AG342" i="3"/>
  <c r="N343" i="3" s="1"/>
  <c r="AF342" i="3"/>
  <c r="M343" i="3" s="1"/>
  <c r="X342" i="3"/>
  <c r="AF234" i="3"/>
  <c r="M235" i="3" s="1"/>
  <c r="X234" i="3"/>
  <c r="AG234" i="3"/>
  <c r="N235" i="3" s="1"/>
  <c r="T179" i="3"/>
  <c r="V179" i="3" s="1"/>
  <c r="S179" i="3"/>
  <c r="U179" i="3" s="1"/>
  <c r="X288" i="3"/>
  <c r="AG288" i="3"/>
  <c r="N289" i="3" s="1"/>
  <c r="AF288" i="3"/>
  <c r="M289" i="3" s="1"/>
  <c r="S125" i="3"/>
  <c r="U125" i="3" s="1"/>
  <c r="T125" i="3"/>
  <c r="V125" i="3" s="1"/>
  <c r="AD69" i="3"/>
  <c r="K70" i="3" s="1"/>
  <c r="AC69" i="3"/>
  <c r="J70" i="3" s="1"/>
  <c r="AB69" i="3"/>
  <c r="I70" i="3" s="1"/>
  <c r="P70" i="3" s="1"/>
  <c r="R70" i="3" s="1"/>
  <c r="AA69" i="3"/>
  <c r="H70" i="3" s="1"/>
  <c r="Z69" i="3"/>
  <c r="G70" i="3" s="1"/>
  <c r="AE69" i="3"/>
  <c r="L70" i="3" s="1"/>
  <c r="W69" i="3"/>
  <c r="AE234" i="3"/>
  <c r="L235" i="3" s="1"/>
  <c r="W234" i="3"/>
  <c r="Y234" i="3" s="1"/>
  <c r="AD234" i="3"/>
  <c r="K235" i="3" s="1"/>
  <c r="AC234" i="3"/>
  <c r="J235" i="3" s="1"/>
  <c r="AB234" i="3"/>
  <c r="I235" i="3" s="1"/>
  <c r="AA234" i="3"/>
  <c r="H235" i="3" s="1"/>
  <c r="Z234" i="3"/>
  <c r="G235" i="3" s="1"/>
  <c r="AG69" i="3"/>
  <c r="N70" i="3" s="1"/>
  <c r="AF69" i="3"/>
  <c r="M70" i="3" s="1"/>
  <c r="X69" i="3"/>
  <c r="T342" i="2"/>
  <c r="V342" i="2" s="1"/>
  <c r="S342" i="2"/>
  <c r="U342" i="2" s="1"/>
  <c r="T288" i="2"/>
  <c r="V288" i="2" s="1"/>
  <c r="S288" i="2"/>
  <c r="U288" i="2" s="1"/>
  <c r="T234" i="2"/>
  <c r="V234" i="2" s="1"/>
  <c r="S234" i="2"/>
  <c r="U234" i="2" s="1"/>
  <c r="T179" i="2"/>
  <c r="V179" i="2" s="1"/>
  <c r="S179" i="2"/>
  <c r="U179" i="2" s="1"/>
  <c r="AB125" i="2"/>
  <c r="I126" i="2" s="1"/>
  <c r="AA125" i="2"/>
  <c r="H126" i="2" s="1"/>
  <c r="Z125" i="2"/>
  <c r="G126" i="2" s="1"/>
  <c r="AE125" i="2"/>
  <c r="L126" i="2" s="1"/>
  <c r="W125" i="2"/>
  <c r="Y125" i="2" s="1"/>
  <c r="AD125" i="2"/>
  <c r="K126" i="2" s="1"/>
  <c r="AC125" i="2"/>
  <c r="J126" i="2" s="1"/>
  <c r="AG125" i="2"/>
  <c r="N126" i="2" s="1"/>
  <c r="AF125" i="2"/>
  <c r="M126" i="2" s="1"/>
  <c r="X125" i="2"/>
  <c r="AF65" i="2"/>
  <c r="M66" i="2" s="1"/>
  <c r="X65" i="2"/>
  <c r="AG65" i="2"/>
  <c r="N66" i="2" s="1"/>
  <c r="AB65" i="2"/>
  <c r="I66" i="2" s="1"/>
  <c r="AE65" i="2"/>
  <c r="L66" i="2" s="1"/>
  <c r="AC65" i="2"/>
  <c r="J66" i="2" s="1"/>
  <c r="AD65" i="2"/>
  <c r="K66" i="2" s="1"/>
  <c r="Z65" i="2"/>
  <c r="G66" i="2" s="1"/>
  <c r="W65" i="2"/>
  <c r="AA65" i="2"/>
  <c r="H66" i="2" s="1"/>
  <c r="O70" i="3" l="1"/>
  <c r="Q70" i="3" s="1"/>
  <c r="S70" i="3" s="1"/>
  <c r="U70" i="3" s="1"/>
  <c r="P235" i="3"/>
  <c r="R235" i="3" s="1"/>
  <c r="AE179" i="3"/>
  <c r="L180" i="3" s="1"/>
  <c r="W179" i="3"/>
  <c r="AD179" i="3"/>
  <c r="K180" i="3" s="1"/>
  <c r="AC179" i="3"/>
  <c r="J180" i="3" s="1"/>
  <c r="AB179" i="3"/>
  <c r="I180" i="3" s="1"/>
  <c r="P180" i="3" s="1"/>
  <c r="R180" i="3" s="1"/>
  <c r="AA179" i="3"/>
  <c r="H180" i="3" s="1"/>
  <c r="Z179" i="3"/>
  <c r="G180" i="3" s="1"/>
  <c r="Y288" i="3"/>
  <c r="S289" i="3"/>
  <c r="U289" i="3" s="1"/>
  <c r="T289" i="3"/>
  <c r="V289" i="3" s="1"/>
  <c r="T343" i="3"/>
  <c r="V343" i="3" s="1"/>
  <c r="S343" i="3"/>
  <c r="U343" i="3" s="1"/>
  <c r="AF179" i="3"/>
  <c r="M180" i="3" s="1"/>
  <c r="X179" i="3"/>
  <c r="AG179" i="3"/>
  <c r="N180" i="3" s="1"/>
  <c r="AG125" i="3"/>
  <c r="N126" i="3" s="1"/>
  <c r="AF125" i="3"/>
  <c r="M126" i="3" s="1"/>
  <c r="X125" i="3"/>
  <c r="Y69" i="3"/>
  <c r="AA125" i="3"/>
  <c r="H126" i="3" s="1"/>
  <c r="Z125" i="3"/>
  <c r="G126" i="3" s="1"/>
  <c r="O126" i="3" s="1"/>
  <c r="Q126" i="3" s="1"/>
  <c r="AE125" i="3"/>
  <c r="L126" i="3" s="1"/>
  <c r="W125" i="3"/>
  <c r="AD125" i="3"/>
  <c r="K126" i="3" s="1"/>
  <c r="AC125" i="3"/>
  <c r="J126" i="3" s="1"/>
  <c r="AB125" i="3"/>
  <c r="I126" i="3" s="1"/>
  <c r="P126" i="3" s="1"/>
  <c r="R126" i="3" s="1"/>
  <c r="Y342" i="3"/>
  <c r="O235" i="3"/>
  <c r="Q235" i="3" s="1"/>
  <c r="O126" i="2"/>
  <c r="Q126" i="2" s="1"/>
  <c r="Y65" i="2"/>
  <c r="AB342" i="2"/>
  <c r="I343" i="2" s="1"/>
  <c r="AA342" i="2"/>
  <c r="H343" i="2" s="1"/>
  <c r="Z342" i="2"/>
  <c r="G343" i="2" s="1"/>
  <c r="O343" i="2" s="1"/>
  <c r="Q343" i="2" s="1"/>
  <c r="AE342" i="2"/>
  <c r="L343" i="2" s="1"/>
  <c r="W342" i="2"/>
  <c r="AD342" i="2"/>
  <c r="K343" i="2" s="1"/>
  <c r="AC342" i="2"/>
  <c r="J343" i="2" s="1"/>
  <c r="AG342" i="2"/>
  <c r="N343" i="2" s="1"/>
  <c r="AF342" i="2"/>
  <c r="M343" i="2" s="1"/>
  <c r="X342" i="2"/>
  <c r="AB288" i="2"/>
  <c r="I289" i="2" s="1"/>
  <c r="AA288" i="2"/>
  <c r="H289" i="2" s="1"/>
  <c r="Z288" i="2"/>
  <c r="G289" i="2" s="1"/>
  <c r="AE288" i="2"/>
  <c r="L289" i="2" s="1"/>
  <c r="W288" i="2"/>
  <c r="AC288" i="2"/>
  <c r="J289" i="2" s="1"/>
  <c r="AD288" i="2"/>
  <c r="K289" i="2" s="1"/>
  <c r="AG288" i="2"/>
  <c r="N289" i="2" s="1"/>
  <c r="AF288" i="2"/>
  <c r="M289" i="2" s="1"/>
  <c r="X288" i="2"/>
  <c r="AB234" i="2"/>
  <c r="I235" i="2" s="1"/>
  <c r="AA234" i="2"/>
  <c r="H235" i="2" s="1"/>
  <c r="Z234" i="2"/>
  <c r="G235" i="2" s="1"/>
  <c r="O235" i="2" s="1"/>
  <c r="Q235" i="2" s="1"/>
  <c r="AE234" i="2"/>
  <c r="L235" i="2" s="1"/>
  <c r="W234" i="2"/>
  <c r="Y234" i="2" s="1"/>
  <c r="AD234" i="2"/>
  <c r="K235" i="2" s="1"/>
  <c r="AC234" i="2"/>
  <c r="J235" i="2" s="1"/>
  <c r="AG234" i="2"/>
  <c r="N235" i="2" s="1"/>
  <c r="AF234" i="2"/>
  <c r="M235" i="2" s="1"/>
  <c r="X234" i="2"/>
  <c r="AB179" i="2"/>
  <c r="I180" i="2" s="1"/>
  <c r="AA179" i="2"/>
  <c r="H180" i="2" s="1"/>
  <c r="Z179" i="2"/>
  <c r="G180" i="2" s="1"/>
  <c r="AE179" i="2"/>
  <c r="L180" i="2" s="1"/>
  <c r="W179" i="2"/>
  <c r="Y179" i="2" s="1"/>
  <c r="AC179" i="2"/>
  <c r="J180" i="2" s="1"/>
  <c r="AD179" i="2"/>
  <c r="K180" i="2" s="1"/>
  <c r="AG179" i="2"/>
  <c r="N180" i="2" s="1"/>
  <c r="AF179" i="2"/>
  <c r="M180" i="2" s="1"/>
  <c r="X179" i="2"/>
  <c r="P126" i="2"/>
  <c r="R126" i="2" s="1"/>
  <c r="T126" i="2" s="1"/>
  <c r="V126" i="2" s="1"/>
  <c r="P66" i="2"/>
  <c r="R66" i="2" s="1"/>
  <c r="O66" i="2"/>
  <c r="Q66" i="2" s="1"/>
  <c r="O180" i="3" l="1"/>
  <c r="Q180" i="3" s="1"/>
  <c r="T70" i="3"/>
  <c r="V70" i="3" s="1"/>
  <c r="AF70" i="3" s="1"/>
  <c r="T180" i="3"/>
  <c r="V180" i="3" s="1"/>
  <c r="S180" i="3"/>
  <c r="U180" i="3" s="1"/>
  <c r="AE70" i="3"/>
  <c r="W70" i="3"/>
  <c r="AD70" i="3"/>
  <c r="AG343" i="3"/>
  <c r="AF343" i="3"/>
  <c r="X343" i="3"/>
  <c r="T235" i="3"/>
  <c r="V235" i="3" s="1"/>
  <c r="S235" i="3"/>
  <c r="U235" i="3" s="1"/>
  <c r="AG289" i="3"/>
  <c r="X289" i="3"/>
  <c r="AF289" i="3"/>
  <c r="Y179" i="3"/>
  <c r="AE343" i="3"/>
  <c r="W343" i="3"/>
  <c r="Y343" i="3" s="1"/>
  <c r="AD343" i="3"/>
  <c r="AC343" i="3"/>
  <c r="AB343" i="3"/>
  <c r="AA343" i="3"/>
  <c r="Z343" i="3"/>
  <c r="Y125" i="3"/>
  <c r="AA289" i="3"/>
  <c r="Z289" i="3"/>
  <c r="AB289" i="3"/>
  <c r="W289" i="3"/>
  <c r="AE289" i="3"/>
  <c r="AC289" i="3"/>
  <c r="AD289" i="3"/>
  <c r="T126" i="3"/>
  <c r="V126" i="3" s="1"/>
  <c r="S126" i="3"/>
  <c r="U126" i="3" s="1"/>
  <c r="Y342" i="2"/>
  <c r="Y288" i="2"/>
  <c r="O289" i="2"/>
  <c r="Q289" i="2" s="1"/>
  <c r="P343" i="2"/>
  <c r="R343" i="2" s="1"/>
  <c r="T343" i="2" s="1"/>
  <c r="V343" i="2" s="1"/>
  <c r="P289" i="2"/>
  <c r="R289" i="2" s="1"/>
  <c r="T289" i="2" s="1"/>
  <c r="V289" i="2" s="1"/>
  <c r="P235" i="2"/>
  <c r="R235" i="2" s="1"/>
  <c r="T235" i="2" s="1"/>
  <c r="V235" i="2" s="1"/>
  <c r="O180" i="2"/>
  <c r="Q180" i="2" s="1"/>
  <c r="P180" i="2"/>
  <c r="R180" i="2" s="1"/>
  <c r="AG126" i="2"/>
  <c r="AF126" i="2"/>
  <c r="X126" i="2"/>
  <c r="S126" i="2"/>
  <c r="U126" i="2" s="1"/>
  <c r="S66" i="2"/>
  <c r="U66" i="2" s="1"/>
  <c r="T66" i="2"/>
  <c r="V66" i="2" s="1"/>
  <c r="Y289" i="3" l="1"/>
  <c r="Z70" i="3"/>
  <c r="X70" i="3"/>
  <c r="AC70" i="3"/>
  <c r="AG70" i="3"/>
  <c r="AA70" i="3"/>
  <c r="AB70" i="3"/>
  <c r="Y70" i="3"/>
  <c r="AF126" i="3"/>
  <c r="X126" i="3"/>
  <c r="AG126" i="3"/>
  <c r="AG235" i="3"/>
  <c r="AF235" i="3"/>
  <c r="X235" i="3"/>
  <c r="AE126" i="3"/>
  <c r="W126" i="3"/>
  <c r="Y126" i="3" s="1"/>
  <c r="AD126" i="3"/>
  <c r="AC126" i="3"/>
  <c r="AB126" i="3"/>
  <c r="AA126" i="3"/>
  <c r="Z126" i="3"/>
  <c r="AC180" i="3"/>
  <c r="AB180" i="3"/>
  <c r="AA180" i="3"/>
  <c r="Z180" i="3"/>
  <c r="AE180" i="3"/>
  <c r="W180" i="3"/>
  <c r="AD180" i="3"/>
  <c r="AC235" i="3"/>
  <c r="AB235" i="3"/>
  <c r="AA235" i="3"/>
  <c r="Z235" i="3"/>
  <c r="AE235" i="3"/>
  <c r="W235" i="3"/>
  <c r="AD235" i="3"/>
  <c r="AG180" i="3"/>
  <c r="AF180" i="3"/>
  <c r="X180" i="3"/>
  <c r="AG343" i="2"/>
  <c r="AF343" i="2"/>
  <c r="X343" i="2"/>
  <c r="S343" i="2"/>
  <c r="U343" i="2" s="1"/>
  <c r="AG289" i="2"/>
  <c r="AF289" i="2"/>
  <c r="X289" i="2"/>
  <c r="S289" i="2"/>
  <c r="U289" i="2" s="1"/>
  <c r="AG235" i="2"/>
  <c r="AF235" i="2"/>
  <c r="X235" i="2"/>
  <c r="S235" i="2"/>
  <c r="U235" i="2" s="1"/>
  <c r="T180" i="2"/>
  <c r="V180" i="2" s="1"/>
  <c r="S180" i="2"/>
  <c r="U180" i="2" s="1"/>
  <c r="AE126" i="2"/>
  <c r="W126" i="2"/>
  <c r="Y126" i="2" s="1"/>
  <c r="AD126" i="2"/>
  <c r="AC126" i="2"/>
  <c r="AB126" i="2"/>
  <c r="AA126" i="2"/>
  <c r="Z126" i="2"/>
  <c r="X66" i="2"/>
  <c r="AF66" i="2"/>
  <c r="M67" i="2" s="1"/>
  <c r="AG66" i="2"/>
  <c r="N67" i="2" s="1"/>
  <c r="AE66" i="2"/>
  <c r="L67" i="2" s="1"/>
  <c r="Z66" i="2"/>
  <c r="G67" i="2" s="1"/>
  <c r="AB66" i="2"/>
  <c r="I67" i="2" s="1"/>
  <c r="W66" i="2"/>
  <c r="Y66" i="2" s="1"/>
  <c r="AC66" i="2"/>
  <c r="J67" i="2" s="1"/>
  <c r="AA66" i="2"/>
  <c r="H67" i="2" s="1"/>
  <c r="AD66" i="2"/>
  <c r="K67" i="2" s="1"/>
  <c r="Y180" i="3" l="1"/>
  <c r="Y235" i="3"/>
  <c r="AE343" i="2"/>
  <c r="W343" i="2"/>
  <c r="Y343" i="2" s="1"/>
  <c r="AD343" i="2"/>
  <c r="AC343" i="2"/>
  <c r="AB343" i="2"/>
  <c r="AA343" i="2"/>
  <c r="Z343" i="2"/>
  <c r="AE289" i="2"/>
  <c r="W289" i="2"/>
  <c r="Y289" i="2" s="1"/>
  <c r="AD289" i="2"/>
  <c r="AC289" i="2"/>
  <c r="AB289" i="2"/>
  <c r="Z289" i="2"/>
  <c r="AA289" i="2"/>
  <c r="AE235" i="2"/>
  <c r="W235" i="2"/>
  <c r="Y235" i="2" s="1"/>
  <c r="AD235" i="2"/>
  <c r="AC235" i="2"/>
  <c r="AB235" i="2"/>
  <c r="AA235" i="2"/>
  <c r="Z235" i="2"/>
  <c r="AE180" i="2"/>
  <c r="W180" i="2"/>
  <c r="AD180" i="2"/>
  <c r="AC180" i="2"/>
  <c r="AB180" i="2"/>
  <c r="Z180" i="2"/>
  <c r="AA180" i="2"/>
  <c r="AG180" i="2"/>
  <c r="AF180" i="2"/>
  <c r="X180" i="2"/>
  <c r="O67" i="2"/>
  <c r="Q67" i="2" s="1"/>
  <c r="P67" i="2"/>
  <c r="R67" i="2" s="1"/>
  <c r="Y180" i="2" l="1"/>
  <c r="S67" i="2"/>
  <c r="U67" i="2" s="1"/>
  <c r="T67" i="2"/>
  <c r="V67" i="2" s="1"/>
  <c r="AG67" i="2" l="1"/>
  <c r="N68" i="2" s="1"/>
  <c r="X67" i="2"/>
  <c r="AF67" i="2"/>
  <c r="M68" i="2" s="1"/>
  <c r="Z67" i="2"/>
  <c r="G68" i="2" s="1"/>
  <c r="AA67" i="2"/>
  <c r="H68" i="2" s="1"/>
  <c r="AB67" i="2"/>
  <c r="I68" i="2" s="1"/>
  <c r="W67" i="2"/>
  <c r="Y67" i="2" s="1"/>
  <c r="AD67" i="2"/>
  <c r="K68" i="2" s="1"/>
  <c r="AE67" i="2"/>
  <c r="L68" i="2" s="1"/>
  <c r="AC67" i="2"/>
  <c r="J68" i="2" s="1"/>
  <c r="O68" i="2" l="1"/>
  <c r="Q68" i="2" s="1"/>
  <c r="P68" i="2"/>
  <c r="R68" i="2" s="1"/>
  <c r="T68" i="2" l="1"/>
  <c r="V68" i="2" s="1"/>
  <c r="S68" i="2"/>
  <c r="U68" i="2" s="1"/>
  <c r="AA68" i="2" l="1"/>
  <c r="H69" i="2" s="1"/>
  <c r="AE68" i="2"/>
  <c r="L69" i="2" s="1"/>
  <c r="AD68" i="2"/>
  <c r="K69" i="2" s="1"/>
  <c r="AC68" i="2"/>
  <c r="J69" i="2" s="1"/>
  <c r="Z68" i="2"/>
  <c r="G69" i="2" s="1"/>
  <c r="W68" i="2"/>
  <c r="AB68" i="2"/>
  <c r="I69" i="2" s="1"/>
  <c r="AF68" i="2"/>
  <c r="M69" i="2" s="1"/>
  <c r="AG68" i="2"/>
  <c r="N69" i="2" s="1"/>
  <c r="X68" i="2"/>
  <c r="P69" i="2" l="1"/>
  <c r="R69" i="2" s="1"/>
  <c r="O69" i="2"/>
  <c r="Q69" i="2" s="1"/>
  <c r="Y68" i="2"/>
  <c r="S69" i="2" l="1"/>
  <c r="U69" i="2" s="1"/>
  <c r="T69" i="2"/>
  <c r="V69" i="2" s="1"/>
  <c r="AG69" i="2" l="1"/>
  <c r="N70" i="2" s="1"/>
  <c r="AF69" i="2"/>
  <c r="M70" i="2" s="1"/>
  <c r="X69" i="2"/>
  <c r="AC69" i="2"/>
  <c r="J70" i="2" s="1"/>
  <c r="AD69" i="2"/>
  <c r="K70" i="2" s="1"/>
  <c r="AE69" i="2"/>
  <c r="L70" i="2" s="1"/>
  <c r="AA69" i="2"/>
  <c r="H70" i="2" s="1"/>
  <c r="Z69" i="2"/>
  <c r="W69" i="2"/>
  <c r="AB69" i="2"/>
  <c r="I70" i="2" s="1"/>
  <c r="G70" i="2" l="1"/>
  <c r="O70" i="2" s="1"/>
  <c r="Q70" i="2" s="1"/>
  <c r="P70" i="2"/>
  <c r="R70" i="2" s="1"/>
  <c r="Y69" i="2"/>
  <c r="S70" i="2" l="1"/>
  <c r="U70" i="2" s="1"/>
  <c r="AE70" i="2"/>
  <c r="AD70" i="2"/>
  <c r="W70" i="2"/>
  <c r="T70" i="2"/>
  <c r="V70" i="2" s="1"/>
  <c r="Z70" i="2" s="1"/>
  <c r="AG70" i="2" l="1"/>
  <c r="X70" i="2"/>
  <c r="AF70" i="2"/>
  <c r="AA70" i="2"/>
  <c r="AB70" i="2"/>
  <c r="Y70" i="2"/>
  <c r="AC70" i="2"/>
</calcChain>
</file>

<file path=xl/sharedStrings.xml><?xml version="1.0" encoding="utf-8"?>
<sst xmlns="http://schemas.openxmlformats.org/spreadsheetml/2006/main" count="541" uniqueCount="117">
  <si>
    <t>Equations:</t>
  </si>
  <si>
    <t>h1 = i1*w1 + i2*w2</t>
  </si>
  <si>
    <t>h2 = i1*w3 + i2*w4</t>
  </si>
  <si>
    <t>Feed Forward:</t>
  </si>
  <si>
    <t>o1 = out_h1*w5 + out_h2*w6</t>
  </si>
  <si>
    <t>Input → Layer 1</t>
  </si>
  <si>
    <t>Layer 1 → Layer 2</t>
  </si>
  <si>
    <t>o2 = out_h1*w7 + out_h2*w8</t>
  </si>
  <si>
    <t>out_o1 = σ(o1) = 1 / 1 + exp(-o1)</t>
  </si>
  <si>
    <t>out_o2 = σ(o2) = 1 / 1 + exp(-o2)</t>
  </si>
  <si>
    <t>E_total = E1 + E2</t>
  </si>
  <si>
    <t>Back Propagation:</t>
  </si>
  <si>
    <t>Layer 2 ← Error</t>
  </si>
  <si>
    <t>Layer 1 ← Layer 2</t>
  </si>
  <si>
    <r>
      <t xml:space="preserve">out_h1 = </t>
    </r>
    <r>
      <rPr>
        <i/>
        <sz val="11"/>
        <color theme="1"/>
        <rFont val="Calibri"/>
        <family val="2"/>
      </rPr>
      <t>σ</t>
    </r>
    <r>
      <rPr>
        <i/>
        <sz val="12.65"/>
        <color theme="1"/>
        <rFont val="Calibri"/>
        <family val="2"/>
      </rPr>
      <t>(h1) = 1 / 1 + exp(-h1)</t>
    </r>
  </si>
  <si>
    <r>
      <t xml:space="preserve">out_h2 = </t>
    </r>
    <r>
      <rPr>
        <i/>
        <sz val="11"/>
        <color theme="1"/>
        <rFont val="Calibri"/>
        <family val="2"/>
      </rPr>
      <t>σ</t>
    </r>
    <r>
      <rPr>
        <i/>
        <sz val="12.65"/>
        <color theme="1"/>
        <rFont val="Calibri"/>
        <family val="2"/>
      </rPr>
      <t>(h2) = 1 / 1 + exp(-h2)</t>
    </r>
  </si>
  <si>
    <t>E2 = 1/2 * (t2 - out_o2)^2</t>
  </si>
  <si>
    <t>E1 = 1/2 * (t1 - out_o1)^2</t>
  </si>
  <si>
    <t>During feed forward, we modify the value of the neurons based on the input value</t>
  </si>
  <si>
    <t>During back propagation, the weights are modified to assist the modifications in the neuron values during it's next feedforward</t>
  </si>
  <si>
    <t>δ(E_total)/δw5 = δ(E1)/δw5 = δ(E1)/δout_o1 * δ(out_o1)/δo1 * δ(o1)/δw5</t>
  </si>
  <si>
    <t>References:</t>
  </si>
  <si>
    <r>
      <t xml:space="preserve">δ(E1)/δout_o1 = - (t1 - out_o1) = </t>
    </r>
    <r>
      <rPr>
        <b/>
        <i/>
        <sz val="11"/>
        <color theme="1"/>
        <rFont val="Calibri"/>
        <family val="2"/>
        <scheme val="minor"/>
      </rPr>
      <t>out_o1 - t1</t>
    </r>
  </si>
  <si>
    <r>
      <t xml:space="preserve">δ(out_o1)/δo1 = </t>
    </r>
    <r>
      <rPr>
        <b/>
        <i/>
        <sz val="11"/>
        <color theme="1"/>
        <rFont val="Calibri"/>
        <family val="2"/>
        <scheme val="minor"/>
      </rPr>
      <t>out_o1 * (1 - out_o1)</t>
    </r>
  </si>
  <si>
    <r>
      <t xml:space="preserve">δ(o1)/δw5 = </t>
    </r>
    <r>
      <rPr>
        <b/>
        <i/>
        <sz val="11"/>
        <color theme="1"/>
        <rFont val="Calibri"/>
        <family val="2"/>
        <scheme val="minor"/>
      </rPr>
      <t>out_h1</t>
    </r>
  </si>
  <si>
    <t>δ(E_total)/δw5 = (out_o1 - t1) * out_o1 * (1 - out_o1) * out_h1</t>
  </si>
  <si>
    <t>Calculation of back propagation value with respect to w5</t>
  </si>
  <si>
    <t>Calculation of back propagation value with respect to w6</t>
  </si>
  <si>
    <t>Calculation of back propagation value with respect to w7</t>
  </si>
  <si>
    <t>Calculation of back propagation value with respect to w8</t>
  </si>
  <si>
    <t>Calculation of back propagation value with respect to w4</t>
  </si>
  <si>
    <t>Calculation of back propagation value with respect to w3</t>
  </si>
  <si>
    <t>Calculation of back propagation value with respect to w2</t>
  </si>
  <si>
    <t>Calculation of back propagation value with respect to w1</t>
  </si>
  <si>
    <t>Link</t>
  </si>
  <si>
    <t xml:space="preserve"> </t>
  </si>
  <si>
    <t>δ(E_total)/δw8 = δ(E2)/δw8 = δ(E2)/δout_o2 * δ(out_o2)/δo2 * δ(o2)/δw8</t>
  </si>
  <si>
    <r>
      <t xml:space="preserve">δ(E2)/δout_o2 = - (t2 - out_o2) = </t>
    </r>
    <r>
      <rPr>
        <b/>
        <i/>
        <sz val="11"/>
        <color theme="1"/>
        <rFont val="Calibri"/>
        <family val="2"/>
        <scheme val="minor"/>
      </rPr>
      <t>out_o2 - t2</t>
    </r>
  </si>
  <si>
    <r>
      <t xml:space="preserve">δ(out_o2)/δo2 = </t>
    </r>
    <r>
      <rPr>
        <b/>
        <i/>
        <sz val="11"/>
        <color theme="1"/>
        <rFont val="Calibri"/>
        <family val="2"/>
        <scheme val="minor"/>
      </rPr>
      <t>out_o2 * (1 - out_o2)</t>
    </r>
  </si>
  <si>
    <t>δ(E_total)/δw6 = δ(E1)/δw6 = δ(E1)/δout_o1 * δ(out_o1)/δo1 * δ(o1)/δw6</t>
  </si>
  <si>
    <r>
      <t xml:space="preserve">δ(E1)/δout_o1 = - (t1 - out_o21 = </t>
    </r>
    <r>
      <rPr>
        <b/>
        <i/>
        <sz val="11"/>
        <color theme="1"/>
        <rFont val="Calibri"/>
        <family val="2"/>
        <scheme val="minor"/>
      </rPr>
      <t>out_o1 - t1</t>
    </r>
  </si>
  <si>
    <r>
      <t xml:space="preserve">δ(o2)/δw6 = </t>
    </r>
    <r>
      <rPr>
        <b/>
        <i/>
        <sz val="11"/>
        <color theme="1"/>
        <rFont val="Calibri"/>
        <family val="2"/>
        <scheme val="minor"/>
      </rPr>
      <t>out_h2</t>
    </r>
  </si>
  <si>
    <t>δ(E_total)/δw6 = (out_o1 - t1) * out_o1 * (1 - out_o1) * out_h2</t>
  </si>
  <si>
    <t>δ(E_total)/δw7 = δ(E2)/δw7 = δ(E2)/δout_o2 * δ(out_o2)/δo2 * δ(o2)/δw7</t>
  </si>
  <si>
    <r>
      <t xml:space="preserve">δ(o2)/δw7 = </t>
    </r>
    <r>
      <rPr>
        <b/>
        <sz val="11"/>
        <color theme="1"/>
        <rFont val="Calibri"/>
        <family val="2"/>
        <scheme val="minor"/>
      </rPr>
      <t>out_h1</t>
    </r>
  </si>
  <si>
    <t>δ(E_total)/δw7 = (out_o2 - t2) * out_o2 * (1 - out_o2) * out_h1</t>
  </si>
  <si>
    <r>
      <t xml:space="preserve">δ(o2)/δw8 = </t>
    </r>
    <r>
      <rPr>
        <b/>
        <sz val="11"/>
        <color theme="1"/>
        <rFont val="Calibri"/>
        <family val="2"/>
        <scheme val="minor"/>
      </rPr>
      <t>out_h2</t>
    </r>
  </si>
  <si>
    <t>δ(E_total)/δw8 = (out_o2 - t2) * out_o2 * (1 - out_o2) * out_h2</t>
  </si>
  <si>
    <t>Differentiation of Sigmoid</t>
  </si>
  <si>
    <t>δ(E_total)/δout_h2 = δ(E1)/δout_h2 + δ(E2)/δout_h2</t>
  </si>
  <si>
    <t>δ(E1)/δout_h2 = δ(E1)/δout_o1 * δ(out_o1)/δo1 * δ(o1)/δout_h2</t>
  </si>
  <si>
    <r>
      <t xml:space="preserve">δ(E1)/δout_h2 = </t>
    </r>
    <r>
      <rPr>
        <b/>
        <i/>
        <sz val="11"/>
        <color theme="1"/>
        <rFont val="Calibri"/>
        <family val="2"/>
        <scheme val="minor"/>
      </rPr>
      <t>(out_o1 - t1) * out_o1 * (1 - out_o1) * w6</t>
    </r>
  </si>
  <si>
    <t>δ(E2)/δout_h2 = δ(E2)/δout_o2 * δ(out_o2)/δo2 * δ(o2)/δout_h2</t>
  </si>
  <si>
    <r>
      <t xml:space="preserve">δ(E2)/δout_h2 = </t>
    </r>
    <r>
      <rPr>
        <b/>
        <i/>
        <sz val="11"/>
        <color theme="1"/>
        <rFont val="Calibri"/>
        <family val="2"/>
        <scheme val="minor"/>
      </rPr>
      <t>(out_o2 - t2) * out_o2 * (1 - out_o2) * w8</t>
    </r>
  </si>
  <si>
    <r>
      <t xml:space="preserve">δ(E_total)/δout_h2 = </t>
    </r>
    <r>
      <rPr>
        <b/>
        <i/>
        <sz val="11"/>
        <color theme="1"/>
        <rFont val="Calibri"/>
        <family val="2"/>
        <scheme val="minor"/>
      </rPr>
      <t>[((out_o1 - t1) * out_o1 * (1 - out_o1) * w6) + ((out_o2 - t2) * out_o2 * (1 - out_o2) * w8)]</t>
    </r>
  </si>
  <si>
    <t>δ(E_total)/δw4 = δ(E_total)/δ(out_h2) * δ(out_h2)/δh2 * δ(h2)/δw4</t>
  </si>
  <si>
    <r>
      <t>δ(out_h2)/δh2 =</t>
    </r>
    <r>
      <rPr>
        <b/>
        <i/>
        <sz val="11"/>
        <color theme="1"/>
        <rFont val="Calibri"/>
        <family val="2"/>
        <scheme val="minor"/>
      </rPr>
      <t xml:space="preserve"> out_h2 * (1 - out_h2)</t>
    </r>
  </si>
  <si>
    <r>
      <t xml:space="preserve">δ(h2)/δw4 = </t>
    </r>
    <r>
      <rPr>
        <b/>
        <i/>
        <sz val="11"/>
        <color theme="1"/>
        <rFont val="Calibri"/>
        <family val="2"/>
        <scheme val="minor"/>
      </rPr>
      <t>i2</t>
    </r>
  </si>
  <si>
    <t>δ(E_total)/δw4 = [((out_o1 - t1) * out_o1 * (1 - out_o1) * w6) + ((out_o2 - t2) * out_o2 * (1 - out_o2) * w8)] * out_h2 * (1 - out_h2) * i2</t>
  </si>
  <si>
    <t>Layer 2 → Error (Loss: MSE)</t>
  </si>
  <si>
    <t>δ(E_total)/δw3 = δ(E_total)/δ(out_h2) * δ(out_h2)/δh2 * δ(h2)/δw3</t>
  </si>
  <si>
    <r>
      <t xml:space="preserve">δ(h2)/δw4 = </t>
    </r>
    <r>
      <rPr>
        <b/>
        <i/>
        <sz val="11"/>
        <color theme="1"/>
        <rFont val="Calibri"/>
        <family val="2"/>
        <scheme val="minor"/>
      </rPr>
      <t>i1</t>
    </r>
  </si>
  <si>
    <t>δ(E_total)/δw2 = δ(E_total)/δ(out_h1) * δ(out_h1)/δh1 * δ(h1)/δw2</t>
  </si>
  <si>
    <t>δ(E_total)/δout_h1 = δ(E1)/δout_h1 + δ(E2)/δout_h1</t>
  </si>
  <si>
    <t>δ(E1)/δout_h1 = δ(E1)/δout_o1 * δ(out_o1)/δo1 * δ(o1)/δout_h1</t>
  </si>
  <si>
    <t>δ(E2)/δout_h1 = δ(E2)/δout_o2 * δ(out_o2)/δo2 * δ(o2)/δout_h1</t>
  </si>
  <si>
    <r>
      <t xml:space="preserve">δ(E1)/δout_h1 = </t>
    </r>
    <r>
      <rPr>
        <b/>
        <i/>
        <sz val="11"/>
        <color theme="1"/>
        <rFont val="Calibri"/>
        <family val="2"/>
        <scheme val="minor"/>
      </rPr>
      <t>(out_o1 - t1) * out_o1 * (1 - out_o1) * w5</t>
    </r>
  </si>
  <si>
    <r>
      <t xml:space="preserve">δ(E_total)/δout_h2 = </t>
    </r>
    <r>
      <rPr>
        <b/>
        <i/>
        <sz val="11"/>
        <color theme="1"/>
        <rFont val="Calibri"/>
        <family val="2"/>
        <scheme val="minor"/>
      </rPr>
      <t>[((out_o1 - t1) * out_o1 * (1 - out_o1) * w5) + ((out_o2 - t2) * out_o2 * (1 - out_o2) * w7)]</t>
    </r>
  </si>
  <si>
    <r>
      <t xml:space="preserve">δ(E2)/δout_h1 = </t>
    </r>
    <r>
      <rPr>
        <b/>
        <i/>
        <sz val="11"/>
        <color theme="1"/>
        <rFont val="Calibri"/>
        <family val="2"/>
        <scheme val="minor"/>
      </rPr>
      <t>(out_o2 - t2) * out_o2 * (1 - out_o2) * w7</t>
    </r>
  </si>
  <si>
    <r>
      <t>δ(out_h1)/δh1 =</t>
    </r>
    <r>
      <rPr>
        <b/>
        <i/>
        <sz val="11"/>
        <color theme="1"/>
        <rFont val="Calibri"/>
        <family val="2"/>
        <scheme val="minor"/>
      </rPr>
      <t xml:space="preserve"> out_h1 * (1 - out_h1)</t>
    </r>
  </si>
  <si>
    <r>
      <t xml:space="preserve">δ(h1)/δw2 = </t>
    </r>
    <r>
      <rPr>
        <b/>
        <i/>
        <sz val="11"/>
        <color theme="1"/>
        <rFont val="Calibri"/>
        <family val="2"/>
        <scheme val="minor"/>
      </rPr>
      <t>i2</t>
    </r>
  </si>
  <si>
    <t>δ(E_total)/δw1 = δ(E_total)/δ(out_h1) * δ(out_h1)/δh1 * δ(h1)/δw1</t>
  </si>
  <si>
    <r>
      <t xml:space="preserve">δ(h1)/δw2 = </t>
    </r>
    <r>
      <rPr>
        <b/>
        <i/>
        <sz val="11"/>
        <color theme="1"/>
        <rFont val="Calibri"/>
        <family val="2"/>
        <scheme val="minor"/>
      </rPr>
      <t>i1</t>
    </r>
  </si>
  <si>
    <t>i1</t>
  </si>
  <si>
    <t>i2</t>
  </si>
  <si>
    <t>w1</t>
  </si>
  <si>
    <t>w2</t>
  </si>
  <si>
    <t>w3</t>
  </si>
  <si>
    <t>w4</t>
  </si>
  <si>
    <t>h1</t>
  </si>
  <si>
    <t>out_h1</t>
  </si>
  <si>
    <t>h2</t>
  </si>
  <si>
    <t>out_h2</t>
  </si>
  <si>
    <t>w5</t>
  </si>
  <si>
    <t>w6</t>
  </si>
  <si>
    <t>w7</t>
  </si>
  <si>
    <t>w8</t>
  </si>
  <si>
    <t>o1</t>
  </si>
  <si>
    <t>out_o1</t>
  </si>
  <si>
    <t>o2</t>
  </si>
  <si>
    <t>out_o2</t>
  </si>
  <si>
    <t>E1</t>
  </si>
  <si>
    <t>E2</t>
  </si>
  <si>
    <t>E_total</t>
  </si>
  <si>
    <t>t1</t>
  </si>
  <si>
    <t>t2</t>
  </si>
  <si>
    <t>Sl No.</t>
  </si>
  <si>
    <t>δ(E_total)/δ(w1)</t>
  </si>
  <si>
    <t>δ(E_total)/δ(w2)</t>
  </si>
  <si>
    <t>δ(E_total)/δ(w3)</t>
  </si>
  <si>
    <t>δ(E_total)/δ(w4)</t>
  </si>
  <si>
    <t>δ(E_total)/δ(w5)</t>
  </si>
  <si>
    <t>δ(E_total)/δ(w6)</t>
  </si>
  <si>
    <t>δ(E_total)/δ(w7)</t>
  </si>
  <si>
    <t>δ(E_total)/δ(w8)</t>
  </si>
  <si>
    <t>δ(E_total)/δw3 = [((out_o1 - t1) * out_o1 * (1 - out_o1) * w6) + ((out_o2 - t2) * out_o2 * (1 - out_o2) * w8)] * out_h2 * (1 - out_h2) * i1</t>
  </si>
  <si>
    <t>δ(E_total)/δw2 = [((out_o1 - t1) * out_o1 * (1 - out_o1) * w5) + ((out_o2 - t2) * out_o2 * (1 - out_o2) * w7)] * out_h1 * (1 - out_h1) * i2</t>
  </si>
  <si>
    <t>δ(E_total)/δw1 = [((out_o1 - t1) * out_o1 * (1 - out_o1) * w5) + ((out_o2 - t2) * out_o2 * (1 - out_o2) * w7)] * out_h1 * (1 - out_h1) * i1</t>
  </si>
  <si>
    <t>learning_rate</t>
  </si>
  <si>
    <t>LR=0.1</t>
  </si>
  <si>
    <t>LR=0.2</t>
  </si>
  <si>
    <t>LR=0.5</t>
  </si>
  <si>
    <t>LR=0.8</t>
  </si>
  <si>
    <t>LR=1.0</t>
  </si>
  <si>
    <t>LR=2.0</t>
  </si>
  <si>
    <t>Assignment - Error Values</t>
  </si>
  <si>
    <t>Late Assignment - Error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</si>
</sst>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2.65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rgb="FF9C57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 style="medium">
        <color rgb="FFE6E7E8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 applyProtection="1">
      <alignment horizontal="center"/>
    </xf>
    <xf numFmtId="0" fontId="0" fillId="0" borderId="3" xfId="0" applyBorder="1" applyProtection="1"/>
    <xf numFmtId="0" fontId="0" fillId="0" borderId="3" xfId="0" applyBorder="1" applyAlignment="1" applyProtection="1"/>
    <xf numFmtId="0" fontId="19" fillId="4" borderId="3" xfId="3" applyFont="1" applyBorder="1" applyAlignment="1" applyProtection="1">
      <alignment horizontal="center"/>
    </xf>
    <xf numFmtId="0" fontId="12" fillId="5" borderId="3" xfId="4" applyFont="1" applyBorder="1" applyProtection="1"/>
    <xf numFmtId="0" fontId="12" fillId="5" borderId="3" xfId="4" applyFont="1" applyBorder="1" applyAlignment="1" applyProtection="1">
      <alignment horizontal="center"/>
    </xf>
    <xf numFmtId="0" fontId="0" fillId="0" borderId="3" xfId="0" applyBorder="1" applyAlignment="1" applyProtection="1">
      <alignment wrapText="1"/>
    </xf>
    <xf numFmtId="0" fontId="0" fillId="0" borderId="3" xfId="0" applyBorder="1" applyAlignment="1" applyProtection="1">
      <alignment horizontal="center" vertical="center" wrapText="1"/>
    </xf>
    <xf numFmtId="0" fontId="11" fillId="2" borderId="3" xfId="1" applyFont="1" applyBorder="1" applyAlignment="1" applyProtection="1">
      <alignment horizontal="center"/>
    </xf>
    <xf numFmtId="0" fontId="13" fillId="3" borderId="3" xfId="2" applyFont="1" applyBorder="1" applyAlignment="1" applyProtection="1">
      <alignment horizontal="center"/>
    </xf>
    <xf numFmtId="0" fontId="14" fillId="0" borderId="3" xfId="0" applyFont="1" applyBorder="1" applyProtection="1"/>
    <xf numFmtId="0" fontId="7" fillId="0" borderId="3" xfId="6" applyBorder="1" applyProtection="1"/>
    <xf numFmtId="0" fontId="9" fillId="8" borderId="3" xfId="0" applyFont="1" applyFill="1" applyBorder="1" applyProtection="1"/>
    <xf numFmtId="0" fontId="6" fillId="0" borderId="3" xfId="0" applyFont="1" applyBorder="1" applyProtection="1"/>
    <xf numFmtId="0" fontId="20" fillId="7" borderId="3" xfId="0" applyFont="1" applyFill="1" applyBorder="1" applyProtection="1"/>
    <xf numFmtId="0" fontId="0" fillId="0" borderId="3" xfId="0" applyFont="1" applyBorder="1" applyProtection="1"/>
    <xf numFmtId="0" fontId="14" fillId="0" borderId="3" xfId="0" applyFont="1" applyBorder="1" applyAlignment="1" applyProtection="1">
      <alignment wrapText="1"/>
    </xf>
    <xf numFmtId="0" fontId="20" fillId="7" borderId="3" xfId="0" applyFont="1" applyFill="1" applyBorder="1" applyAlignment="1" applyProtection="1">
      <alignment wrapText="1"/>
    </xf>
    <xf numFmtId="0" fontId="10" fillId="6" borderId="3" xfId="5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7" fillId="0" borderId="3" xfId="7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2" fillId="0" borderId="4" xfId="0" applyFont="1" applyBorder="1" applyAlignment="1">
      <alignment horizontal="left" vertical="center" readingOrder="1"/>
    </xf>
    <xf numFmtId="0" fontId="14" fillId="0" borderId="0" xfId="0" applyFont="1" applyBorder="1" applyProtection="1"/>
    <xf numFmtId="0" fontId="0" fillId="0" borderId="0" xfId="0" applyBorder="1"/>
    <xf numFmtId="0" fontId="8" fillId="0" borderId="0" xfId="0" applyFont="1" applyAlignment="1"/>
    <xf numFmtId="0" fontId="8" fillId="0" borderId="0" xfId="0" applyFont="1"/>
    <xf numFmtId="0" fontId="9" fillId="9" borderId="0" xfId="0" applyFont="1" applyFill="1"/>
  </cellXfs>
  <cellStyles count="8">
    <cellStyle name="Bad" xfId="2" builtinId="27"/>
    <cellStyle name="Explanatory Text" xfId="6" builtinId="53"/>
    <cellStyle name="Good" xfId="1" builtinId="26"/>
    <cellStyle name="Hyperlink" xfId="7" builtinId="8"/>
    <cellStyle name="Input" xfId="4" builtinId="20"/>
    <cellStyle name="Neutral" xfId="3" builtinId="28"/>
    <cellStyle name="Normal" xfId="0" builtinId="0"/>
    <cellStyle name="Note" xfId="5" builtinId="10"/>
  </cellStyles>
  <dxfs count="2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Loss - [Learning</a:t>
            </a:r>
            <a:r>
              <a:rPr lang="en-IN" baseline="0"/>
              <a:t> Rate = 0.1]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Values'!$Y$21:$Y$70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0.2411090387619737</c:v>
                </c:pt>
                <c:pt idx="2">
                  <c:v>0.23970403155820297</c:v>
                </c:pt>
                <c:pt idx="3">
                  <c:v>0.23830487994011057</c:v>
                </c:pt>
                <c:pt idx="4">
                  <c:v>0.23691162729233006</c:v>
                </c:pt>
                <c:pt idx="5">
                  <c:v>0.23552431616079511</c:v>
                </c:pt>
                <c:pt idx="6">
                  <c:v>0.23414298823316435</c:v>
                </c:pt>
                <c:pt idx="7">
                  <c:v>0.23276768431997563</c:v>
                </c:pt>
                <c:pt idx="8">
                  <c:v>0.23139844433654444</c:v>
                </c:pt>
                <c:pt idx="9">
                  <c:v>0.23003530728561822</c:v>
                </c:pt>
                <c:pt idx="10">
                  <c:v>0.22867831124080204</c:v>
                </c:pt>
                <c:pt idx="11">
                  <c:v>0.2273274933307631</c:v>
                </c:pt>
                <c:pt idx="12">
                  <c:v>0.22598288972422592</c:v>
                </c:pt>
                <c:pt idx="13">
                  <c:v>0.22464453561576553</c:v>
                </c:pt>
                <c:pt idx="14">
                  <c:v>0.22331246521240644</c:v>
                </c:pt>
                <c:pt idx="15">
                  <c:v>0.22198671172103304</c:v>
                </c:pt>
                <c:pt idx="16">
                  <c:v>0.22066730733661472</c:v>
                </c:pt>
                <c:pt idx="17">
                  <c:v>0.21935428323125147</c:v>
                </c:pt>
                <c:pt idx="18">
                  <c:v>0.21804766954404028</c:v>
                </c:pt>
                <c:pt idx="19">
                  <c:v>0.21674749537176347</c:v>
                </c:pt>
                <c:pt idx="20">
                  <c:v>0.21545378876039931</c:v>
                </c:pt>
                <c:pt idx="21">
                  <c:v>0.21416657669745348</c:v>
                </c:pt>
                <c:pt idx="22">
                  <c:v>0.21288588510510759</c:v>
                </c:pt>
                <c:pt idx="23">
                  <c:v>0.21161173883418324</c:v>
                </c:pt>
                <c:pt idx="24">
                  <c:v>0.21034416165891487</c:v>
                </c:pt>
                <c:pt idx="25">
                  <c:v>0.20908317627252698</c:v>
                </c:pt>
                <c:pt idx="26">
                  <c:v>0.20782880428360778</c:v>
                </c:pt>
                <c:pt idx="27">
                  <c:v>0.20658106621327338</c:v>
                </c:pt>
                <c:pt idx="28">
                  <c:v>0.20533998149311089</c:v>
                </c:pt>
                <c:pt idx="29">
                  <c:v>0.20410556846389405</c:v>
                </c:pt>
                <c:pt idx="30">
                  <c:v>0.2028778443750584</c:v>
                </c:pt>
                <c:pt idx="31">
                  <c:v>0.20165682538492624</c:v>
                </c:pt>
                <c:pt idx="32">
                  <c:v>0.20044252656166772</c:v>
                </c:pt>
                <c:pt idx="33">
                  <c:v>0.19923496188498693</c:v>
                </c:pt>
                <c:pt idx="34">
                  <c:v>0.19803414424851848</c:v>
                </c:pt>
                <c:pt idx="35">
                  <c:v>0.19684008546291965</c:v>
                </c:pt>
                <c:pt idx="36">
                  <c:v>0.19565279625964455</c:v>
                </c:pt>
                <c:pt idx="37">
                  <c:v>0.19447228629538391</c:v>
                </c:pt>
                <c:pt idx="38">
                  <c:v>0.19329856415715432</c:v>
                </c:pt>
                <c:pt idx="39">
                  <c:v>0.19213163736802158</c:v>
                </c:pt>
                <c:pt idx="40">
                  <c:v>0.1909715123934394</c:v>
                </c:pt>
                <c:pt idx="41">
                  <c:v>0.18981819464818678</c:v>
                </c:pt>
                <c:pt idx="42">
                  <c:v>0.1886716885038871</c:v>
                </c:pt>
                <c:pt idx="43">
                  <c:v>0.18753199729708914</c:v>
                </c:pt>
                <c:pt idx="44">
                  <c:v>0.18639912333789224</c:v>
                </c:pt>
                <c:pt idx="45">
                  <c:v>0.1852730679190972</c:v>
                </c:pt>
                <c:pt idx="46">
                  <c:v>0.18415383132586349</c:v>
                </c:pt>
                <c:pt idx="47">
                  <c:v>0.18304141284585351</c:v>
                </c:pt>
                <c:pt idx="48">
                  <c:v>0.18193581077984464</c:v>
                </c:pt>
                <c:pt idx="49">
                  <c:v>0.18083702245278976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7-42FC-85E5-FAC1EE285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747360"/>
        <c:axId val="956747688"/>
      </c:lineChart>
      <c:catAx>
        <c:axId val="9567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47688"/>
        <c:crosses val="autoZero"/>
        <c:auto val="1"/>
        <c:lblAlgn val="ctr"/>
        <c:lblOffset val="100"/>
        <c:noMultiLvlLbl val="0"/>
      </c:catAx>
      <c:valAx>
        <c:axId val="95674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0.2]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Values'!$Y$77:$Y$126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0.23970114341762799</c:v>
                </c:pt>
                <c:pt idx="2">
                  <c:v>0.23690583910996582</c:v>
                </c:pt>
                <c:pt idx="3">
                  <c:v>0.23413429019277696</c:v>
                </c:pt>
                <c:pt idx="4">
                  <c:v>0.23138682881429201</c:v>
                </c:pt>
                <c:pt idx="5">
                  <c:v>0.22866377290078319</c:v>
                </c:pt>
                <c:pt idx="6">
                  <c:v>0.22596542560189242</c:v>
                </c:pt>
                <c:pt idx="7">
                  <c:v>0.22329207478566201</c:v>
                </c:pt>
                <c:pt idx="8">
                  <c:v>0.22064399258450818</c:v>
                </c:pt>
                <c:pt idx="9">
                  <c:v>0.2180214349930531</c:v>
                </c:pt>
                <c:pt idx="10">
                  <c:v>0.21542464151840848</c:v>
                </c:pt>
                <c:pt idx="11">
                  <c:v>0.21285383488318843</c:v>
                </c:pt>
                <c:pt idx="12">
                  <c:v>0.21030922078122274</c:v>
                </c:pt>
                <c:pt idx="13">
                  <c:v>0.20779098768564802</c:v>
                </c:pt>
                <c:pt idx="14">
                  <c:v>0.20529930670877419</c:v>
                </c:pt>
                <c:pt idx="15">
                  <c:v>0.20283433151285646</c:v>
                </c:pt>
                <c:pt idx="16">
                  <c:v>0.20039619827065619</c:v>
                </c:pt>
                <c:pt idx="17">
                  <c:v>0.19798502567444592</c:v>
                </c:pt>
                <c:pt idx="18">
                  <c:v>0.19560091499190013</c:v>
                </c:pt>
                <c:pt idx="19">
                  <c:v>0.19324395016712601</c:v>
                </c:pt>
                <c:pt idx="20">
                  <c:v>0.19091419796492018</c:v>
                </c:pt>
                <c:pt idx="21">
                  <c:v>0.18861170815618605</c:v>
                </c:pt>
                <c:pt idx="22">
                  <c:v>0.18633651374232407</c:v>
                </c:pt>
                <c:pt idx="23">
                  <c:v>0.18408863121629945</c:v>
                </c:pt>
                <c:pt idx="24">
                  <c:v>0.18186806085800708</c:v>
                </c:pt>
                <c:pt idx="25">
                  <c:v>0.17967478706149173</c:v>
                </c:pt>
                <c:pt idx="26">
                  <c:v>0.17750877869153331</c:v>
                </c:pt>
                <c:pt idx="27">
                  <c:v>0.17536998946708446</c:v>
                </c:pt>
                <c:pt idx="28">
                  <c:v>0.17325835836903702</c:v>
                </c:pt>
                <c:pt idx="29">
                  <c:v>0.17117381006980437</c:v>
                </c:pt>
                <c:pt idx="30">
                  <c:v>0.16911625538222924</c:v>
                </c:pt>
                <c:pt idx="31">
                  <c:v>0.16708559172536619</c:v>
                </c:pt>
                <c:pt idx="32">
                  <c:v>0.16508170360473789</c:v>
                </c:pt>
                <c:pt idx="33">
                  <c:v>0.16310446310472945</c:v>
                </c:pt>
                <c:pt idx="34">
                  <c:v>0.16115373039085634</c:v>
                </c:pt>
                <c:pt idx="35">
                  <c:v>0.15922935421972562</c:v>
                </c:pt>
                <c:pt idx="36">
                  <c:v>0.15733117245459935</c:v>
                </c:pt>
                <c:pt idx="37">
                  <c:v>0.1554590125845674</c:v>
                </c:pt>
                <c:pt idx="38">
                  <c:v>0.15361269224543761</c:v>
                </c:pt>
                <c:pt idx="39">
                  <c:v>0.15179201974055781</c:v>
                </c:pt>
                <c:pt idx="40">
                  <c:v>0.14999679455989517</c:v>
                </c:pt>
                <c:pt idx="41">
                  <c:v>0.1482268078958065</c:v>
                </c:pt>
                <c:pt idx="42">
                  <c:v>0.14648184315404988</c:v>
                </c:pt>
                <c:pt idx="43">
                  <c:v>0.14476167645869575</c:v>
                </c:pt>
                <c:pt idx="44">
                  <c:v>0.14306607714971217</c:v>
                </c:pt>
                <c:pt idx="45">
                  <c:v>0.14139480827210482</c:v>
                </c:pt>
                <c:pt idx="46">
                  <c:v>0.13974762705560478</c:v>
                </c:pt>
                <c:pt idx="47">
                  <c:v>0.13812428538400098</c:v>
                </c:pt>
                <c:pt idx="48">
                  <c:v>0.13652453025331601</c:v>
                </c:pt>
                <c:pt idx="49">
                  <c:v>0.13494810421812514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4-4347-A14C-0C3A43288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988328"/>
        <c:axId val="948986360"/>
      </c:lineChart>
      <c:catAx>
        <c:axId val="94898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86360"/>
        <c:crosses val="autoZero"/>
        <c:auto val="1"/>
        <c:lblAlgn val="ctr"/>
        <c:lblOffset val="100"/>
        <c:noMultiLvlLbl val="0"/>
      </c:catAx>
      <c:valAx>
        <c:axId val="94898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8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0.5]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Values'!$Y$131:$Y$180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0.23549537785222491</c:v>
                </c:pt>
                <c:pt idx="2">
                  <c:v>0.2286202060044969</c:v>
                </c:pt>
                <c:pt idx="3">
                  <c:v>0.22189935293373614</c:v>
                </c:pt>
                <c:pt idx="4">
                  <c:v>0.21533724363137874</c:v>
                </c:pt>
                <c:pt idx="5">
                  <c:v>0.20893767284536421</c:v>
                </c:pt>
                <c:pt idx="6">
                  <c:v>0.20270377377808932</c:v>
                </c:pt>
                <c:pt idx="7">
                  <c:v>0.19663799967889525</c:v>
                </c:pt>
                <c:pt idx="8">
                  <c:v>0.19074211797406934</c:v>
                </c:pt>
                <c:pt idx="9">
                  <c:v>0.18501721618790395</c:v>
                </c:pt>
                <c:pt idx="10">
                  <c:v>0.1794637185904803</c:v>
                </c:pt>
                <c:pt idx="11">
                  <c:v>0.17408141226930895</c:v>
                </c:pt>
                <c:pt idx="12">
                  <c:v>0.16886948116466111</c:v>
                </c:pt>
                <c:pt idx="13">
                  <c:v>0.1638265465291546</c:v>
                </c:pt>
                <c:pt idx="14">
                  <c:v>0.15895071226352517</c:v>
                </c:pt>
                <c:pt idx="15">
                  <c:v>0.15423961363221933</c:v>
                </c:pt>
                <c:pt idx="16">
                  <c:v>0.14969046796245716</c:v>
                </c:pt>
                <c:pt idx="17">
                  <c:v>0.14530012606611648</c:v>
                </c:pt>
                <c:pt idx="18">
                  <c:v>0.14106512328292281</c:v>
                </c:pt>
                <c:pt idx="19">
                  <c:v>0.13698172921482563</c:v>
                </c:pt>
                <c:pt idx="20">
                  <c:v>0.13304599539547912</c:v>
                </c:pt>
                <c:pt idx="21">
                  <c:v>0.12925380030765077</c:v>
                </c:pt>
                <c:pt idx="22">
                  <c:v>0.12560089131925062</c:v>
                </c:pt>
                <c:pt idx="23">
                  <c:v>0.1220829232514162</c:v>
                </c:pt>
                <c:pt idx="24">
                  <c:v>0.11869549341723798</c:v>
                </c:pt>
                <c:pt idx="25">
                  <c:v>0.11543417307617283</c:v>
                </c:pt>
                <c:pt idx="26">
                  <c:v>0.11229453533696171</c:v>
                </c:pt>
                <c:pt idx="27">
                  <c:v>0.10927217961178087</c:v>
                </c:pt>
                <c:pt idx="28">
                  <c:v>0.10636275277781707</c:v>
                </c:pt>
                <c:pt idx="29">
                  <c:v>0.10356196724122708</c:v>
                </c:pt>
                <c:pt idx="30">
                  <c:v>0.10086561612446815</c:v>
                </c:pt>
                <c:pt idx="31">
                  <c:v>9.8269585813248045E-2</c:v>
                </c:pt>
                <c:pt idx="32">
                  <c:v>9.5769866105763088E-2</c:v>
                </c:pt>
                <c:pt idx="33">
                  <c:v>9.3362558206247157E-2</c:v>
                </c:pt>
                <c:pt idx="34">
                  <c:v>9.1043880798757984E-2</c:v>
                </c:pt>
                <c:pt idx="35">
                  <c:v>8.8810174426972477E-2</c:v>
                </c:pt>
                <c:pt idx="36">
                  <c:v>8.6657904392759721E-2</c:v>
                </c:pt>
                <c:pt idx="37">
                  <c:v>8.45836623714388E-2</c:v>
                </c:pt>
                <c:pt idx="38">
                  <c:v>8.2584166925723596E-2</c:v>
                </c:pt>
                <c:pt idx="39">
                  <c:v>8.0656263084054686E-2</c:v>
                </c:pt>
                <c:pt idx="40">
                  <c:v>7.879692113281013E-2</c:v>
                </c:pt>
                <c:pt idx="41">
                  <c:v>7.700323475615152E-2</c:v>
                </c:pt>
                <c:pt idx="42">
                  <c:v>7.5272418642256936E-2</c:v>
                </c:pt>
                <c:pt idx="43">
                  <c:v>7.3601805660603592E-2</c:v>
                </c:pt>
                <c:pt idx="44">
                  <c:v>7.1988843701895885E-2</c:v>
                </c:pt>
                <c:pt idx="45">
                  <c:v>7.0431092260244951E-2</c:v>
                </c:pt>
                <c:pt idx="46">
                  <c:v>6.8926218826310878E-2</c:v>
                </c:pt>
                <c:pt idx="47">
                  <c:v>6.747199515029087E-2</c:v>
                </c:pt>
                <c:pt idx="48">
                  <c:v>6.6066293424848987E-2</c:v>
                </c:pt>
                <c:pt idx="49">
                  <c:v>6.4707082430265489E-2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0-4071-B38D-841B16A35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203928"/>
        <c:axId val="944200976"/>
      </c:lineChart>
      <c:catAx>
        <c:axId val="94420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0976"/>
        <c:crosses val="autoZero"/>
        <c:auto val="1"/>
        <c:lblAlgn val="ctr"/>
        <c:lblOffset val="100"/>
        <c:noMultiLvlLbl val="0"/>
      </c:catAx>
      <c:valAx>
        <c:axId val="9442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0.8]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Values'!$Y$186:$Y$235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0.23131728640704641</c:v>
                </c:pt>
                <c:pt idx="2">
                  <c:v>0.22050429441330074</c:v>
                </c:pt>
                <c:pt idx="3">
                  <c:v>0.21009967595848839</c:v>
                </c:pt>
                <c:pt idx="4">
                  <c:v>0.20011810741918384</c:v>
                </c:pt>
                <c:pt idx="5">
                  <c:v>0.19056984891161965</c:v>
                </c:pt>
                <c:pt idx="6">
                  <c:v>0.18146065991964272</c:v>
                </c:pt>
                <c:pt idx="7">
                  <c:v>0.17279191111140388</c:v>
                </c:pt>
                <c:pt idx="8">
                  <c:v>0.16456086141160922</c:v>
                </c:pt>
                <c:pt idx="9">
                  <c:v>0.15676106138111084</c:v>
                </c:pt>
                <c:pt idx="10">
                  <c:v>0.14938284126283324</c:v>
                </c:pt>
                <c:pt idx="11">
                  <c:v>0.14241384383636352</c:v>
                </c:pt>
                <c:pt idx="12">
                  <c:v>0.13583956722275439</c:v>
                </c:pt>
                <c:pt idx="13">
                  <c:v>0.12964388963614368</c:v>
                </c:pt>
                <c:pt idx="14">
                  <c:v>0.12380955557048894</c:v>
                </c:pt>
                <c:pt idx="15">
                  <c:v>0.11831861009967737</c:v>
                </c:pt>
                <c:pt idx="16">
                  <c:v>0.1131527742450589</c:v>
                </c:pt>
                <c:pt idx="17">
                  <c:v>0.10829375941513675</c:v>
                </c:pt>
                <c:pt idx="18">
                  <c:v>0.10372352267484947</c:v>
                </c:pt>
                <c:pt idx="19">
                  <c:v>9.942446714583722E-2</c:v>
                </c:pt>
                <c:pt idx="20">
                  <c:v>9.5379593355263734E-2</c:v>
                </c:pt>
                <c:pt idx="21">
                  <c:v>9.1572608056275789E-2</c:v>
                </c:pt>
                <c:pt idx="22">
                  <c:v>8.7987997153107858E-2</c:v>
                </c:pt>
                <c:pt idx="23">
                  <c:v>8.4611069068812814E-2</c:v>
                </c:pt>
                <c:pt idx="24">
                  <c:v>8.1427974349583959E-2</c:v>
                </c:pt>
                <c:pt idx="25">
                  <c:v>7.8425706626032113E-2</c:v>
                </c:pt>
                <c:pt idx="26">
                  <c:v>7.5592089334448317E-2</c:v>
                </c:pt>
                <c:pt idx="27">
                  <c:v>7.2915751897724757E-2</c:v>
                </c:pt>
                <c:pt idx="28">
                  <c:v>7.0386098411821474E-2</c:v>
                </c:pt>
                <c:pt idx="29">
                  <c:v>6.7993271298678992E-2</c:v>
                </c:pt>
                <c:pt idx="30">
                  <c:v>6.57281118780038E-2</c:v>
                </c:pt>
                <c:pt idx="31">
                  <c:v>6.3582119378524968E-2</c:v>
                </c:pt>
                <c:pt idx="32">
                  <c:v>6.1547409549604325E-2</c:v>
                </c:pt>
                <c:pt idx="33">
                  <c:v>5.9616673739416738E-2</c:v>
                </c:pt>
                <c:pt idx="34">
                  <c:v>5.7783139068160357E-2</c:v>
                </c:pt>
                <c:pt idx="35">
                  <c:v>5.6040530135606788E-2</c:v>
                </c:pt>
                <c:pt idx="36">
                  <c:v>5.4383032553909055E-2</c:v>
                </c:pt>
                <c:pt idx="37">
                  <c:v>5.2805258481812951E-2</c:v>
                </c:pt>
                <c:pt idx="38">
                  <c:v>5.1302214249016174E-2</c:v>
                </c:pt>
                <c:pt idx="39">
                  <c:v>4.9869270094025857E-2</c:v>
                </c:pt>
                <c:pt idx="40">
                  <c:v>4.8502131990971746E-2</c:v>
                </c:pt>
                <c:pt idx="41">
                  <c:v>4.7196815506706818E-2</c:v>
                </c:pt>
                <c:pt idx="42">
                  <c:v>4.5949621606112628E-2</c:v>
                </c:pt>
                <c:pt idx="43">
                  <c:v>4.4757114308356737E-2</c:v>
                </c:pt>
                <c:pt idx="44">
                  <c:v>4.361610008794374E-2</c:v>
                </c:pt>
                <c:pt idx="45">
                  <c:v>4.2523608910188748E-2</c:v>
                </c:pt>
                <c:pt idx="46">
                  <c:v>4.1476876789987252E-2</c:v>
                </c:pt>
                <c:pt idx="47">
                  <c:v>4.0473329764490938E-2</c:v>
                </c:pt>
                <c:pt idx="48">
                  <c:v>3.95105691737812E-2</c:v>
                </c:pt>
                <c:pt idx="49">
                  <c:v>3.8586358148284663E-2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5-4805-86B1-8C29B348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038192"/>
        <c:axId val="904036880"/>
      </c:lineChart>
      <c:catAx>
        <c:axId val="90403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36880"/>
        <c:crosses val="autoZero"/>
        <c:auto val="1"/>
        <c:lblAlgn val="ctr"/>
        <c:lblOffset val="100"/>
        <c:noMultiLvlLbl val="0"/>
      </c:catAx>
      <c:valAx>
        <c:axId val="9040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3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1.0]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Values'!$Y$240:$Y$289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0.22854776525971437</c:v>
                </c:pt>
                <c:pt idx="2">
                  <c:v>0.21519175137897467</c:v>
                </c:pt>
                <c:pt idx="3">
                  <c:v>0.20248615167464337</c:v>
                </c:pt>
                <c:pt idx="4">
                  <c:v>0.19045490835156287</c:v>
                </c:pt>
                <c:pt idx="5">
                  <c:v>0.17911099501206829</c:v>
                </c:pt>
                <c:pt idx="6">
                  <c:v>0.16845661926474353</c:v>
                </c:pt>
                <c:pt idx="7">
                  <c:v>0.15848407175572224</c:v>
                </c:pt>
                <c:pt idx="8">
                  <c:v>0.14917703791221235</c:v>
                </c:pt>
                <c:pt idx="9">
                  <c:v>0.14051217510538019</c:v>
                </c:pt>
                <c:pt idx="10">
                  <c:v>0.13246077557409541</c:v>
                </c:pt>
                <c:pt idx="11">
                  <c:v>0.1249903723294032</c:v>
                </c:pt>
                <c:pt idx="12">
                  <c:v>0.11806618947481656</c:v>
                </c:pt>
                <c:pt idx="13">
                  <c:v>0.11165238075199319</c:v>
                </c:pt>
                <c:pt idx="14">
                  <c:v>0.10571303515341712</c:v>
                </c:pt>
                <c:pt idx="15">
                  <c:v>0.10021295397529328</c:v>
                </c:pt>
                <c:pt idx="16">
                  <c:v>9.5118219937608481E-2</c:v>
                </c:pt>
                <c:pt idx="17">
                  <c:v>9.0396587519540689E-2</c:v>
                </c:pt>
                <c:pt idx="18">
                  <c:v>8.6017726465438718E-2</c:v>
                </c:pt>
                <c:pt idx="19">
                  <c:v>8.1953349455169147E-2</c:v>
                </c:pt>
                <c:pt idx="20">
                  <c:v>7.8177251803572073E-2</c:v>
                </c:pt>
                <c:pt idx="21">
                  <c:v>7.4665286933153815E-2</c:v>
                </c:pt>
                <c:pt idx="22">
                  <c:v>7.1395297033671687E-2</c:v>
                </c:pt>
                <c:pt idx="23">
                  <c:v>6.8347014247573307E-2</c:v>
                </c:pt>
                <c:pt idx="24">
                  <c:v>6.5501944138524351E-2</c:v>
                </c:pt>
                <c:pt idx="25">
                  <c:v>6.2843240197592964E-2</c:v>
                </c:pt>
                <c:pt idx="26">
                  <c:v>6.0355575712970275E-2</c:v>
                </c:pt>
                <c:pt idx="27">
                  <c:v>5.8025017420630362E-2</c:v>
                </c:pt>
                <c:pt idx="28">
                  <c:v>5.5838903890335703E-2</c:v>
                </c:pt>
                <c:pt idx="29">
                  <c:v>5.3785730505010294E-2</c:v>
                </c:pt>
                <c:pt idx="30">
                  <c:v>5.1855042087902828E-2</c:v>
                </c:pt>
                <c:pt idx="31">
                  <c:v>5.0037333656632814E-2</c:v>
                </c:pt>
                <c:pt idx="32">
                  <c:v>4.8323959382298401E-2</c:v>
                </c:pt>
                <c:pt idx="33">
                  <c:v>4.6707049561770755E-2</c:v>
                </c:pt>
                <c:pt idx="34">
                  <c:v>4.5179435237768698E-2</c:v>
                </c:pt>
                <c:pt idx="35">
                  <c:v>4.3734579997735473E-2</c:v>
                </c:pt>
                <c:pt idx="36">
                  <c:v>4.2366518428723576E-2</c:v>
                </c:pt>
                <c:pt idx="37">
                  <c:v>4.1069800686290292E-2</c:v>
                </c:pt>
                <c:pt idx="38">
                  <c:v>3.9839442639612546E-2</c:v>
                </c:pt>
                <c:pt idx="39">
                  <c:v>3.8670881074474514E-2</c:v>
                </c:pt>
                <c:pt idx="40">
                  <c:v>3.7559933464584111E-2</c:v>
                </c:pt>
                <c:pt idx="41">
                  <c:v>3.6502761855669336E-2</c:v>
                </c:pt>
                <c:pt idx="42">
                  <c:v>3.5495840443100141E-2</c:v>
                </c:pt>
                <c:pt idx="43">
                  <c:v>3.4535926460411495E-2</c:v>
                </c:pt>
                <c:pt idx="44">
                  <c:v>3.3620034031774965E-2</c:v>
                </c:pt>
                <c:pt idx="45">
                  <c:v>3.2745410675380074E-2</c:v>
                </c:pt>
                <c:pt idx="46">
                  <c:v>3.1909516176369113E-2</c:v>
                </c:pt>
                <c:pt idx="47">
                  <c:v>3.1110003577193096E-2</c:v>
                </c:pt>
                <c:pt idx="48">
                  <c:v>3.0344702059959421E-2</c:v>
                </c:pt>
                <c:pt idx="49">
                  <c:v>2.9611601519555053E-2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4-4996-849B-EA093310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751952"/>
        <c:axId val="956752280"/>
      </c:lineChart>
      <c:catAx>
        <c:axId val="9567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52280"/>
        <c:crosses val="autoZero"/>
        <c:auto val="1"/>
        <c:lblAlgn val="ctr"/>
        <c:lblOffset val="100"/>
        <c:noMultiLvlLbl val="0"/>
      </c:catAx>
      <c:valAx>
        <c:axId val="95675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5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2.0]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 Values'!$Y$294:$Y$343</c:f>
              <c:numCache>
                <c:formatCode>General</c:formatCode>
                <c:ptCount val="50"/>
                <c:pt idx="0">
                  <c:v>0.24251985734837728</c:v>
                </c:pt>
                <c:pt idx="1">
                  <c:v>0.21490159889577218</c:v>
                </c:pt>
                <c:pt idx="2">
                  <c:v>0.18987932643748878</c:v>
                </c:pt>
                <c:pt idx="3">
                  <c:v>0.16762535177508026</c:v>
                </c:pt>
                <c:pt idx="4">
                  <c:v>0.14813949343761484</c:v>
                </c:pt>
                <c:pt idx="5">
                  <c:v>0.13127531543710758</c:v>
                </c:pt>
                <c:pt idx="6">
                  <c:v>0.11678986536136332</c:v>
                </c:pt>
                <c:pt idx="7">
                  <c:v>0.1043949287719616</c:v>
                </c:pt>
                <c:pt idx="8">
                  <c:v>9.3796706902231464E-2</c:v>
                </c:pt>
                <c:pt idx="9">
                  <c:v>8.4720531974832744E-2</c:v>
                </c:pt>
                <c:pt idx="10">
                  <c:v>7.6922955303043716E-2</c:v>
                </c:pt>
                <c:pt idx="11">
                  <c:v>7.0195302063524784E-2</c:v>
                </c:pt>
                <c:pt idx="12">
                  <c:v>6.4362365773609875E-2</c:v>
                </c:pt>
                <c:pt idx="13">
                  <c:v>5.9278816642951704E-2</c:v>
                </c:pt>
                <c:pt idx="14">
                  <c:v>5.4824871482281934E-2</c:v>
                </c:pt>
                <c:pt idx="15">
                  <c:v>5.0902041981311659E-2</c:v>
                </c:pt>
                <c:pt idx="16">
                  <c:v>4.7429328500650722E-2</c:v>
                </c:pt>
                <c:pt idx="17">
                  <c:v>4.4339977701457159E-2</c:v>
                </c:pt>
                <c:pt idx="18">
                  <c:v>4.1578798179387297E-2</c:v>
                </c:pt>
                <c:pt idx="19">
                  <c:v>3.9099974665806086E-2</c:v>
                </c:pt>
                <c:pt idx="20">
                  <c:v>3.686530468658368E-2</c:v>
                </c:pt>
                <c:pt idx="21">
                  <c:v>3.484278259156403E-2</c:v>
                </c:pt>
                <c:pt idx="22">
                  <c:v>3.3005464259299316E-2</c:v>
                </c:pt>
                <c:pt idx="23">
                  <c:v>3.1330556335136782E-2</c:v>
                </c:pt>
                <c:pt idx="24">
                  <c:v>2.9798684157301081E-2</c:v>
                </c:pt>
                <c:pt idx="25">
                  <c:v>2.839330159282594E-2</c:v>
                </c:pt>
                <c:pt idx="26">
                  <c:v>2.7100213580896246E-2</c:v>
                </c:pt>
                <c:pt idx="27">
                  <c:v>2.5907188324779278E-2</c:v>
                </c:pt>
                <c:pt idx="28">
                  <c:v>2.4803640968945585E-2</c:v>
                </c:pt>
                <c:pt idx="29">
                  <c:v>2.3780374458772999E-2</c:v>
                </c:pt>
                <c:pt idx="30">
                  <c:v>2.2829366307697309E-2</c:v>
                </c:pt>
                <c:pt idx="31">
                  <c:v>2.1943592364341409E-2</c:v>
                </c:pt>
                <c:pt idx="32">
                  <c:v>2.1116880522695485E-2</c:v>
                </c:pt>
                <c:pt idx="33">
                  <c:v>2.0343788765973696E-2</c:v>
                </c:pt>
                <c:pt idx="34">
                  <c:v>1.9619503069177237E-2</c:v>
                </c:pt>
                <c:pt idx="35">
                  <c:v>1.8939751576651905E-2</c:v>
                </c:pt>
                <c:pt idx="36">
                  <c:v>1.8300732173284338E-2</c:v>
                </c:pt>
                <c:pt idx="37">
                  <c:v>1.7699051123346209E-2</c:v>
                </c:pt>
                <c:pt idx="38">
                  <c:v>1.7131670891716917E-2</c:v>
                </c:pt>
                <c:pt idx="39">
                  <c:v>1.6595865613272965E-2</c:v>
                </c:pt>
                <c:pt idx="40">
                  <c:v>1.6089182956944156E-2</c:v>
                </c:pt>
                <c:pt idx="41">
                  <c:v>1.5609411356266995E-2</c:v>
                </c:pt>
                <c:pt idx="42">
                  <c:v>1.5154551759844266E-2</c:v>
                </c:pt>
                <c:pt idx="43">
                  <c:v>1.4722793202005948E-2</c:v>
                </c:pt>
                <c:pt idx="44">
                  <c:v>1.4312491613241374E-2</c:v>
                </c:pt>
                <c:pt idx="45">
                  <c:v>1.3922151387190534E-2</c:v>
                </c:pt>
                <c:pt idx="46">
                  <c:v>1.3550409300514937E-2</c:v>
                </c:pt>
                <c:pt idx="47">
                  <c:v>1.3196020447267025E-2</c:v>
                </c:pt>
                <c:pt idx="48">
                  <c:v>1.2857845903179795E-2</c:v>
                </c:pt>
                <c:pt idx="49">
                  <c:v>1.253484187978026E-2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8-4D55-99B4-15FEFAD6D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203272"/>
        <c:axId val="993556464"/>
      </c:lineChart>
      <c:catAx>
        <c:axId val="94420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56464"/>
        <c:crosses val="autoZero"/>
        <c:auto val="1"/>
        <c:lblAlgn val="ctr"/>
        <c:lblOffset val="100"/>
        <c:noMultiLvlLbl val="0"/>
      </c:catAx>
      <c:valAx>
        <c:axId val="9935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3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0.1]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Values'!$Y$21:$Y$70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0.24963200968197818</c:v>
                </c:pt>
                <c:pt idx="2">
                  <c:v>0.24804180657575287</c:v>
                </c:pt>
                <c:pt idx="3">
                  <c:v>0.24646042020780795</c:v>
                </c:pt>
                <c:pt idx="4">
                  <c:v>0.244887874765437</c:v>
                </c:pt>
                <c:pt idx="5">
                  <c:v>0.24332419288502113</c:v>
                </c:pt>
                <c:pt idx="6">
                  <c:v>0.24176939565776595</c:v>
                </c:pt>
                <c:pt idx="7">
                  <c:v>0.24022350263616998</c:v>
                </c:pt>
                <c:pt idx="8">
                  <c:v>0.23868653184121641</c:v>
                </c:pt>
                <c:pt idx="9">
                  <c:v>0.23715849977027786</c:v>
                </c:pt>
                <c:pt idx="10">
                  <c:v>0.23563942140572591</c:v>
                </c:pt>
                <c:pt idx="11">
                  <c:v>0.23412931022423178</c:v>
                </c:pt>
                <c:pt idx="12">
                  <c:v>0.23262817820674744</c:v>
                </c:pt>
                <c:pt idx="13">
                  <c:v>0.23113603584915315</c:v>
                </c:pt>
                <c:pt idx="14">
                  <c:v>0.22965289217356008</c:v>
                </c:pt>
                <c:pt idx="15">
                  <c:v>0.22817875474024946</c:v>
                </c:pt>
                <c:pt idx="16">
                  <c:v>0.22671362966023689</c:v>
                </c:pt>
                <c:pt idx="17">
                  <c:v>0.22525752160844381</c:v>
                </c:pt>
                <c:pt idx="18">
                  <c:v>0.22381043383745991</c:v>
                </c:pt>
                <c:pt idx="19">
                  <c:v>0.22237236819187992</c:v>
                </c:pt>
                <c:pt idx="20">
                  <c:v>0.22094332512319609</c:v>
                </c:pt>
                <c:pt idx="21">
                  <c:v>0.2195233037052291</c:v>
                </c:pt>
                <c:pt idx="22">
                  <c:v>0.21811230165007828</c:v>
                </c:pt>
                <c:pt idx="23">
                  <c:v>0.21671031532457194</c:v>
                </c:pt>
                <c:pt idx="24">
                  <c:v>0.21531733976719886</c:v>
                </c:pt>
                <c:pt idx="25">
                  <c:v>0.21393336870550056</c:v>
                </c:pt>
                <c:pt idx="26">
                  <c:v>0.21255839457390396</c:v>
                </c:pt>
                <c:pt idx="27">
                  <c:v>0.21119240853197579</c:v>
                </c:pt>
                <c:pt idx="28">
                  <c:v>0.20983540048307558</c:v>
                </c:pt>
                <c:pt idx="29">
                  <c:v>0.2084873590933897</c:v>
                </c:pt>
                <c:pt idx="30">
                  <c:v>0.20714827181132175</c:v>
                </c:pt>
                <c:pt idx="31">
                  <c:v>0.20581812488722254</c:v>
                </c:pt>
                <c:pt idx="32">
                  <c:v>0.2044969033934349</c:v>
                </c:pt>
                <c:pt idx="33">
                  <c:v>0.20318459124463556</c:v>
                </c:pt>
                <c:pt idx="34">
                  <c:v>0.20188117121845067</c:v>
                </c:pt>
                <c:pt idx="35">
                  <c:v>0.20058662497632562</c:v>
                </c:pt>
                <c:pt idx="36">
                  <c:v>0.19930093308462732</c:v>
                </c:pt>
                <c:pt idx="37">
                  <c:v>0.19802407503595965</c:v>
                </c:pt>
                <c:pt idx="38">
                  <c:v>0.19675602927067001</c:v>
                </c:pt>
                <c:pt idx="39">
                  <c:v>0.19549677319852793</c:v>
                </c:pt>
                <c:pt idx="40">
                  <c:v>0.19424628322055504</c:v>
                </c:pt>
                <c:pt idx="41">
                  <c:v>0.19300453475098633</c:v>
                </c:pt>
                <c:pt idx="42">
                  <c:v>0.19177150223934469</c:v>
                </c:pt>
                <c:pt idx="43">
                  <c:v>0.19054715919260717</c:v>
                </c:pt>
                <c:pt idx="44">
                  <c:v>0.18933147819744614</c:v>
                </c:pt>
                <c:pt idx="45">
                  <c:v>0.18812443094252512</c:v>
                </c:pt>
                <c:pt idx="46">
                  <c:v>0.18692598824083329</c:v>
                </c:pt>
                <c:pt idx="47">
                  <c:v>0.18573612005203777</c:v>
                </c:pt>
                <c:pt idx="48">
                  <c:v>0.18455479550483955</c:v>
                </c:pt>
                <c:pt idx="49">
                  <c:v>0.18338198291931324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7-4CE0-9877-6510B4F83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252872"/>
        <c:axId val="985254840"/>
      </c:lineChart>
      <c:catAx>
        <c:axId val="98525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54840"/>
        <c:crosses val="autoZero"/>
        <c:auto val="1"/>
        <c:lblAlgn val="ctr"/>
        <c:lblOffset val="100"/>
        <c:noMultiLvlLbl val="0"/>
      </c:catAx>
      <c:valAx>
        <c:axId val="98525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5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0.2]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Values'!$Y$77:$Y$126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0.24803743503722533</c:v>
                </c:pt>
                <c:pt idx="2">
                  <c:v>0.24487916165996038</c:v>
                </c:pt>
                <c:pt idx="3">
                  <c:v>0.24175637469067313</c:v>
                </c:pt>
                <c:pt idx="4">
                  <c:v>0.23866924036002246</c:v>
                </c:pt>
                <c:pt idx="5">
                  <c:v>0.23561790030007573</c:v>
                </c:pt>
                <c:pt idx="6">
                  <c:v>0.23260247180028948</c:v>
                </c:pt>
                <c:pt idx="7">
                  <c:v>0.22962304810821108</c:v>
                </c:pt>
                <c:pt idx="8">
                  <c:v>0.2266796987733487</c:v>
                </c:pt>
                <c:pt idx="9">
                  <c:v>0.22377247003244677</c:v>
                </c:pt>
                <c:pt idx="10">
                  <c:v>0.22090138523421476</c:v>
                </c:pt>
                <c:pt idx="11">
                  <c:v>0.21806644530138469</c:v>
                </c:pt>
                <c:pt idx="12">
                  <c:v>0.21526762922782836</c:v>
                </c:pt>
                <c:pt idx="13">
                  <c:v>0.21250489460833694</c:v>
                </c:pt>
                <c:pt idx="14">
                  <c:v>0.2097781781985634</c:v>
                </c:pt>
                <c:pt idx="15">
                  <c:v>0.20708739650254804</c:v>
                </c:pt>
                <c:pt idx="16">
                  <c:v>0.20443244638518676</c:v>
                </c:pt>
                <c:pt idx="17">
                  <c:v>0.20181320570696626</c:v>
                </c:pt>
                <c:pt idx="18">
                  <c:v>0.19922953397827109</c:v>
                </c:pt>
                <c:pt idx="19">
                  <c:v>0.19668127303057253</c:v>
                </c:pt>
                <c:pt idx="20">
                  <c:v>0.19416824770182634</c:v>
                </c:pt>
                <c:pt idx="21">
                  <c:v>0.19169026653344959</c:v>
                </c:pt>
                <c:pt idx="22">
                  <c:v>0.18924712247629569</c:v>
                </c:pt>
                <c:pt idx="23">
                  <c:v>0.18683859360311802</c:v>
                </c:pt>
                <c:pt idx="24">
                  <c:v>0.18446444382509161</c:v>
                </c:pt>
                <c:pt idx="25">
                  <c:v>0.18212442361005604</c:v>
                </c:pt>
                <c:pt idx="26">
                  <c:v>0.17981827070024281</c:v>
                </c:pt>
                <c:pt idx="27">
                  <c:v>0.17754571082736315</c:v>
                </c:pt>
                <c:pt idx="28">
                  <c:v>0.17530645842304626</c:v>
                </c:pt>
                <c:pt idx="29">
                  <c:v>0.17310021732274328</c:v>
                </c:pt>
                <c:pt idx="30">
                  <c:v>0.17092668146133602</c:v>
                </c:pt>
                <c:pt idx="31">
                  <c:v>0.16878553555882062</c:v>
                </c:pt>
                <c:pt idx="32">
                  <c:v>0.16667645579456652</c:v>
                </c:pt>
                <c:pt idx="33">
                  <c:v>0.16459911046877895</c:v>
                </c:pt>
                <c:pt idx="34">
                  <c:v>0.16255316064993014</c:v>
                </c:pt>
                <c:pt idx="35">
                  <c:v>0.16053826080704514</c:v>
                </c:pt>
                <c:pt idx="36">
                  <c:v>0.15855405942586071</c:v>
                </c:pt>
                <c:pt idx="37">
                  <c:v>0.15660019960799604</c:v>
                </c:pt>
                <c:pt idx="38">
                  <c:v>0.15467631965239245</c:v>
                </c:pt>
                <c:pt idx="39">
                  <c:v>0.15278205361839772</c:v>
                </c:pt>
                <c:pt idx="40">
                  <c:v>0.15091703186997654</c:v>
                </c:pt>
                <c:pt idx="41">
                  <c:v>0.14908088160063682</c:v>
                </c:pt>
                <c:pt idx="42">
                  <c:v>0.14727322733875944</c:v>
                </c:pt>
                <c:pt idx="43">
                  <c:v>0.14549369143311303</c:v>
                </c:pt>
                <c:pt idx="44">
                  <c:v>0.14374189451842345</c:v>
                </c:pt>
                <c:pt idx="45">
                  <c:v>0.14201745596094947</c:v>
                </c:pt>
                <c:pt idx="46">
                  <c:v>0.14031999428409275</c:v>
                </c:pt>
                <c:pt idx="47">
                  <c:v>0.13864912757413822</c:v>
                </c:pt>
                <c:pt idx="48">
                  <c:v>0.13700447386628825</c:v>
                </c:pt>
                <c:pt idx="49">
                  <c:v>0.13538565151120968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8-4BB9-B0FA-4DF8E0125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61840"/>
        <c:axId val="416660200"/>
      </c:lineChart>
      <c:catAx>
        <c:axId val="41666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60200"/>
        <c:crosses val="autoZero"/>
        <c:auto val="1"/>
        <c:lblAlgn val="ctr"/>
        <c:lblOffset val="100"/>
        <c:noMultiLvlLbl val="0"/>
      </c:catAx>
      <c:valAx>
        <c:axId val="41666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0.5]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Values'!$Y$131:$Y$180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0.24328063190881788</c:v>
                </c:pt>
                <c:pt idx="2">
                  <c:v>0.23555316910971655</c:v>
                </c:pt>
                <c:pt idx="3">
                  <c:v>0.22805090238953402</c:v>
                </c:pt>
                <c:pt idx="4">
                  <c:v>0.22077516789240328</c:v>
                </c:pt>
                <c:pt idx="5">
                  <c:v>0.21372638529903876</c:v>
                </c:pt>
                <c:pt idx="6">
                  <c:v>0.20690410197967879</c:v>
                </c:pt>
                <c:pt idx="7">
                  <c:v>0.20030704556540113</c:v>
                </c:pt>
                <c:pt idx="8">
                  <c:v>0.19393318341122998</c:v>
                </c:pt>
                <c:pt idx="9">
                  <c:v>0.18777978732147038</c:v>
                </c:pt>
                <c:pt idx="10">
                  <c:v>0.18184350188528081</c:v>
                </c:pt>
                <c:pt idx="11">
                  <c:v>0.17612041481928156</c:v>
                </c:pt>
                <c:pt idx="12">
                  <c:v>0.17060612782140561</c:v>
                </c:pt>
                <c:pt idx="13">
                  <c:v>0.16529582659198705</c:v>
                </c:pt>
                <c:pt idx="14">
                  <c:v>0.16018434885973623</c:v>
                </c:pt>
                <c:pt idx="15">
                  <c:v>0.15526624944811832</c:v>
                </c:pt>
                <c:pt idx="16">
                  <c:v>0.15053586161973559</c:v>
                </c:pt>
                <c:pt idx="17">
                  <c:v>0.14598735413274891</c:v>
                </c:pt>
                <c:pt idx="18">
                  <c:v>0.14161478362660357</c:v>
                </c:pt>
                <c:pt idx="19">
                  <c:v>0.13741214211909317</c:v>
                </c:pt>
                <c:pt idx="20">
                  <c:v>0.13337339953991989</c:v>
                </c:pt>
                <c:pt idx="21">
                  <c:v>0.12949254134598837</c:v>
                </c:pt>
                <c:pt idx="22">
                  <c:v>0.12576360136074688</c:v>
                </c:pt>
                <c:pt idx="23">
                  <c:v>0.12218069005507086</c:v>
                </c:pt>
                <c:pt idx="24">
                  <c:v>0.11873801854232489</c:v>
                </c:pt>
                <c:pt idx="25">
                  <c:v>0.11542991859765914</c:v>
                </c:pt>
                <c:pt idx="26">
                  <c:v>0.11225085903381193</c:v>
                </c:pt>
                <c:pt idx="27">
                  <c:v>0.10919545877526592</c:v>
                </c:pt>
                <c:pt idx="28">
                  <c:v>0.10625849697199022</c:v>
                </c:pt>
                <c:pt idx="29">
                  <c:v>0.10343492048545748</c:v>
                </c:pt>
                <c:pt idx="30">
                  <c:v>0.10071984906515462</c:v>
                </c:pt>
                <c:pt idx="31">
                  <c:v>9.8108578515155087E-2</c:v>
                </c:pt>
                <c:pt idx="32">
                  <c:v>9.5596582128941121E-2</c:v>
                </c:pt>
                <c:pt idx="33">
                  <c:v>9.317951064775018E-2</c:v>
                </c:pt>
                <c:pt idx="34">
                  <c:v>9.0853190974233097E-2</c:v>
                </c:pt>
                <c:pt idx="35">
                  <c:v>8.8613623849871564E-2</c:v>
                </c:pt>
                <c:pt idx="36">
                  <c:v>8.645698068197441E-2</c:v>
                </c:pt>
                <c:pt idx="37">
                  <c:v>8.4379599684535983E-2</c:v>
                </c:pt>
                <c:pt idx="38">
                  <c:v>8.2377981477067583E-2</c:v>
                </c:pt>
                <c:pt idx="39">
                  <c:v>8.0448784266853784E-2</c:v>
                </c:pt>
                <c:pt idx="40">
                  <c:v>7.8588818723025589E-2</c:v>
                </c:pt>
                <c:pt idx="41">
                  <c:v>7.679504263538986E-2</c:v>
                </c:pt>
                <c:pt idx="42">
                  <c:v>7.5064555437078892E-2</c:v>
                </c:pt>
                <c:pt idx="43">
                  <c:v>7.3394592657723495E-2</c:v>
                </c:pt>
                <c:pt idx="44">
                  <c:v>7.1782520362915866E-2</c:v>
                </c:pt>
                <c:pt idx="45">
                  <c:v>7.0225829626116565E-2</c:v>
                </c:pt>
                <c:pt idx="46">
                  <c:v>6.8722131070765857E-2</c:v>
                </c:pt>
                <c:pt idx="47">
                  <c:v>6.7269149513069115E-2</c:v>
                </c:pt>
                <c:pt idx="48">
                  <c:v>6.5864718729635091E-2</c:v>
                </c:pt>
                <c:pt idx="49">
                  <c:v>6.4506776368745827E-2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D-4182-87A8-056FCC983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872752"/>
        <c:axId val="1095878000"/>
      </c:lineChart>
      <c:catAx>
        <c:axId val="109587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78000"/>
        <c:crosses val="autoZero"/>
        <c:auto val="1"/>
        <c:lblAlgn val="ctr"/>
        <c:lblOffset val="100"/>
        <c:noMultiLvlLbl val="0"/>
      </c:catAx>
      <c:valAx>
        <c:axId val="109587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7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0.8]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Values'!$Y$186:$Y$235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0.23856504411982449</c:v>
                </c:pt>
                <c:pt idx="2">
                  <c:v>0.22647506994102171</c:v>
                </c:pt>
                <c:pt idx="3">
                  <c:v>0.21496761264209119</c:v>
                </c:pt>
                <c:pt idx="4">
                  <c:v>0.20404316755875113</c:v>
                </c:pt>
                <c:pt idx="5">
                  <c:v>0.19369668233403367</c:v>
                </c:pt>
                <c:pt idx="6">
                  <c:v>0.18391817354566234</c:v>
                </c:pt>
                <c:pt idx="7">
                  <c:v>0.17469342858530656</c:v>
                </c:pt>
                <c:pt idx="8">
                  <c:v>0.16600474887582367</c:v>
                </c:pt>
                <c:pt idx="9">
                  <c:v>0.15783169419801124</c:v>
                </c:pt>
                <c:pt idx="10">
                  <c:v>0.15015179471440615</c:v>
                </c:pt>
                <c:pt idx="11">
                  <c:v>0.14294120567113416</c:v>
                </c:pt>
                <c:pt idx="12">
                  <c:v>0.13617528838063289</c:v>
                </c:pt>
                <c:pt idx="13">
                  <c:v>0.12982910895216043</c:v>
                </c:pt>
                <c:pt idx="14">
                  <c:v>0.12387785275625349</c:v>
                </c:pt>
                <c:pt idx="15">
                  <c:v>0.11829715754739227</c:v>
                </c:pt>
                <c:pt idx="16">
                  <c:v>0.11306337155071819</c:v>
                </c:pt>
                <c:pt idx="17">
                  <c:v>0.10815374483161155</c:v>
                </c:pt>
                <c:pt idx="18">
                  <c:v>0.10354656317788455</c:v>
                </c:pt>
                <c:pt idx="19">
                  <c:v>9.922123381630682E-2</c:v>
                </c:pt>
                <c:pt idx="20">
                  <c:v>9.5158331818352704E-2</c:v>
                </c:pt>
                <c:pt idx="21">
                  <c:v>9.1339615241698383E-2</c:v>
                </c:pt>
                <c:pt idx="22">
                  <c:v>8.7748016072211291E-2</c:v>
                </c:pt>
                <c:pt idx="23">
                  <c:v>8.4367612997174254E-2</c:v>
                </c:pt>
                <c:pt idx="24">
                  <c:v>8.1183591035421804E-2</c:v>
                </c:pt>
                <c:pt idx="25">
                  <c:v>7.8182192123320116E-2</c:v>
                </c:pt>
                <c:pt idx="26">
                  <c:v>7.535065993293949E-2</c:v>
                </c:pt>
                <c:pt idx="27">
                  <c:v>7.2677181489708642E-2</c:v>
                </c:pt>
                <c:pt idx="28">
                  <c:v>7.0150827559948711E-2</c:v>
                </c:pt>
                <c:pt idx="29">
                  <c:v>6.776149328612599E-2</c:v>
                </c:pt>
                <c:pt idx="30">
                  <c:v>6.5499840148254648E-2</c:v>
                </c:pt>
                <c:pt idx="31">
                  <c:v>6.3357240011150839E-2</c:v>
                </c:pt>
                <c:pt idx="32">
                  <c:v>6.1325721766745722E-2</c:v>
                </c:pt>
                <c:pt idx="33">
                  <c:v>5.9397920886809785E-2</c:v>
                </c:pt>
                <c:pt idx="34">
                  <c:v>5.7567032053830389E-2</c:v>
                </c:pt>
                <c:pt idx="35">
                  <c:v>5.5826764927417186E-2</c:v>
                </c:pt>
                <c:pt idx="36">
                  <c:v>5.4171303022854347E-2</c:v>
                </c:pt>
                <c:pt idx="37">
                  <c:v>5.2595265620922885E-2</c:v>
                </c:pt>
                <c:pt idx="38">
                  <c:v>5.109367258868542E-2</c:v>
                </c:pt>
                <c:pt idx="39">
                  <c:v>4.9661911965347076E-2</c:v>
                </c:pt>
                <c:pt idx="40">
                  <c:v>4.8295710152214469E-2</c:v>
                </c:pt>
                <c:pt idx="41">
                  <c:v>4.699110453850823E-2</c:v>
                </c:pt>
                <c:pt idx="42">
                  <c:v>4.5744418393244626E-2</c:v>
                </c:pt>
                <c:pt idx="43">
                  <c:v>4.4552237855972433E-2</c:v>
                </c:pt>
                <c:pt idx="44">
                  <c:v>4.3411390864571117E-2</c:v>
                </c:pt>
                <c:pt idx="45">
                  <c:v>4.231892786563711E-2</c:v>
                </c:pt>
                <c:pt idx="46">
                  <c:v>4.1272104161486245E-2</c:v>
                </c:pt>
                <c:pt idx="47">
                  <c:v>4.0268363756941823E-2</c:v>
                </c:pt>
                <c:pt idx="48">
                  <c:v>3.9305324578471662E-2</c:v>
                </c:pt>
                <c:pt idx="49">
                  <c:v>3.8380764947597533E-2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E-4229-AED1-F16B206D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711296"/>
        <c:axId val="956714576"/>
      </c:lineChart>
      <c:catAx>
        <c:axId val="9567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14576"/>
        <c:crosses val="autoZero"/>
        <c:auto val="1"/>
        <c:lblAlgn val="ctr"/>
        <c:lblOffset val="100"/>
        <c:noMultiLvlLbl val="0"/>
      </c:catAx>
      <c:valAx>
        <c:axId val="9567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1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1.0]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Values'!$Y$240:$Y$289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0.23544473535657501</c:v>
                </c:pt>
                <c:pt idx="2">
                  <c:v>0.22056349518610005</c:v>
                </c:pt>
                <c:pt idx="3">
                  <c:v>0.20659639355681922</c:v>
                </c:pt>
                <c:pt idx="4">
                  <c:v>0.19353821690635808</c:v>
                </c:pt>
                <c:pt idx="5">
                  <c:v>0.18137113837871408</c:v>
                </c:pt>
                <c:pt idx="6">
                  <c:v>0.17006681524323516</c:v>
                </c:pt>
                <c:pt idx="7">
                  <c:v>0.15958866428752649</c:v>
                </c:pt>
                <c:pt idx="8">
                  <c:v>0.14989412387199691</c:v>
                </c:pt>
                <c:pt idx="9">
                  <c:v>0.14093675255966698</c:v>
                </c:pt>
                <c:pt idx="10">
                  <c:v>0.13266806508369622</c:v>
                </c:pt>
                <c:pt idx="11">
                  <c:v>0.12503905546572852</c:v>
                </c:pt>
                <c:pt idx="12">
                  <c:v>0.11800139730677145</c:v>
                </c:pt>
                <c:pt idx="13">
                  <c:v>0.11150833983905914</c:v>
                </c:pt>
                <c:pt idx="14">
                  <c:v>0.10551533554583215</c:v>
                </c:pt>
                <c:pt idx="15">
                  <c:v>9.9980443039623446E-2</c:v>
                </c:pt>
                <c:pt idx="16">
                  <c:v>9.4864550044192975E-2</c:v>
                </c:pt>
                <c:pt idx="17">
                  <c:v>9.0131458226932207E-2</c:v>
                </c:pt>
                <c:pt idx="18">
                  <c:v>8.5747866273773676E-2</c:v>
                </c:pt>
                <c:pt idx="19">
                  <c:v>8.1683281413499065E-2</c:v>
                </c:pt>
                <c:pt idx="20">
                  <c:v>7.7909883493102766E-2</c:v>
                </c:pt>
                <c:pt idx="21">
                  <c:v>7.4402360188473265E-2</c:v>
                </c:pt>
                <c:pt idx="22">
                  <c:v>7.1137727231327372E-2</c:v>
                </c:pt>
                <c:pt idx="23">
                  <c:v>6.8095143691494789E-2</c:v>
                </c:pt>
                <c:pt idx="24">
                  <c:v>6.5255729319081607E-2</c:v>
                </c:pt>
                <c:pt idx="25">
                  <c:v>6.2602388620688232E-2</c:v>
                </c:pt>
                <c:pt idx="26">
                  <c:v>6.0119644598900401E-2</c:v>
                </c:pt>
                <c:pt idx="27">
                  <c:v>5.779348380904463E-2</c:v>
                </c:pt>
                <c:pt idx="28">
                  <c:v>5.5611213478600895E-2</c:v>
                </c:pt>
                <c:pt idx="29">
                  <c:v>5.356133080573397E-2</c:v>
                </c:pt>
                <c:pt idx="30">
                  <c:v>5.1633404133537897E-2</c:v>
                </c:pt>
                <c:pt idx="31">
                  <c:v>4.981796543007605E-2</c:v>
                </c:pt>
                <c:pt idx="32">
                  <c:v>4.8106413348158225E-2</c:v>
                </c:pt>
                <c:pt idx="33">
                  <c:v>4.6490926060461499E-2</c:v>
                </c:pt>
                <c:pt idx="34">
                  <c:v>4.4964383040812017E-2</c:v>
                </c:pt>
                <c:pt idx="35">
                  <c:v>4.3520294973379323E-2</c:v>
                </c:pt>
                <c:pt idx="36">
                  <c:v>4.2152741005304306E-2</c:v>
                </c:pt>
                <c:pt idx="37">
                  <c:v>4.0856312605708225E-2</c:v>
                </c:pt>
                <c:pt idx="38">
                  <c:v>3.9626063348676355E-2</c:v>
                </c:pt>
                <c:pt idx="39">
                  <c:v>3.8457463995280453E-2</c:v>
                </c:pt>
                <c:pt idx="40">
                  <c:v>3.7346362307050504E-2</c:v>
                </c:pt>
                <c:pt idx="41">
                  <c:v>3.6288947078647465E-2</c:v>
                </c:pt>
                <c:pt idx="42">
                  <c:v>3.5281715929677979E-2</c:v>
                </c:pt>
                <c:pt idx="43">
                  <c:v>3.4321446444006233E-2</c:v>
                </c:pt>
                <c:pt idx="44">
                  <c:v>3.3405170289288667E-2</c:v>
                </c:pt>
                <c:pt idx="45">
                  <c:v>3.2530149989748153E-2</c:v>
                </c:pt>
                <c:pt idx="46">
                  <c:v>3.1693858061538537E-2</c:v>
                </c:pt>
                <c:pt idx="47">
                  <c:v>3.0893958252638846E-2</c:v>
                </c:pt>
                <c:pt idx="48">
                  <c:v>3.0128288658322844E-2</c:v>
                </c:pt>
                <c:pt idx="49">
                  <c:v>2.9394846509165816E-2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F-4B51-8772-DD99BF66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58232"/>
        <c:axId val="416663480"/>
      </c:lineChart>
      <c:catAx>
        <c:axId val="41665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63480"/>
        <c:crosses val="autoZero"/>
        <c:auto val="1"/>
        <c:lblAlgn val="ctr"/>
        <c:lblOffset val="100"/>
        <c:noMultiLvlLbl val="0"/>
      </c:catAx>
      <c:valAx>
        <c:axId val="4166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58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Training Loss - [Learning Rate = 2.0]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'Late Assignment Values'!$Y$294:$Y$343</c:f>
              <c:numCache>
                <c:formatCode>General</c:formatCode>
                <c:ptCount val="50"/>
                <c:pt idx="0">
                  <c:v>0.25123100378328034</c:v>
                </c:pt>
                <c:pt idx="1">
                  <c:v>0.22013536588429644</c:v>
                </c:pt>
                <c:pt idx="2">
                  <c:v>0.19273633250729938</c:v>
                </c:pt>
                <c:pt idx="3">
                  <c:v>0.16896896166620781</c:v>
                </c:pt>
                <c:pt idx="4">
                  <c:v>0.14858586506479371</c:v>
                </c:pt>
                <c:pt idx="5">
                  <c:v>0.13122959157033565</c:v>
                </c:pt>
                <c:pt idx="6">
                  <c:v>0.11649976221834482</c:v>
                </c:pt>
                <c:pt idx="7">
                  <c:v>0.10400187593362273</c:v>
                </c:pt>
                <c:pt idx="8">
                  <c:v>9.3375751164800236E-2</c:v>
                </c:pt>
                <c:pt idx="9">
                  <c:v>8.4307856829005101E-2</c:v>
                </c:pt>
                <c:pt idx="10">
                  <c:v>7.6533316056308143E-2</c:v>
                </c:pt>
                <c:pt idx="11">
                  <c:v>6.9832396003382396E-2</c:v>
                </c:pt>
                <c:pt idx="12">
                  <c:v>6.402468719290158E-2</c:v>
                </c:pt>
                <c:pt idx="13">
                  <c:v>5.8962801044459265E-2</c:v>
                </c:pt>
                <c:pt idx="14">
                  <c:v>5.4526486935666627E-2</c:v>
                </c:pt>
                <c:pt idx="15">
                  <c:v>5.0617526248100016E-2</c:v>
                </c:pt>
                <c:pt idx="16">
                  <c:v>4.7155475551520352E-2</c:v>
                </c:pt>
                <c:pt idx="17">
                  <c:v>4.4074198977128776E-2</c:v>
                </c:pt>
                <c:pt idx="18">
                  <c:v>4.1319080467533985E-2</c:v>
                </c:pt>
                <c:pt idx="19">
                  <c:v>3.8844798164000799E-2</c:v>
                </c:pt>
                <c:pt idx="20">
                  <c:v>3.661355279636673E-2</c:v>
                </c:pt>
                <c:pt idx="21">
                  <c:v>3.4593657849781995E-2</c:v>
                </c:pt>
                <c:pt idx="22">
                  <c:v>3.2758415931804091E-2</c:v>
                </c:pt>
                <c:pt idx="23">
                  <c:v>3.1085220808597866E-2</c:v>
                </c:pt>
                <c:pt idx="24">
                  <c:v>2.9554837264953795E-2</c:v>
                </c:pt>
                <c:pt idx="25">
                  <c:v>2.8150821243832669E-2</c:v>
                </c:pt>
                <c:pt idx="26">
                  <c:v>2.6859050905499782E-2</c:v>
                </c:pt>
                <c:pt idx="27">
                  <c:v>2.5667345667072676E-2</c:v>
                </c:pt>
                <c:pt idx="28">
                  <c:v>2.4565155284957362E-2</c:v>
                </c:pt>
                <c:pt idx="29">
                  <c:v>2.3543304925396993E-2</c:v>
                </c:pt>
                <c:pt idx="30">
                  <c:v>2.2593785179394379E-2</c:v>
                </c:pt>
                <c:pt idx="31">
                  <c:v>2.1709578314771175E-2</c:v>
                </c:pt>
                <c:pt idx="32">
                  <c:v>2.0884513874426806E-2</c:v>
                </c:pt>
                <c:pt idx="33">
                  <c:v>2.011314814542578E-2</c:v>
                </c:pt>
                <c:pt idx="34">
                  <c:v>1.9390663130251291E-2</c:v>
                </c:pt>
                <c:pt idx="35">
                  <c:v>1.8712781519853929E-2</c:v>
                </c:pt>
                <c:pt idx="36">
                  <c:v>1.807569485192994E-2</c:v>
                </c:pt>
                <c:pt idx="37">
                  <c:v>1.7476002578503957E-2</c:v>
                </c:pt>
                <c:pt idx="38">
                  <c:v>1.6910660196061474E-2</c:v>
                </c:pt>
                <c:pt idx="39">
                  <c:v>1.6376934933546111E-2</c:v>
                </c:pt>
                <c:pt idx="40">
                  <c:v>1.5872367767294029E-2</c:v>
                </c:pt>
                <c:pt idx="41">
                  <c:v>1.5394740751950346E-2</c:v>
                </c:pt>
                <c:pt idx="42">
                  <c:v>1.494204883387442E-2</c:v>
                </c:pt>
                <c:pt idx="43">
                  <c:v>1.4512475457271686E-2</c:v>
                </c:pt>
                <c:pt idx="44">
                  <c:v>1.4104371390149013E-2</c:v>
                </c:pt>
                <c:pt idx="45">
                  <c:v>1.3716236292563345E-2</c:v>
                </c:pt>
                <c:pt idx="46">
                  <c:v>1.3346702627756923E-2</c:v>
                </c:pt>
                <c:pt idx="47">
                  <c:v>1.2994521580996572E-2</c:v>
                </c:pt>
                <c:pt idx="48">
                  <c:v>1.2658550703919594E-2</c:v>
                </c:pt>
                <c:pt idx="49">
                  <c:v>1.2337743046048972E-2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D-41C6-8D4A-82DECE32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246944"/>
        <c:axId val="956247272"/>
      </c:lineChart>
      <c:catAx>
        <c:axId val="9562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47272"/>
        <c:crosses val="autoZero"/>
        <c:auto val="1"/>
        <c:lblAlgn val="ctr"/>
        <c:lblOffset val="100"/>
        <c:noMultiLvlLbl val="0"/>
      </c:catAx>
      <c:valAx>
        <c:axId val="95624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Loss</a:t>
            </a:r>
            <a:r>
              <a:rPr lang="en-IN" baseline="0"/>
              <a:t> vs Learning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'Consolidated Loss - Graphs'!$A$2</c:f>
              <c:strCache>
                <c:ptCount val="1"/>
                <c:pt idx="0">
                  <c:v>LR=0.1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Graphs'!$A$3:$A$52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0.241109039</c:v>
                </c:pt>
                <c:pt idx="2">
                  <c:v>0.23970403200000001</c:v>
                </c:pt>
                <c:pt idx="3">
                  <c:v>0.23830488</c:v>
                </c:pt>
                <c:pt idx="4">
                  <c:v>0.23691162700000001</c:v>
                </c:pt>
                <c:pt idx="5">
                  <c:v>0.23552431600000001</c:v>
                </c:pt>
                <c:pt idx="6">
                  <c:v>0.234142988</c:v>
                </c:pt>
                <c:pt idx="7">
                  <c:v>0.232767684</c:v>
                </c:pt>
                <c:pt idx="8">
                  <c:v>0.23139844400000001</c:v>
                </c:pt>
                <c:pt idx="9">
                  <c:v>0.23003530699999999</c:v>
                </c:pt>
                <c:pt idx="10">
                  <c:v>0.228678311</c:v>
                </c:pt>
                <c:pt idx="11">
                  <c:v>0.22732749299999999</c:v>
                </c:pt>
                <c:pt idx="12">
                  <c:v>0.22598288999999999</c:v>
                </c:pt>
                <c:pt idx="13">
                  <c:v>0.22464453600000001</c:v>
                </c:pt>
                <c:pt idx="14">
                  <c:v>0.22331246499999999</c:v>
                </c:pt>
                <c:pt idx="15">
                  <c:v>0.221986712</c:v>
                </c:pt>
                <c:pt idx="16">
                  <c:v>0.22066730700000001</c:v>
                </c:pt>
                <c:pt idx="17">
                  <c:v>0.21935428300000001</c:v>
                </c:pt>
                <c:pt idx="18">
                  <c:v>0.21804767</c:v>
                </c:pt>
                <c:pt idx="19">
                  <c:v>0.21674749500000001</c:v>
                </c:pt>
                <c:pt idx="20">
                  <c:v>0.21545378900000001</c:v>
                </c:pt>
                <c:pt idx="21">
                  <c:v>0.214166577</c:v>
                </c:pt>
                <c:pt idx="22">
                  <c:v>0.212885885</c:v>
                </c:pt>
                <c:pt idx="23">
                  <c:v>0.21161173899999999</c:v>
                </c:pt>
                <c:pt idx="24">
                  <c:v>0.210344162</c:v>
                </c:pt>
                <c:pt idx="25">
                  <c:v>0.20908317600000001</c:v>
                </c:pt>
                <c:pt idx="26">
                  <c:v>0.20782880400000001</c:v>
                </c:pt>
                <c:pt idx="27">
                  <c:v>0.20658106600000001</c:v>
                </c:pt>
                <c:pt idx="28">
                  <c:v>0.205339981</c:v>
                </c:pt>
                <c:pt idx="29">
                  <c:v>0.20410556799999999</c:v>
                </c:pt>
                <c:pt idx="30">
                  <c:v>0.202877844</c:v>
                </c:pt>
                <c:pt idx="31">
                  <c:v>0.20165682500000001</c:v>
                </c:pt>
                <c:pt idx="32">
                  <c:v>0.20044252700000001</c:v>
                </c:pt>
                <c:pt idx="33">
                  <c:v>0.19923496199999999</c:v>
                </c:pt>
                <c:pt idx="34">
                  <c:v>0.198034144</c:v>
                </c:pt>
                <c:pt idx="35">
                  <c:v>0.196840085</c:v>
                </c:pt>
                <c:pt idx="36">
                  <c:v>0.19565279599999999</c:v>
                </c:pt>
                <c:pt idx="37">
                  <c:v>0.19447228599999999</c:v>
                </c:pt>
                <c:pt idx="38">
                  <c:v>0.19329856400000001</c:v>
                </c:pt>
                <c:pt idx="39">
                  <c:v>0.19213163699999999</c:v>
                </c:pt>
                <c:pt idx="40">
                  <c:v>0.19097151200000001</c:v>
                </c:pt>
                <c:pt idx="41">
                  <c:v>0.189818195</c:v>
                </c:pt>
                <c:pt idx="42">
                  <c:v>0.188671689</c:v>
                </c:pt>
                <c:pt idx="43">
                  <c:v>0.18753199700000001</c:v>
                </c:pt>
                <c:pt idx="44">
                  <c:v>0.186399123</c:v>
                </c:pt>
                <c:pt idx="45">
                  <c:v>0.18527306800000001</c:v>
                </c:pt>
                <c:pt idx="46">
                  <c:v>0.18415383099999999</c:v>
                </c:pt>
                <c:pt idx="47">
                  <c:v>0.18304141299999999</c:v>
                </c:pt>
                <c:pt idx="48">
                  <c:v>0.181935811</c:v>
                </c:pt>
                <c:pt idx="49">
                  <c:v>0.18083702199999999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E-4C26-8F40-AC04D6D90C5C}"/>
            </c:ext>
          </c:extLst>
        </c:ser>
        <c:ser>
          <c:idx val="1"/>
          <c:order val="1"/>
          <c:tx>
            <c:strRef>
              <c:f>'Consolidated Loss - Graphs'!$B$2</c:f>
              <c:strCache>
                <c:ptCount val="1"/>
                <c:pt idx="0">
                  <c:v>LR=0.2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Graphs'!$B$3:$B$52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0.23970114300000001</c:v>
                </c:pt>
                <c:pt idx="2">
                  <c:v>0.23690583900000001</c:v>
                </c:pt>
                <c:pt idx="3">
                  <c:v>0.23413428999999999</c:v>
                </c:pt>
                <c:pt idx="4">
                  <c:v>0.23138682899999999</c:v>
                </c:pt>
                <c:pt idx="5">
                  <c:v>0.22866377299999999</c:v>
                </c:pt>
                <c:pt idx="6">
                  <c:v>0.225965426</c:v>
                </c:pt>
                <c:pt idx="7">
                  <c:v>0.22329207500000001</c:v>
                </c:pt>
                <c:pt idx="8">
                  <c:v>0.22064399300000001</c:v>
                </c:pt>
                <c:pt idx="9">
                  <c:v>0.21802143500000001</c:v>
                </c:pt>
                <c:pt idx="10">
                  <c:v>0.215424642</c:v>
                </c:pt>
                <c:pt idx="11">
                  <c:v>0.21285383499999999</c:v>
                </c:pt>
                <c:pt idx="12">
                  <c:v>0.21030922099999999</c:v>
                </c:pt>
                <c:pt idx="13">
                  <c:v>0.20779098800000001</c:v>
                </c:pt>
                <c:pt idx="14">
                  <c:v>0.20529930699999999</c:v>
                </c:pt>
                <c:pt idx="15">
                  <c:v>0.20283433200000001</c:v>
                </c:pt>
                <c:pt idx="16">
                  <c:v>0.200396198</c:v>
                </c:pt>
                <c:pt idx="17">
                  <c:v>0.19798502600000001</c:v>
                </c:pt>
                <c:pt idx="18">
                  <c:v>0.19560091499999999</c:v>
                </c:pt>
                <c:pt idx="19">
                  <c:v>0.19324395</c:v>
                </c:pt>
                <c:pt idx="20">
                  <c:v>0.19091419800000001</c:v>
                </c:pt>
                <c:pt idx="21">
                  <c:v>0.18861170799999999</c:v>
                </c:pt>
                <c:pt idx="22">
                  <c:v>0.18633651400000001</c:v>
                </c:pt>
                <c:pt idx="23">
                  <c:v>0.184088631</c:v>
                </c:pt>
                <c:pt idx="24">
                  <c:v>0.181868061</c:v>
                </c:pt>
                <c:pt idx="25">
                  <c:v>0.179674787</c:v>
                </c:pt>
                <c:pt idx="26">
                  <c:v>0.17750877900000001</c:v>
                </c:pt>
                <c:pt idx="27">
                  <c:v>0.175369989</c:v>
                </c:pt>
                <c:pt idx="28">
                  <c:v>0.173258358</c:v>
                </c:pt>
                <c:pt idx="29">
                  <c:v>0.17117381000000001</c:v>
                </c:pt>
                <c:pt idx="30">
                  <c:v>0.16911625499999999</c:v>
                </c:pt>
                <c:pt idx="31">
                  <c:v>0.167085592</c:v>
                </c:pt>
                <c:pt idx="32">
                  <c:v>0.165081704</c:v>
                </c:pt>
                <c:pt idx="33">
                  <c:v>0.16310446300000001</c:v>
                </c:pt>
                <c:pt idx="34">
                  <c:v>0.16115373</c:v>
                </c:pt>
                <c:pt idx="35">
                  <c:v>0.15922935399999999</c:v>
                </c:pt>
                <c:pt idx="36">
                  <c:v>0.15733117199999999</c:v>
                </c:pt>
                <c:pt idx="37">
                  <c:v>0.15545901300000001</c:v>
                </c:pt>
                <c:pt idx="38">
                  <c:v>0.153612692</c:v>
                </c:pt>
                <c:pt idx="39">
                  <c:v>0.15179202</c:v>
                </c:pt>
                <c:pt idx="40">
                  <c:v>0.14999679499999999</c:v>
                </c:pt>
                <c:pt idx="41">
                  <c:v>0.14822680799999999</c:v>
                </c:pt>
                <c:pt idx="42">
                  <c:v>0.146481843</c:v>
                </c:pt>
                <c:pt idx="43">
                  <c:v>0.14476167600000001</c:v>
                </c:pt>
                <c:pt idx="44">
                  <c:v>0.14306607700000001</c:v>
                </c:pt>
                <c:pt idx="45">
                  <c:v>0.14139480800000001</c:v>
                </c:pt>
                <c:pt idx="46">
                  <c:v>0.13974762700000001</c:v>
                </c:pt>
                <c:pt idx="47">
                  <c:v>0.13812428500000001</c:v>
                </c:pt>
                <c:pt idx="48">
                  <c:v>0.13652453000000001</c:v>
                </c:pt>
                <c:pt idx="49">
                  <c:v>0.13494810400000001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E-4C26-8F40-AC04D6D90C5C}"/>
            </c:ext>
          </c:extLst>
        </c:ser>
        <c:ser>
          <c:idx val="2"/>
          <c:order val="2"/>
          <c:tx>
            <c:strRef>
              <c:f>'Consolidated Loss - Graphs'!$C$2</c:f>
              <c:strCache>
                <c:ptCount val="1"/>
                <c:pt idx="0">
                  <c:v>LR=0.5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Graphs'!$C$3:$C$52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0.23549537800000001</c:v>
                </c:pt>
                <c:pt idx="2">
                  <c:v>0.22862020599999999</c:v>
                </c:pt>
                <c:pt idx="3">
                  <c:v>0.22189935299999999</c:v>
                </c:pt>
                <c:pt idx="4">
                  <c:v>0.21533724400000001</c:v>
                </c:pt>
                <c:pt idx="5">
                  <c:v>0.20893767299999999</c:v>
                </c:pt>
                <c:pt idx="6">
                  <c:v>0.202703774</c:v>
                </c:pt>
                <c:pt idx="7">
                  <c:v>0.19663800000000001</c:v>
                </c:pt>
                <c:pt idx="8">
                  <c:v>0.19074211799999999</c:v>
                </c:pt>
                <c:pt idx="9">
                  <c:v>0.18501721600000001</c:v>
                </c:pt>
                <c:pt idx="10">
                  <c:v>0.17946371899999999</c:v>
                </c:pt>
                <c:pt idx="11">
                  <c:v>0.17408141199999999</c:v>
                </c:pt>
                <c:pt idx="12">
                  <c:v>0.16886948099999999</c:v>
                </c:pt>
                <c:pt idx="13">
                  <c:v>0.16382654699999999</c:v>
                </c:pt>
                <c:pt idx="14">
                  <c:v>0.15895071199999999</c:v>
                </c:pt>
                <c:pt idx="15">
                  <c:v>0.154239614</c:v>
                </c:pt>
                <c:pt idx="16">
                  <c:v>0.14969046799999999</c:v>
                </c:pt>
                <c:pt idx="17">
                  <c:v>0.145300126</c:v>
                </c:pt>
                <c:pt idx="18">
                  <c:v>0.14106512299999999</c:v>
                </c:pt>
                <c:pt idx="19">
                  <c:v>0.136981729</c:v>
                </c:pt>
                <c:pt idx="20">
                  <c:v>0.133045995</c:v>
                </c:pt>
                <c:pt idx="21">
                  <c:v>0.1292538</c:v>
                </c:pt>
                <c:pt idx="22">
                  <c:v>0.12560089099999999</c:v>
                </c:pt>
                <c:pt idx="23">
                  <c:v>0.122082923</c:v>
                </c:pt>
                <c:pt idx="24">
                  <c:v>0.118695493</c:v>
                </c:pt>
                <c:pt idx="25">
                  <c:v>0.115434173</c:v>
                </c:pt>
                <c:pt idx="26">
                  <c:v>0.112294535</c:v>
                </c:pt>
                <c:pt idx="27">
                  <c:v>0.10927218</c:v>
                </c:pt>
                <c:pt idx="28">
                  <c:v>0.106362753</c:v>
                </c:pt>
                <c:pt idx="29">
                  <c:v>0.103561967</c:v>
                </c:pt>
                <c:pt idx="30">
                  <c:v>0.10086561600000001</c:v>
                </c:pt>
                <c:pt idx="31">
                  <c:v>9.8269586000000006E-2</c:v>
                </c:pt>
                <c:pt idx="32">
                  <c:v>9.5769865999999995E-2</c:v>
                </c:pt>
                <c:pt idx="33">
                  <c:v>9.3362557999999998E-2</c:v>
                </c:pt>
                <c:pt idx="34">
                  <c:v>9.1043880999999993E-2</c:v>
                </c:pt>
                <c:pt idx="35">
                  <c:v>8.8810174000000006E-2</c:v>
                </c:pt>
                <c:pt idx="36">
                  <c:v>8.6657903999999994E-2</c:v>
                </c:pt>
                <c:pt idx="37">
                  <c:v>8.4583662000000004E-2</c:v>
                </c:pt>
                <c:pt idx="38">
                  <c:v>8.2584167E-2</c:v>
                </c:pt>
                <c:pt idx="39">
                  <c:v>8.0656263000000006E-2</c:v>
                </c:pt>
                <c:pt idx="40">
                  <c:v>7.8796921000000006E-2</c:v>
                </c:pt>
                <c:pt idx="41">
                  <c:v>7.7003235000000003E-2</c:v>
                </c:pt>
                <c:pt idx="42">
                  <c:v>7.5272418999999993E-2</c:v>
                </c:pt>
                <c:pt idx="43">
                  <c:v>7.3601806000000006E-2</c:v>
                </c:pt>
                <c:pt idx="44">
                  <c:v>7.1988843999999996E-2</c:v>
                </c:pt>
                <c:pt idx="45">
                  <c:v>7.0431092000000001E-2</c:v>
                </c:pt>
                <c:pt idx="46">
                  <c:v>6.8926218999999997E-2</c:v>
                </c:pt>
                <c:pt idx="47">
                  <c:v>6.7471995000000007E-2</c:v>
                </c:pt>
                <c:pt idx="48">
                  <c:v>6.6066292999999998E-2</c:v>
                </c:pt>
                <c:pt idx="49">
                  <c:v>6.4707081999999999E-2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E-4C26-8F40-AC04D6D90C5C}"/>
            </c:ext>
          </c:extLst>
        </c:ser>
        <c:ser>
          <c:idx val="3"/>
          <c:order val="3"/>
          <c:tx>
            <c:strRef>
              <c:f>'Consolidated Loss - Graphs'!$D$2</c:f>
              <c:strCache>
                <c:ptCount val="1"/>
                <c:pt idx="0">
                  <c:v>LR=0.8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Graphs'!$D$3:$D$52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0.23131728600000001</c:v>
                </c:pt>
                <c:pt idx="2">
                  <c:v>0.22050429399999999</c:v>
                </c:pt>
                <c:pt idx="3">
                  <c:v>0.21009967600000001</c:v>
                </c:pt>
                <c:pt idx="4">
                  <c:v>0.20011810699999999</c:v>
                </c:pt>
                <c:pt idx="5">
                  <c:v>0.19056984900000001</c:v>
                </c:pt>
                <c:pt idx="6">
                  <c:v>0.18146066</c:v>
                </c:pt>
                <c:pt idx="7">
                  <c:v>0.17279191099999999</c:v>
                </c:pt>
                <c:pt idx="8">
                  <c:v>0.164560861</c:v>
                </c:pt>
                <c:pt idx="9">
                  <c:v>0.15676106100000001</c:v>
                </c:pt>
                <c:pt idx="10">
                  <c:v>0.14938284099999999</c:v>
                </c:pt>
                <c:pt idx="11">
                  <c:v>0.14241384400000001</c:v>
                </c:pt>
                <c:pt idx="12">
                  <c:v>0.13583956699999999</c:v>
                </c:pt>
                <c:pt idx="13">
                  <c:v>0.12964389000000001</c:v>
                </c:pt>
                <c:pt idx="14">
                  <c:v>0.123809556</c:v>
                </c:pt>
                <c:pt idx="15">
                  <c:v>0.11831861</c:v>
                </c:pt>
                <c:pt idx="16">
                  <c:v>0.113152774</c:v>
                </c:pt>
                <c:pt idx="17">
                  <c:v>0.108293759</c:v>
                </c:pt>
                <c:pt idx="18">
                  <c:v>0.103723523</c:v>
                </c:pt>
                <c:pt idx="19">
                  <c:v>9.9424467000000002E-2</c:v>
                </c:pt>
                <c:pt idx="20">
                  <c:v>9.5379592999999999E-2</c:v>
                </c:pt>
                <c:pt idx="21">
                  <c:v>9.1572608E-2</c:v>
                </c:pt>
                <c:pt idx="22">
                  <c:v>8.7987996999999998E-2</c:v>
                </c:pt>
                <c:pt idx="23">
                  <c:v>8.4611068999999997E-2</c:v>
                </c:pt>
                <c:pt idx="24">
                  <c:v>8.1427974E-2</c:v>
                </c:pt>
                <c:pt idx="25">
                  <c:v>7.8425706999999997E-2</c:v>
                </c:pt>
                <c:pt idx="26">
                  <c:v>7.5592089000000001E-2</c:v>
                </c:pt>
                <c:pt idx="27">
                  <c:v>7.2915752E-2</c:v>
                </c:pt>
                <c:pt idx="28">
                  <c:v>7.0386097999999994E-2</c:v>
                </c:pt>
                <c:pt idx="29">
                  <c:v>6.7993270999999994E-2</c:v>
                </c:pt>
                <c:pt idx="30">
                  <c:v>6.5728112000000005E-2</c:v>
                </c:pt>
                <c:pt idx="31">
                  <c:v>6.3582119000000006E-2</c:v>
                </c:pt>
                <c:pt idx="32">
                  <c:v>6.1547409999999997E-2</c:v>
                </c:pt>
                <c:pt idx="33">
                  <c:v>5.9616674000000001E-2</c:v>
                </c:pt>
                <c:pt idx="34">
                  <c:v>5.7783138999999997E-2</c:v>
                </c:pt>
                <c:pt idx="35">
                  <c:v>5.6040529999999998E-2</c:v>
                </c:pt>
                <c:pt idx="36">
                  <c:v>5.4383032999999997E-2</c:v>
                </c:pt>
                <c:pt idx="37">
                  <c:v>5.2805258000000001E-2</c:v>
                </c:pt>
                <c:pt idx="38">
                  <c:v>5.1302213999999999E-2</c:v>
                </c:pt>
                <c:pt idx="39">
                  <c:v>4.986927E-2</c:v>
                </c:pt>
                <c:pt idx="40">
                  <c:v>4.8502132000000003E-2</c:v>
                </c:pt>
                <c:pt idx="41">
                  <c:v>4.7196816000000003E-2</c:v>
                </c:pt>
                <c:pt idx="42">
                  <c:v>4.5949622000000002E-2</c:v>
                </c:pt>
                <c:pt idx="43">
                  <c:v>4.4757114000000001E-2</c:v>
                </c:pt>
                <c:pt idx="44">
                  <c:v>4.3616099999999998E-2</c:v>
                </c:pt>
                <c:pt idx="45">
                  <c:v>4.2523608999999997E-2</c:v>
                </c:pt>
                <c:pt idx="46">
                  <c:v>4.1476877000000002E-2</c:v>
                </c:pt>
                <c:pt idx="47">
                  <c:v>4.0473330000000002E-2</c:v>
                </c:pt>
                <c:pt idx="48">
                  <c:v>3.9510569000000002E-2</c:v>
                </c:pt>
                <c:pt idx="49">
                  <c:v>3.8586358000000001E-2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E-4C26-8F40-AC04D6D90C5C}"/>
            </c:ext>
          </c:extLst>
        </c:ser>
        <c:ser>
          <c:idx val="4"/>
          <c:order val="4"/>
          <c:tx>
            <c:strRef>
              <c:f>'Consolidated Loss - Graphs'!$E$2</c:f>
              <c:strCache>
                <c:ptCount val="1"/>
                <c:pt idx="0">
                  <c:v>LR=1.0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Graphs'!$E$3:$E$52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0.22854776500000001</c:v>
                </c:pt>
                <c:pt idx="2">
                  <c:v>0.21519175099999999</c:v>
                </c:pt>
                <c:pt idx="3">
                  <c:v>0.202486152</c:v>
                </c:pt>
                <c:pt idx="4">
                  <c:v>0.19045490800000001</c:v>
                </c:pt>
                <c:pt idx="5">
                  <c:v>0.179110995</c:v>
                </c:pt>
                <c:pt idx="6">
                  <c:v>0.168456619</c:v>
                </c:pt>
                <c:pt idx="7">
                  <c:v>0.158484072</c:v>
                </c:pt>
                <c:pt idx="8">
                  <c:v>0.14917703800000001</c:v>
                </c:pt>
                <c:pt idx="9">
                  <c:v>0.14051217499999999</c:v>
                </c:pt>
                <c:pt idx="10">
                  <c:v>0.132460776</c:v>
                </c:pt>
                <c:pt idx="11">
                  <c:v>0.124990372</c:v>
                </c:pt>
                <c:pt idx="12">
                  <c:v>0.118066189</c:v>
                </c:pt>
                <c:pt idx="13">
                  <c:v>0.11165238099999999</c:v>
                </c:pt>
                <c:pt idx="14">
                  <c:v>0.105713035</c:v>
                </c:pt>
                <c:pt idx="15">
                  <c:v>0.10021295400000001</c:v>
                </c:pt>
                <c:pt idx="16">
                  <c:v>9.5118220000000003E-2</c:v>
                </c:pt>
                <c:pt idx="17">
                  <c:v>9.0396588E-2</c:v>
                </c:pt>
                <c:pt idx="18">
                  <c:v>8.6017726000000003E-2</c:v>
                </c:pt>
                <c:pt idx="19">
                  <c:v>8.1953348999999995E-2</c:v>
                </c:pt>
                <c:pt idx="20">
                  <c:v>7.8177252000000003E-2</c:v>
                </c:pt>
                <c:pt idx="21">
                  <c:v>7.4665286999999997E-2</c:v>
                </c:pt>
                <c:pt idx="22">
                  <c:v>7.1395296999999996E-2</c:v>
                </c:pt>
                <c:pt idx="23">
                  <c:v>6.8347013999999998E-2</c:v>
                </c:pt>
                <c:pt idx="24">
                  <c:v>6.5501944000000006E-2</c:v>
                </c:pt>
                <c:pt idx="25">
                  <c:v>6.2843239999999995E-2</c:v>
                </c:pt>
                <c:pt idx="26">
                  <c:v>6.0355576000000001E-2</c:v>
                </c:pt>
                <c:pt idx="27">
                  <c:v>5.8025016999999998E-2</c:v>
                </c:pt>
                <c:pt idx="28">
                  <c:v>5.5838904000000002E-2</c:v>
                </c:pt>
                <c:pt idx="29">
                  <c:v>5.3785731000000003E-2</c:v>
                </c:pt>
                <c:pt idx="30">
                  <c:v>5.1855041999999997E-2</c:v>
                </c:pt>
                <c:pt idx="31">
                  <c:v>5.0037334000000003E-2</c:v>
                </c:pt>
                <c:pt idx="32">
                  <c:v>4.8323959E-2</c:v>
                </c:pt>
                <c:pt idx="33">
                  <c:v>4.670705E-2</c:v>
                </c:pt>
                <c:pt idx="34">
                  <c:v>4.5179434999999997E-2</c:v>
                </c:pt>
                <c:pt idx="35">
                  <c:v>4.3734580000000002E-2</c:v>
                </c:pt>
                <c:pt idx="36">
                  <c:v>4.2366517999999999E-2</c:v>
                </c:pt>
                <c:pt idx="37">
                  <c:v>4.1069801000000003E-2</c:v>
                </c:pt>
                <c:pt idx="38">
                  <c:v>3.9839443000000002E-2</c:v>
                </c:pt>
                <c:pt idx="39">
                  <c:v>3.8670880999999997E-2</c:v>
                </c:pt>
                <c:pt idx="40">
                  <c:v>3.7559932999999997E-2</c:v>
                </c:pt>
                <c:pt idx="41">
                  <c:v>3.6502762000000001E-2</c:v>
                </c:pt>
                <c:pt idx="42">
                  <c:v>3.5495840000000001E-2</c:v>
                </c:pt>
                <c:pt idx="43">
                  <c:v>3.4535926000000002E-2</c:v>
                </c:pt>
                <c:pt idx="44">
                  <c:v>3.3620034E-2</c:v>
                </c:pt>
                <c:pt idx="45">
                  <c:v>3.2745411000000002E-2</c:v>
                </c:pt>
                <c:pt idx="46">
                  <c:v>3.1909515999999999E-2</c:v>
                </c:pt>
                <c:pt idx="47">
                  <c:v>3.1110004E-2</c:v>
                </c:pt>
                <c:pt idx="48">
                  <c:v>3.0344702000000001E-2</c:v>
                </c:pt>
                <c:pt idx="49">
                  <c:v>2.9611602000000001E-2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E-4C26-8F40-AC04D6D90C5C}"/>
            </c:ext>
          </c:extLst>
        </c:ser>
        <c:ser>
          <c:idx val="5"/>
          <c:order val="5"/>
          <c:tx>
            <c:strRef>
              <c:f>'Consolidated Loss - Graphs'!$F$2</c:f>
              <c:strCache>
                <c:ptCount val="1"/>
                <c:pt idx="0">
                  <c:v>LR=2.0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Graphs'!$F$3:$F$52</c:f>
              <c:numCache>
                <c:formatCode>General</c:formatCode>
                <c:ptCount val="50"/>
                <c:pt idx="0">
                  <c:v>0.24251985700000001</c:v>
                </c:pt>
                <c:pt idx="1">
                  <c:v>0.214901599</c:v>
                </c:pt>
                <c:pt idx="2">
                  <c:v>0.18987932599999999</c:v>
                </c:pt>
                <c:pt idx="3">
                  <c:v>0.16762535200000001</c:v>
                </c:pt>
                <c:pt idx="4">
                  <c:v>0.14813949300000001</c:v>
                </c:pt>
                <c:pt idx="5">
                  <c:v>0.131275315</c:v>
                </c:pt>
                <c:pt idx="6">
                  <c:v>0.11678986500000001</c:v>
                </c:pt>
                <c:pt idx="7">
                  <c:v>0.104394929</c:v>
                </c:pt>
                <c:pt idx="8">
                  <c:v>9.3796707000000007E-2</c:v>
                </c:pt>
                <c:pt idx="9">
                  <c:v>8.4720532000000001E-2</c:v>
                </c:pt>
                <c:pt idx="10">
                  <c:v>7.6922955000000001E-2</c:v>
                </c:pt>
                <c:pt idx="11">
                  <c:v>7.0195302000000001E-2</c:v>
                </c:pt>
                <c:pt idx="12">
                  <c:v>6.4362366000000004E-2</c:v>
                </c:pt>
                <c:pt idx="13">
                  <c:v>5.9278816999999998E-2</c:v>
                </c:pt>
                <c:pt idx="14">
                  <c:v>5.4824870999999997E-2</c:v>
                </c:pt>
                <c:pt idx="15">
                  <c:v>5.0902042000000002E-2</c:v>
                </c:pt>
                <c:pt idx="16">
                  <c:v>4.7429328999999999E-2</c:v>
                </c:pt>
                <c:pt idx="17">
                  <c:v>4.4339978000000002E-2</c:v>
                </c:pt>
                <c:pt idx="18">
                  <c:v>4.1578798E-2</c:v>
                </c:pt>
                <c:pt idx="19">
                  <c:v>3.9099975000000002E-2</c:v>
                </c:pt>
                <c:pt idx="20">
                  <c:v>3.6865305000000001E-2</c:v>
                </c:pt>
                <c:pt idx="21">
                  <c:v>3.4842783000000002E-2</c:v>
                </c:pt>
                <c:pt idx="22">
                  <c:v>3.3005463999999998E-2</c:v>
                </c:pt>
                <c:pt idx="23">
                  <c:v>3.1330556000000002E-2</c:v>
                </c:pt>
                <c:pt idx="24">
                  <c:v>2.9798683999999999E-2</c:v>
                </c:pt>
                <c:pt idx="25">
                  <c:v>2.8393301999999999E-2</c:v>
                </c:pt>
                <c:pt idx="26">
                  <c:v>2.7100214000000001E-2</c:v>
                </c:pt>
                <c:pt idx="27">
                  <c:v>2.5907188000000001E-2</c:v>
                </c:pt>
                <c:pt idx="28">
                  <c:v>2.4803641000000001E-2</c:v>
                </c:pt>
                <c:pt idx="29">
                  <c:v>2.3780374E-2</c:v>
                </c:pt>
                <c:pt idx="30">
                  <c:v>2.2829366E-2</c:v>
                </c:pt>
                <c:pt idx="31">
                  <c:v>2.1943592000000001E-2</c:v>
                </c:pt>
                <c:pt idx="32">
                  <c:v>2.1116881000000001E-2</c:v>
                </c:pt>
                <c:pt idx="33">
                  <c:v>2.0343789000000001E-2</c:v>
                </c:pt>
                <c:pt idx="34">
                  <c:v>1.9619503E-2</c:v>
                </c:pt>
                <c:pt idx="35">
                  <c:v>1.8939752000000001E-2</c:v>
                </c:pt>
                <c:pt idx="36">
                  <c:v>1.8300732E-2</c:v>
                </c:pt>
                <c:pt idx="37">
                  <c:v>1.7699051E-2</c:v>
                </c:pt>
                <c:pt idx="38">
                  <c:v>1.7131671000000001E-2</c:v>
                </c:pt>
                <c:pt idx="39">
                  <c:v>1.6595866000000001E-2</c:v>
                </c:pt>
                <c:pt idx="40">
                  <c:v>1.6089183E-2</c:v>
                </c:pt>
                <c:pt idx="41">
                  <c:v>1.5609411E-2</c:v>
                </c:pt>
                <c:pt idx="42">
                  <c:v>1.5154552E-2</c:v>
                </c:pt>
                <c:pt idx="43">
                  <c:v>1.4722793E-2</c:v>
                </c:pt>
                <c:pt idx="44">
                  <c:v>1.4312492E-2</c:v>
                </c:pt>
                <c:pt idx="45">
                  <c:v>1.3922151000000001E-2</c:v>
                </c:pt>
                <c:pt idx="46">
                  <c:v>1.3550408999999999E-2</c:v>
                </c:pt>
                <c:pt idx="47">
                  <c:v>1.3196019999999999E-2</c:v>
                </c:pt>
                <c:pt idx="48">
                  <c:v>1.2857845999999999E-2</c:v>
                </c:pt>
                <c:pt idx="49">
                  <c:v>1.2534841999999999E-2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EE-4C26-8F40-AC04D6D90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888824"/>
        <c:axId val="1095887512"/>
      </c:lineChart>
      <c:catAx>
        <c:axId val="109588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87512"/>
        <c:crosses val="autoZero"/>
        <c:auto val="1"/>
        <c:lblAlgn val="ctr"/>
        <c:lblOffset val="100"/>
        <c:noMultiLvlLbl val="0"/>
      </c:catAx>
      <c:valAx>
        <c:axId val="109588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Comparison of Loss vs Learning Rate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'Consolidated Loss - Graphs'!$A$58</c:f>
              <c:strCache>
                <c:ptCount val="1"/>
                <c:pt idx="0">
                  <c:v>LR=0.1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Graphs'!$A$59:$A$108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0.24963200999999999</c:v>
                </c:pt>
                <c:pt idx="2">
                  <c:v>0.248041807</c:v>
                </c:pt>
                <c:pt idx="3">
                  <c:v>0.24646042000000001</c:v>
                </c:pt>
                <c:pt idx="4">
                  <c:v>0.244887875</c:v>
                </c:pt>
                <c:pt idx="5">
                  <c:v>0.24332419299999999</c:v>
                </c:pt>
                <c:pt idx="6">
                  <c:v>0.241769396</c:v>
                </c:pt>
                <c:pt idx="7">
                  <c:v>0.240223503</c:v>
                </c:pt>
                <c:pt idx="8">
                  <c:v>0.23868653200000001</c:v>
                </c:pt>
                <c:pt idx="9">
                  <c:v>0.23715849999999999</c:v>
                </c:pt>
                <c:pt idx="10">
                  <c:v>0.23563942099999999</c:v>
                </c:pt>
                <c:pt idx="11">
                  <c:v>0.23412931000000001</c:v>
                </c:pt>
                <c:pt idx="12">
                  <c:v>0.23262817799999999</c:v>
                </c:pt>
                <c:pt idx="13">
                  <c:v>0.23113603599999999</c:v>
                </c:pt>
                <c:pt idx="14">
                  <c:v>0.229652892</c:v>
                </c:pt>
                <c:pt idx="15">
                  <c:v>0.22817875500000001</c:v>
                </c:pt>
                <c:pt idx="16">
                  <c:v>0.22671363</c:v>
                </c:pt>
                <c:pt idx="17">
                  <c:v>0.22525752199999999</c:v>
                </c:pt>
                <c:pt idx="18">
                  <c:v>0.223810434</c:v>
                </c:pt>
                <c:pt idx="19">
                  <c:v>0.22237236799999999</c:v>
                </c:pt>
                <c:pt idx="20">
                  <c:v>0.220943325</c:v>
                </c:pt>
                <c:pt idx="21">
                  <c:v>0.219523304</c:v>
                </c:pt>
                <c:pt idx="22">
                  <c:v>0.21811230200000001</c:v>
                </c:pt>
                <c:pt idx="23">
                  <c:v>0.21671031499999999</c:v>
                </c:pt>
                <c:pt idx="24">
                  <c:v>0.21531734</c:v>
                </c:pt>
                <c:pt idx="25">
                  <c:v>0.21393336900000001</c:v>
                </c:pt>
                <c:pt idx="26">
                  <c:v>0.21255839500000001</c:v>
                </c:pt>
                <c:pt idx="27">
                  <c:v>0.211192409</c:v>
                </c:pt>
                <c:pt idx="28">
                  <c:v>0.20983540000000001</c:v>
                </c:pt>
                <c:pt idx="29">
                  <c:v>0.20848735900000001</c:v>
                </c:pt>
                <c:pt idx="30">
                  <c:v>0.20714827199999999</c:v>
                </c:pt>
                <c:pt idx="31">
                  <c:v>0.20581812499999999</c:v>
                </c:pt>
                <c:pt idx="32">
                  <c:v>0.20449690300000001</c:v>
                </c:pt>
                <c:pt idx="33">
                  <c:v>0.203184591</c:v>
                </c:pt>
                <c:pt idx="34">
                  <c:v>0.201881171</c:v>
                </c:pt>
                <c:pt idx="35">
                  <c:v>0.20058662499999999</c:v>
                </c:pt>
                <c:pt idx="36">
                  <c:v>0.19930093300000001</c:v>
                </c:pt>
                <c:pt idx="37">
                  <c:v>0.19802407499999999</c:v>
                </c:pt>
                <c:pt idx="38">
                  <c:v>0.196756029</c:v>
                </c:pt>
                <c:pt idx="39">
                  <c:v>0.19549677300000001</c:v>
                </c:pt>
                <c:pt idx="40">
                  <c:v>0.19424628299999999</c:v>
                </c:pt>
                <c:pt idx="41">
                  <c:v>0.193004535</c:v>
                </c:pt>
                <c:pt idx="42">
                  <c:v>0.19177150200000001</c:v>
                </c:pt>
                <c:pt idx="43">
                  <c:v>0.19054715899999999</c:v>
                </c:pt>
                <c:pt idx="44">
                  <c:v>0.189331478</c:v>
                </c:pt>
                <c:pt idx="45">
                  <c:v>0.18812443100000001</c:v>
                </c:pt>
                <c:pt idx="46">
                  <c:v>0.18692598799999999</c:v>
                </c:pt>
                <c:pt idx="47">
                  <c:v>0.18573612</c:v>
                </c:pt>
                <c:pt idx="48">
                  <c:v>0.18455479599999999</c:v>
                </c:pt>
                <c:pt idx="49">
                  <c:v>0.183381983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2-4DCB-9755-76261653A5FD}"/>
            </c:ext>
          </c:extLst>
        </c:ser>
        <c:ser>
          <c:idx val="1"/>
          <c:order val="1"/>
          <c:tx>
            <c:strRef>
              <c:f>'Consolidated Loss - Graphs'!$B$58</c:f>
              <c:strCache>
                <c:ptCount val="1"/>
                <c:pt idx="0">
                  <c:v>LR=0.2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Graphs'!$B$59:$B$108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0.248037435</c:v>
                </c:pt>
                <c:pt idx="2">
                  <c:v>0.24487916200000001</c:v>
                </c:pt>
                <c:pt idx="3">
                  <c:v>0.241756375</c:v>
                </c:pt>
                <c:pt idx="4">
                  <c:v>0.23866924</c:v>
                </c:pt>
                <c:pt idx="5">
                  <c:v>0.23561789999999999</c:v>
                </c:pt>
                <c:pt idx="6">
                  <c:v>0.232602472</c:v>
                </c:pt>
                <c:pt idx="7">
                  <c:v>0.229623048</c:v>
                </c:pt>
                <c:pt idx="8">
                  <c:v>0.22667969900000001</c:v>
                </c:pt>
                <c:pt idx="9">
                  <c:v>0.22377247</c:v>
                </c:pt>
                <c:pt idx="10">
                  <c:v>0.22090138500000001</c:v>
                </c:pt>
                <c:pt idx="11">
                  <c:v>0.218066445</c:v>
                </c:pt>
                <c:pt idx="12">
                  <c:v>0.21526762899999999</c:v>
                </c:pt>
                <c:pt idx="13">
                  <c:v>0.212504895</c:v>
                </c:pt>
                <c:pt idx="14">
                  <c:v>0.20977817800000001</c:v>
                </c:pt>
                <c:pt idx="15">
                  <c:v>0.20708739700000001</c:v>
                </c:pt>
                <c:pt idx="16">
                  <c:v>0.20443244599999999</c:v>
                </c:pt>
                <c:pt idx="17">
                  <c:v>0.20181320599999999</c:v>
                </c:pt>
                <c:pt idx="18">
                  <c:v>0.19922953400000001</c:v>
                </c:pt>
                <c:pt idx="19">
                  <c:v>0.19668127299999999</c:v>
                </c:pt>
                <c:pt idx="20">
                  <c:v>0.19416824799999999</c:v>
                </c:pt>
                <c:pt idx="21">
                  <c:v>0.191690267</c:v>
                </c:pt>
                <c:pt idx="22">
                  <c:v>0.18924712199999999</c:v>
                </c:pt>
                <c:pt idx="23">
                  <c:v>0.186838594</c:v>
                </c:pt>
                <c:pt idx="24">
                  <c:v>0.18446444400000001</c:v>
                </c:pt>
                <c:pt idx="25">
                  <c:v>0.18212442400000001</c:v>
                </c:pt>
                <c:pt idx="26">
                  <c:v>0.179818271</c:v>
                </c:pt>
                <c:pt idx="27">
                  <c:v>0.17754571099999999</c:v>
                </c:pt>
                <c:pt idx="28">
                  <c:v>0.175306458</c:v>
                </c:pt>
                <c:pt idx="29">
                  <c:v>0.173100217</c:v>
                </c:pt>
                <c:pt idx="30">
                  <c:v>0.170926681</c:v>
                </c:pt>
                <c:pt idx="31">
                  <c:v>0.16878553600000001</c:v>
                </c:pt>
                <c:pt idx="32">
                  <c:v>0.166676456</c:v>
                </c:pt>
                <c:pt idx="33">
                  <c:v>0.16459910999999999</c:v>
                </c:pt>
                <c:pt idx="34">
                  <c:v>0.162553161</c:v>
                </c:pt>
                <c:pt idx="35">
                  <c:v>0.16053826099999999</c:v>
                </c:pt>
                <c:pt idx="36">
                  <c:v>0.158554059</c:v>
                </c:pt>
                <c:pt idx="37">
                  <c:v>0.15660019999999999</c:v>
                </c:pt>
                <c:pt idx="38">
                  <c:v>0.15467632000000001</c:v>
                </c:pt>
                <c:pt idx="39">
                  <c:v>0.152782054</c:v>
                </c:pt>
                <c:pt idx="40">
                  <c:v>0.15091703200000001</c:v>
                </c:pt>
                <c:pt idx="41">
                  <c:v>0.149080882</c:v>
                </c:pt>
                <c:pt idx="42">
                  <c:v>0.14727322700000001</c:v>
                </c:pt>
                <c:pt idx="43">
                  <c:v>0.14549369100000001</c:v>
                </c:pt>
                <c:pt idx="44">
                  <c:v>0.14374189500000001</c:v>
                </c:pt>
                <c:pt idx="45">
                  <c:v>0.14201745599999999</c:v>
                </c:pt>
                <c:pt idx="46">
                  <c:v>0.140319994</c:v>
                </c:pt>
                <c:pt idx="47">
                  <c:v>0.13864912800000001</c:v>
                </c:pt>
                <c:pt idx="48">
                  <c:v>0.13700447399999999</c:v>
                </c:pt>
                <c:pt idx="49">
                  <c:v>0.135385652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2-4DCB-9755-76261653A5FD}"/>
            </c:ext>
          </c:extLst>
        </c:ser>
        <c:ser>
          <c:idx val="2"/>
          <c:order val="2"/>
          <c:tx>
            <c:strRef>
              <c:f>'Consolidated Loss - Graphs'!$C$58</c:f>
              <c:strCache>
                <c:ptCount val="1"/>
                <c:pt idx="0">
                  <c:v>LR=0.5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Graphs'!$C$59:$C$108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0.243280632</c:v>
                </c:pt>
                <c:pt idx="2">
                  <c:v>0.23555316900000001</c:v>
                </c:pt>
                <c:pt idx="3">
                  <c:v>0.228050902</c:v>
                </c:pt>
                <c:pt idx="4">
                  <c:v>0.22077516799999999</c:v>
                </c:pt>
                <c:pt idx="5">
                  <c:v>0.21372638499999999</c:v>
                </c:pt>
                <c:pt idx="6">
                  <c:v>0.20690410200000001</c:v>
                </c:pt>
                <c:pt idx="7">
                  <c:v>0.20030704599999999</c:v>
                </c:pt>
                <c:pt idx="8">
                  <c:v>0.19393318300000001</c:v>
                </c:pt>
                <c:pt idx="9">
                  <c:v>0.187779787</c:v>
                </c:pt>
                <c:pt idx="10">
                  <c:v>0.18184350199999999</c:v>
                </c:pt>
                <c:pt idx="11">
                  <c:v>0.176120415</c:v>
                </c:pt>
                <c:pt idx="12">
                  <c:v>0.170606128</c:v>
                </c:pt>
                <c:pt idx="13">
                  <c:v>0.16529582700000001</c:v>
                </c:pt>
                <c:pt idx="14">
                  <c:v>0.160184349</c:v>
                </c:pt>
                <c:pt idx="15">
                  <c:v>0.155266249</c:v>
                </c:pt>
                <c:pt idx="16">
                  <c:v>0.15053586199999999</c:v>
                </c:pt>
                <c:pt idx="17">
                  <c:v>0.14598735400000001</c:v>
                </c:pt>
                <c:pt idx="18">
                  <c:v>0.14161478399999999</c:v>
                </c:pt>
                <c:pt idx="19">
                  <c:v>0.13741214199999999</c:v>
                </c:pt>
                <c:pt idx="20">
                  <c:v>0.1333734</c:v>
                </c:pt>
                <c:pt idx="21">
                  <c:v>0.12949254099999999</c:v>
                </c:pt>
                <c:pt idx="22">
                  <c:v>0.125763601</c:v>
                </c:pt>
                <c:pt idx="23">
                  <c:v>0.12218068999999999</c:v>
                </c:pt>
                <c:pt idx="24">
                  <c:v>0.118738019</c:v>
                </c:pt>
                <c:pt idx="25">
                  <c:v>0.11542991900000001</c:v>
                </c:pt>
                <c:pt idx="26">
                  <c:v>0.11225085899999999</c:v>
                </c:pt>
                <c:pt idx="27">
                  <c:v>0.10919545899999999</c:v>
                </c:pt>
                <c:pt idx="28">
                  <c:v>0.10625849699999999</c:v>
                </c:pt>
                <c:pt idx="29">
                  <c:v>0.10343492</c:v>
                </c:pt>
                <c:pt idx="30">
                  <c:v>0.100719849</c:v>
                </c:pt>
                <c:pt idx="31">
                  <c:v>9.8108579000000001E-2</c:v>
                </c:pt>
                <c:pt idx="32">
                  <c:v>9.5596581999999999E-2</c:v>
                </c:pt>
                <c:pt idx="33">
                  <c:v>9.3179511000000007E-2</c:v>
                </c:pt>
                <c:pt idx="34">
                  <c:v>9.0853191E-2</c:v>
                </c:pt>
                <c:pt idx="35">
                  <c:v>8.8613624000000002E-2</c:v>
                </c:pt>
                <c:pt idx="36">
                  <c:v>8.6456981000000002E-2</c:v>
                </c:pt>
                <c:pt idx="37">
                  <c:v>8.4379599999999999E-2</c:v>
                </c:pt>
                <c:pt idx="38">
                  <c:v>8.2377981000000003E-2</c:v>
                </c:pt>
                <c:pt idx="39">
                  <c:v>8.0448783999999995E-2</c:v>
                </c:pt>
                <c:pt idx="40">
                  <c:v>7.8588819000000004E-2</c:v>
                </c:pt>
                <c:pt idx="41">
                  <c:v>7.6795042999999993E-2</c:v>
                </c:pt>
                <c:pt idx="42">
                  <c:v>7.5064555000000005E-2</c:v>
                </c:pt>
                <c:pt idx="43">
                  <c:v>7.3394592999999994E-2</c:v>
                </c:pt>
                <c:pt idx="44">
                  <c:v>7.1782520000000002E-2</c:v>
                </c:pt>
                <c:pt idx="45">
                  <c:v>7.0225830000000003E-2</c:v>
                </c:pt>
                <c:pt idx="46">
                  <c:v>6.8722131000000006E-2</c:v>
                </c:pt>
                <c:pt idx="47">
                  <c:v>6.726915E-2</c:v>
                </c:pt>
                <c:pt idx="48">
                  <c:v>6.5864719000000002E-2</c:v>
                </c:pt>
                <c:pt idx="49">
                  <c:v>6.4506776000000002E-2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2-4DCB-9755-76261653A5FD}"/>
            </c:ext>
          </c:extLst>
        </c:ser>
        <c:ser>
          <c:idx val="3"/>
          <c:order val="3"/>
          <c:tx>
            <c:strRef>
              <c:f>'Consolidated Loss - Graphs'!$D$58</c:f>
              <c:strCache>
                <c:ptCount val="1"/>
                <c:pt idx="0">
                  <c:v>LR=0.8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Graphs'!$D$59:$D$108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0.238565044</c:v>
                </c:pt>
                <c:pt idx="2">
                  <c:v>0.22647507</c:v>
                </c:pt>
                <c:pt idx="3">
                  <c:v>0.214967613</c:v>
                </c:pt>
                <c:pt idx="4">
                  <c:v>0.204043168</c:v>
                </c:pt>
                <c:pt idx="5">
                  <c:v>0.19369668200000001</c:v>
                </c:pt>
                <c:pt idx="6">
                  <c:v>0.18391817399999999</c:v>
                </c:pt>
                <c:pt idx="7">
                  <c:v>0.17469342900000001</c:v>
                </c:pt>
                <c:pt idx="8">
                  <c:v>0.16600474900000001</c:v>
                </c:pt>
                <c:pt idx="9">
                  <c:v>0.15783169399999999</c:v>
                </c:pt>
                <c:pt idx="10">
                  <c:v>0.150151795</c:v>
                </c:pt>
                <c:pt idx="11">
                  <c:v>0.14294120599999999</c:v>
                </c:pt>
                <c:pt idx="12">
                  <c:v>0.13617528800000001</c:v>
                </c:pt>
                <c:pt idx="13">
                  <c:v>0.129829109</c:v>
                </c:pt>
                <c:pt idx="14">
                  <c:v>0.123877853</c:v>
                </c:pt>
                <c:pt idx="15">
                  <c:v>0.118297158</c:v>
                </c:pt>
                <c:pt idx="16">
                  <c:v>0.113063372</c:v>
                </c:pt>
                <c:pt idx="17">
                  <c:v>0.108153745</c:v>
                </c:pt>
                <c:pt idx="18">
                  <c:v>0.10354656299999999</c:v>
                </c:pt>
                <c:pt idx="19">
                  <c:v>9.9221234000000005E-2</c:v>
                </c:pt>
                <c:pt idx="20">
                  <c:v>9.5158331999999998E-2</c:v>
                </c:pt>
                <c:pt idx="21">
                  <c:v>9.1339614999999999E-2</c:v>
                </c:pt>
                <c:pt idx="22">
                  <c:v>8.7748015999999998E-2</c:v>
                </c:pt>
                <c:pt idx="23">
                  <c:v>8.4367612999999994E-2</c:v>
                </c:pt>
                <c:pt idx="24">
                  <c:v>8.1183590999999999E-2</c:v>
                </c:pt>
                <c:pt idx="25">
                  <c:v>7.8182191999999998E-2</c:v>
                </c:pt>
                <c:pt idx="26">
                  <c:v>7.535066E-2</c:v>
                </c:pt>
                <c:pt idx="27">
                  <c:v>7.2677180999999993E-2</c:v>
                </c:pt>
                <c:pt idx="28">
                  <c:v>7.0150827999999998E-2</c:v>
                </c:pt>
                <c:pt idx="29">
                  <c:v>6.7761493000000006E-2</c:v>
                </c:pt>
                <c:pt idx="30">
                  <c:v>6.5499840000000004E-2</c:v>
                </c:pt>
                <c:pt idx="31">
                  <c:v>6.3357239999999995E-2</c:v>
                </c:pt>
                <c:pt idx="32">
                  <c:v>6.1325721999999999E-2</c:v>
                </c:pt>
                <c:pt idx="33">
                  <c:v>5.9397920999999999E-2</c:v>
                </c:pt>
                <c:pt idx="34">
                  <c:v>5.7567031999999997E-2</c:v>
                </c:pt>
                <c:pt idx="35">
                  <c:v>5.5826765E-2</c:v>
                </c:pt>
                <c:pt idx="36">
                  <c:v>5.4171302999999997E-2</c:v>
                </c:pt>
                <c:pt idx="37">
                  <c:v>5.2595266000000002E-2</c:v>
                </c:pt>
                <c:pt idx="38">
                  <c:v>5.1093672999999999E-2</c:v>
                </c:pt>
                <c:pt idx="39">
                  <c:v>4.9661912000000002E-2</c:v>
                </c:pt>
                <c:pt idx="40">
                  <c:v>4.8295709999999999E-2</c:v>
                </c:pt>
                <c:pt idx="41">
                  <c:v>4.6991104999999998E-2</c:v>
                </c:pt>
                <c:pt idx="42">
                  <c:v>4.5744418000000002E-2</c:v>
                </c:pt>
                <c:pt idx="43">
                  <c:v>4.4552238000000001E-2</c:v>
                </c:pt>
                <c:pt idx="44">
                  <c:v>4.3411391000000001E-2</c:v>
                </c:pt>
                <c:pt idx="45">
                  <c:v>4.2318927999999999E-2</c:v>
                </c:pt>
                <c:pt idx="46">
                  <c:v>4.1272103999999997E-2</c:v>
                </c:pt>
                <c:pt idx="47">
                  <c:v>4.0268364000000001E-2</c:v>
                </c:pt>
                <c:pt idx="48">
                  <c:v>3.9305325000000002E-2</c:v>
                </c:pt>
                <c:pt idx="49">
                  <c:v>3.8380764999999997E-2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2-4DCB-9755-76261653A5FD}"/>
            </c:ext>
          </c:extLst>
        </c:ser>
        <c:ser>
          <c:idx val="4"/>
          <c:order val="4"/>
          <c:tx>
            <c:strRef>
              <c:f>'Consolidated Loss - Graphs'!$E$58</c:f>
              <c:strCache>
                <c:ptCount val="1"/>
                <c:pt idx="0">
                  <c:v>LR=1.0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Graphs'!$E$59:$E$108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0.23544473499999999</c:v>
                </c:pt>
                <c:pt idx="2">
                  <c:v>0.220563495</c:v>
                </c:pt>
                <c:pt idx="3">
                  <c:v>0.20659639399999999</c:v>
                </c:pt>
                <c:pt idx="4">
                  <c:v>0.19353821700000001</c:v>
                </c:pt>
                <c:pt idx="5">
                  <c:v>0.18137113799999999</c:v>
                </c:pt>
                <c:pt idx="6">
                  <c:v>0.17006681500000001</c:v>
                </c:pt>
                <c:pt idx="7">
                  <c:v>0.15958866399999999</c:v>
                </c:pt>
                <c:pt idx="8">
                  <c:v>0.14989412399999999</c:v>
                </c:pt>
                <c:pt idx="9">
                  <c:v>0.140936753</c:v>
                </c:pt>
                <c:pt idx="10">
                  <c:v>0.132668065</c:v>
                </c:pt>
                <c:pt idx="11">
                  <c:v>0.12503905500000001</c:v>
                </c:pt>
                <c:pt idx="12">
                  <c:v>0.11800139699999999</c:v>
                </c:pt>
                <c:pt idx="13">
                  <c:v>0.11150834</c:v>
                </c:pt>
                <c:pt idx="14">
                  <c:v>0.105515336</c:v>
                </c:pt>
                <c:pt idx="15">
                  <c:v>9.9980443000000002E-2</c:v>
                </c:pt>
                <c:pt idx="16">
                  <c:v>9.4864550000000006E-2</c:v>
                </c:pt>
                <c:pt idx="17">
                  <c:v>9.0131457999999998E-2</c:v>
                </c:pt>
                <c:pt idx="18">
                  <c:v>8.5747866000000006E-2</c:v>
                </c:pt>
                <c:pt idx="19">
                  <c:v>8.1683280999999996E-2</c:v>
                </c:pt>
                <c:pt idx="20">
                  <c:v>7.7909882999999999E-2</c:v>
                </c:pt>
                <c:pt idx="21">
                  <c:v>7.4402360000000001E-2</c:v>
                </c:pt>
                <c:pt idx="22">
                  <c:v>7.1137726999999998E-2</c:v>
                </c:pt>
                <c:pt idx="23">
                  <c:v>6.8095143999999996E-2</c:v>
                </c:pt>
                <c:pt idx="24">
                  <c:v>6.5255728999999998E-2</c:v>
                </c:pt>
                <c:pt idx="25">
                  <c:v>6.2602388999999994E-2</c:v>
                </c:pt>
                <c:pt idx="26">
                  <c:v>6.0119644999999999E-2</c:v>
                </c:pt>
                <c:pt idx="27">
                  <c:v>5.7793483999999999E-2</c:v>
                </c:pt>
                <c:pt idx="28">
                  <c:v>5.5611213E-2</c:v>
                </c:pt>
                <c:pt idx="29">
                  <c:v>5.3561330999999997E-2</c:v>
                </c:pt>
                <c:pt idx="30">
                  <c:v>5.1633404000000001E-2</c:v>
                </c:pt>
                <c:pt idx="31">
                  <c:v>4.9817964999999999E-2</c:v>
                </c:pt>
                <c:pt idx="32">
                  <c:v>4.8106413000000001E-2</c:v>
                </c:pt>
                <c:pt idx="33">
                  <c:v>4.6490926000000002E-2</c:v>
                </c:pt>
                <c:pt idx="34">
                  <c:v>4.4964382999999997E-2</c:v>
                </c:pt>
                <c:pt idx="35">
                  <c:v>4.3520295000000001E-2</c:v>
                </c:pt>
                <c:pt idx="36">
                  <c:v>4.2152741000000001E-2</c:v>
                </c:pt>
                <c:pt idx="37">
                  <c:v>4.0856312999999998E-2</c:v>
                </c:pt>
                <c:pt idx="38">
                  <c:v>3.9626063000000003E-2</c:v>
                </c:pt>
                <c:pt idx="39">
                  <c:v>3.8457463999999997E-2</c:v>
                </c:pt>
                <c:pt idx="40">
                  <c:v>3.7346362000000001E-2</c:v>
                </c:pt>
                <c:pt idx="41">
                  <c:v>3.6288947000000002E-2</c:v>
                </c:pt>
                <c:pt idx="42">
                  <c:v>3.5281715999999998E-2</c:v>
                </c:pt>
                <c:pt idx="43">
                  <c:v>3.4321445999999999E-2</c:v>
                </c:pt>
                <c:pt idx="44">
                  <c:v>3.3405169999999998E-2</c:v>
                </c:pt>
                <c:pt idx="45">
                  <c:v>3.2530150000000001E-2</c:v>
                </c:pt>
                <c:pt idx="46">
                  <c:v>3.1693857999999998E-2</c:v>
                </c:pt>
                <c:pt idx="47">
                  <c:v>3.0893957999999999E-2</c:v>
                </c:pt>
                <c:pt idx="48">
                  <c:v>3.0128288999999999E-2</c:v>
                </c:pt>
                <c:pt idx="49">
                  <c:v>2.9394847000000002E-2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2-4DCB-9755-76261653A5FD}"/>
            </c:ext>
          </c:extLst>
        </c:ser>
        <c:ser>
          <c:idx val="5"/>
          <c:order val="5"/>
          <c:tx>
            <c:strRef>
              <c:f>'Consolidated Loss - Graphs'!$F$58</c:f>
              <c:strCache>
                <c:ptCount val="1"/>
                <c:pt idx="0">
                  <c:v>LR=2.0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'Consolidated Loss - Graphs'!$F$59:$F$108</c:f>
              <c:numCache>
                <c:formatCode>General</c:formatCode>
                <c:ptCount val="50"/>
                <c:pt idx="0">
                  <c:v>0.25123100399999998</c:v>
                </c:pt>
                <c:pt idx="1">
                  <c:v>0.220135366</c:v>
                </c:pt>
                <c:pt idx="2">
                  <c:v>0.19273633300000001</c:v>
                </c:pt>
                <c:pt idx="3">
                  <c:v>0.168968962</c:v>
                </c:pt>
                <c:pt idx="4">
                  <c:v>0.14858586500000001</c:v>
                </c:pt>
                <c:pt idx="5">
                  <c:v>0.13122959200000001</c:v>
                </c:pt>
                <c:pt idx="6">
                  <c:v>0.11649976200000001</c:v>
                </c:pt>
                <c:pt idx="7">
                  <c:v>0.10400187599999999</c:v>
                </c:pt>
                <c:pt idx="8">
                  <c:v>9.3375751000000007E-2</c:v>
                </c:pt>
                <c:pt idx="9">
                  <c:v>8.4307857E-2</c:v>
                </c:pt>
                <c:pt idx="10">
                  <c:v>7.6533316000000004E-2</c:v>
                </c:pt>
                <c:pt idx="11">
                  <c:v>6.9832396000000005E-2</c:v>
                </c:pt>
                <c:pt idx="12">
                  <c:v>6.4024686999999997E-2</c:v>
                </c:pt>
                <c:pt idx="13">
                  <c:v>5.8962801000000002E-2</c:v>
                </c:pt>
                <c:pt idx="14">
                  <c:v>5.4526486999999998E-2</c:v>
                </c:pt>
                <c:pt idx="15">
                  <c:v>5.0617526000000003E-2</c:v>
                </c:pt>
                <c:pt idx="16">
                  <c:v>4.7155476000000002E-2</c:v>
                </c:pt>
                <c:pt idx="17">
                  <c:v>4.4074199000000001E-2</c:v>
                </c:pt>
                <c:pt idx="18">
                  <c:v>4.1319080000000001E-2</c:v>
                </c:pt>
                <c:pt idx="19">
                  <c:v>3.8844798E-2</c:v>
                </c:pt>
                <c:pt idx="20">
                  <c:v>3.6613553E-2</c:v>
                </c:pt>
                <c:pt idx="21">
                  <c:v>3.4593657999999999E-2</c:v>
                </c:pt>
                <c:pt idx="22">
                  <c:v>3.2758415999999999E-2</c:v>
                </c:pt>
                <c:pt idx="23">
                  <c:v>3.1085221E-2</c:v>
                </c:pt>
                <c:pt idx="24">
                  <c:v>2.9554837E-2</c:v>
                </c:pt>
                <c:pt idx="25">
                  <c:v>2.8150820999999999E-2</c:v>
                </c:pt>
                <c:pt idx="26">
                  <c:v>2.6859050999999998E-2</c:v>
                </c:pt>
                <c:pt idx="27">
                  <c:v>2.5667346000000001E-2</c:v>
                </c:pt>
                <c:pt idx="28">
                  <c:v>2.4565155000000002E-2</c:v>
                </c:pt>
                <c:pt idx="29">
                  <c:v>2.3543305E-2</c:v>
                </c:pt>
                <c:pt idx="30">
                  <c:v>2.2593785000000002E-2</c:v>
                </c:pt>
                <c:pt idx="31">
                  <c:v>2.1709578E-2</c:v>
                </c:pt>
                <c:pt idx="32">
                  <c:v>2.0884514E-2</c:v>
                </c:pt>
                <c:pt idx="33">
                  <c:v>2.0113148000000001E-2</c:v>
                </c:pt>
                <c:pt idx="34">
                  <c:v>1.9390662999999999E-2</c:v>
                </c:pt>
                <c:pt idx="35">
                  <c:v>1.8712782000000001E-2</c:v>
                </c:pt>
                <c:pt idx="36">
                  <c:v>1.8075694999999999E-2</c:v>
                </c:pt>
                <c:pt idx="37">
                  <c:v>1.7476003E-2</c:v>
                </c:pt>
                <c:pt idx="38">
                  <c:v>1.6910660000000001E-2</c:v>
                </c:pt>
                <c:pt idx="39">
                  <c:v>1.6376934999999999E-2</c:v>
                </c:pt>
                <c:pt idx="40">
                  <c:v>1.5872368000000001E-2</c:v>
                </c:pt>
                <c:pt idx="41">
                  <c:v>1.5394741E-2</c:v>
                </c:pt>
                <c:pt idx="42">
                  <c:v>1.4942049000000001E-2</c:v>
                </c:pt>
                <c:pt idx="43">
                  <c:v>1.4512475E-2</c:v>
                </c:pt>
                <c:pt idx="44">
                  <c:v>1.4104370999999999E-2</c:v>
                </c:pt>
                <c:pt idx="45">
                  <c:v>1.3716236E-2</c:v>
                </c:pt>
                <c:pt idx="46">
                  <c:v>1.3346703E-2</c:v>
                </c:pt>
                <c:pt idx="47">
                  <c:v>1.2994522E-2</c:v>
                </c:pt>
                <c:pt idx="48">
                  <c:v>1.2658551000000001E-2</c:v>
                </c:pt>
                <c:pt idx="49">
                  <c:v>1.2337743E-2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2-4DCB-9755-76261653A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717528"/>
        <c:axId val="956718184"/>
      </c:lineChart>
      <c:catAx>
        <c:axId val="956717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18184"/>
        <c:crosses val="autoZero"/>
        <c:auto val="1"/>
        <c:lblAlgn val="ctr"/>
        <c:lblOffset val="100"/>
        <c:noMultiLvlLbl val="0"/>
      </c:catAx>
      <c:valAx>
        <c:axId val="95671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1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FDA6C98-0E99-47DB-9A45-13B76C552B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209550</xdr:colOff>
      <xdr:row>15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CD9C392-4C2A-494F-8F0D-5AC92FA27F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1059572</xdr:colOff>
      <xdr:row>0</xdr:row>
      <xdr:rowOff>237412</xdr:rowOff>
    </xdr:from>
    <xdr:to>
      <xdr:col>8</xdr:col>
      <xdr:colOff>1951371</xdr:colOff>
      <xdr:row>13</xdr:row>
      <xdr:rowOff>34081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334AD8-661D-4B7C-9937-9D7345032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4799" y="237412"/>
          <a:ext cx="6208481" cy="2498305"/>
        </a:xfrm>
        <a:prstGeom prst="rect">
          <a:avLst/>
        </a:prstGeom>
      </xdr:spPr>
    </xdr:pic>
    <xdr:clientData/>
  </xdr:twoCellAnchor>
  <xdr:oneCellAnchor>
    <xdr:from>
      <xdr:col>8</xdr:col>
      <xdr:colOff>520148</xdr:colOff>
      <xdr:row>13</xdr:row>
      <xdr:rowOff>97734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1C84BC-E877-4F8D-9B93-B282AC7F0B96}"/>
            </a:ext>
          </a:extLst>
        </xdr:cNvPr>
        <xdr:cNvSpPr txBox="1"/>
      </xdr:nvSpPr>
      <xdr:spPr>
        <a:xfrm>
          <a:off x="7262191" y="27067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8658</xdr:colOff>
      <xdr:row>31</xdr:row>
      <xdr:rowOff>187036</xdr:rowOff>
    </xdr:from>
    <xdr:to>
      <xdr:col>49</xdr:col>
      <xdr:colOff>138545</xdr:colOff>
      <xdr:row>59</xdr:row>
      <xdr:rowOff>22514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38B7F9-2E96-45EC-986E-914E25BEB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8659</xdr:colOff>
      <xdr:row>88</xdr:row>
      <xdr:rowOff>187037</xdr:rowOff>
    </xdr:from>
    <xdr:to>
      <xdr:col>49</xdr:col>
      <xdr:colOff>103910</xdr:colOff>
      <xdr:row>116</xdr:row>
      <xdr:rowOff>1733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472943-6CB8-47DE-967D-D790F62D0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</xdr:colOff>
      <xdr:row>141</xdr:row>
      <xdr:rowOff>152399</xdr:rowOff>
    </xdr:from>
    <xdr:to>
      <xdr:col>49</xdr:col>
      <xdr:colOff>155864</xdr:colOff>
      <xdr:row>169</xdr:row>
      <xdr:rowOff>3462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D78B726-606F-4C2F-B363-8D03A631D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11904</xdr:colOff>
      <xdr:row>193</xdr:row>
      <xdr:rowOff>188117</xdr:rowOff>
    </xdr:from>
    <xdr:to>
      <xdr:col>49</xdr:col>
      <xdr:colOff>158751</xdr:colOff>
      <xdr:row>221</xdr:row>
      <xdr:rowOff>142875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59C56B-1741-49A5-AACD-736484482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11904</xdr:colOff>
      <xdr:row>249</xdr:row>
      <xdr:rowOff>188117</xdr:rowOff>
    </xdr:from>
    <xdr:to>
      <xdr:col>49</xdr:col>
      <xdr:colOff>158751</xdr:colOff>
      <xdr:row>277</xdr:row>
      <xdr:rowOff>142875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898E9E9-F2DD-4186-839D-ED9C2CBBC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11905</xdr:colOff>
      <xdr:row>300</xdr:row>
      <xdr:rowOff>188118</xdr:rowOff>
    </xdr:from>
    <xdr:to>
      <xdr:col>49</xdr:col>
      <xdr:colOff>190499</xdr:colOff>
      <xdr:row>328</xdr:row>
      <xdr:rowOff>161924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12C1748-0A62-4A12-BD76-7F8A95A7B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11904</xdr:colOff>
      <xdr:row>30</xdr:row>
      <xdr:rowOff>188117</xdr:rowOff>
    </xdr:from>
    <xdr:to>
      <xdr:col>49</xdr:col>
      <xdr:colOff>158749</xdr:colOff>
      <xdr:row>58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3D0ACD-2766-4FBB-A811-08CC9012A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11906</xdr:colOff>
      <xdr:row>84</xdr:row>
      <xdr:rowOff>188118</xdr:rowOff>
    </xdr:from>
    <xdr:to>
      <xdr:col>49</xdr:col>
      <xdr:colOff>79378</xdr:colOff>
      <xdr:row>112</xdr:row>
      <xdr:rowOff>95251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B9AF02-6DFD-4029-815C-AAA6F0FD6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11905</xdr:colOff>
      <xdr:row>138</xdr:row>
      <xdr:rowOff>188117</xdr:rowOff>
    </xdr:from>
    <xdr:to>
      <xdr:col>49</xdr:col>
      <xdr:colOff>119062</xdr:colOff>
      <xdr:row>166</xdr:row>
      <xdr:rowOff>119061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E71559B-10FA-4661-B8BD-31322336D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11905</xdr:colOff>
      <xdr:row>196</xdr:row>
      <xdr:rowOff>188116</xdr:rowOff>
    </xdr:from>
    <xdr:to>
      <xdr:col>49</xdr:col>
      <xdr:colOff>166687</xdr:colOff>
      <xdr:row>224</xdr:row>
      <xdr:rowOff>147635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FB8901-AF53-4FF8-A934-D80AE09F6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11905</xdr:colOff>
      <xdr:row>249</xdr:row>
      <xdr:rowOff>188116</xdr:rowOff>
    </xdr:from>
    <xdr:to>
      <xdr:col>49</xdr:col>
      <xdr:colOff>119063</xdr:colOff>
      <xdr:row>277</xdr:row>
      <xdr:rowOff>119061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84E1DD-57E3-4F20-97D1-E26AB63F4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11904</xdr:colOff>
      <xdr:row>303</xdr:row>
      <xdr:rowOff>188117</xdr:rowOff>
    </xdr:from>
    <xdr:to>
      <xdr:col>49</xdr:col>
      <xdr:colOff>158751</xdr:colOff>
      <xdr:row>331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06FCF5-A566-4596-8580-E95B78376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</xdr:colOff>
      <xdr:row>10</xdr:row>
      <xdr:rowOff>2720</xdr:rowOff>
    </xdr:from>
    <xdr:to>
      <xdr:col>24</xdr:col>
      <xdr:colOff>598715</xdr:colOff>
      <xdr:row>44</xdr:row>
      <xdr:rowOff>122464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330FD9-AE69-4916-8B0E-AFB4772CE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65</xdr:row>
      <xdr:rowOff>2720</xdr:rowOff>
    </xdr:from>
    <xdr:to>
      <xdr:col>25</xdr:col>
      <xdr:colOff>0</xdr:colOff>
      <xdr:row>99</xdr:row>
      <xdr:rowOff>133606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49FF40-074F-4067-91D7-76CC361CA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E9787-107E-4B60-BEEE-6F27E55C1343}" name="Table3" displayName="Table3" ref="A20:AG70" totalsRowShown="0">
  <autoFilter ref="A20:AG70" xr:uid="{A845C938-6421-4961-959B-232B7B326912}"/>
  <tableColumns count="33">
    <tableColumn id="1" xr3:uid="{9B7A9C8B-009A-4EA1-9F95-9F6903194AA8}" name="Sl No."/>
    <tableColumn id="2" xr3:uid="{F5D2B577-4D94-4719-A795-E2A3B9F15B40}" name="i1"/>
    <tableColumn id="3" xr3:uid="{9A0101D1-36C0-4A9C-977A-ACCAF0C63973}" name="i2"/>
    <tableColumn id="4" xr3:uid="{07B491E0-22D8-4FCA-873A-E514AD1A6C2F}" name="t1"/>
    <tableColumn id="5" xr3:uid="{BBF6C9D6-A871-48C8-829D-69675161F0CA}" name="t2"/>
    <tableColumn id="33" xr3:uid="{5FCF4339-4A2F-4CFD-B9D5-BF5F4B12D113}" name="learning_rate"/>
    <tableColumn id="6" xr3:uid="{1759FC48-7B7A-4EDA-AA0A-A5C7F8C721AC}" name="w1"/>
    <tableColumn id="7" xr3:uid="{353545B9-56AB-4265-8BA2-1C048BE305E6}" name="w2"/>
    <tableColumn id="8" xr3:uid="{17FFE592-A4DB-44E2-8771-435C2E3389BE}" name="w3"/>
    <tableColumn id="9" xr3:uid="{195E00F1-DAED-461C-9B37-7A721E98B5D2}" name="w4"/>
    <tableColumn id="10" xr3:uid="{04E75584-8A35-40F7-B726-228DC4F9DD52}" name="w5"/>
    <tableColumn id="11" xr3:uid="{FFF730B9-38C6-4871-AEBB-E406F66F4323}" name="w6"/>
    <tableColumn id="12" xr3:uid="{094C3BB7-5443-4641-B127-5E2162A3EC2D}" name="w7"/>
    <tableColumn id="13" xr3:uid="{0BB0E875-3EE0-4FB9-B041-1CE48DCD690A}" name="w8"/>
    <tableColumn id="14" xr3:uid="{23754709-B84C-4D40-BB2D-DD7FECCC0D2D}" name="h1" dataDxfId="227">
      <calculatedColumnFormula>((Table3[[#This Row],[i1]]*Table3[[#This Row],[w1]])+(Table3[[#This Row],[i2]]*Table3[[#This Row],[w2]]))</calculatedColumnFormula>
    </tableColumn>
    <tableColumn id="15" xr3:uid="{3A53156D-0816-4744-B9E3-317073A2947D}" name="h2" dataDxfId="226">
      <calculatedColumnFormula>((Table3[[#This Row],[i1]]*Table3[[#This Row],[w3]])+(Table3[[#This Row],[i2]]*Table3[[#This Row],[w4]]))</calculatedColumnFormula>
    </tableColumn>
    <tableColumn id="16" xr3:uid="{5BDCFBDB-8030-406A-AA08-BA5B51C6D43D}" name="out_h1" dataDxfId="225">
      <calculatedColumnFormula>((1/(1 + EXP(-Table3[[#This Row],[h1]]))))</calculatedColumnFormula>
    </tableColumn>
    <tableColumn id="17" xr3:uid="{9F88A199-CB86-4468-A57B-979BBD0E5E35}" name="out_h2" dataDxfId="224">
      <calculatedColumnFormula>((1/(1 + EXP(-Table3[[#This Row],[h2]]))))</calculatedColumnFormula>
    </tableColumn>
    <tableColumn id="18" xr3:uid="{76FC1DDD-33F4-4C14-81E3-D06D6A509F9B}" name="o1" dataDxfId="223">
      <calculatedColumnFormula>((Table3[[#This Row],[out_h1]]*Table3[[#This Row],[w5]])+(Table3[[#This Row],[out_h2]]*Table3[[#This Row],[w6]]))</calculatedColumnFormula>
    </tableColumn>
    <tableColumn id="19" xr3:uid="{EC260085-DE57-4149-9701-725B6A8BF338}" name="o2" dataDxfId="222">
      <calculatedColumnFormula>((Table3[[#This Row],[out_h1]]*Table3[[#This Row],[w7]])+(Table3[[#This Row],[out_h2]]*Table3[[#This Row],[w8]]))</calculatedColumnFormula>
    </tableColumn>
    <tableColumn id="20" xr3:uid="{D29F7897-D8C7-4FDE-A301-74D4A028639F}" name="out_o1" dataDxfId="221">
      <calculatedColumnFormula>((1/(1 + EXP(-Table3[[#This Row],[o1]]))))</calculatedColumnFormula>
    </tableColumn>
    <tableColumn id="21" xr3:uid="{D5BBF7A9-2132-4967-8979-D91CC14EC247}" name="out_o2" dataDxfId="220">
      <calculatedColumnFormula>((1/(1 + EXP(-Table3[[#This Row],[o2]]))))</calculatedColumnFormula>
    </tableColumn>
    <tableColumn id="22" xr3:uid="{A5EA4C60-4A37-4D99-93BD-AE6CE9D2C12B}" name="E1" dataDxfId="219">
      <calculatedColumnFormula>((1/2 * (Table3[[#This Row],[t1]]-Table3[[#This Row],[out_o1]])^2))</calculatedColumnFormula>
    </tableColumn>
    <tableColumn id="23" xr3:uid="{0F3D25AB-91F3-4E8D-A016-D0C99B95EBDB}" name="E2" dataDxfId="131">
      <calculatedColumnFormula>((1/2 * (Table3[[#This Row],[t2]]-Table3[[#This Row],[out_o2]])^2))</calculatedColumnFormula>
    </tableColumn>
    <tableColumn id="24" xr3:uid="{BAB3210D-EAFC-452A-8E69-684ED0AED4C0}" name="E_total" dataDxfId="129">
      <calculatedColumnFormula>Table3[[#This Row],[E1]]+Table3[[#This Row],[E2]]</calculatedColumnFormula>
    </tableColumn>
    <tableColumn id="25" xr3:uid="{5E87C833-6B1C-46D7-A7DF-139ED61F56A7}" name="δ(E_total)/δ(w1)" dataDxfId="130">
      <calculatedColumnFormula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calculatedColumnFormula>
    </tableColumn>
    <tableColumn id="26" xr3:uid="{FB52F5F6-84E2-49F9-8639-314C33872455}" name="δ(E_total)/δ(w2)" dataDxfId="218">
      <calculatedColumnFormula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calculatedColumnFormula>
    </tableColumn>
    <tableColumn id="27" xr3:uid="{809931D5-B3D5-4D1A-9D4A-91AA26BDDCAD}" name="δ(E_total)/δ(w3)" dataDxfId="217">
      <calculatedColumnFormula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calculatedColumnFormula>
    </tableColumn>
    <tableColumn id="28" xr3:uid="{5DEA0D89-EC78-4CC8-B11E-BFC9D5E3761C}" name="δ(E_total)/δ(w4)" dataDxfId="216">
      <calculatedColumnFormula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calculatedColumnFormula>
    </tableColumn>
    <tableColumn id="29" xr3:uid="{29602E3C-3603-4567-BA38-DE5C9AA0C80A}" name="δ(E_total)/δ(w5)" dataDxfId="215">
      <calculatedColumnFormula>(Table3[[#This Row],[out_o1]]-Table3[[#This Row],[t1]])*Table3[[#This Row],[out_o1]]*(1-Table3[[#This Row],[out_o1]])*Table3[[#This Row],[out_h1]]</calculatedColumnFormula>
    </tableColumn>
    <tableColumn id="30" xr3:uid="{55086A3C-05FE-46F2-95FD-F18A997E70F1}" name="δ(E_total)/δ(w6)" dataDxfId="214">
      <calculatedColumnFormula>(Table3[[#This Row],[out_o1]]-Table3[[#This Row],[t1]])*Table3[[#This Row],[out_o1]]*(1-Table3[[#This Row],[out_o1]])*Table3[[#This Row],[out_h2]]</calculatedColumnFormula>
    </tableColumn>
    <tableColumn id="31" xr3:uid="{19E5FADF-65F2-4ED9-9E94-35A2702FA7A8}" name="δ(E_total)/δ(w7)" dataDxfId="213">
      <calculatedColumnFormula>(Table3[[#This Row],[out_o2]]-Table3[[#This Row],[t2]])*Table3[[#This Row],[out_o2]]*(1-Table3[[#This Row],[out_o2]])*Table3[[#This Row],[out_h1]]</calculatedColumnFormula>
    </tableColumn>
    <tableColumn id="32" xr3:uid="{51DB1677-DCE8-493F-877E-19DA8294EE82}" name="δ(E_total)/δ(w8)" dataDxfId="212">
      <calculatedColumnFormula>(Table3[[#This Row],[out_o2]]-Table3[[#This Row],[t2]])*Table3[[#This Row],[out_o2]]*(1-Table3[[#This Row],[out_o2]])*Table3[[#This Row],[out_h2]]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0D6475-C0C3-41FD-8D7D-9AC3DA870A8E}" name="Table35" displayName="Table35" ref="A76:AG126" totalsRowShown="0">
  <autoFilter ref="A76:AG126" xr:uid="{41EA5DD5-F821-4683-825B-0D06C00EF24A}"/>
  <tableColumns count="33">
    <tableColumn id="1" xr3:uid="{0553157B-ED9A-4EA2-B4F7-10E1A8B08587}" name="Sl No."/>
    <tableColumn id="2" xr3:uid="{B5B2659F-2334-436A-AE86-85949AD914BC}" name="i1"/>
    <tableColumn id="3" xr3:uid="{FF314F31-B301-4C9F-AF88-FEE98924B59B}" name="i2"/>
    <tableColumn id="4" xr3:uid="{8E5B3916-438B-4C66-BB20-236D19F17422}" name="t1"/>
    <tableColumn id="5" xr3:uid="{1EE8CC74-276B-402C-BBAA-4FB01A3F381C}" name="t2"/>
    <tableColumn id="33" xr3:uid="{5047B8B4-81A2-475C-A40D-EB59E906B428}" name="learning_rate"/>
    <tableColumn id="6" xr3:uid="{9CD821B7-F2E6-4CE3-A10F-E03E2DF0FFD7}" name="w1"/>
    <tableColumn id="7" xr3:uid="{7EDEB6B4-43B2-43B1-AFC5-352ED956D209}" name="w2"/>
    <tableColumn id="8" xr3:uid="{1C340A0C-EFDB-4FA7-8F33-7527E6CDDF17}" name="w3"/>
    <tableColumn id="9" xr3:uid="{1F468B64-B163-4B76-AB2F-6900B89CDDB8}" name="w4"/>
    <tableColumn id="10" xr3:uid="{93C4963D-301E-4238-964C-17DDE82E061C}" name="w5"/>
    <tableColumn id="11" xr3:uid="{ACCFA801-AC68-4080-A15A-6A0948155B99}" name="w6"/>
    <tableColumn id="12" xr3:uid="{CFB2BCA0-071B-49A5-AD7B-4A1429F65F7D}" name="w7"/>
    <tableColumn id="13" xr3:uid="{27001ACA-318D-47B1-94BC-67F46D9DF58E}" name="w8"/>
    <tableColumn id="14" xr3:uid="{816FFA40-9F40-4F13-8B7E-9A56856433B0}" name="h1" dataDxfId="211">
      <calculatedColumnFormula>((Table35[[#This Row],[i1]]*Table35[[#This Row],[w1]])+(Table35[[#This Row],[i2]]*Table35[[#This Row],[w2]]))</calculatedColumnFormula>
    </tableColumn>
    <tableColumn id="15" xr3:uid="{71C98D44-8E6E-4A84-91B1-8450E1521D15}" name="h2" dataDxfId="210">
      <calculatedColumnFormula>((Table35[[#This Row],[i1]]*Table35[[#This Row],[w3]])+(Table35[[#This Row],[i2]]*Table35[[#This Row],[w4]]))</calculatedColumnFormula>
    </tableColumn>
    <tableColumn id="16" xr3:uid="{8FB55831-0378-4AA7-9EA0-9F67D1B6CBED}" name="out_h1" dataDxfId="209">
      <calculatedColumnFormula>((1/(1 + EXP(-Table35[[#This Row],[h1]]))))</calculatedColumnFormula>
    </tableColumn>
    <tableColumn id="17" xr3:uid="{F50A5E31-D114-4339-82AA-5B37F7D67D7F}" name="out_h2" dataDxfId="208">
      <calculatedColumnFormula>((1/(1 + EXP(-Table35[[#This Row],[h2]]))))</calculatedColumnFormula>
    </tableColumn>
    <tableColumn id="18" xr3:uid="{F46A585E-4AA0-48EB-801E-3DD57AD0CA07}" name="o1" dataDxfId="207">
      <calculatedColumnFormula>((Table35[[#This Row],[out_h1]]*Table35[[#This Row],[w5]])+(Table35[[#This Row],[out_h2]]*Table35[[#This Row],[w6]]))</calculatedColumnFormula>
    </tableColumn>
    <tableColumn id="19" xr3:uid="{810806C5-AA9A-416C-81EA-375E72CC1C32}" name="o2" dataDxfId="206">
      <calculatedColumnFormula>((Table35[[#This Row],[out_h1]]*Table35[[#This Row],[w7]])+(Table35[[#This Row],[out_h2]]*Table35[[#This Row],[w8]]))</calculatedColumnFormula>
    </tableColumn>
    <tableColumn id="20" xr3:uid="{B03F0085-DA14-4E77-9E4D-ACD2427DE608}" name="out_o1" dataDxfId="205">
      <calculatedColumnFormula>((1/(1 + EXP(-Table35[[#This Row],[o1]]))))</calculatedColumnFormula>
    </tableColumn>
    <tableColumn id="21" xr3:uid="{13818F7D-13A8-446A-BA88-81B9DFA41127}" name="out_o2" dataDxfId="204">
      <calculatedColumnFormula>((1/(1 + EXP(-Table35[[#This Row],[o2]]))))</calculatedColumnFormula>
    </tableColumn>
    <tableColumn id="22" xr3:uid="{B3CFFFE2-F399-4965-B7C2-5BCE207AC27E}" name="E1" dataDxfId="203">
      <calculatedColumnFormula>((1/2 * (Table35[[#This Row],[t1]]-Table35[[#This Row],[out_o1]])^2))</calculatedColumnFormula>
    </tableColumn>
    <tableColumn id="23" xr3:uid="{0BDDCDEF-4E02-4640-A431-0D6047214CF6}" name="E2" dataDxfId="128">
      <calculatedColumnFormula>((1/2 * (Table35[[#This Row],[t2]]-Table35[[#This Row],[out_o2]])^2))</calculatedColumnFormula>
    </tableColumn>
    <tableColumn id="24" xr3:uid="{5F1494B3-FC96-439F-AA8A-8E84748D5026}" name="E_total" dataDxfId="126">
      <calculatedColumnFormula>Table35[[#This Row],[E1]]+Table35[[#This Row],[E2]]</calculatedColumnFormula>
    </tableColumn>
    <tableColumn id="25" xr3:uid="{201D59E8-9AB5-4759-B4FC-F246739B4C34}" name="δ(E_total)/δ(w1)" dataDxfId="127">
      <calculatedColumnFormula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calculatedColumnFormula>
    </tableColumn>
    <tableColumn id="26" xr3:uid="{CDDA87BF-A1D3-487A-B987-10CE53AD37A7}" name="δ(E_total)/δ(w2)" dataDxfId="202">
      <calculatedColumnFormula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calculatedColumnFormula>
    </tableColumn>
    <tableColumn id="27" xr3:uid="{32448EDC-2422-4466-8E60-E902B896CAA8}" name="δ(E_total)/δ(w3)" dataDxfId="201">
      <calculatedColumnFormula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calculatedColumnFormula>
    </tableColumn>
    <tableColumn id="28" xr3:uid="{3416554D-2760-4277-A3D3-6537BA60B78B}" name="δ(E_total)/δ(w4)" dataDxfId="200">
      <calculatedColumnFormula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calculatedColumnFormula>
    </tableColumn>
    <tableColumn id="29" xr3:uid="{536E3052-F884-4A74-A985-707833B01AD1}" name="δ(E_total)/δ(w5)" dataDxfId="199">
      <calculatedColumnFormula>(Table35[[#This Row],[out_o1]]-Table35[[#This Row],[t1]])*Table35[[#This Row],[out_o1]]*(1-Table35[[#This Row],[out_o1]])*Table35[[#This Row],[out_h1]]</calculatedColumnFormula>
    </tableColumn>
    <tableColumn id="30" xr3:uid="{1D8F8B17-DE27-494B-921B-334507D65E01}" name="δ(E_total)/δ(w6)" dataDxfId="198">
      <calculatedColumnFormula>(Table35[[#This Row],[out_o1]]-Table35[[#This Row],[t1]])*Table35[[#This Row],[out_o1]]*(1-Table35[[#This Row],[out_o1]])*Table35[[#This Row],[out_h2]]</calculatedColumnFormula>
    </tableColumn>
    <tableColumn id="31" xr3:uid="{9893C348-B81E-46D2-ADD5-190B2E72EB02}" name="δ(E_total)/δ(w7)" dataDxfId="197">
      <calculatedColumnFormula>(Table35[[#This Row],[out_o2]]-Table35[[#This Row],[t2]])*Table35[[#This Row],[out_o2]]*(1-Table35[[#This Row],[out_o2]])*Table35[[#This Row],[out_h1]]</calculatedColumnFormula>
    </tableColumn>
    <tableColumn id="32" xr3:uid="{4B7BB81E-4138-47E3-9F7A-73EF4262C780}" name="δ(E_total)/δ(w8)" dataDxfId="196">
      <calculatedColumnFormula>(Table35[[#This Row],[out_o2]]-Table35[[#This Row],[t2]])*Table35[[#This Row],[out_o2]]*(1-Table35[[#This Row],[out_o2]])*Table35[[#This Row],[out_h2]]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E0D98A-D5E0-49BD-AE74-B8FCC2F40671}" name="Table36" displayName="Table36" ref="A130:AG180" totalsRowShown="0">
  <autoFilter ref="A130:AG180" xr:uid="{A199A5A0-895C-4288-9A02-F2E1C1C6EDAD}"/>
  <tableColumns count="33">
    <tableColumn id="1" xr3:uid="{FE750E98-B007-4CEB-BFE5-631024EAC520}" name="Sl No."/>
    <tableColumn id="2" xr3:uid="{1C44F4E1-E79C-49BE-83DF-001D80EE0E92}" name="i1"/>
    <tableColumn id="3" xr3:uid="{D9940F5A-15E1-47F9-A0C6-1C62ADB05A99}" name="i2"/>
    <tableColumn id="4" xr3:uid="{2BE5E902-9037-4996-B401-8773C3BEFCB9}" name="t1"/>
    <tableColumn id="5" xr3:uid="{D2395453-F7DE-4AE1-85AA-AC59C862B470}" name="t2"/>
    <tableColumn id="33" xr3:uid="{9F4C4C53-011D-4ED0-913B-2976FDA812D8}" name="learning_rate"/>
    <tableColumn id="6" xr3:uid="{39821814-B35D-44D3-97AA-602FBF28EB14}" name="w1"/>
    <tableColumn id="7" xr3:uid="{AF4E36FF-18FD-44D0-8A37-396A69A591D4}" name="w2"/>
    <tableColumn id="8" xr3:uid="{05EFAA95-AF9F-45D5-8ED5-8E1359B46135}" name="w3"/>
    <tableColumn id="9" xr3:uid="{8251F83E-91ED-40B9-9DBA-B26D2C5E2AB7}" name="w4"/>
    <tableColumn id="10" xr3:uid="{B88B6A6A-12B1-4324-A239-9B0418BE2EE7}" name="w5"/>
    <tableColumn id="11" xr3:uid="{E0E35F53-5F66-4455-B277-3C9ADA6E6DD6}" name="w6"/>
    <tableColumn id="12" xr3:uid="{2F12386B-512D-4AD6-867F-74B9AA8ECE9C}" name="w7"/>
    <tableColumn id="13" xr3:uid="{9B9696F9-DFC6-4AF7-BA2E-CAB5501FBCBD}" name="w8"/>
    <tableColumn id="14" xr3:uid="{7F4A18D6-DDB8-4E06-841F-4F105ED43724}" name="h1" dataDxfId="195">
      <calculatedColumnFormula>((Table36[[#This Row],[i1]]*Table36[[#This Row],[w1]])+(Table36[[#This Row],[i2]]*Table36[[#This Row],[w2]]))</calculatedColumnFormula>
    </tableColumn>
    <tableColumn id="15" xr3:uid="{D579CF7C-81FB-4C3C-A1C8-46193BEAE54E}" name="h2" dataDxfId="194">
      <calculatedColumnFormula>((Table36[[#This Row],[i1]]*Table36[[#This Row],[w3]])+(Table36[[#This Row],[i2]]*Table36[[#This Row],[w4]]))</calculatedColumnFormula>
    </tableColumn>
    <tableColumn id="16" xr3:uid="{91BB64DE-BA4C-4EBC-A35E-E23EC2EDA31B}" name="out_h1" dataDxfId="193">
      <calculatedColumnFormula>((1/(1 + EXP(-Table36[[#This Row],[h1]]))))</calculatedColumnFormula>
    </tableColumn>
    <tableColumn id="17" xr3:uid="{C77E2D32-59AC-4199-AC2D-CC00C1DE107F}" name="out_h2" dataDxfId="192">
      <calculatedColumnFormula>((1/(1 + EXP(-Table36[[#This Row],[h2]]))))</calculatedColumnFormula>
    </tableColumn>
    <tableColumn id="18" xr3:uid="{7107598B-F6C2-40BC-9A2B-613996751FDA}" name="o1" dataDxfId="191">
      <calculatedColumnFormula>((Table36[[#This Row],[out_h1]]*Table36[[#This Row],[w5]])+(Table36[[#This Row],[out_h2]]*Table36[[#This Row],[w6]]))</calculatedColumnFormula>
    </tableColumn>
    <tableColumn id="19" xr3:uid="{9C7BFB4C-E6FC-4C05-BC57-D44DE371E336}" name="o2" dataDxfId="190">
      <calculatedColumnFormula>((Table36[[#This Row],[out_h1]]*Table36[[#This Row],[w7]])+(Table36[[#This Row],[out_h2]]*Table36[[#This Row],[w8]]))</calculatedColumnFormula>
    </tableColumn>
    <tableColumn id="20" xr3:uid="{84487E85-6077-4DAE-9894-8FA60D672CC4}" name="out_o1" dataDxfId="189">
      <calculatedColumnFormula>((1/(1 + EXP(-Table36[[#This Row],[o1]]))))</calculatedColumnFormula>
    </tableColumn>
    <tableColumn id="21" xr3:uid="{2B6927F0-7029-45BD-A104-BD956FCA94B6}" name="out_o2" dataDxfId="188">
      <calculatedColumnFormula>((1/(1 + EXP(-Table36[[#This Row],[o2]]))))</calculatedColumnFormula>
    </tableColumn>
    <tableColumn id="22" xr3:uid="{DE5CD9AB-2776-416D-951B-36007B6877D9}" name="E1" dataDxfId="187">
      <calculatedColumnFormula>((1/2 * (Table36[[#This Row],[t1]]-Table36[[#This Row],[out_o1]])^2))</calculatedColumnFormula>
    </tableColumn>
    <tableColumn id="23" xr3:uid="{E2EE8A07-4AA5-42D9-9D80-33DE6B0E45C9}" name="E2" dataDxfId="125">
      <calculatedColumnFormula>((1/2 * (Table36[[#This Row],[t2]]-Table36[[#This Row],[out_o2]])^2))</calculatedColumnFormula>
    </tableColumn>
    <tableColumn id="24" xr3:uid="{778BBD28-774B-4652-8271-224E982A85C5}" name="E_total" dataDxfId="123">
      <calculatedColumnFormula>Table36[[#This Row],[E1]]+Table36[[#This Row],[E2]]</calculatedColumnFormula>
    </tableColumn>
    <tableColumn id="25" xr3:uid="{B74F6F0C-1E1B-430A-823C-A70B2822BACB}" name="δ(E_total)/δ(w1)" dataDxfId="124">
      <calculatedColumnFormula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calculatedColumnFormula>
    </tableColumn>
    <tableColumn id="26" xr3:uid="{66E75532-2860-4EB0-85E6-EDA7C9C40C89}" name="δ(E_total)/δ(w2)" dataDxfId="186">
      <calculatedColumnFormula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calculatedColumnFormula>
    </tableColumn>
    <tableColumn id="27" xr3:uid="{B2F53721-69FE-4B55-8253-0088A8E82670}" name="δ(E_total)/δ(w3)" dataDxfId="185">
      <calculatedColumnFormula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calculatedColumnFormula>
    </tableColumn>
    <tableColumn id="28" xr3:uid="{15C0A184-D719-49C2-BCE9-55DA16A1F955}" name="δ(E_total)/δ(w4)" dataDxfId="184">
      <calculatedColumnFormula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calculatedColumnFormula>
    </tableColumn>
    <tableColumn id="29" xr3:uid="{24608593-1CB5-4313-83B3-8B48CE854363}" name="δ(E_total)/δ(w5)" dataDxfId="183">
      <calculatedColumnFormula>(Table36[[#This Row],[out_o1]]-Table36[[#This Row],[t1]])*Table36[[#This Row],[out_o1]]*(1-Table36[[#This Row],[out_o1]])*Table36[[#This Row],[out_h1]]</calculatedColumnFormula>
    </tableColumn>
    <tableColumn id="30" xr3:uid="{A635F748-8C0D-4356-8E6B-EDB60F0471F9}" name="δ(E_total)/δ(w6)" dataDxfId="182">
      <calculatedColumnFormula>(Table36[[#This Row],[out_o1]]-Table36[[#This Row],[t1]])*Table36[[#This Row],[out_o1]]*(1-Table36[[#This Row],[out_o1]])*Table36[[#This Row],[out_h2]]</calculatedColumnFormula>
    </tableColumn>
    <tableColumn id="31" xr3:uid="{9F97A4F8-A4F0-459D-BEB6-14E749BEE28B}" name="δ(E_total)/δ(w7)" dataDxfId="181">
      <calculatedColumnFormula>(Table36[[#This Row],[out_o2]]-Table36[[#This Row],[t2]])*Table36[[#This Row],[out_o2]]*(1-Table36[[#This Row],[out_o2]])*Table36[[#This Row],[out_h1]]</calculatedColumnFormula>
    </tableColumn>
    <tableColumn id="32" xr3:uid="{128247B6-EDD0-4740-A8D1-20D947FC17FA}" name="δ(E_total)/δ(w8)" dataDxfId="180">
      <calculatedColumnFormula>(Table36[[#This Row],[out_o2]]-Table36[[#This Row],[t2]])*Table36[[#This Row],[out_o2]]*(1-Table36[[#This Row],[out_o2]])*Table36[[#This Row],[out_h2]]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F4F0B8-F333-4C26-9EB7-767F6117C582}" name="Table37" displayName="Table37" ref="A185:AG235" totalsRowShown="0">
  <autoFilter ref="A185:AG235" xr:uid="{9862F642-E028-4FFE-91EA-6D2B89558FED}"/>
  <tableColumns count="33">
    <tableColumn id="1" xr3:uid="{BBA42D25-E09F-4691-8746-95676BB5C937}" name="Sl No."/>
    <tableColumn id="2" xr3:uid="{5DF5EE7B-2AA6-4709-B711-350328FB6020}" name="i1"/>
    <tableColumn id="3" xr3:uid="{922EC011-60F5-4BE3-B0FF-2913AA5A7BC4}" name="i2"/>
    <tableColumn id="4" xr3:uid="{2832F21C-5B16-4534-8D14-C9384ED11065}" name="t1"/>
    <tableColumn id="5" xr3:uid="{E3DDA2B9-89C7-4499-BCBD-0DCC246BF806}" name="t2"/>
    <tableColumn id="33" xr3:uid="{C9FB5967-218A-4610-81B2-2ECD8E224915}" name="learning_rate"/>
    <tableColumn id="6" xr3:uid="{0AA7F884-B117-41D3-87A7-910B4CBD43B3}" name="w1"/>
    <tableColumn id="7" xr3:uid="{58C60F32-B0EF-4FBB-A686-FBC15B070946}" name="w2"/>
    <tableColumn id="8" xr3:uid="{6838DDBD-CE11-45D9-A14D-957B69491D99}" name="w3"/>
    <tableColumn id="9" xr3:uid="{3A55CA8C-103E-423F-87D2-B63BDC901B89}" name="w4"/>
    <tableColumn id="10" xr3:uid="{8D064503-3CA7-440A-8593-548BC9B710CC}" name="w5"/>
    <tableColumn id="11" xr3:uid="{CE8510D7-E213-4BEC-B64F-5F58808317D9}" name="w6"/>
    <tableColumn id="12" xr3:uid="{7076B643-9EFB-4CA2-91DA-DAA377082D4F}" name="w7"/>
    <tableColumn id="13" xr3:uid="{EF79C6F5-4488-4B23-88DE-1CD4778D34F8}" name="w8"/>
    <tableColumn id="14" xr3:uid="{3058430B-F8F1-4E83-93BB-B13C76830E9C}" name="h1" dataDxfId="179">
      <calculatedColumnFormula>((Table37[[#This Row],[i1]]*Table37[[#This Row],[w1]])+(Table37[[#This Row],[i2]]*Table37[[#This Row],[w2]]))</calculatedColumnFormula>
    </tableColumn>
    <tableColumn id="15" xr3:uid="{C6A04648-96D7-4B6D-998D-72FEB980C4B8}" name="h2" dataDxfId="178">
      <calculatedColumnFormula>((Table37[[#This Row],[i1]]*Table37[[#This Row],[w3]])+(Table37[[#This Row],[i2]]*Table37[[#This Row],[w4]]))</calculatedColumnFormula>
    </tableColumn>
    <tableColumn id="16" xr3:uid="{C78BCD11-DC43-466D-94B1-1F48706456E5}" name="out_h1" dataDxfId="177">
      <calculatedColumnFormula>((1/(1 + EXP(-Table37[[#This Row],[h1]]))))</calculatedColumnFormula>
    </tableColumn>
    <tableColumn id="17" xr3:uid="{84D6C1AD-A92D-457B-AE2B-54798C6BEF6E}" name="out_h2" dataDxfId="176">
      <calculatedColumnFormula>((1/(1 + EXP(-Table37[[#This Row],[h2]]))))</calculatedColumnFormula>
    </tableColumn>
    <tableColumn id="18" xr3:uid="{D1DF8770-074A-4B38-97AE-D5A96F984B8B}" name="o1" dataDxfId="175">
      <calculatedColumnFormula>((Table37[[#This Row],[out_h1]]*Table37[[#This Row],[w5]])+(Table37[[#This Row],[out_h2]]*Table37[[#This Row],[w6]]))</calculatedColumnFormula>
    </tableColumn>
    <tableColumn id="19" xr3:uid="{59BF95B1-D410-4F13-ABFA-431B7D37794C}" name="o2" dataDxfId="174">
      <calculatedColumnFormula>((Table37[[#This Row],[out_h1]]*Table37[[#This Row],[w7]])+(Table37[[#This Row],[out_h2]]*Table37[[#This Row],[w8]]))</calculatedColumnFormula>
    </tableColumn>
    <tableColumn id="20" xr3:uid="{2B1577E3-9285-45BF-ABC4-E4C5306CF4BC}" name="out_o1" dataDxfId="173">
      <calculatedColumnFormula>((1/(1 + EXP(-Table37[[#This Row],[o1]]))))</calculatedColumnFormula>
    </tableColumn>
    <tableColumn id="21" xr3:uid="{1E5EEECF-609D-4CDE-ADD1-0A509D845AFD}" name="out_o2" dataDxfId="172">
      <calculatedColumnFormula>((1/(1 + EXP(-Table37[[#This Row],[o2]]))))</calculatedColumnFormula>
    </tableColumn>
    <tableColumn id="22" xr3:uid="{4BE9D3D5-2BC1-4CDF-8631-EFD68DCAD7EF}" name="E1" dataDxfId="171">
      <calculatedColumnFormula>((1/2 * (Table37[[#This Row],[t1]]-Table37[[#This Row],[out_o1]])^2))</calculatedColumnFormula>
    </tableColumn>
    <tableColumn id="23" xr3:uid="{613BD7E8-E00D-48C0-B21D-27BDBBB538C5}" name="E2" dataDxfId="122">
      <calculatedColumnFormula>((1/2 * (Table37[[#This Row],[t2]]-Table37[[#This Row],[out_o2]])^2))</calculatedColumnFormula>
    </tableColumn>
    <tableColumn id="24" xr3:uid="{FFA9C178-0EAE-4E30-9F32-7F21AD89FF8A}" name="E_total" dataDxfId="120">
      <calculatedColumnFormula>Table37[[#This Row],[E1]]+Table37[[#This Row],[E2]]</calculatedColumnFormula>
    </tableColumn>
    <tableColumn id="25" xr3:uid="{F50C8A00-ACEF-4138-8DEE-924AEFCFB91D}" name="δ(E_total)/δ(w1)" dataDxfId="121">
      <calculatedColumnFormula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calculatedColumnFormula>
    </tableColumn>
    <tableColumn id="26" xr3:uid="{360F6A50-58B2-4F5D-8429-6EAE7A70BDD4}" name="δ(E_total)/δ(w2)" dataDxfId="170">
      <calculatedColumnFormula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calculatedColumnFormula>
    </tableColumn>
    <tableColumn id="27" xr3:uid="{DF5BE11B-7680-4A07-9A5F-42DAF558487E}" name="δ(E_total)/δ(w3)" dataDxfId="169">
      <calculatedColumnFormula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calculatedColumnFormula>
    </tableColumn>
    <tableColumn id="28" xr3:uid="{03CC1F0E-836C-40FE-98DA-C6B2777AD410}" name="δ(E_total)/δ(w4)" dataDxfId="168">
      <calculatedColumnFormula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calculatedColumnFormula>
    </tableColumn>
    <tableColumn id="29" xr3:uid="{40F036A2-32EA-4C15-8FDA-9FD9881CB50C}" name="δ(E_total)/δ(w5)" dataDxfId="167">
      <calculatedColumnFormula>(Table37[[#This Row],[out_o1]]-Table37[[#This Row],[t1]])*Table37[[#This Row],[out_o1]]*(1-Table37[[#This Row],[out_o1]])*Table37[[#This Row],[out_h1]]</calculatedColumnFormula>
    </tableColumn>
    <tableColumn id="30" xr3:uid="{4DFFC703-515E-4494-B2D2-B8A508042D6E}" name="δ(E_total)/δ(w6)" dataDxfId="166">
      <calculatedColumnFormula>(Table37[[#This Row],[out_o1]]-Table37[[#This Row],[t1]])*Table37[[#This Row],[out_o1]]*(1-Table37[[#This Row],[out_o1]])*Table37[[#This Row],[out_h2]]</calculatedColumnFormula>
    </tableColumn>
    <tableColumn id="31" xr3:uid="{5B81F52D-5D80-4CB7-8BD1-4E973C02B3E3}" name="δ(E_total)/δ(w7)" dataDxfId="165">
      <calculatedColumnFormula>(Table37[[#This Row],[out_o2]]-Table37[[#This Row],[t2]])*Table37[[#This Row],[out_o2]]*(1-Table37[[#This Row],[out_o2]])*Table37[[#This Row],[out_h1]]</calculatedColumnFormula>
    </tableColumn>
    <tableColumn id="32" xr3:uid="{570109E1-A2DD-449A-959F-CFB09C321008}" name="δ(E_total)/δ(w8)" dataDxfId="164">
      <calculatedColumnFormula>(Table37[[#This Row],[out_o2]]-Table37[[#This Row],[t2]])*Table37[[#This Row],[out_o2]]*(1-Table37[[#This Row],[out_o2]])*Table37[[#This Row],[out_h2]]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72B124-D07F-4BA2-9DF3-5A380D279E38}" name="Table38" displayName="Table38" ref="A239:AG289" totalsRowShown="0">
  <autoFilter ref="A239:AG289" xr:uid="{A9CDBBE6-C609-4BCB-96AB-CD63D1728B9E}"/>
  <tableColumns count="33">
    <tableColumn id="1" xr3:uid="{B0E0EAE9-45A3-4CF9-8DED-5E2D595AD95F}" name="Sl No."/>
    <tableColumn id="2" xr3:uid="{2C50F68D-052D-4980-8ECA-36FC42BB65C9}" name="i1"/>
    <tableColumn id="3" xr3:uid="{3FB1A7F2-E683-4C5A-B0EB-68322935B4D6}" name="i2"/>
    <tableColumn id="4" xr3:uid="{9840D3E5-0DC2-414F-851B-28C79943D7D9}" name="t1"/>
    <tableColumn id="5" xr3:uid="{B05228DC-D22E-43E2-BF43-DDB6F224D32F}" name="t2"/>
    <tableColumn id="33" xr3:uid="{1F3D35C3-63D3-4088-AB7E-711B231624A8}" name="learning_rate"/>
    <tableColumn id="6" xr3:uid="{4FE2409B-7FAA-439A-9EB2-8E6ACADBDD3C}" name="w1"/>
    <tableColumn id="7" xr3:uid="{A7493570-3EC2-44C2-86DC-FCD5665000DC}" name="w2"/>
    <tableColumn id="8" xr3:uid="{2CF7000F-ADA3-4C62-B3D7-1F42357243A9}" name="w3"/>
    <tableColumn id="9" xr3:uid="{B597CC37-53CA-492D-91D7-681A4BE13427}" name="w4"/>
    <tableColumn id="10" xr3:uid="{094949CD-925A-4CD5-B68A-D100DA9DC3E7}" name="w5"/>
    <tableColumn id="11" xr3:uid="{A6E5C226-BF05-4AC5-B146-0C87C1A14C90}" name="w6"/>
    <tableColumn id="12" xr3:uid="{A12D5A43-7A1E-47C7-BF8B-704875AC519F}" name="w7"/>
    <tableColumn id="13" xr3:uid="{D68EC3E1-F194-4E7F-9A06-30422B811BE7}" name="w8"/>
    <tableColumn id="14" xr3:uid="{2FF2AD33-2F66-4E65-A950-9C8AB552647F}" name="h1" dataDxfId="163">
      <calculatedColumnFormula>((Table38[[#This Row],[i1]]*Table38[[#This Row],[w1]])+(Table38[[#This Row],[i2]]*Table38[[#This Row],[w2]]))</calculatedColumnFormula>
    </tableColumn>
    <tableColumn id="15" xr3:uid="{D3D5F10A-0E32-496A-9D19-892034AE4E7A}" name="h2" dataDxfId="162">
      <calculatedColumnFormula>((Table38[[#This Row],[i1]]*Table38[[#This Row],[w3]])+(Table38[[#This Row],[i2]]*Table38[[#This Row],[w4]]))</calculatedColumnFormula>
    </tableColumn>
    <tableColumn id="16" xr3:uid="{8546C99C-AF3C-4E03-82DD-0E703E47A370}" name="out_h1" dataDxfId="161">
      <calculatedColumnFormula>((1/(1 + EXP(-Table38[[#This Row],[h1]]))))</calculatedColumnFormula>
    </tableColumn>
    <tableColumn id="17" xr3:uid="{B7F6599C-9694-418F-BACA-C62881F4D863}" name="out_h2" dataDxfId="160">
      <calculatedColumnFormula>((1/(1 + EXP(-Table38[[#This Row],[h2]]))))</calculatedColumnFormula>
    </tableColumn>
    <tableColumn id="18" xr3:uid="{CADED54C-C517-444A-95A0-E4E1D622F0C0}" name="o1" dataDxfId="159">
      <calculatedColumnFormula>((Table38[[#This Row],[out_h1]]*Table38[[#This Row],[w5]])+(Table38[[#This Row],[out_h2]]*Table38[[#This Row],[w6]]))</calculatedColumnFormula>
    </tableColumn>
    <tableColumn id="19" xr3:uid="{379300D2-2EFD-4763-8277-2E3610685440}" name="o2" dataDxfId="158">
      <calculatedColumnFormula>((Table38[[#This Row],[out_h1]]*Table38[[#This Row],[w7]])+(Table38[[#This Row],[out_h2]]*Table38[[#This Row],[w8]]))</calculatedColumnFormula>
    </tableColumn>
    <tableColumn id="20" xr3:uid="{3E465CBB-6E64-42DB-ACB4-4DE13E411E5B}" name="out_o1" dataDxfId="157">
      <calculatedColumnFormula>((1/(1 + EXP(-Table38[[#This Row],[o1]]))))</calculatedColumnFormula>
    </tableColumn>
    <tableColumn id="21" xr3:uid="{C381A171-46CD-4E01-81C7-82E254134197}" name="out_o2" dataDxfId="156">
      <calculatedColumnFormula>((1/(1 + EXP(-Table38[[#This Row],[o2]]))))</calculatedColumnFormula>
    </tableColumn>
    <tableColumn id="22" xr3:uid="{789C2234-89DD-4C68-8647-953A1F06428B}" name="E1" dataDxfId="155">
      <calculatedColumnFormula>((1/2 * (Table38[[#This Row],[t1]]-Table38[[#This Row],[out_o1]])^2))</calculatedColumnFormula>
    </tableColumn>
    <tableColumn id="23" xr3:uid="{C9A0F718-59FF-4480-971D-C8057825A583}" name="E2" dataDxfId="119">
      <calculatedColumnFormula>((1/2 * (Table38[[#This Row],[t2]]-Table38[[#This Row],[out_o2]])^2))</calculatedColumnFormula>
    </tableColumn>
    <tableColumn id="24" xr3:uid="{684EC13F-EEE6-44BC-9554-E8FD31F0C278}" name="E_total" dataDxfId="117">
      <calculatedColumnFormula>Table38[[#This Row],[E1]]+Table38[[#This Row],[E2]]</calculatedColumnFormula>
    </tableColumn>
    <tableColumn id="25" xr3:uid="{B4E31382-0CD3-4EAA-98EA-A449503F5583}" name="δ(E_total)/δ(w1)" dataDxfId="118">
      <calculatedColumnFormula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calculatedColumnFormula>
    </tableColumn>
    <tableColumn id="26" xr3:uid="{1E132AD5-2AD7-476B-9049-335A97B38FD3}" name="δ(E_total)/δ(w2)" dataDxfId="154">
      <calculatedColumnFormula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calculatedColumnFormula>
    </tableColumn>
    <tableColumn id="27" xr3:uid="{4EAAAA62-8591-4F5F-884D-12B21B4BBC3C}" name="δ(E_total)/δ(w3)" dataDxfId="153">
      <calculatedColumnFormula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calculatedColumnFormula>
    </tableColumn>
    <tableColumn id="28" xr3:uid="{B68A44DA-1F04-4C35-A7F6-AC5EDF8C88DA}" name="δ(E_total)/δ(w4)" dataDxfId="152">
      <calculatedColumnFormula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calculatedColumnFormula>
    </tableColumn>
    <tableColumn id="29" xr3:uid="{72990770-BAE7-4B99-AC20-4FFE5D257A78}" name="δ(E_total)/δ(w5)" dataDxfId="151">
      <calculatedColumnFormula>(Table38[[#This Row],[out_o1]]-Table38[[#This Row],[t1]])*Table38[[#This Row],[out_o1]]*(1-Table38[[#This Row],[out_o1]])*Table38[[#This Row],[out_h1]]</calculatedColumnFormula>
    </tableColumn>
    <tableColumn id="30" xr3:uid="{FA6AD389-ABEC-4A59-90D0-108A657775AD}" name="δ(E_total)/δ(w6)" dataDxfId="150">
      <calculatedColumnFormula>(Table38[[#This Row],[out_o1]]-Table38[[#This Row],[t1]])*Table38[[#This Row],[out_o1]]*(1-Table38[[#This Row],[out_o1]])*Table38[[#This Row],[out_h2]]</calculatedColumnFormula>
    </tableColumn>
    <tableColumn id="31" xr3:uid="{CA8F1E9B-C253-4609-93C2-8CD3A7120368}" name="δ(E_total)/δ(w7)" dataDxfId="149">
      <calculatedColumnFormula>(Table38[[#This Row],[out_o2]]-Table38[[#This Row],[t2]])*Table38[[#This Row],[out_o2]]*(1-Table38[[#This Row],[out_o2]])*Table38[[#This Row],[out_h1]]</calculatedColumnFormula>
    </tableColumn>
    <tableColumn id="32" xr3:uid="{B5A2DE37-7842-4CD5-A185-442DA25A6379}" name="δ(E_total)/δ(w8)" dataDxfId="148">
      <calculatedColumnFormula>(Table38[[#This Row],[out_o2]]-Table38[[#This Row],[t2]])*Table38[[#This Row],[out_o2]]*(1-Table38[[#This Row],[out_o2]])*Table38[[#This Row],[out_h2]]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600864-5C70-4647-B41F-DF3509AAE2F6}" name="Table39" displayName="Table39" ref="A293:AG343" totalsRowShown="0">
  <autoFilter ref="A293:AG343" xr:uid="{FBA7DB9D-5ACC-41C0-AFA1-EA940FF859AE}"/>
  <tableColumns count="33">
    <tableColumn id="1" xr3:uid="{19012970-BE44-4F83-BA9B-10FFF82ACD40}" name="Sl No."/>
    <tableColumn id="2" xr3:uid="{935F1A05-42B0-4B87-8661-02B96F2A4432}" name="i1"/>
    <tableColumn id="3" xr3:uid="{083AA1C0-D36E-4772-BD3F-D20976931A87}" name="i2"/>
    <tableColumn id="4" xr3:uid="{B431EB6F-F43F-47D0-93F1-ED9DE5807684}" name="t1"/>
    <tableColumn id="5" xr3:uid="{3E5FB61A-C3AB-4970-B909-867A8C697E90}" name="t2"/>
    <tableColumn id="33" xr3:uid="{A4CC2A46-CE3A-4449-8EFA-55F15A1C44CA}" name="learning_rate"/>
    <tableColumn id="6" xr3:uid="{F4E7928A-40C7-468B-B9C5-118BA6D2AB76}" name="w1"/>
    <tableColumn id="7" xr3:uid="{0EA646F2-8C0B-4B13-BF61-3C384139F1BF}" name="w2"/>
    <tableColumn id="8" xr3:uid="{62A9695D-87B2-4CB7-BFFA-2802C9DECD01}" name="w3"/>
    <tableColumn id="9" xr3:uid="{79089CDE-0CC4-4D91-BE47-30262AC83059}" name="w4"/>
    <tableColumn id="10" xr3:uid="{83251919-C316-473B-83DF-A8441391C359}" name="w5"/>
    <tableColumn id="11" xr3:uid="{9F0C3F13-2CE2-4B64-AFBB-2C245CEA4791}" name="w6"/>
    <tableColumn id="12" xr3:uid="{12DA19D7-4A7D-4C75-9478-32FA069435DF}" name="w7"/>
    <tableColumn id="13" xr3:uid="{12435AD0-A7CD-4657-A983-6DF11A8710F9}" name="w8"/>
    <tableColumn id="14" xr3:uid="{7152C90C-09CE-4328-BFB6-E0A0B1CCDEB5}" name="h1" dataDxfId="147">
      <calculatedColumnFormula>((Table39[[#This Row],[i1]]*Table39[[#This Row],[w1]])+(Table39[[#This Row],[i2]]*Table39[[#This Row],[w2]]))</calculatedColumnFormula>
    </tableColumn>
    <tableColumn id="15" xr3:uid="{50ABA140-1D2E-42F2-8F8E-E63DDEBC0C39}" name="h2" dataDxfId="146">
      <calculatedColumnFormula>((Table39[[#This Row],[i1]]*Table39[[#This Row],[w3]])+(Table39[[#This Row],[i2]]*Table39[[#This Row],[w4]]))</calculatedColumnFormula>
    </tableColumn>
    <tableColumn id="16" xr3:uid="{5D9D33F2-A444-4650-ADC7-9AEEC5CD9FAA}" name="out_h1" dataDxfId="145">
      <calculatedColumnFormula>((1/(1 + EXP(-Table39[[#This Row],[h1]]))))</calculatedColumnFormula>
    </tableColumn>
    <tableColumn id="17" xr3:uid="{9C5A83D0-E0C4-4DD1-9BC7-4357341F3AEF}" name="out_h2" dataDxfId="144">
      <calculatedColumnFormula>((1/(1 + EXP(-Table39[[#This Row],[h2]]))))</calculatedColumnFormula>
    </tableColumn>
    <tableColumn id="18" xr3:uid="{10F4F443-2F4D-4150-8C8D-3B1BE79CE65C}" name="o1" dataDxfId="143">
      <calculatedColumnFormula>((Table39[[#This Row],[out_h1]]*Table39[[#This Row],[w5]])+(Table39[[#This Row],[out_h2]]*Table39[[#This Row],[w6]]))</calculatedColumnFormula>
    </tableColumn>
    <tableColumn id="19" xr3:uid="{C391635E-EE0C-4035-B33E-576D1159D7D8}" name="o2" dataDxfId="142">
      <calculatedColumnFormula>((Table39[[#This Row],[out_h1]]*Table39[[#This Row],[w7]])+(Table39[[#This Row],[out_h2]]*Table39[[#This Row],[w8]]))</calculatedColumnFormula>
    </tableColumn>
    <tableColumn id="20" xr3:uid="{240E480D-E573-4D7F-9707-8664D37975F3}" name="out_o1" dataDxfId="141">
      <calculatedColumnFormula>((1/(1 + EXP(-Table39[[#This Row],[o1]]))))</calculatedColumnFormula>
    </tableColumn>
    <tableColumn id="21" xr3:uid="{5DEE1D5D-E57C-4C9F-A764-8BA626FB7E95}" name="out_o2" dataDxfId="140">
      <calculatedColumnFormula>((1/(1 + EXP(-Table39[[#This Row],[o2]]))))</calculatedColumnFormula>
    </tableColumn>
    <tableColumn id="22" xr3:uid="{2EF133B8-64C6-4638-9118-9C4BF4DC2A33}" name="E1" dataDxfId="139">
      <calculatedColumnFormula>((1/2 * (Table39[[#This Row],[t1]]-Table39[[#This Row],[out_o1]])^2))</calculatedColumnFormula>
    </tableColumn>
    <tableColumn id="23" xr3:uid="{36D63467-1309-4FA5-BCBC-ACEB616348A4}" name="E2" dataDxfId="116">
      <calculatedColumnFormula>((1/2 * (Table39[[#This Row],[t2]]-Table39[[#This Row],[out_o2]])^2))</calculatedColumnFormula>
    </tableColumn>
    <tableColumn id="24" xr3:uid="{0F2D9F6E-F980-4E89-9D14-50BC1A7E989B}" name="E_total" dataDxfId="114">
      <calculatedColumnFormula>Table39[[#This Row],[E1]]+Table39[[#This Row],[E2]]</calculatedColumnFormula>
    </tableColumn>
    <tableColumn id="25" xr3:uid="{353CBABE-9CB5-4FE5-9176-AE5B2A0FEEA6}" name="δ(E_total)/δ(w1)" dataDxfId="115">
      <calculatedColumnFormula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calculatedColumnFormula>
    </tableColumn>
    <tableColumn id="26" xr3:uid="{6104E74A-14BA-4017-8396-41B07E301DCA}" name="δ(E_total)/δ(w2)" dataDxfId="138">
      <calculatedColumnFormula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calculatedColumnFormula>
    </tableColumn>
    <tableColumn id="27" xr3:uid="{73F6A41A-6EF9-4866-B9A8-123F6869A873}" name="δ(E_total)/δ(w3)" dataDxfId="137">
      <calculatedColumnFormula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calculatedColumnFormula>
    </tableColumn>
    <tableColumn id="28" xr3:uid="{9C4DBE80-CC26-4E04-A985-D408A02F3836}" name="δ(E_total)/δ(w4)" dataDxfId="136">
      <calculatedColumnFormula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calculatedColumnFormula>
    </tableColumn>
    <tableColumn id="29" xr3:uid="{375402A7-E52F-4189-AF7D-51159515C3C5}" name="δ(E_total)/δ(w5)" dataDxfId="135">
      <calculatedColumnFormula>(Table39[[#This Row],[out_o1]]-Table39[[#This Row],[t1]])*Table39[[#This Row],[out_o1]]*(1-Table39[[#This Row],[out_o1]])*Table39[[#This Row],[out_h1]]</calculatedColumnFormula>
    </tableColumn>
    <tableColumn id="30" xr3:uid="{9584EC45-CF01-4462-89EA-4C80B9D666B4}" name="δ(E_total)/δ(w6)" dataDxfId="134">
      <calculatedColumnFormula>(Table39[[#This Row],[out_o1]]-Table39[[#This Row],[t1]])*Table39[[#This Row],[out_o1]]*(1-Table39[[#This Row],[out_o1]])*Table39[[#This Row],[out_h2]]</calculatedColumnFormula>
    </tableColumn>
    <tableColumn id="31" xr3:uid="{E74D4639-B079-4DB8-AA8D-CA767B4838B5}" name="δ(E_total)/δ(w7)" dataDxfId="133">
      <calculatedColumnFormula>(Table39[[#This Row],[out_o2]]-Table39[[#This Row],[t2]])*Table39[[#This Row],[out_o2]]*(1-Table39[[#This Row],[out_o2]])*Table39[[#This Row],[out_h1]]</calculatedColumnFormula>
    </tableColumn>
    <tableColumn id="32" xr3:uid="{CB876E80-78F3-44F7-B851-5FE65D456775}" name="δ(E_total)/δ(w8)" dataDxfId="132">
      <calculatedColumnFormula>(Table39[[#This Row],[out_o2]]-Table39[[#This Row],[t2]])*Table39[[#This Row],[out_o2]]*(1-Table39[[#This Row],[out_o2]])*Table39[[#This Row],[out_h2]]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139F4D-294D-4FF9-8675-C9BD372365E1}" name="Table311" displayName="Table311" ref="A20:AG70" totalsRowShown="0">
  <autoFilter ref="A20:AG70" xr:uid="{DEC13C2F-5B0A-4B54-8FCD-A8A2D2397018}"/>
  <tableColumns count="33">
    <tableColumn id="1" xr3:uid="{3DA524E7-C345-4015-BA60-DD467F4FBE3C}" name="Sl No."/>
    <tableColumn id="2" xr3:uid="{AAFB0402-EC1E-4DB3-BB69-700C21432F00}" name="i1"/>
    <tableColumn id="3" xr3:uid="{C42A9193-7F06-4136-B04D-3CAED0DD2F18}" name="i2"/>
    <tableColumn id="4" xr3:uid="{811E3E5F-1DC2-4AC5-9D67-161648367FBC}" name="t1"/>
    <tableColumn id="5" xr3:uid="{A52552B0-DB55-498D-80AA-D3E9BC0264D8}" name="t2"/>
    <tableColumn id="33" xr3:uid="{DB6638EB-A03E-4F1C-B160-FC0849D3F456}" name="learning_rate"/>
    <tableColumn id="6" xr3:uid="{F86866B4-0B83-4AC6-A3C3-1892F28A6256}" name="w1"/>
    <tableColumn id="7" xr3:uid="{7F92559F-0116-4B0E-B195-EA828C0F2C8A}" name="w2"/>
    <tableColumn id="8" xr3:uid="{3FA0C809-64B7-4D99-9A48-416E02F3ED63}" name="w3"/>
    <tableColumn id="9" xr3:uid="{D408D409-4588-4A9E-B491-A1B127CFE37C}" name="w4"/>
    <tableColumn id="10" xr3:uid="{DD3F4EA0-77EF-47BD-B290-B7637F5D6BBD}" name="w5"/>
    <tableColumn id="11" xr3:uid="{9ADA8923-4712-4B8F-B429-FF6809B6FBA6}" name="w6"/>
    <tableColumn id="12" xr3:uid="{0A161236-3DE1-4844-AEB8-566D13E3882C}" name="w7"/>
    <tableColumn id="13" xr3:uid="{928DB1AE-1FBC-4393-8E10-7EE84EC685FA}" name="w8"/>
    <tableColumn id="14" xr3:uid="{ECFDDBE0-A481-461D-BDA7-803CD0D31EDE}" name="h1" dataDxfId="113">
      <calculatedColumnFormula>((Table311[[#This Row],[i1]]*Table311[[#This Row],[w1]])+(Table311[[#This Row],[i2]]*Table311[[#This Row],[w2]]))</calculatedColumnFormula>
    </tableColumn>
    <tableColumn id="15" xr3:uid="{3E301045-A910-4235-A61C-4CD6A1304D28}" name="h2" dataDxfId="112">
      <calculatedColumnFormula>((Table311[[#This Row],[i1]]*Table311[[#This Row],[w3]])+(Table311[[#This Row],[i2]]*Table311[[#This Row],[w4]]))</calculatedColumnFormula>
    </tableColumn>
    <tableColumn id="16" xr3:uid="{07B74231-ECD3-442B-84F3-932A1EB896BD}" name="out_h1" dataDxfId="111">
      <calculatedColumnFormula>((1/(1 + EXP(-Table311[[#This Row],[h1]]))))</calculatedColumnFormula>
    </tableColumn>
    <tableColumn id="17" xr3:uid="{923C3218-6661-4509-8A44-FD3847311F30}" name="out_h2" dataDxfId="110">
      <calculatedColumnFormula>((1/(1 + EXP(-Table311[[#This Row],[h2]]))))</calculatedColumnFormula>
    </tableColumn>
    <tableColumn id="18" xr3:uid="{8A96D1DB-FCB9-43D6-A6DB-3AA21742F9BA}" name="o1" dataDxfId="109">
      <calculatedColumnFormula>((Table311[[#This Row],[out_h1]]*Table311[[#This Row],[w5]])+(Table311[[#This Row],[out_h2]]*Table311[[#This Row],[w6]]))</calculatedColumnFormula>
    </tableColumn>
    <tableColumn id="19" xr3:uid="{5E2AC77E-C333-4955-AE35-09200667323D}" name="o2" dataDxfId="108">
      <calculatedColumnFormula>((Table311[[#This Row],[out_h1]]*Table311[[#This Row],[w7]])+(Table311[[#This Row],[out_h2]]*Table311[[#This Row],[w8]]))</calculatedColumnFormula>
    </tableColumn>
    <tableColumn id="20" xr3:uid="{7E0D7617-E66C-4A23-8F22-325AC4B38755}" name="out_o1" dataDxfId="107">
      <calculatedColumnFormula>((1/(1 + EXP(-Table311[[#This Row],[o1]]))))</calculatedColumnFormula>
    </tableColumn>
    <tableColumn id="21" xr3:uid="{D34FF176-380D-4807-9DF9-848EAB163C29}" name="out_o2" dataDxfId="106">
      <calculatedColumnFormula>((1/(1 + EXP(-Table311[[#This Row],[o2]]))))</calculatedColumnFormula>
    </tableColumn>
    <tableColumn id="22" xr3:uid="{59BDA993-3247-417A-9835-9EBAE88B291D}" name="E1" dataDxfId="105">
      <calculatedColumnFormula>((1/2 * (Table311[[#This Row],[t1]]-Table311[[#This Row],[out_o1]])^2))</calculatedColumnFormula>
    </tableColumn>
    <tableColumn id="23" xr3:uid="{91E7978D-7413-47A2-AE45-9FF8ACB42342}" name="E2" dataDxfId="104">
      <calculatedColumnFormula>((1/2 * (Table311[[#This Row],[t2]]-Table311[[#This Row],[out_o2]])^2))</calculatedColumnFormula>
    </tableColumn>
    <tableColumn id="24" xr3:uid="{0964EB5F-36C1-48D7-AC10-7DFF9FF32A93}" name="E_total" dataDxfId="103">
      <calculatedColumnFormula>Table311[[#This Row],[E1]]+Table311[[#This Row],[E2]]</calculatedColumnFormula>
    </tableColumn>
    <tableColumn id="25" xr3:uid="{CBED48FC-4B52-4046-8875-FEA380EA1A66}" name="δ(E_total)/δ(w1)" dataDxfId="102">
      <calculatedColumnFormula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calculatedColumnFormula>
    </tableColumn>
    <tableColumn id="26" xr3:uid="{303F9E4D-961C-41E5-AA03-E1961F11C1C5}" name="δ(E_total)/δ(w2)" dataDxfId="101">
      <calculatedColumnFormula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calculatedColumnFormula>
    </tableColumn>
    <tableColumn id="27" xr3:uid="{F2E6F0A4-66E2-4F3B-B548-85595F54025A}" name="δ(E_total)/δ(w3)" dataDxfId="100">
      <calculatedColumnFormula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calculatedColumnFormula>
    </tableColumn>
    <tableColumn id="28" xr3:uid="{93964935-CF2B-48AE-BCE0-2E6D0861BF9A}" name="δ(E_total)/δ(w4)" dataDxfId="99">
      <calculatedColumnFormula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calculatedColumnFormula>
    </tableColumn>
    <tableColumn id="29" xr3:uid="{25083F30-86BC-49AA-A118-24AEC9686906}" name="δ(E_total)/δ(w5)" dataDxfId="98">
      <calculatedColumnFormula>(Table311[[#This Row],[out_o1]]-Table311[[#This Row],[t1]])*Table311[[#This Row],[out_o1]]*(1-Table311[[#This Row],[out_o1]])*Table311[[#This Row],[out_h1]]</calculatedColumnFormula>
    </tableColumn>
    <tableColumn id="30" xr3:uid="{E7CA2315-23A1-466F-A219-6D96A305D3F8}" name="δ(E_total)/δ(w6)" dataDxfId="97">
      <calculatedColumnFormula>(Table311[[#This Row],[out_o1]]-Table311[[#This Row],[t1]])*Table311[[#This Row],[out_o1]]*(1-Table311[[#This Row],[out_o1]])*Table311[[#This Row],[out_h2]]</calculatedColumnFormula>
    </tableColumn>
    <tableColumn id="31" xr3:uid="{2CF8E52C-93BA-4434-A03E-6F13288BCF18}" name="δ(E_total)/δ(w7)" dataDxfId="96">
      <calculatedColumnFormula>(Table311[[#This Row],[out_o2]]-Table311[[#This Row],[t2]])*Table311[[#This Row],[out_o2]]*(1-Table311[[#This Row],[out_o2]])*Table311[[#This Row],[out_h1]]</calculatedColumnFormula>
    </tableColumn>
    <tableColumn id="32" xr3:uid="{A013AB7D-34A0-4984-A375-89854A69F04F}" name="δ(E_total)/δ(w8)" dataDxfId="95">
      <calculatedColumnFormula>(Table311[[#This Row],[out_o2]]-Table311[[#This Row],[t2]])*Table311[[#This Row],[out_o2]]*(1-Table311[[#This Row],[out_o2]])*Table311[[#This Row],[out_h2]]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033039-5231-400D-8B81-D5465B8924B2}" name="Table3512" displayName="Table3512" ref="A76:AG126" totalsRowShown="0">
  <autoFilter ref="A76:AG126" xr:uid="{82C5B559-9C9E-4F01-96BC-AF29566C2B7C}"/>
  <tableColumns count="33">
    <tableColumn id="1" xr3:uid="{8DC136DF-DB4B-4BD8-AA3E-C7CF73EFA91C}" name="Sl No."/>
    <tableColumn id="2" xr3:uid="{DF74B651-8095-493E-A7DB-A649DADD09D7}" name="i1"/>
    <tableColumn id="3" xr3:uid="{D2A9EE7F-FAA5-42B3-BB84-B8C381469E01}" name="i2"/>
    <tableColumn id="4" xr3:uid="{A4C087F3-AA20-4A5A-9599-A40FC40DF519}" name="t1"/>
    <tableColumn id="5" xr3:uid="{B5E86DD8-D186-4DB4-AC62-5D45B3BCF177}" name="t2"/>
    <tableColumn id="33" xr3:uid="{679F6B2E-788F-4A17-92AA-4871A1983345}" name="learning_rate"/>
    <tableColumn id="6" xr3:uid="{E6208634-51D9-43B3-A406-AF799C5D41E4}" name="w1"/>
    <tableColumn id="7" xr3:uid="{C17E5BCB-DCD1-48F3-AC9A-7BF8BDDAF760}" name="w2"/>
    <tableColumn id="8" xr3:uid="{50DB8213-7965-4297-A472-ECC3012DFE52}" name="w3"/>
    <tableColumn id="9" xr3:uid="{E87B72DA-B0CA-4276-884E-1357B589ADAE}" name="w4"/>
    <tableColumn id="10" xr3:uid="{72523EB2-58B4-4479-A329-7904CF044AEF}" name="w5"/>
    <tableColumn id="11" xr3:uid="{3AC51D81-63D2-4B6A-BA41-FB6F9994A0CE}" name="w6"/>
    <tableColumn id="12" xr3:uid="{097ACE6F-DF11-47D3-979C-663A69F746DE}" name="w7"/>
    <tableColumn id="13" xr3:uid="{D22986E4-793D-4B8E-8AAC-DFDD88934CF0}" name="w8"/>
    <tableColumn id="14" xr3:uid="{D04F220B-076C-448A-9329-485878B1827F}" name="h1" dataDxfId="94">
      <calculatedColumnFormula>((Table3512[[#This Row],[i1]]*Table3512[[#This Row],[w1]])+(Table3512[[#This Row],[i2]]*Table3512[[#This Row],[w2]]))</calculatedColumnFormula>
    </tableColumn>
    <tableColumn id="15" xr3:uid="{25BA93CC-434C-45D0-BF41-62D13C5C8951}" name="h2" dataDxfId="93">
      <calculatedColumnFormula>((Table3512[[#This Row],[i1]]*Table3512[[#This Row],[w3]])+(Table3512[[#This Row],[i2]]*Table3512[[#This Row],[w4]]))</calculatedColumnFormula>
    </tableColumn>
    <tableColumn id="16" xr3:uid="{00ED3BC9-5E65-4A4B-95EA-5ABC174AC34A}" name="out_h1" dataDxfId="92">
      <calculatedColumnFormula>((1/(1 + EXP(-Table3512[[#This Row],[h1]]))))</calculatedColumnFormula>
    </tableColumn>
    <tableColumn id="17" xr3:uid="{2DD400CC-8E3C-4D84-88CB-EDA443D7124F}" name="out_h2" dataDxfId="91">
      <calculatedColumnFormula>((1/(1 + EXP(-Table3512[[#This Row],[h2]]))))</calculatedColumnFormula>
    </tableColumn>
    <tableColumn id="18" xr3:uid="{EE12C821-2738-4341-973B-98ABA44261D3}" name="o1" dataDxfId="90">
      <calculatedColumnFormula>((Table3512[[#This Row],[out_h1]]*Table3512[[#This Row],[w5]])+(Table3512[[#This Row],[out_h2]]*Table3512[[#This Row],[w6]]))</calculatedColumnFormula>
    </tableColumn>
    <tableColumn id="19" xr3:uid="{C7EF42FA-EB68-4CD1-8C33-E5666439D41D}" name="o2" dataDxfId="89">
      <calculatedColumnFormula>((Table3512[[#This Row],[out_h1]]*Table3512[[#This Row],[w7]])+(Table3512[[#This Row],[out_h2]]*Table3512[[#This Row],[w8]]))</calculatedColumnFormula>
    </tableColumn>
    <tableColumn id="20" xr3:uid="{B3174331-1B66-4F2D-ADD0-F85CADE98C96}" name="out_o1" dataDxfId="88">
      <calculatedColumnFormula>((1/(1 + EXP(-Table3512[[#This Row],[o1]]))))</calculatedColumnFormula>
    </tableColumn>
    <tableColumn id="21" xr3:uid="{2299D1EB-6FEE-4074-B54D-76A2DC23807F}" name="out_o2" dataDxfId="87">
      <calculatedColumnFormula>((1/(1 + EXP(-Table3512[[#This Row],[o2]]))))</calculatedColumnFormula>
    </tableColumn>
    <tableColumn id="22" xr3:uid="{001FA402-7933-4A67-9320-6C929A42C652}" name="E1" dataDxfId="86">
      <calculatedColumnFormula>((1/2 * (Table3512[[#This Row],[t1]]-Table3512[[#This Row],[out_o1]])^2))</calculatedColumnFormula>
    </tableColumn>
    <tableColumn id="23" xr3:uid="{36E3BBAA-9340-4009-8F48-385C7D086347}" name="E2" dataDxfId="85">
      <calculatedColumnFormula>((1/2 * (Table3512[[#This Row],[t2]]-Table3512[[#This Row],[out_o2]])^2))</calculatedColumnFormula>
    </tableColumn>
    <tableColumn id="24" xr3:uid="{458B8BAE-7A9D-455D-9D9A-66D5CCE0F31F}" name="E_total" dataDxfId="84">
      <calculatedColumnFormula>Table3512[[#This Row],[E1]]+Table3512[[#This Row],[E2]]</calculatedColumnFormula>
    </tableColumn>
    <tableColumn id="25" xr3:uid="{D5EC83C4-E3E8-43A7-B77C-65C1C68C5D94}" name="δ(E_total)/δ(w1)" dataDxfId="83">
      <calculatedColumnFormula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calculatedColumnFormula>
    </tableColumn>
    <tableColumn id="26" xr3:uid="{E9FD1A30-ECDF-4CCB-8781-668F21253D1D}" name="δ(E_total)/δ(w2)" dataDxfId="82">
      <calculatedColumnFormula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calculatedColumnFormula>
    </tableColumn>
    <tableColumn id="27" xr3:uid="{DCAA896A-2019-4436-BC41-DA48A9852545}" name="δ(E_total)/δ(w3)" dataDxfId="81">
      <calculatedColumnFormula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calculatedColumnFormula>
    </tableColumn>
    <tableColumn id="28" xr3:uid="{28437F0A-1079-4AC8-94FE-D9C4B5C890FA}" name="δ(E_total)/δ(w4)" dataDxfId="80">
      <calculatedColumnFormula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calculatedColumnFormula>
    </tableColumn>
    <tableColumn id="29" xr3:uid="{FA36948B-02F3-4F64-BB9D-637DBFDA07B1}" name="δ(E_total)/δ(w5)" dataDxfId="79">
      <calculatedColumnFormula>(Table3512[[#This Row],[out_o1]]-Table3512[[#This Row],[t1]])*Table3512[[#This Row],[out_o1]]*(1-Table3512[[#This Row],[out_o1]])*Table3512[[#This Row],[out_h1]]</calculatedColumnFormula>
    </tableColumn>
    <tableColumn id="30" xr3:uid="{E40B7E6C-999C-499B-B5D4-92B4BF9A549B}" name="δ(E_total)/δ(w6)" dataDxfId="78">
      <calculatedColumnFormula>(Table3512[[#This Row],[out_o1]]-Table3512[[#This Row],[t1]])*Table3512[[#This Row],[out_o1]]*(1-Table3512[[#This Row],[out_o1]])*Table3512[[#This Row],[out_h2]]</calculatedColumnFormula>
    </tableColumn>
    <tableColumn id="31" xr3:uid="{77AFD409-81DF-47D8-B041-5A4A02EEF645}" name="δ(E_total)/δ(w7)" dataDxfId="77">
      <calculatedColumnFormula>(Table3512[[#This Row],[out_o2]]-Table3512[[#This Row],[t2]])*Table3512[[#This Row],[out_o2]]*(1-Table3512[[#This Row],[out_o2]])*Table3512[[#This Row],[out_h1]]</calculatedColumnFormula>
    </tableColumn>
    <tableColumn id="32" xr3:uid="{DFD82882-99CE-46AB-BD6E-B22D9D5107D3}" name="δ(E_total)/δ(w8)" dataDxfId="76">
      <calculatedColumnFormula>(Table3512[[#This Row],[out_o2]]-Table3512[[#This Row],[t2]])*Table3512[[#This Row],[out_o2]]*(1-Table3512[[#This Row],[out_o2]])*Table3512[[#This Row],[out_h2]]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9B9EA4-64F8-40E6-A35F-3896197EB98F}" name="Table3613" displayName="Table3613" ref="A130:AG180" totalsRowShown="0">
  <autoFilter ref="A130:AG180" xr:uid="{BD0C6666-B3A4-4EBE-910A-6CFFC2860988}"/>
  <tableColumns count="33">
    <tableColumn id="1" xr3:uid="{3EED7BFE-950A-4CED-8879-720A5C8DF800}" name="Sl No."/>
    <tableColumn id="2" xr3:uid="{95C7BF07-FA16-4B94-9EE7-ABBCE8D682F8}" name="i1"/>
    <tableColumn id="3" xr3:uid="{6C0EBF8B-2EFE-4DA7-81B9-5D73C9076D94}" name="i2"/>
    <tableColumn id="4" xr3:uid="{2C6DD177-6E5A-44C0-8A08-B65A0B3FF7B4}" name="t1"/>
    <tableColumn id="5" xr3:uid="{280D4B1B-645F-4416-8ED1-34589C002199}" name="t2"/>
    <tableColumn id="33" xr3:uid="{BC02D728-341C-4BE7-BCFE-2B66EB42D00A}" name="learning_rate"/>
    <tableColumn id="6" xr3:uid="{8031DD8F-D19A-40A0-A6F9-43A278F75818}" name="w1"/>
    <tableColumn id="7" xr3:uid="{0E877C9C-176B-4EFF-9E5A-3D4418AE1C61}" name="w2"/>
    <tableColumn id="8" xr3:uid="{33BEBFDE-2DED-4DFB-AC89-15FAA8F21B4E}" name="w3"/>
    <tableColumn id="9" xr3:uid="{02888F0A-BE49-4EF4-BFA9-505E885EEE2C}" name="w4"/>
    <tableColumn id="10" xr3:uid="{EEB2EFBD-05DF-4114-B0B1-341CAA91C13E}" name="w5"/>
    <tableColumn id="11" xr3:uid="{ADFDEB88-3235-489C-8A94-E0A7A03392F7}" name="w6"/>
    <tableColumn id="12" xr3:uid="{231E0057-E143-48A9-9E19-59C1D24CA2B5}" name="w7"/>
    <tableColumn id="13" xr3:uid="{A887DEBC-DE1E-4739-A5B9-A0074BEC4704}" name="w8"/>
    <tableColumn id="14" xr3:uid="{C3C9BEEB-0BA5-4CCB-BC2B-F35B555E4244}" name="h1" dataDxfId="75">
      <calculatedColumnFormula>((Table3613[[#This Row],[i1]]*Table3613[[#This Row],[w1]])+(Table3613[[#This Row],[i2]]*Table3613[[#This Row],[w2]]))</calculatedColumnFormula>
    </tableColumn>
    <tableColumn id="15" xr3:uid="{F099A803-5262-4769-9FA6-8608730D0381}" name="h2" dataDxfId="74">
      <calculatedColumnFormula>((Table3613[[#This Row],[i1]]*Table3613[[#This Row],[w3]])+(Table3613[[#This Row],[i2]]*Table3613[[#This Row],[w4]]))</calculatedColumnFormula>
    </tableColumn>
    <tableColumn id="16" xr3:uid="{D43F843F-91EF-4387-B235-0D97F3E8EE7B}" name="out_h1" dataDxfId="73">
      <calculatedColumnFormula>((1/(1 + EXP(-Table3613[[#This Row],[h1]]))))</calculatedColumnFormula>
    </tableColumn>
    <tableColumn id="17" xr3:uid="{33BA5A65-D8D0-4120-BB6B-1A804B56D922}" name="out_h2" dataDxfId="72">
      <calculatedColumnFormula>((1/(1 + EXP(-Table3613[[#This Row],[h2]]))))</calculatedColumnFormula>
    </tableColumn>
    <tableColumn id="18" xr3:uid="{2FADD381-4D66-4101-8E9C-68739DB124EA}" name="o1" dataDxfId="71">
      <calculatedColumnFormula>((Table3613[[#This Row],[out_h1]]*Table3613[[#This Row],[w5]])+(Table3613[[#This Row],[out_h2]]*Table3613[[#This Row],[w6]]))</calculatedColumnFormula>
    </tableColumn>
    <tableColumn id="19" xr3:uid="{0F97ED57-9A80-4034-B37A-2887040482FB}" name="o2" dataDxfId="70">
      <calculatedColumnFormula>((Table3613[[#This Row],[out_h1]]*Table3613[[#This Row],[w7]])+(Table3613[[#This Row],[out_h2]]*Table3613[[#This Row],[w8]]))</calculatedColumnFormula>
    </tableColumn>
    <tableColumn id="20" xr3:uid="{99C3C799-AAB5-44B1-840E-629B11DD7276}" name="out_o1" dataDxfId="69">
      <calculatedColumnFormula>((1/(1 + EXP(-Table3613[[#This Row],[o1]]))))</calculatedColumnFormula>
    </tableColumn>
    <tableColumn id="21" xr3:uid="{94020D27-DEC5-4B15-8B1D-BA1F4A6F3128}" name="out_o2" dataDxfId="68">
      <calculatedColumnFormula>((1/(1 + EXP(-Table3613[[#This Row],[o2]]))))</calculatedColumnFormula>
    </tableColumn>
    <tableColumn id="22" xr3:uid="{1E2D8C2A-29C7-4BD4-9A0C-F87D4063B6C0}" name="E1" dataDxfId="67">
      <calculatedColumnFormula>((1/2 * (Table3613[[#This Row],[t1]]-Table3613[[#This Row],[out_o1]])^2))</calculatedColumnFormula>
    </tableColumn>
    <tableColumn id="23" xr3:uid="{C3DA2CAE-270C-41BA-932C-B4ED96BE928F}" name="E2" dataDxfId="66">
      <calculatedColumnFormula>((1/2 * (Table3613[[#This Row],[t2]]-Table3613[[#This Row],[out_o2]])^2))</calculatedColumnFormula>
    </tableColumn>
    <tableColumn id="24" xr3:uid="{80BE61E4-BE54-4E78-8A6C-9EA9B9D236C3}" name="E_total" dataDxfId="65">
      <calculatedColumnFormula>Table3613[[#This Row],[E1]]+Table3613[[#This Row],[E2]]</calculatedColumnFormula>
    </tableColumn>
    <tableColumn id="25" xr3:uid="{56831C15-88E4-4AE2-AA5D-636917DF95E7}" name="δ(E_total)/δ(w1)" dataDxfId="64">
      <calculatedColumnFormula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calculatedColumnFormula>
    </tableColumn>
    <tableColumn id="26" xr3:uid="{F75E5026-72B3-4384-AF84-D5E028652325}" name="δ(E_total)/δ(w2)" dataDxfId="63">
      <calculatedColumnFormula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calculatedColumnFormula>
    </tableColumn>
    <tableColumn id="27" xr3:uid="{29BE2358-5E91-4F00-B35F-111F2B039F68}" name="δ(E_total)/δ(w3)" dataDxfId="62">
      <calculatedColumnFormula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calculatedColumnFormula>
    </tableColumn>
    <tableColumn id="28" xr3:uid="{25C599C3-223E-4389-8411-7917689CB4FF}" name="δ(E_total)/δ(w4)" dataDxfId="61">
      <calculatedColumnFormula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calculatedColumnFormula>
    </tableColumn>
    <tableColumn id="29" xr3:uid="{CE60BE9F-7AE6-4B57-AE0A-4C8BA33E1B96}" name="δ(E_total)/δ(w5)" dataDxfId="60">
      <calculatedColumnFormula>(Table3613[[#This Row],[out_o1]]-Table3613[[#This Row],[t1]])*Table3613[[#This Row],[out_o1]]*(1-Table3613[[#This Row],[out_o1]])*Table3613[[#This Row],[out_h1]]</calculatedColumnFormula>
    </tableColumn>
    <tableColumn id="30" xr3:uid="{414DCADF-6383-4342-8B7D-B4A1D04EF52D}" name="δ(E_total)/δ(w6)" dataDxfId="59">
      <calculatedColumnFormula>(Table3613[[#This Row],[out_o1]]-Table3613[[#This Row],[t1]])*Table3613[[#This Row],[out_o1]]*(1-Table3613[[#This Row],[out_o1]])*Table3613[[#This Row],[out_h2]]</calculatedColumnFormula>
    </tableColumn>
    <tableColumn id="31" xr3:uid="{C054C1A7-7918-4839-BBF7-AC2AE3E0E629}" name="δ(E_total)/δ(w7)" dataDxfId="58">
      <calculatedColumnFormula>(Table3613[[#This Row],[out_o2]]-Table3613[[#This Row],[t2]])*Table3613[[#This Row],[out_o2]]*(1-Table3613[[#This Row],[out_o2]])*Table3613[[#This Row],[out_h1]]</calculatedColumnFormula>
    </tableColumn>
    <tableColumn id="32" xr3:uid="{5BD55133-056B-427B-B60C-8E7F19B896A2}" name="δ(E_total)/δ(w8)" dataDxfId="57">
      <calculatedColumnFormula>(Table3613[[#This Row],[out_o2]]-Table3613[[#This Row],[t2]])*Table3613[[#This Row],[out_o2]]*(1-Table3613[[#This Row],[out_o2]])*Table3613[[#This Row],[out_h2]]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E832A0-6F53-416D-9E08-C30F7DED553F}" name="Table3714" displayName="Table3714" ref="A185:AG235" totalsRowShown="0">
  <autoFilter ref="A185:AG235" xr:uid="{1CF24681-A418-4E16-B83C-8A5582D90850}"/>
  <tableColumns count="33">
    <tableColumn id="1" xr3:uid="{6D121171-8350-42B0-86C3-5187AB012ABB}" name="Sl No."/>
    <tableColumn id="2" xr3:uid="{EED38E5A-B821-4841-B43F-781D5B74145A}" name="i1"/>
    <tableColumn id="3" xr3:uid="{B00BF4C8-EA29-433B-BA5B-13AB97DD41E0}" name="i2"/>
    <tableColumn id="4" xr3:uid="{A45EA848-5710-4082-BE8C-0322EF96BE97}" name="t1"/>
    <tableColumn id="5" xr3:uid="{9BC07974-7293-4451-8954-C22F24E6AD7A}" name="t2"/>
    <tableColumn id="33" xr3:uid="{ACAA2129-A3BF-4DF6-A9F9-D46540EDCB0A}" name="learning_rate"/>
    <tableColumn id="6" xr3:uid="{ED689AB8-1A50-4357-9648-22C6BCC3464A}" name="w1"/>
    <tableColumn id="7" xr3:uid="{29FC94C3-34F2-4777-8E6D-18277641C255}" name="w2"/>
    <tableColumn id="8" xr3:uid="{F4265A5F-A6BF-4CC1-9047-0B467BD7F7E8}" name="w3"/>
    <tableColumn id="9" xr3:uid="{63253722-A3D2-464B-94BB-22DD917C144F}" name="w4"/>
    <tableColumn id="10" xr3:uid="{D606DDC9-2B58-4F2A-BC30-AADFD59D56DC}" name="w5"/>
    <tableColumn id="11" xr3:uid="{EF7BFE93-A0AC-4CF5-B57F-8310BE28CADD}" name="w6"/>
    <tableColumn id="12" xr3:uid="{7C1F9D59-4B45-4561-A30E-C4C69667BCEB}" name="w7"/>
    <tableColumn id="13" xr3:uid="{05629B54-95F7-4DFD-8850-3B22A29C0E71}" name="w8"/>
    <tableColumn id="14" xr3:uid="{BB458A08-C855-4FE0-8D8B-C4C7572AE127}" name="h1" dataDxfId="56">
      <calculatedColumnFormula>((Table3714[[#This Row],[i1]]*Table3714[[#This Row],[w1]])+(Table3714[[#This Row],[i2]]*Table3714[[#This Row],[w2]]))</calculatedColumnFormula>
    </tableColumn>
    <tableColumn id="15" xr3:uid="{DD36D4FF-59F9-4A41-AE56-15333E143ED9}" name="h2" dataDxfId="55">
      <calculatedColumnFormula>((Table3714[[#This Row],[i1]]*Table3714[[#This Row],[w3]])+(Table3714[[#This Row],[i2]]*Table3714[[#This Row],[w4]]))</calculatedColumnFormula>
    </tableColumn>
    <tableColumn id="16" xr3:uid="{1B5E9CE8-A63D-4245-9135-63E2E82F1F3C}" name="out_h1" dataDxfId="54">
      <calculatedColumnFormula>((1/(1 + EXP(-Table3714[[#This Row],[h1]]))))</calculatedColumnFormula>
    </tableColumn>
    <tableColumn id="17" xr3:uid="{187A1641-FDFE-4305-AC35-4BF51E13A930}" name="out_h2" dataDxfId="53">
      <calculatedColumnFormula>((1/(1 + EXP(-Table3714[[#This Row],[h2]]))))</calculatedColumnFormula>
    </tableColumn>
    <tableColumn id="18" xr3:uid="{4F210D52-7E25-4FDA-AAE6-22914D4CB733}" name="o1" dataDxfId="52">
      <calculatedColumnFormula>((Table3714[[#This Row],[out_h1]]*Table3714[[#This Row],[w5]])+(Table3714[[#This Row],[out_h2]]*Table3714[[#This Row],[w6]]))</calculatedColumnFormula>
    </tableColumn>
    <tableColumn id="19" xr3:uid="{AC27010E-9EF5-4DEA-911A-323A480F6FA7}" name="o2" dataDxfId="51">
      <calculatedColumnFormula>((Table3714[[#This Row],[out_h1]]*Table3714[[#This Row],[w7]])+(Table3714[[#This Row],[out_h2]]*Table3714[[#This Row],[w8]]))</calculatedColumnFormula>
    </tableColumn>
    <tableColumn id="20" xr3:uid="{CAC4768F-6E13-4788-BF51-AFD451E48CEA}" name="out_o1" dataDxfId="50">
      <calculatedColumnFormula>((1/(1 + EXP(-Table3714[[#This Row],[o1]]))))</calculatedColumnFormula>
    </tableColumn>
    <tableColumn id="21" xr3:uid="{5F35885B-4513-4D9B-AD69-5C9BAF1D8F8D}" name="out_o2" dataDxfId="49">
      <calculatedColumnFormula>((1/(1 + EXP(-Table3714[[#This Row],[o2]]))))</calculatedColumnFormula>
    </tableColumn>
    <tableColumn id="22" xr3:uid="{A2CD185F-6A0B-478A-BA3E-0D50CA8D0697}" name="E1" dataDxfId="48">
      <calculatedColumnFormula>((1/2 * (Table3714[[#This Row],[t1]]-Table3714[[#This Row],[out_o1]])^2))</calculatedColumnFormula>
    </tableColumn>
    <tableColumn id="23" xr3:uid="{CBD93683-A67E-4255-A6FB-8AED043B647F}" name="E2" dataDxfId="47">
      <calculatedColumnFormula>((1/2 * (Table3714[[#This Row],[t2]]-Table3714[[#This Row],[out_o2]])^2))</calculatedColumnFormula>
    </tableColumn>
    <tableColumn id="24" xr3:uid="{88660EDA-131C-4626-958C-FD65C8D28D79}" name="E_total" dataDxfId="46">
      <calculatedColumnFormula>Table3714[[#This Row],[E1]]+Table3714[[#This Row],[E2]]</calculatedColumnFormula>
    </tableColumn>
    <tableColumn id="25" xr3:uid="{E5A0CF64-B2F2-4FF5-90C3-6918D4657BE1}" name="δ(E_total)/δ(w1)" dataDxfId="45">
      <calculatedColumnFormula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calculatedColumnFormula>
    </tableColumn>
    <tableColumn id="26" xr3:uid="{5C15525A-026F-44B1-A92F-B4025DDFB4E4}" name="δ(E_total)/δ(w2)" dataDxfId="44">
      <calculatedColumnFormula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calculatedColumnFormula>
    </tableColumn>
    <tableColumn id="27" xr3:uid="{D5D16493-9398-4D67-8643-4AE9315D5501}" name="δ(E_total)/δ(w3)" dataDxfId="43">
      <calculatedColumnFormula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calculatedColumnFormula>
    </tableColumn>
    <tableColumn id="28" xr3:uid="{F7A8E5A4-447F-4B00-A594-9ECFBE5D1C83}" name="δ(E_total)/δ(w4)" dataDxfId="42">
      <calculatedColumnFormula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calculatedColumnFormula>
    </tableColumn>
    <tableColumn id="29" xr3:uid="{A254C911-9452-4815-B61A-C7BD740CBA6A}" name="δ(E_total)/δ(w5)" dataDxfId="41">
      <calculatedColumnFormula>(Table3714[[#This Row],[out_o1]]-Table3714[[#This Row],[t1]])*Table3714[[#This Row],[out_o1]]*(1-Table3714[[#This Row],[out_o1]])*Table3714[[#This Row],[out_h1]]</calculatedColumnFormula>
    </tableColumn>
    <tableColumn id="30" xr3:uid="{094803BC-8BD3-4CC9-AD34-F44EDB7882AD}" name="δ(E_total)/δ(w6)" dataDxfId="40">
      <calculatedColumnFormula>(Table3714[[#This Row],[out_o1]]-Table3714[[#This Row],[t1]])*Table3714[[#This Row],[out_o1]]*(1-Table3714[[#This Row],[out_o1]])*Table3714[[#This Row],[out_h2]]</calculatedColumnFormula>
    </tableColumn>
    <tableColumn id="31" xr3:uid="{B3C3F238-8E4B-43D9-B104-F59B6D76386A}" name="δ(E_total)/δ(w7)" dataDxfId="39">
      <calculatedColumnFormula>(Table3714[[#This Row],[out_o2]]-Table3714[[#This Row],[t2]])*Table3714[[#This Row],[out_o2]]*(1-Table3714[[#This Row],[out_o2]])*Table3714[[#This Row],[out_h1]]</calculatedColumnFormula>
    </tableColumn>
    <tableColumn id="32" xr3:uid="{7F9610EB-7855-4C2F-8237-CC56CBE9A5E7}" name="δ(E_total)/δ(w8)" dataDxfId="38">
      <calculatedColumnFormula>(Table3714[[#This Row],[out_o2]]-Table3714[[#This Row],[t2]])*Table3714[[#This Row],[out_o2]]*(1-Table3714[[#This Row],[out_o2]])*Table3714[[#This Row],[out_h2]]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B7A4D5-5C55-42BF-980B-B2467E5FEC5B}" name="Table3815" displayName="Table3815" ref="A239:AG289" totalsRowShown="0">
  <autoFilter ref="A239:AG289" xr:uid="{49A81EF3-0CAB-4D61-BBFD-D701A1015C22}"/>
  <tableColumns count="33">
    <tableColumn id="1" xr3:uid="{1303815C-9155-42B4-B8B8-B9880CA78DAD}" name="Sl No."/>
    <tableColumn id="2" xr3:uid="{08E4B871-992D-4FF9-B238-99CD976B7E7C}" name="i1"/>
    <tableColumn id="3" xr3:uid="{FFD5EB7E-E28A-4727-BB91-0AC423E1034E}" name="i2"/>
    <tableColumn id="4" xr3:uid="{B9593F39-8924-402D-8284-A1EF96F07270}" name="t1"/>
    <tableColumn id="5" xr3:uid="{9D7147F8-32DF-41A2-BF06-191DCD51B2FF}" name="t2"/>
    <tableColumn id="33" xr3:uid="{C6EC0DF2-8E41-4BA9-A1EF-8C4C780EE6AE}" name="learning_rate"/>
    <tableColumn id="6" xr3:uid="{B74554FF-F658-48B1-A95D-E2962E150EBE}" name="w1"/>
    <tableColumn id="7" xr3:uid="{99951E37-E75C-4207-92BE-EB210C12A297}" name="w2"/>
    <tableColumn id="8" xr3:uid="{4B8EB460-317B-4D5A-801F-636A3F88B67A}" name="w3"/>
    <tableColumn id="9" xr3:uid="{70220C10-3223-4A64-8D47-0D3097B171D6}" name="w4"/>
    <tableColumn id="10" xr3:uid="{C7AF216D-1720-4B00-BB23-78700DAB5520}" name="w5"/>
    <tableColumn id="11" xr3:uid="{D405CDE5-5F03-49AB-BAF5-19A39F6FB8D4}" name="w6"/>
    <tableColumn id="12" xr3:uid="{F58094DF-C665-4E81-92F0-42D03D07AF6E}" name="w7"/>
    <tableColumn id="13" xr3:uid="{FF80DCF0-9343-4673-90FB-876EB8894D96}" name="w8"/>
    <tableColumn id="14" xr3:uid="{6F664EDF-1DBA-4A06-9981-274EC307A147}" name="h1" dataDxfId="37">
      <calculatedColumnFormula>((Table3815[[#This Row],[i1]]*Table3815[[#This Row],[w1]])+(Table3815[[#This Row],[i2]]*Table3815[[#This Row],[w2]]))</calculatedColumnFormula>
    </tableColumn>
    <tableColumn id="15" xr3:uid="{C1E55EBF-E022-407E-B4C1-F7FD118B9A8D}" name="h2" dataDxfId="36">
      <calculatedColumnFormula>((Table3815[[#This Row],[i1]]*Table3815[[#This Row],[w3]])+(Table3815[[#This Row],[i2]]*Table3815[[#This Row],[w4]]))</calculatedColumnFormula>
    </tableColumn>
    <tableColumn id="16" xr3:uid="{BB6A38A4-4936-417D-ACF4-9482BC7D379B}" name="out_h1" dataDxfId="35">
      <calculatedColumnFormula>((1/(1 + EXP(-Table3815[[#This Row],[h1]]))))</calculatedColumnFormula>
    </tableColumn>
    <tableColumn id="17" xr3:uid="{C257C49A-C1E9-4CAB-9379-7A2C970663CD}" name="out_h2" dataDxfId="34">
      <calculatedColumnFormula>((1/(1 + EXP(-Table3815[[#This Row],[h2]]))))</calculatedColumnFormula>
    </tableColumn>
    <tableColumn id="18" xr3:uid="{D20E53E2-BDCC-4F4F-9940-4F6496C3B166}" name="o1" dataDxfId="33">
      <calculatedColumnFormula>((Table3815[[#This Row],[out_h1]]*Table3815[[#This Row],[w5]])+(Table3815[[#This Row],[out_h2]]*Table3815[[#This Row],[w6]]))</calculatedColumnFormula>
    </tableColumn>
    <tableColumn id="19" xr3:uid="{6FDB26AD-767D-4288-88B4-F2E210E21B50}" name="o2" dataDxfId="32">
      <calculatedColumnFormula>((Table3815[[#This Row],[out_h1]]*Table3815[[#This Row],[w7]])+(Table3815[[#This Row],[out_h2]]*Table3815[[#This Row],[w8]]))</calculatedColumnFormula>
    </tableColumn>
    <tableColumn id="20" xr3:uid="{EA89623D-A384-4916-9AB4-0615298C17DB}" name="out_o1" dataDxfId="31">
      <calculatedColumnFormula>((1/(1 + EXP(-Table3815[[#This Row],[o1]]))))</calculatedColumnFormula>
    </tableColumn>
    <tableColumn id="21" xr3:uid="{EA6586C3-E7D1-4428-BFAD-9C341F175795}" name="out_o2" dataDxfId="30">
      <calculatedColumnFormula>((1/(1 + EXP(-Table3815[[#This Row],[o2]]))))</calculatedColumnFormula>
    </tableColumn>
    <tableColumn id="22" xr3:uid="{F97BCF35-DBE0-46B6-8667-FA3DD5E432B1}" name="E1" dataDxfId="29">
      <calculatedColumnFormula>((1/2 * (Table3815[[#This Row],[t1]]-Table3815[[#This Row],[out_o1]])^2))</calculatedColumnFormula>
    </tableColumn>
    <tableColumn id="23" xr3:uid="{10950E34-9C99-41D5-9A07-7994770763DD}" name="E2" dataDxfId="28">
      <calculatedColumnFormula>((1/2 * (Table3815[[#This Row],[t2]]-Table3815[[#This Row],[out_o2]])^2))</calculatedColumnFormula>
    </tableColumn>
    <tableColumn id="24" xr3:uid="{C3D53F85-1659-4210-9003-5E351EF8C9F2}" name="E_total" dataDxfId="27">
      <calculatedColumnFormula>Table3815[[#This Row],[E1]]+Table3815[[#This Row],[E2]]</calculatedColumnFormula>
    </tableColumn>
    <tableColumn id="25" xr3:uid="{7320FC3E-ED37-4C58-AD90-29C64D4D9F17}" name="δ(E_total)/δ(w1)" dataDxfId="26">
      <calculatedColumnFormula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calculatedColumnFormula>
    </tableColumn>
    <tableColumn id="26" xr3:uid="{20768E23-E9DB-442E-B9AF-BD0BFC1E4B60}" name="δ(E_total)/δ(w2)" dataDxfId="25">
      <calculatedColumnFormula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calculatedColumnFormula>
    </tableColumn>
    <tableColumn id="27" xr3:uid="{8AF3088C-153B-4B90-9BCD-E4AB5D7251F3}" name="δ(E_total)/δ(w3)" dataDxfId="24">
      <calculatedColumnFormula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calculatedColumnFormula>
    </tableColumn>
    <tableColumn id="28" xr3:uid="{25D8E2F9-3BAE-4125-B670-01FD7EA28F1C}" name="δ(E_total)/δ(w4)" dataDxfId="23">
      <calculatedColumnFormula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calculatedColumnFormula>
    </tableColumn>
    <tableColumn id="29" xr3:uid="{EADDD166-1B15-4271-AD6D-4D1977A81689}" name="δ(E_total)/δ(w5)" dataDxfId="22">
      <calculatedColumnFormula>(Table3815[[#This Row],[out_o1]]-Table3815[[#This Row],[t1]])*Table3815[[#This Row],[out_o1]]*(1-Table3815[[#This Row],[out_o1]])*Table3815[[#This Row],[out_h1]]</calculatedColumnFormula>
    </tableColumn>
    <tableColumn id="30" xr3:uid="{137C0AD0-F953-44CF-A627-EE5894981A86}" name="δ(E_total)/δ(w6)" dataDxfId="21">
      <calculatedColumnFormula>(Table3815[[#This Row],[out_o1]]-Table3815[[#This Row],[t1]])*Table3815[[#This Row],[out_o1]]*(1-Table3815[[#This Row],[out_o1]])*Table3815[[#This Row],[out_h2]]</calculatedColumnFormula>
    </tableColumn>
    <tableColumn id="31" xr3:uid="{02A9EE02-D5D5-491E-B45F-4AA469E07C09}" name="δ(E_total)/δ(w7)" dataDxfId="20">
      <calculatedColumnFormula>(Table3815[[#This Row],[out_o2]]-Table3815[[#This Row],[t2]])*Table3815[[#This Row],[out_o2]]*(1-Table3815[[#This Row],[out_o2]])*Table3815[[#This Row],[out_h1]]</calculatedColumnFormula>
    </tableColumn>
    <tableColumn id="32" xr3:uid="{E064ADF7-1C8D-40AF-B781-F31ECE66235D}" name="δ(E_total)/δ(w8)" dataDxfId="19">
      <calculatedColumnFormula>(Table3815[[#This Row],[out_o2]]-Table3815[[#This Row],[t2]])*Table3815[[#This Row],[out_o2]]*(1-Table3815[[#This Row],[out_o2]])*Table3815[[#This Row],[out_h2]]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F30061-1446-4E01-A11D-19F31D0AE0A1}" name="Table3916" displayName="Table3916" ref="A293:AG343" totalsRowShown="0">
  <autoFilter ref="A293:AG343" xr:uid="{112109B5-48D9-4CE0-8F0D-3074AF3DD583}"/>
  <tableColumns count="33">
    <tableColumn id="1" xr3:uid="{E841E728-4D70-4D67-8E9F-659187441658}" name="Sl No."/>
    <tableColumn id="2" xr3:uid="{6302DD90-C8E4-4E02-85D5-F53AA4EAE754}" name="i1"/>
    <tableColumn id="3" xr3:uid="{35DD674D-DCF4-4051-B8DA-AA35FE0C61C2}" name="i2"/>
    <tableColumn id="4" xr3:uid="{D3EDADCA-6C8D-4A42-A2D0-1E1F9F8278E6}" name="t1"/>
    <tableColumn id="5" xr3:uid="{2D5D7890-4C1F-40E1-AEF8-C0BA9B0C3DCA}" name="t2"/>
    <tableColumn id="33" xr3:uid="{ECB50897-38BE-47DE-B32C-849D68AE2035}" name="learning_rate"/>
    <tableColumn id="6" xr3:uid="{F498D0D2-AE91-4C8D-8867-BC4D41A3BA47}" name="w1"/>
    <tableColumn id="7" xr3:uid="{2D5FB439-B7C7-48D8-BB5C-0C7338CF5127}" name="w2"/>
    <tableColumn id="8" xr3:uid="{3E26ED55-B885-4B8B-A8FF-F458F2E2C883}" name="w3"/>
    <tableColumn id="9" xr3:uid="{19068EC8-47AB-4D14-B2F3-D890E7BAA584}" name="w4"/>
    <tableColumn id="10" xr3:uid="{C61B6281-0967-483B-ACAB-5BBB20504F82}" name="w5"/>
    <tableColumn id="11" xr3:uid="{CA580CDF-BCB4-4A4B-8CEE-9BC818C73D8A}" name="w6"/>
    <tableColumn id="12" xr3:uid="{56F832E0-2221-4A7E-A1DE-E7EB338D5F28}" name="w7"/>
    <tableColumn id="13" xr3:uid="{9195B4D5-4A9C-4B3B-B008-7DA0F4F0DB36}" name="w8"/>
    <tableColumn id="14" xr3:uid="{8BA7E828-BE41-482F-BD12-D3D33A887566}" name="h1" dataDxfId="18">
      <calculatedColumnFormula>((Table3916[[#This Row],[i1]]*Table3916[[#This Row],[w1]])+(Table3916[[#This Row],[i2]]*Table3916[[#This Row],[w2]]))</calculatedColumnFormula>
    </tableColumn>
    <tableColumn id="15" xr3:uid="{3350428E-FD50-4868-AB0F-D561FEEE6C5A}" name="h2" dataDxfId="17">
      <calculatedColumnFormula>((Table3916[[#This Row],[i1]]*Table3916[[#This Row],[w3]])+(Table3916[[#This Row],[i2]]*Table3916[[#This Row],[w4]]))</calculatedColumnFormula>
    </tableColumn>
    <tableColumn id="16" xr3:uid="{9C71C727-2C79-49AE-80B8-BA81B0014254}" name="out_h1" dataDxfId="16">
      <calculatedColumnFormula>((1/(1 + EXP(-Table3916[[#This Row],[h1]]))))</calculatedColumnFormula>
    </tableColumn>
    <tableColumn id="17" xr3:uid="{BC16CDF9-4256-4A8B-A08F-183F766C2383}" name="out_h2" dataDxfId="15">
      <calculatedColumnFormula>((1/(1 + EXP(-Table3916[[#This Row],[h2]]))))</calculatedColumnFormula>
    </tableColumn>
    <tableColumn id="18" xr3:uid="{8521CBDF-1A87-4161-BC77-E0472CE3364B}" name="o1" dataDxfId="14">
      <calculatedColumnFormula>((Table3916[[#This Row],[out_h1]]*Table3916[[#This Row],[w5]])+(Table3916[[#This Row],[out_h2]]*Table3916[[#This Row],[w6]]))</calculatedColumnFormula>
    </tableColumn>
    <tableColumn id="19" xr3:uid="{974F27A2-B333-4D6D-8A0E-A5B7BDE1B8AB}" name="o2" dataDxfId="13">
      <calculatedColumnFormula>((Table3916[[#This Row],[out_h1]]*Table3916[[#This Row],[w7]])+(Table3916[[#This Row],[out_h2]]*Table3916[[#This Row],[w8]]))</calculatedColumnFormula>
    </tableColumn>
    <tableColumn id="20" xr3:uid="{B341890F-A85E-42AF-BDDA-10F6BE5E3144}" name="out_o1" dataDxfId="12">
      <calculatedColumnFormula>((1/(1 + EXP(-Table3916[[#This Row],[o1]]))))</calculatedColumnFormula>
    </tableColumn>
    <tableColumn id="21" xr3:uid="{471AC512-A81D-4EE7-A0C5-F0FB35884192}" name="out_o2" dataDxfId="11">
      <calculatedColumnFormula>((1/(1 + EXP(-Table3916[[#This Row],[o2]]))))</calculatedColumnFormula>
    </tableColumn>
    <tableColumn id="22" xr3:uid="{D6307919-E74E-477E-9790-659F781B4A30}" name="E1" dataDxfId="10">
      <calculatedColumnFormula>((1/2 * (Table3916[[#This Row],[t1]]-Table3916[[#This Row],[out_o1]])^2))</calculatedColumnFormula>
    </tableColumn>
    <tableColumn id="23" xr3:uid="{EFFFF98B-4063-4E42-BA08-25E130CBCA34}" name="E2" dataDxfId="9">
      <calculatedColumnFormula>((1/2 * (Table3916[[#This Row],[t2]]-Table3916[[#This Row],[out_o2]])^2))</calculatedColumnFormula>
    </tableColumn>
    <tableColumn id="24" xr3:uid="{17FEE22E-2144-45CD-88B7-155FA781E9F7}" name="E_total" dataDxfId="8">
      <calculatedColumnFormula>Table3916[[#This Row],[E1]]+Table3916[[#This Row],[E2]]</calculatedColumnFormula>
    </tableColumn>
    <tableColumn id="25" xr3:uid="{8AF3A09F-54EB-44D5-90A6-B67E625A69F2}" name="δ(E_total)/δ(w1)" dataDxfId="7">
      <calculatedColumnFormula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calculatedColumnFormula>
    </tableColumn>
    <tableColumn id="26" xr3:uid="{C70AA6C3-5E8B-4467-BDE3-3A980CA9A556}" name="δ(E_total)/δ(w2)" dataDxfId="6">
      <calculatedColumnFormula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calculatedColumnFormula>
    </tableColumn>
    <tableColumn id="27" xr3:uid="{7B4A0F91-F806-4B28-93F4-4E8922FC69BC}" name="δ(E_total)/δ(w3)" dataDxfId="5">
      <calculatedColumnFormula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calculatedColumnFormula>
    </tableColumn>
    <tableColumn id="28" xr3:uid="{60CF69E1-970B-4AB9-A89E-705AF2A0883B}" name="δ(E_total)/δ(w4)" dataDxfId="4">
      <calculatedColumnFormula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calculatedColumnFormula>
    </tableColumn>
    <tableColumn id="29" xr3:uid="{A7A6AE2A-4252-499B-8DD1-3A5C2EFDA2F9}" name="δ(E_total)/δ(w5)" dataDxfId="3">
      <calculatedColumnFormula>(Table3916[[#This Row],[out_o1]]-Table3916[[#This Row],[t1]])*Table3916[[#This Row],[out_o1]]*(1-Table3916[[#This Row],[out_o1]])*Table3916[[#This Row],[out_h1]]</calculatedColumnFormula>
    </tableColumn>
    <tableColumn id="30" xr3:uid="{C32A1EF6-1419-4973-B1A0-2DAD6313E934}" name="δ(E_total)/δ(w6)" dataDxfId="2">
      <calculatedColumnFormula>(Table3916[[#This Row],[out_o1]]-Table3916[[#This Row],[t1]])*Table3916[[#This Row],[out_o1]]*(1-Table3916[[#This Row],[out_o1]])*Table3916[[#This Row],[out_h2]]</calculatedColumnFormula>
    </tableColumn>
    <tableColumn id="31" xr3:uid="{D908A994-53AC-4A39-88D1-87C3C1DF6EAA}" name="δ(E_total)/δ(w7)" dataDxfId="1">
      <calculatedColumnFormula>(Table3916[[#This Row],[out_o2]]-Table3916[[#This Row],[t2]])*Table3916[[#This Row],[out_o2]]*(1-Table3916[[#This Row],[out_o2]])*Table3916[[#This Row],[out_h1]]</calculatedColumnFormula>
    </tableColumn>
    <tableColumn id="32" xr3:uid="{87F18D0D-97C6-4E53-AC97-B7CDAF054B53}" name="δ(E_total)/δ(w8)" dataDxfId="0">
      <calculatedColumnFormula>(Table3916[[#This Row],[out_o2]]-Table3916[[#This Row],[t2]])*Table3916[[#This Row],[out_o2]]*(1-Table3916[[#This Row],[out_o2]])*Table3916[[#This Row],[out_h2]]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52F1EC-C464-4A5B-A9D4-30653FF532EF}" name="Table17" displayName="Table17" ref="A2:F52" totalsRowShown="0">
  <autoFilter ref="A2:F52" xr:uid="{856B3EA3-2272-4157-9C06-B34538856CAD}"/>
  <tableColumns count="6">
    <tableColumn id="1" xr3:uid="{4A8B727B-B5A4-4538-ACE5-8893670ED83B}" name="LR=0.1"/>
    <tableColumn id="2" xr3:uid="{AFFD6337-1A1C-4762-88C8-F292C51C15CF}" name="LR=0.2"/>
    <tableColumn id="3" xr3:uid="{4025D9D5-A3B3-4409-AFC2-DFD82166B9B5}" name="LR=0.5"/>
    <tableColumn id="4" xr3:uid="{BAA0C23F-63A4-4653-A75F-3BD00A054E56}" name="LR=0.8"/>
    <tableColumn id="5" xr3:uid="{78A953A4-9BDE-4B2F-BD59-B108155F4EF9}" name="LR=1.0"/>
    <tableColumn id="6" xr3:uid="{6831F842-1866-44FF-A9DC-6686560407A3}" name="LR=2.0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8AED2E9-419A-4DCC-88B2-5D9DD3138002}" name="Table18" displayName="Table18" ref="A58:F108" totalsRowShown="0">
  <autoFilter ref="A58:F108" xr:uid="{679832E0-31C9-44AC-8DE0-D004D8C74C3E}"/>
  <tableColumns count="6">
    <tableColumn id="1" xr3:uid="{187EC0E7-D945-4E13-AC5D-96FD31605A5E}" name="LR=0.1"/>
    <tableColumn id="2" xr3:uid="{EA5EAFE4-8FA9-4E66-BC0B-760278F7BDE3}" name="LR=0.2"/>
    <tableColumn id="3" xr3:uid="{BEBDC6E9-B2B6-4936-8392-1DEAC53192B3}" name="LR=0.5"/>
    <tableColumn id="4" xr3:uid="{DAA3005A-15D7-43BA-BFAC-C2FB144685A5}" name="LR=0.8"/>
    <tableColumn id="5" xr3:uid="{021A7D4A-1EA3-48CA-897B-D275C16568F2}" name="LR=1.0"/>
    <tableColumn id="6" xr3:uid="{CDAC71CE-3D9D-4940-B2E1-CEE0B3163193}" name="LR=2.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h.stackexchange.com/questions/78575/derivative-of-sigmoid-function-sigma-x-frac11e-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BD7-0463-4636-BD51-6367A622B3FD}">
  <dimension ref="A1:W40"/>
  <sheetViews>
    <sheetView showGridLines="0" topLeftCell="D1" zoomScale="70" zoomScaleNormal="70" workbookViewId="0">
      <selection activeCell="E41" sqref="E41"/>
    </sheetView>
  </sheetViews>
  <sheetFormatPr defaultRowHeight="15"/>
  <cols>
    <col min="1" max="1" width="15.28515625" customWidth="1"/>
    <col min="2" max="2" width="7.7109375" customWidth="1"/>
    <col min="3" max="3" width="36.28515625" bestFit="1" customWidth="1"/>
    <col min="4" max="4" width="2.85546875" customWidth="1"/>
    <col min="5" max="5" width="75" bestFit="1" customWidth="1"/>
    <col min="6" max="6" width="1.42578125" customWidth="1"/>
    <col min="7" max="7" width="78.28515625" bestFit="1" customWidth="1"/>
    <col min="8" max="8" width="1.42578125" customWidth="1"/>
    <col min="9" max="9" width="78.28515625" bestFit="1" customWidth="1"/>
    <col min="10" max="10" width="1.28515625" customWidth="1"/>
    <col min="11" max="11" width="78.28515625" customWidth="1"/>
    <col min="12" max="12" width="72.5703125" bestFit="1" customWidth="1"/>
    <col min="13" max="13" width="1.42578125" customWidth="1"/>
    <col min="14" max="14" width="72.5703125" bestFit="1" customWidth="1"/>
  </cols>
  <sheetData>
    <row r="1" spans="1:23" ht="21">
      <c r="A1" s="21" t="s">
        <v>21</v>
      </c>
      <c r="B1" s="21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7.75" customHeight="1">
      <c r="A2" s="22" t="s">
        <v>48</v>
      </c>
      <c r="B2" s="23" t="s">
        <v>34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35</v>
      </c>
      <c r="B7" s="1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C15" s="4"/>
      <c r="D15" s="4"/>
      <c r="E15" s="5"/>
      <c r="F15" s="5"/>
      <c r="G15" s="5"/>
      <c r="H15" s="5"/>
      <c r="I15" s="5"/>
      <c r="J15" s="5"/>
      <c r="K15" s="5"/>
      <c r="L15" s="1"/>
      <c r="M15" s="1"/>
      <c r="N15" s="1"/>
    </row>
    <row r="16" spans="1:23" ht="28.5">
      <c r="C16" s="6" t="s">
        <v>0</v>
      </c>
      <c r="D16" s="6"/>
      <c r="E16" s="6"/>
      <c r="F16" s="6"/>
      <c r="G16" s="6"/>
      <c r="H16" s="6"/>
      <c r="I16" s="6"/>
      <c r="J16" s="6"/>
      <c r="K16" s="6"/>
    </row>
    <row r="17" spans="3:11" ht="18.75">
      <c r="C17" s="7" t="s">
        <v>3</v>
      </c>
      <c r="D17" s="4"/>
      <c r="E17" s="8" t="s">
        <v>11</v>
      </c>
      <c r="F17" s="8"/>
      <c r="G17" s="8"/>
      <c r="H17" s="8"/>
      <c r="I17" s="8"/>
      <c r="J17" s="8"/>
      <c r="K17" s="8"/>
    </row>
    <row r="18" spans="3:11" ht="49.5" customHeight="1">
      <c r="C18" s="9" t="s">
        <v>18</v>
      </c>
      <c r="D18" s="4"/>
      <c r="E18" s="10" t="s">
        <v>19</v>
      </c>
      <c r="F18" s="10"/>
      <c r="G18" s="10"/>
      <c r="H18" s="10"/>
      <c r="I18" s="10"/>
      <c r="J18" s="10"/>
      <c r="K18" s="10"/>
    </row>
    <row r="19" spans="3:11">
      <c r="C19" s="11" t="s">
        <v>5</v>
      </c>
      <c r="D19" s="4"/>
      <c r="E19" s="12" t="s">
        <v>12</v>
      </c>
      <c r="F19" s="12"/>
      <c r="G19" s="12"/>
      <c r="H19" s="12"/>
      <c r="I19" s="12"/>
      <c r="J19" s="12"/>
      <c r="K19" s="12"/>
    </row>
    <row r="20" spans="3:11">
      <c r="C20" s="13" t="s">
        <v>1</v>
      </c>
      <c r="D20" s="4"/>
      <c r="E20" s="14" t="s">
        <v>26</v>
      </c>
      <c r="F20" s="4"/>
      <c r="G20" s="14" t="s">
        <v>27</v>
      </c>
      <c r="H20" s="4"/>
      <c r="I20" s="14" t="s">
        <v>28</v>
      </c>
      <c r="J20" s="4"/>
      <c r="K20" s="14" t="s">
        <v>29</v>
      </c>
    </row>
    <row r="21" spans="3:11">
      <c r="C21" s="13" t="s">
        <v>2</v>
      </c>
      <c r="D21" s="4"/>
      <c r="E21" s="4"/>
      <c r="F21" s="4"/>
      <c r="G21" s="4"/>
      <c r="H21" s="4"/>
      <c r="I21" s="4"/>
      <c r="J21" s="4"/>
      <c r="K21" s="4"/>
    </row>
    <row r="22" spans="3:11" ht="17.25">
      <c r="C22" s="13" t="s">
        <v>14</v>
      </c>
      <c r="D22" s="4"/>
      <c r="E22" s="15" t="s">
        <v>20</v>
      </c>
      <c r="F22" s="16"/>
      <c r="G22" s="15" t="s">
        <v>39</v>
      </c>
      <c r="H22" s="16"/>
      <c r="I22" s="15" t="s">
        <v>43</v>
      </c>
      <c r="J22" s="16"/>
      <c r="K22" s="15" t="s">
        <v>36</v>
      </c>
    </row>
    <row r="23" spans="3:11" ht="17.25">
      <c r="C23" s="13" t="s">
        <v>15</v>
      </c>
      <c r="D23" s="4"/>
      <c r="E23" s="13" t="s">
        <v>22</v>
      </c>
      <c r="F23" s="4"/>
      <c r="G23" s="13" t="s">
        <v>40</v>
      </c>
      <c r="H23" s="4"/>
      <c r="I23" s="13" t="s">
        <v>37</v>
      </c>
      <c r="J23" s="4"/>
      <c r="K23" s="13" t="s">
        <v>37</v>
      </c>
    </row>
    <row r="24" spans="3:11">
      <c r="C24" s="4"/>
      <c r="D24" s="4"/>
      <c r="E24" s="13" t="s">
        <v>23</v>
      </c>
      <c r="F24" s="4"/>
      <c r="G24" s="13" t="s">
        <v>23</v>
      </c>
      <c r="H24" s="4"/>
      <c r="I24" s="13" t="s">
        <v>38</v>
      </c>
      <c r="J24" s="4"/>
      <c r="K24" s="13" t="s">
        <v>38</v>
      </c>
    </row>
    <row r="25" spans="3:11">
      <c r="C25" s="11" t="s">
        <v>6</v>
      </c>
      <c r="D25" s="4"/>
      <c r="E25" s="13" t="s">
        <v>24</v>
      </c>
      <c r="F25" s="4"/>
      <c r="G25" s="13" t="s">
        <v>41</v>
      </c>
      <c r="H25" s="4"/>
      <c r="I25" s="4" t="s">
        <v>44</v>
      </c>
      <c r="J25" s="4"/>
      <c r="K25" s="4" t="s">
        <v>46</v>
      </c>
    </row>
    <row r="26" spans="3:11">
      <c r="C26" s="13" t="s">
        <v>4</v>
      </c>
      <c r="D26" s="4"/>
      <c r="E26" s="17" t="s">
        <v>25</v>
      </c>
      <c r="F26" s="4"/>
      <c r="G26" s="17" t="s">
        <v>42</v>
      </c>
      <c r="H26" s="4"/>
      <c r="I26" s="17" t="s">
        <v>45</v>
      </c>
      <c r="J26" s="4"/>
      <c r="K26" s="17" t="s">
        <v>47</v>
      </c>
    </row>
    <row r="27" spans="3:11">
      <c r="C27" s="13" t="s">
        <v>7</v>
      </c>
      <c r="D27" s="4"/>
      <c r="E27" s="4"/>
      <c r="F27" s="4"/>
      <c r="G27" s="4"/>
      <c r="H27" s="4"/>
      <c r="I27" s="4"/>
      <c r="J27" s="4"/>
      <c r="K27" s="4"/>
    </row>
    <row r="28" spans="3:11">
      <c r="C28" s="13" t="s">
        <v>8</v>
      </c>
      <c r="D28" s="4"/>
      <c r="E28" s="12" t="s">
        <v>13</v>
      </c>
      <c r="F28" s="12"/>
      <c r="G28" s="12"/>
      <c r="H28" s="12"/>
      <c r="I28" s="12"/>
      <c r="J28" s="12"/>
      <c r="K28" s="12"/>
    </row>
    <row r="29" spans="3:11">
      <c r="C29" s="13" t="s">
        <v>9</v>
      </c>
      <c r="D29" s="4"/>
      <c r="E29" s="14" t="s">
        <v>30</v>
      </c>
      <c r="F29" s="4"/>
      <c r="G29" s="14" t="s">
        <v>31</v>
      </c>
      <c r="H29" s="4"/>
      <c r="I29" s="14" t="s">
        <v>32</v>
      </c>
      <c r="J29" s="4"/>
      <c r="K29" s="14" t="s">
        <v>33</v>
      </c>
    </row>
    <row r="30" spans="3:11">
      <c r="C30" s="4"/>
      <c r="D30" s="4"/>
      <c r="E30" s="4"/>
      <c r="F30" s="4"/>
      <c r="G30" s="4"/>
      <c r="H30" s="4"/>
      <c r="I30" s="4"/>
      <c r="J30" s="4"/>
      <c r="K30" s="4"/>
    </row>
    <row r="31" spans="3:11">
      <c r="C31" s="11" t="s">
        <v>59</v>
      </c>
      <c r="D31" s="4"/>
      <c r="E31" s="15" t="s">
        <v>55</v>
      </c>
      <c r="F31" s="4"/>
      <c r="G31" s="15" t="s">
        <v>60</v>
      </c>
      <c r="H31" s="4"/>
      <c r="I31" s="15" t="s">
        <v>62</v>
      </c>
      <c r="J31" s="4"/>
      <c r="K31" s="15" t="s">
        <v>71</v>
      </c>
    </row>
    <row r="32" spans="3:11">
      <c r="C32" s="13" t="s">
        <v>17</v>
      </c>
      <c r="D32" s="4"/>
      <c r="E32" s="18" t="s">
        <v>49</v>
      </c>
      <c r="F32" s="4"/>
      <c r="G32" s="18" t="s">
        <v>49</v>
      </c>
      <c r="H32" s="4"/>
      <c r="I32" s="18" t="s">
        <v>63</v>
      </c>
      <c r="J32" s="4"/>
      <c r="K32" s="18" t="s">
        <v>63</v>
      </c>
    </row>
    <row r="33" spans="3:11">
      <c r="C33" s="13" t="s">
        <v>16</v>
      </c>
      <c r="D33" s="4"/>
      <c r="E33" s="18" t="s">
        <v>50</v>
      </c>
      <c r="F33" s="4"/>
      <c r="G33" s="18" t="s">
        <v>50</v>
      </c>
      <c r="H33" s="4"/>
      <c r="I33" s="18" t="s">
        <v>64</v>
      </c>
      <c r="J33" s="4"/>
      <c r="K33" s="18" t="s">
        <v>64</v>
      </c>
    </row>
    <row r="34" spans="3:11">
      <c r="C34" s="13" t="s">
        <v>10</v>
      </c>
      <c r="D34" s="4"/>
      <c r="E34" s="18" t="s">
        <v>52</v>
      </c>
      <c r="F34" s="4"/>
      <c r="G34" s="18" t="s">
        <v>52</v>
      </c>
      <c r="H34" s="4"/>
      <c r="I34" s="18" t="s">
        <v>65</v>
      </c>
      <c r="J34" s="4"/>
      <c r="K34" s="18" t="s">
        <v>65</v>
      </c>
    </row>
    <row r="35" spans="3:11">
      <c r="C35" s="4"/>
      <c r="D35" s="4"/>
      <c r="E35" s="13" t="s">
        <v>51</v>
      </c>
      <c r="F35" s="4"/>
      <c r="G35" s="13" t="s">
        <v>51</v>
      </c>
      <c r="H35" s="4"/>
      <c r="I35" s="13" t="s">
        <v>66</v>
      </c>
      <c r="J35" s="4"/>
      <c r="K35" s="13" t="s">
        <v>66</v>
      </c>
    </row>
    <row r="36" spans="3:11">
      <c r="C36" s="4"/>
      <c r="D36" s="4"/>
      <c r="E36" s="13" t="s">
        <v>53</v>
      </c>
      <c r="F36" s="4"/>
      <c r="G36" s="13" t="s">
        <v>53</v>
      </c>
      <c r="H36" s="4"/>
      <c r="I36" s="13" t="s">
        <v>68</v>
      </c>
      <c r="J36" s="4"/>
      <c r="K36" s="13" t="s">
        <v>68</v>
      </c>
    </row>
    <row r="37" spans="3:11" ht="30">
      <c r="C37" s="4"/>
      <c r="D37" s="4"/>
      <c r="E37" s="19" t="s">
        <v>54</v>
      </c>
      <c r="F37" s="4"/>
      <c r="G37" s="19" t="s">
        <v>54</v>
      </c>
      <c r="H37" s="4"/>
      <c r="I37" s="19" t="s">
        <v>67</v>
      </c>
      <c r="J37" s="4"/>
      <c r="K37" s="19" t="s">
        <v>67</v>
      </c>
    </row>
    <row r="38" spans="3:11">
      <c r="C38" s="4"/>
      <c r="D38" s="4"/>
      <c r="E38" s="13" t="s">
        <v>56</v>
      </c>
      <c r="F38" s="4"/>
      <c r="G38" s="13" t="s">
        <v>56</v>
      </c>
      <c r="H38" s="4"/>
      <c r="I38" s="13" t="s">
        <v>69</v>
      </c>
      <c r="J38" s="4"/>
      <c r="K38" s="13" t="s">
        <v>69</v>
      </c>
    </row>
    <row r="39" spans="3:11">
      <c r="C39" s="4"/>
      <c r="D39" s="4"/>
      <c r="E39" s="13" t="s">
        <v>57</v>
      </c>
      <c r="F39" s="4"/>
      <c r="G39" s="13" t="s">
        <v>61</v>
      </c>
      <c r="H39" s="4"/>
      <c r="I39" s="13" t="s">
        <v>70</v>
      </c>
      <c r="J39" s="4"/>
      <c r="K39" s="13" t="s">
        <v>72</v>
      </c>
    </row>
    <row r="40" spans="3:11" ht="30">
      <c r="C40" s="4"/>
      <c r="D40" s="4"/>
      <c r="E40" s="20" t="s">
        <v>58</v>
      </c>
      <c r="F40" s="4"/>
      <c r="G40" s="20" t="s">
        <v>105</v>
      </c>
      <c r="H40" s="4"/>
      <c r="I40" s="20" t="s">
        <v>106</v>
      </c>
      <c r="J40" s="4"/>
      <c r="K40" s="20" t="s">
        <v>107</v>
      </c>
    </row>
  </sheetData>
  <mergeCells count="7">
    <mergeCell ref="C1:K14"/>
    <mergeCell ref="A1:B1"/>
    <mergeCell ref="E17:K17"/>
    <mergeCell ref="E19:K19"/>
    <mergeCell ref="E18:K18"/>
    <mergeCell ref="E28:K28"/>
    <mergeCell ref="C16:K16"/>
  </mergeCells>
  <hyperlinks>
    <hyperlink ref="B2" r:id="rId1" display="https://math.stackexchange.com/questions/78575/derivative-of-sigmoid-function-sigma-x-frac11e-x" xr:uid="{BC9E84CC-52A5-4F05-8F3F-6A1C7F4EB92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E89-510F-499E-A768-0FA829722E95}">
  <dimension ref="A1:AG397"/>
  <sheetViews>
    <sheetView showGridLines="0" topLeftCell="A73" zoomScale="40" zoomScaleNormal="40" workbookViewId="0">
      <selection activeCell="F19" sqref="F19"/>
    </sheetView>
  </sheetViews>
  <sheetFormatPr defaultRowHeight="15"/>
  <cols>
    <col min="6" max="6" width="18" bestFit="1" customWidth="1"/>
    <col min="7" max="10" width="12.5703125" bestFit="1" customWidth="1"/>
    <col min="11" max="11" width="13.42578125" bestFit="1" customWidth="1"/>
    <col min="12" max="12" width="13.140625" customWidth="1"/>
    <col min="13" max="13" width="12.5703125" bestFit="1" customWidth="1"/>
    <col min="14" max="18" width="12.5703125" customWidth="1"/>
    <col min="19" max="19" width="13.42578125" bestFit="1" customWidth="1"/>
    <col min="20" max="25" width="12.5703125" bestFit="1" customWidth="1"/>
    <col min="26" max="33" width="20.85546875" bestFit="1" customWidth="1"/>
  </cols>
  <sheetData>
    <row r="1" spans="4:12" ht="15.75" thickBot="1">
      <c r="E1" s="26" t="s">
        <v>1</v>
      </c>
      <c r="L1" s="25" t="s">
        <v>107</v>
      </c>
    </row>
    <row r="2" spans="4:12" ht="15.75" thickBot="1">
      <c r="E2" s="26" t="s">
        <v>2</v>
      </c>
      <c r="L2" s="25" t="s">
        <v>106</v>
      </c>
    </row>
    <row r="3" spans="4:12" ht="18" thickBot="1">
      <c r="E3" s="26" t="s">
        <v>14</v>
      </c>
      <c r="L3" s="25" t="s">
        <v>105</v>
      </c>
    </row>
    <row r="4" spans="4:12" ht="18" thickBot="1">
      <c r="E4" s="26" t="s">
        <v>15</v>
      </c>
      <c r="L4" s="25" t="s">
        <v>58</v>
      </c>
    </row>
    <row r="5" spans="4:12" ht="15.75" thickBot="1">
      <c r="E5" s="27"/>
    </row>
    <row r="6" spans="4:12" ht="15.75" thickBot="1">
      <c r="E6" s="26" t="s">
        <v>4</v>
      </c>
      <c r="L6" s="25" t="s">
        <v>25</v>
      </c>
    </row>
    <row r="7" spans="4:12" ht="15.75" thickBot="1">
      <c r="E7" s="26" t="s">
        <v>7</v>
      </c>
      <c r="L7" s="25" t="s">
        <v>42</v>
      </c>
    </row>
    <row r="8" spans="4:12" ht="15.75" thickBot="1">
      <c r="E8" s="26" t="s">
        <v>8</v>
      </c>
      <c r="L8" s="25" t="s">
        <v>45</v>
      </c>
    </row>
    <row r="9" spans="4:12" ht="15.75" thickBot="1">
      <c r="E9" s="26" t="s">
        <v>9</v>
      </c>
      <c r="L9" s="25" t="s">
        <v>47</v>
      </c>
    </row>
    <row r="10" spans="4:12">
      <c r="E10" s="27"/>
    </row>
    <row r="11" spans="4:12">
      <c r="E11" s="26" t="s">
        <v>17</v>
      </c>
    </row>
    <row r="12" spans="4:12">
      <c r="E12" s="26" t="s">
        <v>16</v>
      </c>
    </row>
    <row r="13" spans="4:12">
      <c r="E13" s="26" t="s">
        <v>10</v>
      </c>
    </row>
    <row r="15" spans="4:12">
      <c r="D15" s="24"/>
    </row>
    <row r="19" spans="1:33">
      <c r="B19" s="28"/>
      <c r="C19" s="28"/>
      <c r="D19" s="28"/>
      <c r="E19" s="28"/>
      <c r="F19" s="1"/>
    </row>
    <row r="20" spans="1:33">
      <c r="A20" t="s">
        <v>96</v>
      </c>
      <c r="B20" t="s">
        <v>73</v>
      </c>
      <c r="C20" t="s">
        <v>74</v>
      </c>
      <c r="D20" t="s">
        <v>94</v>
      </c>
      <c r="E20" t="s">
        <v>95</v>
      </c>
      <c r="F20" t="s">
        <v>108</v>
      </c>
      <c r="G20" t="s">
        <v>75</v>
      </c>
      <c r="H20" t="s">
        <v>76</v>
      </c>
      <c r="I20" t="s">
        <v>77</v>
      </c>
      <c r="J20" t="s">
        <v>78</v>
      </c>
      <c r="K20" t="s">
        <v>83</v>
      </c>
      <c r="L20" t="s">
        <v>84</v>
      </c>
      <c r="M20" t="s">
        <v>85</v>
      </c>
      <c r="N20" t="s">
        <v>86</v>
      </c>
      <c r="O20" t="s">
        <v>79</v>
      </c>
      <c r="P20" t="s">
        <v>81</v>
      </c>
      <c r="Q20" t="s">
        <v>80</v>
      </c>
      <c r="R20" t="s">
        <v>82</v>
      </c>
      <c r="S20" t="s">
        <v>87</v>
      </c>
      <c r="T20" t="s">
        <v>89</v>
      </c>
      <c r="U20" t="s">
        <v>88</v>
      </c>
      <c r="V20" t="s">
        <v>90</v>
      </c>
      <c r="W20" t="s">
        <v>91</v>
      </c>
      <c r="X20" t="s">
        <v>92</v>
      </c>
      <c r="Y20" t="s">
        <v>93</v>
      </c>
      <c r="Z20" t="s">
        <v>97</v>
      </c>
      <c r="AA20" t="s">
        <v>98</v>
      </c>
      <c r="AB20" t="s">
        <v>99</v>
      </c>
      <c r="AC20" t="s">
        <v>100</v>
      </c>
      <c r="AD20" t="s">
        <v>101</v>
      </c>
      <c r="AE20" t="s">
        <v>102</v>
      </c>
      <c r="AF20" t="s">
        <v>103</v>
      </c>
      <c r="AG20" t="s">
        <v>104</v>
      </c>
    </row>
    <row r="21" spans="1:33">
      <c r="A21">
        <v>1</v>
      </c>
      <c r="B21">
        <v>0.05</v>
      </c>
      <c r="C21">
        <v>0.1</v>
      </c>
      <c r="D21">
        <v>0.01</v>
      </c>
      <c r="E21">
        <v>0.99</v>
      </c>
      <c r="F21" s="29">
        <v>0.1</v>
      </c>
      <c r="G21">
        <v>0.15</v>
      </c>
      <c r="H21">
        <v>0.2</v>
      </c>
      <c r="I21">
        <v>0.25</v>
      </c>
      <c r="J21">
        <v>0.3</v>
      </c>
      <c r="K21">
        <v>0.4</v>
      </c>
      <c r="L21">
        <v>0.45</v>
      </c>
      <c r="M21">
        <v>0.5</v>
      </c>
      <c r="N21">
        <v>0.55000000000000004</v>
      </c>
      <c r="O21">
        <f>((Table3[[#This Row],[i1]]*Table3[[#This Row],[w1]])+(Table3[[#This Row],[i2]]*Table3[[#This Row],[w2]]))</f>
        <v>2.7500000000000004E-2</v>
      </c>
      <c r="P21">
        <f>((Table3[[#This Row],[i1]]*Table3[[#This Row],[w3]])+(Table3[[#This Row],[i2]]*Table3[[#This Row],[w4]]))</f>
        <v>4.2499999999999996E-2</v>
      </c>
      <c r="Q21">
        <f>((1/(1 + EXP(-Table3[[#This Row],[h1]]))))</f>
        <v>0.50687456676453424</v>
      </c>
      <c r="R21">
        <f>((1/(1 + EXP(-Table3[[#This Row],[h2]]))))</f>
        <v>0.51062340100496373</v>
      </c>
      <c r="S21">
        <f>((Table3[[#This Row],[out_h1]]*Table3[[#This Row],[w5]])+(Table3[[#This Row],[out_h2]]*Table3[[#This Row],[w6]]))</f>
        <v>0.43253035715804738</v>
      </c>
      <c r="T21">
        <f>((Table3[[#This Row],[out_h1]]*Table3[[#This Row],[w7]])+(Table3[[#This Row],[out_h2]]*Table3[[#This Row],[w8]]))</f>
        <v>0.53428015393499717</v>
      </c>
      <c r="U21">
        <f>((1/(1 + EXP(-Table3[[#This Row],[o1]]))))</f>
        <v>0.60647773220672796</v>
      </c>
      <c r="V21">
        <f>((1/(1 + EXP(-Table3[[#This Row],[o2]]))))</f>
        <v>0.63048083545063482</v>
      </c>
      <c r="W21">
        <f>((1/2 * (Table3[[#This Row],[t1]]-Table3[[#This Row],[out_o1]])^2))</f>
        <v>0.17789284250924053</v>
      </c>
      <c r="X21">
        <f>((1/2 * (Table3[[#This Row],[t2]]-Table3[[#This Row],[out_o2]])^2))</f>
        <v>6.4627014839136757E-2</v>
      </c>
      <c r="Y21" s="30">
        <f>Table3[[#This Row],[E1]]+Table3[[#This Row],[E2]]</f>
        <v>0.24251985734837728</v>
      </c>
      <c r="Z2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1.882556669401121E-4</v>
      </c>
      <c r="AA2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3.765113338802242E-4</v>
      </c>
      <c r="AB2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2.2487247755452336E-4</v>
      </c>
      <c r="AC2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4.4974495510904672E-4</v>
      </c>
      <c r="AD21">
        <f>(Table3[[#This Row],[out_o1]]-Table3[[#This Row],[t1]])*Table3[[#This Row],[out_o1]]*(1-Table3[[#This Row],[out_o1]])*Table3[[#This Row],[out_h1]]</f>
        <v>7.2157072912136258E-2</v>
      </c>
      <c r="AE21">
        <f>(Table3[[#This Row],[out_o1]]-Table3[[#This Row],[t1]])*Table3[[#This Row],[out_o1]]*(1-Table3[[#This Row],[out_o1]])*Table3[[#This Row],[out_h2]]</f>
        <v>7.2690745191944781E-2</v>
      </c>
      <c r="AF21">
        <f>(Table3[[#This Row],[out_o2]]-Table3[[#This Row],[t2]])*Table3[[#This Row],[out_o2]]*(1-Table3[[#This Row],[out_o2]])*Table3[[#This Row],[out_h1]]</f>
        <v>-4.2455250092604709E-2</v>
      </c>
      <c r="AG21">
        <f>(Table3[[#This Row],[out_o2]]-Table3[[#This Row],[t2]])*Table3[[#This Row],[out_o2]]*(1-Table3[[#This Row],[out_o2]])*Table3[[#This Row],[out_h2]]</f>
        <v>-4.276924828006376E-2</v>
      </c>
    </row>
    <row r="22" spans="1:33">
      <c r="A22">
        <v>2</v>
      </c>
      <c r="B22">
        <v>0.05</v>
      </c>
      <c r="C22">
        <v>0.1</v>
      </c>
      <c r="D22">
        <v>0.01</v>
      </c>
      <c r="E22">
        <v>0.99</v>
      </c>
      <c r="F22" s="29">
        <v>0.1</v>
      </c>
      <c r="G22">
        <f>G21-F21*Z21</f>
        <v>0.149981174433306</v>
      </c>
      <c r="H22">
        <f>H21-F21*AA21</f>
        <v>0.19996234886661199</v>
      </c>
      <c r="I22">
        <f>I21-F21*AB21</f>
        <v>0.24997751275224456</v>
      </c>
      <c r="J22">
        <f>J21-F21*AC21</f>
        <v>0.2999550255044891</v>
      </c>
      <c r="K22">
        <f>K21-F21*AD21</f>
        <v>0.3927842927087864</v>
      </c>
      <c r="L22">
        <f>L21-F21*AE21</f>
        <v>0.44273092548080556</v>
      </c>
      <c r="M22">
        <f>M21-F21*AF21</f>
        <v>0.50424552500926045</v>
      </c>
      <c r="N22">
        <f>N21-F21*AG21</f>
        <v>0.55427692482800639</v>
      </c>
      <c r="O22">
        <f>((Table3[[#This Row],[i1]]*Table3[[#This Row],[w1]])+(Table3[[#This Row],[i2]]*Table3[[#This Row],[w2]]))</f>
        <v>2.7495293608326501E-2</v>
      </c>
      <c r="P22">
        <f>((Table3[[#This Row],[i1]]*Table3[[#This Row],[w3]])+(Table3[[#This Row],[i2]]*Table3[[#This Row],[w4]]))</f>
        <v>4.2494378188061142E-2</v>
      </c>
      <c r="Q22">
        <f>((1/(1 + EXP(-Table3[[#This Row],[h1]]))))</f>
        <v>0.50687339038900037</v>
      </c>
      <c r="R22">
        <f>((1/(1 + EXP(-Table3[[#This Row],[h2]]))))</f>
        <v>0.51062199618635395</v>
      </c>
      <c r="S22">
        <f>((Table3[[#This Row],[out_h1]]*Table3[[#This Row],[w5]])+(Table3[[#This Row],[out_h2]]*Table3[[#This Row],[w6]]))</f>
        <v>0.42516005507928889</v>
      </c>
      <c r="T22">
        <f>((Table3[[#This Row],[out_h1]]*Table3[[#This Row],[w7]])+(Table3[[#This Row],[out_h2]]*Table3[[#This Row],[w8]]))</f>
        <v>0.53861462864563558</v>
      </c>
      <c r="U22">
        <f>((1/(1 + EXP(-Table3[[#This Row],[o1]]))))</f>
        <v>0.6047173440054705</v>
      </c>
      <c r="V22">
        <f>((1/(1 + EXP(-Table3[[#This Row],[o2]]))))</f>
        <v>0.6314900862416406</v>
      </c>
      <c r="W22">
        <f>((1/2 * (Table3[[#This Row],[t1]]-Table3[[#This Row],[out_o1]])^2))</f>
        <v>0.17684435963046058</v>
      </c>
      <c r="X22">
        <f>((1/2 * (Table3[[#This Row],[t2]]-Table3[[#This Row],[out_o2]])^2))</f>
        <v>6.4264679131513139E-2</v>
      </c>
      <c r="Y22" s="30">
        <f>Table3[[#This Row],[E1]]+Table3[[#This Row],[E2]]</f>
        <v>0.2411090387619737</v>
      </c>
      <c r="Z2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1.720759537083246E-4</v>
      </c>
      <c r="AA2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3.441519074166492E-4</v>
      </c>
      <c r="AB2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2.0864700160177618E-4</v>
      </c>
      <c r="AC2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4.1729400320355235E-4</v>
      </c>
      <c r="AD22">
        <f>(Table3[[#This Row],[out_o1]]-Table3[[#This Row],[t1]])*Table3[[#This Row],[out_o1]]*(1-Table3[[#This Row],[out_o1]])*Table3[[#This Row],[out_h1]]</f>
        <v>7.2056021697241859E-2</v>
      </c>
      <c r="AE22">
        <f>(Table3[[#This Row],[out_o1]]-Table3[[#This Row],[t1]])*Table3[[#This Row],[out_o1]]*(1-Table3[[#This Row],[out_o1]])*Table3[[#This Row],[out_h2]]</f>
        <v>7.258891536613464E-2</v>
      </c>
      <c r="AF22">
        <f>(Table3[[#This Row],[out_o2]]-Table3[[#This Row],[t2]])*Table3[[#This Row],[out_o2]]*(1-Table3[[#This Row],[out_o2]])*Table3[[#This Row],[out_h1]]</f>
        <v>-4.2287924930072926E-2</v>
      </c>
      <c r="AG22">
        <f>(Table3[[#This Row],[out_o2]]-Table3[[#This Row],[t2]])*Table3[[#This Row],[out_o2]]*(1-Table3[[#This Row],[out_o2]])*Table3[[#This Row],[out_h2]]</f>
        <v>-4.2600667251048323E-2</v>
      </c>
    </row>
    <row r="23" spans="1:33">
      <c r="A23">
        <v>3</v>
      </c>
      <c r="B23">
        <v>0.05</v>
      </c>
      <c r="C23">
        <v>0.1</v>
      </c>
      <c r="D23">
        <v>0.01</v>
      </c>
      <c r="E23">
        <v>0.99</v>
      </c>
      <c r="F23" s="29">
        <v>0.1</v>
      </c>
      <c r="G23">
        <f t="shared" ref="G23:G70" si="0">G22-F22*Z22</f>
        <v>0.14996396683793517</v>
      </c>
      <c r="H23">
        <f t="shared" ref="H23:H70" si="1">H22-F22*AA22</f>
        <v>0.19992793367587033</v>
      </c>
      <c r="I23">
        <f t="shared" ref="I23:I70" si="2">I22-F22*AB22</f>
        <v>0.24995664805208437</v>
      </c>
      <c r="J23">
        <f t="shared" ref="J23:J70" si="3">J22-F22*AC22</f>
        <v>0.29991329610416873</v>
      </c>
      <c r="K23">
        <f t="shared" ref="K23:K70" si="4">K22-F22*AD22</f>
        <v>0.38557869053906219</v>
      </c>
      <c r="L23">
        <f t="shared" ref="L23:L70" si="5">L22-F22*AE22</f>
        <v>0.43547203394419209</v>
      </c>
      <c r="M23">
        <f t="shared" ref="M23:M70" si="6">M22-F22*AF22</f>
        <v>0.50847431750226779</v>
      </c>
      <c r="N23">
        <f t="shared" ref="N23:N70" si="7">N22-F22*AG22</f>
        <v>0.55853699155311121</v>
      </c>
      <c r="O23">
        <f>((Table3[[#This Row],[i1]]*Table3[[#This Row],[w1]])+(Table3[[#This Row],[i2]]*Table3[[#This Row],[w2]]))</f>
        <v>2.7490991709483794E-2</v>
      </c>
      <c r="P23">
        <f>((Table3[[#This Row],[i1]]*Table3[[#This Row],[w3]])+(Table3[[#This Row],[i2]]*Table3[[#This Row],[w4]]))</f>
        <v>4.2489162013021095E-2</v>
      </c>
      <c r="Q23">
        <f>((1/(1 + EXP(-Table3[[#This Row],[h1]]))))</f>
        <v>0.50687231511749464</v>
      </c>
      <c r="R23">
        <f>((1/(1 + EXP(-Table3[[#This Row],[h2]]))))</f>
        <v>0.51062069273104604</v>
      </c>
      <c r="S23">
        <f>((Table3[[#This Row],[out_h1]]*Table3[[#This Row],[w5]])+(Table3[[#This Row],[out_h2]]*Table3[[#This Row],[w6]]))</f>
        <v>0.41780019517108746</v>
      </c>
      <c r="T23">
        <f>((Table3[[#This Row],[out_h1]]*Table3[[#This Row],[w7]])+(Table3[[#This Row],[out_h2]]*Table3[[#This Row],[w8]]))</f>
        <v>0.54293210003292658</v>
      </c>
      <c r="U23">
        <f>((1/(1 + EXP(-Table3[[#This Row],[o1]]))))</f>
        <v>0.6029567362452668</v>
      </c>
      <c r="V23">
        <f>((1/(1 + EXP(-Table3[[#This Row],[o2]]))))</f>
        <v>0.63249423493072576</v>
      </c>
      <c r="W23">
        <f>((1/2 * (Table3[[#This Row],[t1]]-Table3[[#This Row],[out_o1]])^2))</f>
        <v>0.17579884552931943</v>
      </c>
      <c r="X23">
        <f>((1/2 * (Table3[[#This Row],[t2]]-Table3[[#This Row],[out_o2]])^2))</f>
        <v>6.3905186028883551E-2</v>
      </c>
      <c r="Y23" s="30">
        <f>Table3[[#This Row],[E1]]+Table3[[#This Row],[E2]]</f>
        <v>0.23970403155820297</v>
      </c>
      <c r="Z2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1.5596893740902484E-4</v>
      </c>
      <c r="AA2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3.1193787481804968E-4</v>
      </c>
      <c r="AB2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1.9249096882021716E-4</v>
      </c>
      <c r="AC2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3.8498193764043432E-4</v>
      </c>
      <c r="AD23">
        <f>(Table3[[#This Row],[out_o1]]-Table3[[#This Row],[t1]])*Table3[[#This Row],[out_o1]]*(1-Table3[[#This Row],[out_o1]])*Table3[[#This Row],[out_h1]]</f>
        <v>7.1952445956407832E-2</v>
      </c>
      <c r="AE23">
        <f>(Table3[[#This Row],[out_o1]]-Table3[[#This Row],[t1]])*Table3[[#This Row],[out_o1]]*(1-Table3[[#This Row],[out_o1]])*Table3[[#This Row],[out_h2]]</f>
        <v>7.248454236337129E-2</v>
      </c>
      <c r="AF23">
        <f>(Table3[[#This Row],[out_o2]]-Table3[[#This Row],[t2]])*Table3[[#This Row],[out_o2]]*(1-Table3[[#This Row],[out_o2]])*Table3[[#This Row],[out_h1]]</f>
        <v>-4.2121356429153683E-2</v>
      </c>
      <c r="AG23">
        <f>(Table3[[#This Row],[out_o2]]-Table3[[#This Row],[t2]])*Table3[[#This Row],[out_o2]]*(1-Table3[[#This Row],[out_o2]])*Table3[[#This Row],[out_h2]]</f>
        <v>-4.2432848583651921E-2</v>
      </c>
    </row>
    <row r="24" spans="1:33">
      <c r="A24">
        <v>4</v>
      </c>
      <c r="B24">
        <v>0.05</v>
      </c>
      <c r="C24">
        <v>0.1</v>
      </c>
      <c r="D24">
        <v>0.01</v>
      </c>
      <c r="E24">
        <v>0.99</v>
      </c>
      <c r="F24" s="29">
        <v>0.1</v>
      </c>
      <c r="G24">
        <f t="shared" si="0"/>
        <v>0.14994836994419428</v>
      </c>
      <c r="H24">
        <f t="shared" si="1"/>
        <v>0.19989673988838852</v>
      </c>
      <c r="I24">
        <f t="shared" si="2"/>
        <v>0.24993739895520234</v>
      </c>
      <c r="J24">
        <f t="shared" si="3"/>
        <v>0.29987479791040467</v>
      </c>
      <c r="K24">
        <f t="shared" si="4"/>
        <v>0.37838344594342138</v>
      </c>
      <c r="L24">
        <f t="shared" si="5"/>
        <v>0.42822357970785496</v>
      </c>
      <c r="M24">
        <f t="shared" si="6"/>
        <v>0.51268645314518313</v>
      </c>
      <c r="N24">
        <f t="shared" si="7"/>
        <v>0.56278027641147643</v>
      </c>
      <c r="O24">
        <f>((Table3[[#This Row],[i1]]*Table3[[#This Row],[w1]])+(Table3[[#This Row],[i2]]*Table3[[#This Row],[w2]]))</f>
        <v>2.7487092486048567E-2</v>
      </c>
      <c r="P24">
        <f>((Table3[[#This Row],[i1]]*Table3[[#This Row],[w3]])+(Table3[[#This Row],[i2]]*Table3[[#This Row],[w4]]))</f>
        <v>4.2484349738800581E-2</v>
      </c>
      <c r="Q24">
        <f>((1/(1 + EXP(-Table3[[#This Row],[h1]]))))</f>
        <v>0.50687134049576499</v>
      </c>
      <c r="R24">
        <f>((1/(1 + EXP(-Table3[[#This Row],[h2]]))))</f>
        <v>0.51061949020524977</v>
      </c>
      <c r="S24">
        <f>((Table3[[#This Row],[out_h1]]*Table3[[#This Row],[w5]])+(Table3[[#This Row],[out_h2]]*Table3[[#This Row],[w6]]))</f>
        <v>0.41045103043104086</v>
      </c>
      <c r="T24">
        <f>((Table3[[#This Row],[out_h1]]*Table3[[#This Row],[w7]])+(Table3[[#This Row],[out_h2]]*Table3[[#This Row],[w8]]))</f>
        <v>0.54723264759851586</v>
      </c>
      <c r="U24">
        <f>((1/(1 + EXP(-Table3[[#This Row],[o1]]))))</f>
        <v>0.60119602255223481</v>
      </c>
      <c r="V24">
        <f>((1/(1 + EXP(-Table3[[#This Row],[o2]]))))</f>
        <v>0.63349330609560972</v>
      </c>
      <c r="W24">
        <f>((1/2 * (Table3[[#This Row],[t1]]-Table3[[#This Row],[out_o1]])^2))</f>
        <v>0.17475636854079127</v>
      </c>
      <c r="X24">
        <f>((1/2 * (Table3[[#This Row],[t2]]-Table3[[#This Row],[out_o2]])^2))</f>
        <v>6.3548511399319316E-2</v>
      </c>
      <c r="Y24" s="30">
        <f>Table3[[#This Row],[E1]]+Table3[[#This Row],[E2]]</f>
        <v>0.23830487994011057</v>
      </c>
      <c r="Z2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1.3993602825011257E-4</v>
      </c>
      <c r="AA2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2.7987205650022515E-4</v>
      </c>
      <c r="AB2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1.7640582543450246E-4</v>
      </c>
      <c r="AC2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3.5281165086900493E-4</v>
      </c>
      <c r="AD24">
        <f>(Table3[[#This Row],[out_o1]]-Table3[[#This Row],[t1]])*Table3[[#This Row],[out_o1]]*(1-Table3[[#This Row],[out_o1]])*Table3[[#This Row],[out_h1]]</f>
        <v>7.184636815190068E-2</v>
      </c>
      <c r="AE24">
        <f>(Table3[[#This Row],[out_o1]]-Table3[[#This Row],[t1]])*Table3[[#This Row],[out_o1]]*(1-Table3[[#This Row],[out_o1]])*Table3[[#This Row],[out_h2]]</f>
        <v>7.2377648819007823E-2</v>
      </c>
      <c r="AF24">
        <f>(Table3[[#This Row],[out_o2]]-Table3[[#This Row],[t2]])*Table3[[#This Row],[out_o2]]*(1-Table3[[#This Row],[out_o2]])*Table3[[#This Row],[out_h1]]</f>
        <v>-4.1955544914016235E-2</v>
      </c>
      <c r="AG24">
        <f>(Table3[[#This Row],[out_o2]]-Table3[[#This Row],[t2]])*Table3[[#This Row],[out_o2]]*(1-Table3[[#This Row],[out_o2]])*Table3[[#This Row],[out_h2]]</f>
        <v>-4.226579260591954E-2</v>
      </c>
    </row>
    <row r="25" spans="1:33">
      <c r="A25">
        <v>5</v>
      </c>
      <c r="B25">
        <v>0.05</v>
      </c>
      <c r="C25">
        <v>0.1</v>
      </c>
      <c r="D25">
        <v>0.01</v>
      </c>
      <c r="E25">
        <v>0.99</v>
      </c>
      <c r="F25" s="29">
        <v>0.1</v>
      </c>
      <c r="G25">
        <f t="shared" si="0"/>
        <v>0.14993437634136927</v>
      </c>
      <c r="H25">
        <f t="shared" si="1"/>
        <v>0.19986875268273849</v>
      </c>
      <c r="I25">
        <f t="shared" si="2"/>
        <v>0.2499197583726589</v>
      </c>
      <c r="J25">
        <f t="shared" si="3"/>
        <v>0.29983951674531778</v>
      </c>
      <c r="K25">
        <f t="shared" si="4"/>
        <v>0.37119880912823133</v>
      </c>
      <c r="L25">
        <f t="shared" si="5"/>
        <v>0.42098581482595421</v>
      </c>
      <c r="M25">
        <f t="shared" si="6"/>
        <v>0.51688200763658476</v>
      </c>
      <c r="N25">
        <f t="shared" si="7"/>
        <v>0.56700685567206843</v>
      </c>
      <c r="O25">
        <f>((Table3[[#This Row],[i1]]*Table3[[#This Row],[w1]])+(Table3[[#This Row],[i2]]*Table3[[#This Row],[w2]]))</f>
        <v>2.7483594085342313E-2</v>
      </c>
      <c r="P25">
        <f>((Table3[[#This Row],[i1]]*Table3[[#This Row],[w3]])+(Table3[[#This Row],[i2]]*Table3[[#This Row],[w4]]))</f>
        <v>4.2479939593164727E-2</v>
      </c>
      <c r="Q25">
        <f>((1/(1 + EXP(-Table3[[#This Row],[h1]]))))</f>
        <v>0.50687046606074548</v>
      </c>
      <c r="R25">
        <f>((1/(1 + EXP(-Table3[[#This Row],[h2]]))))</f>
        <v>0.51061838816613703</v>
      </c>
      <c r="S25">
        <f>((Table3[[#This Row],[out_h1]]*Table3[[#This Row],[w5]])+(Table3[[#This Row],[out_h2]]*Table3[[#This Row],[w6]]))</f>
        <v>0.40311281159125689</v>
      </c>
      <c r="T25">
        <f>((Table3[[#This Row],[out_h1]]*Table3[[#This Row],[w7]])+(Table3[[#This Row],[out_h2]]*Table3[[#This Row],[w8]]))</f>
        <v>0.55151635083159056</v>
      </c>
      <c r="U25">
        <f>((1/(1 + EXP(-Table3[[#This Row],[o1]]))))</f>
        <v>0.59943531626596436</v>
      </c>
      <c r="V25">
        <f>((1/(1 + EXP(-Table3[[#This Row],[o2]]))))</f>
        <v>0.63448732438476585</v>
      </c>
      <c r="W25">
        <f>((1/2 * (Table3[[#This Row],[t1]]-Table3[[#This Row],[out_o1]])^2))</f>
        <v>0.1737169960307787</v>
      </c>
      <c r="X25">
        <f>((1/2 * (Table3[[#This Row],[t2]]-Table3[[#This Row],[out_o2]])^2))</f>
        <v>6.3194631261551351E-2</v>
      </c>
      <c r="Y25" s="30">
        <f>Table3[[#This Row],[E1]]+Table3[[#This Row],[E2]]</f>
        <v>0.23691162729233006</v>
      </c>
      <c r="Z2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1.2397862019248012E-4</v>
      </c>
      <c r="AA2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2.4795724038496024E-4</v>
      </c>
      <c r="AB2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1.603930021763588E-4</v>
      </c>
      <c r="AC2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3.2078600435271761E-4</v>
      </c>
      <c r="AD25">
        <f>(Table3[[#This Row],[out_o1]]-Table3[[#This Row],[t1]])*Table3[[#This Row],[out_o1]]*(1-Table3[[#This Row],[out_o1]])*Table3[[#This Row],[out_h1]]</f>
        <v>7.1737811378102381E-2</v>
      </c>
      <c r="AE25">
        <f>(Table3[[#This Row],[out_o1]]-Table3[[#This Row],[t1]])*Table3[[#This Row],[out_o1]]*(1-Table3[[#This Row],[out_o1]])*Table3[[#This Row],[out_h2]]</f>
        <v>7.2268258005119268E-2</v>
      </c>
      <c r="AF25">
        <f>(Table3[[#This Row],[out_o2]]-Table3[[#This Row],[t2]])*Table3[[#This Row],[out_o2]]*(1-Table3[[#This Row],[out_o2]])*Table3[[#This Row],[out_h1]]</f>
        <v>-4.1790490588396283E-2</v>
      </c>
      <c r="AG25">
        <f>(Table3[[#This Row],[out_o2]]-Table3[[#This Row],[t2]])*Table3[[#This Row],[out_o2]]*(1-Table3[[#This Row],[out_o2]])*Table3[[#This Row],[out_h2]]</f>
        <v>-4.2099499524522847E-2</v>
      </c>
    </row>
    <row r="26" spans="1:33">
      <c r="A26">
        <v>6</v>
      </c>
      <c r="B26">
        <v>0.05</v>
      </c>
      <c r="C26">
        <v>0.1</v>
      </c>
      <c r="D26">
        <v>0.01</v>
      </c>
      <c r="E26">
        <v>0.99</v>
      </c>
      <c r="F26" s="29">
        <v>0.1</v>
      </c>
      <c r="G26">
        <f t="shared" si="0"/>
        <v>0.14992197847935002</v>
      </c>
      <c r="H26">
        <f t="shared" si="1"/>
        <v>0.1998439569587</v>
      </c>
      <c r="I26">
        <f t="shared" si="2"/>
        <v>0.24990371907244127</v>
      </c>
      <c r="J26">
        <f t="shared" si="3"/>
        <v>0.29980743814488253</v>
      </c>
      <c r="K26">
        <f t="shared" si="4"/>
        <v>0.36402502799042108</v>
      </c>
      <c r="L26">
        <f t="shared" si="5"/>
        <v>0.41375898902544228</v>
      </c>
      <c r="M26">
        <f t="shared" si="6"/>
        <v>0.52106105669542435</v>
      </c>
      <c r="N26">
        <f t="shared" si="7"/>
        <v>0.57121680562452071</v>
      </c>
      <c r="O26">
        <f>((Table3[[#This Row],[i1]]*Table3[[#This Row],[w1]])+(Table3[[#This Row],[i2]]*Table3[[#This Row],[w2]]))</f>
        <v>2.7480494619837502E-2</v>
      </c>
      <c r="P26">
        <f>((Table3[[#This Row],[i1]]*Table3[[#This Row],[w3]])+(Table3[[#This Row],[i2]]*Table3[[#This Row],[w4]]))</f>
        <v>4.2475929768110321E-2</v>
      </c>
      <c r="Q26">
        <f>((1/(1 + EXP(-Table3[[#This Row],[h1]]))))</f>
        <v>0.50686969134065774</v>
      </c>
      <c r="R26">
        <f>((1/(1 + EXP(-Table3[[#This Row],[h2]]))))</f>
        <v>0.51061738616193919</v>
      </c>
      <c r="S26">
        <f>((Table3[[#This Row],[out_h1]]*Table3[[#This Row],[w5]])+(Table3[[#This Row],[out_h2]]*Table3[[#This Row],[w6]]))</f>
        <v>0.39578578705495682</v>
      </c>
      <c r="T26">
        <f>((Table3[[#This Row],[out_h1]]*Table3[[#This Row],[w7]])+(Table3[[#This Row],[out_h2]]*Table3[[#This Row],[w8]]))</f>
        <v>0.55578328919661191</v>
      </c>
      <c r="U26">
        <f>((1/(1 + EXP(-Table3[[#This Row],[o1]]))))</f>
        <v>0.59767473039849928</v>
      </c>
      <c r="V26">
        <f>((1/(1 + EXP(-Table3[[#This Row],[o2]]))))</f>
        <v>0.63547631451108733</v>
      </c>
      <c r="W26">
        <f>((1/2 * (Table3[[#This Row],[t1]]-Table3[[#This Row],[out_o1]])^2))</f>
        <v>0.17268079437447439</v>
      </c>
      <c r="X26">
        <f>((1/2 * (Table3[[#This Row],[t2]]-Table3[[#This Row],[out_o2]])^2))</f>
        <v>6.284352178632073E-2</v>
      </c>
      <c r="Y26" s="30">
        <f>Table3[[#This Row],[E1]]+Table3[[#This Row],[E2]]</f>
        <v>0.23552431616079511</v>
      </c>
      <c r="Z2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1.0809809009574604E-4</v>
      </c>
      <c r="AA2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2.1619618019149209E-4</v>
      </c>
      <c r="AB2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1.4445391340282666E-4</v>
      </c>
      <c r="AC2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2.8890782680565332E-4</v>
      </c>
      <c r="AD26">
        <f>(Table3[[#This Row],[out_o1]]-Table3[[#This Row],[t1]])*Table3[[#This Row],[out_o1]]*(1-Table3[[#This Row],[out_o1]])*Table3[[#This Row],[out_h1]]</f>
        <v>7.1626799346308667E-2</v>
      </c>
      <c r="AE26">
        <f>(Table3[[#This Row],[out_o1]]-Table3[[#This Row],[t1]])*Table3[[#This Row],[out_o1]]*(1-Table3[[#This Row],[out_o1]])*Table3[[#This Row],[out_h2]]</f>
        <v>7.2156393815185113E-2</v>
      </c>
      <c r="AF26">
        <f>(Table3[[#This Row],[out_o2]]-Table3[[#This Row],[t2]])*Table3[[#This Row],[out_o2]]*(1-Table3[[#This Row],[out_o2]])*Table3[[#This Row],[out_h1]]</f>
        <v>-4.1626193538665965E-2</v>
      </c>
      <c r="AG26">
        <f>(Table3[[#This Row],[out_o2]]-Table3[[#This Row],[t2]])*Table3[[#This Row],[out_o2]]*(1-Table3[[#This Row],[out_o2]])*Table3[[#This Row],[out_h2]]</f>
        <v>-4.1933969427853372E-2</v>
      </c>
    </row>
    <row r="27" spans="1:33">
      <c r="A27">
        <v>7</v>
      </c>
      <c r="B27">
        <v>0.05</v>
      </c>
      <c r="C27">
        <v>0.1</v>
      </c>
      <c r="D27">
        <v>0.01</v>
      </c>
      <c r="E27">
        <v>0.99</v>
      </c>
      <c r="F27" s="29">
        <v>0.1</v>
      </c>
      <c r="G27">
        <f t="shared" si="0"/>
        <v>0.14991116867034043</v>
      </c>
      <c r="H27">
        <f t="shared" si="1"/>
        <v>0.19982233734068086</v>
      </c>
      <c r="I27">
        <f t="shared" si="2"/>
        <v>0.24988927368110098</v>
      </c>
      <c r="J27">
        <f t="shared" si="3"/>
        <v>0.29977854736220194</v>
      </c>
      <c r="K27">
        <f t="shared" si="4"/>
        <v>0.3568623480557902</v>
      </c>
      <c r="L27">
        <f t="shared" si="5"/>
        <v>0.40654334964392375</v>
      </c>
      <c r="M27">
        <f t="shared" si="6"/>
        <v>0.52522367604929099</v>
      </c>
      <c r="N27">
        <f t="shared" si="7"/>
        <v>0.57541020256730602</v>
      </c>
      <c r="O27">
        <f>((Table3[[#This Row],[i1]]*Table3[[#This Row],[w1]])+(Table3[[#This Row],[i2]]*Table3[[#This Row],[w2]]))</f>
        <v>2.7477792167585106E-2</v>
      </c>
      <c r="P27">
        <f>((Table3[[#This Row],[i1]]*Table3[[#This Row],[w3]])+(Table3[[#This Row],[i2]]*Table3[[#This Row],[w4]]))</f>
        <v>4.247231842027524E-2</v>
      </c>
      <c r="Q27">
        <f>((1/(1 + EXP(-Table3[[#This Row],[h1]]))))</f>
        <v>0.50686901585511801</v>
      </c>
      <c r="R27">
        <f>((1/(1 + EXP(-Table3[[#This Row],[h2]]))))</f>
        <v>0.51061648373204904</v>
      </c>
      <c r="S27">
        <f>((Table3[[#This Row],[out_h1]]*Table3[[#This Row],[w5]])+(Table3[[#This Row],[out_h2]]*Table3[[#This Row],[w6]]))</f>
        <v>0.38847020283461431</v>
      </c>
      <c r="T27">
        <f>((Table3[[#This Row],[out_h1]]*Table3[[#This Row],[w7]])+(Table3[[#This Row],[out_h2]]*Table3[[#This Row],[w8]]))</f>
        <v>0.56003354212137535</v>
      </c>
      <c r="U27">
        <f>((1/(1 + EXP(-Table3[[#This Row],[o1]]))))</f>
        <v>0.59591437759373578</v>
      </c>
      <c r="V27">
        <f>((1/(1 + EXP(-Table3[[#This Row],[o2]]))))</f>
        <v>0.63646030124571029</v>
      </c>
      <c r="W27">
        <f>((1/2 * (Table3[[#This Row],[t1]]-Table3[[#This Row],[out_o1]])^2))</f>
        <v>0.17164782893552738</v>
      </c>
      <c r="X27">
        <f>((1/2 * (Table3[[#This Row],[t2]]-Table3[[#This Row],[out_o2]])^2))</f>
        <v>6.2495159297636958E-2</v>
      </c>
      <c r="Y27" s="30">
        <f>Table3[[#This Row],[E1]]+Table3[[#This Row],[E2]]</f>
        <v>0.23414298823316435</v>
      </c>
      <c r="Z2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9.2295796885442368E-5</v>
      </c>
      <c r="AA2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1.8459159377088474E-4</v>
      </c>
      <c r="AB2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1.285899562357348E-4</v>
      </c>
      <c r="AC2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2.571799124714696E-4</v>
      </c>
      <c r="AD27">
        <f>(Table3[[#This Row],[out_o1]]-Table3[[#This Row],[t1]])*Table3[[#This Row],[out_o1]]*(1-Table3[[#This Row],[out_o1]])*Table3[[#This Row],[out_h1]]</f>
        <v>7.1513356369152181E-2</v>
      </c>
      <c r="AE27">
        <f>(Table3[[#This Row],[out_o1]]-Table3[[#This Row],[t1]])*Table3[[#This Row],[out_o1]]*(1-Table3[[#This Row],[out_o1]])*Table3[[#This Row],[out_h2]]</f>
        <v>7.2042080748394022E-2</v>
      </c>
      <c r="AF27">
        <f>(Table3[[#This Row],[out_o2]]-Table3[[#This Row],[t2]])*Table3[[#This Row],[out_o2]]*(1-Table3[[#This Row],[out_o2]])*Table3[[#This Row],[out_h1]]</f>
        <v>-4.1462653736855183E-2</v>
      </c>
      <c r="AG27">
        <f>(Table3[[#This Row],[out_o2]]-Table3[[#This Row],[t2]])*Table3[[#This Row],[out_o2]]*(1-Table3[[#This Row],[out_o2]])*Table3[[#This Row],[out_h2]]</f>
        <v>-4.176920228906654E-2</v>
      </c>
    </row>
    <row r="28" spans="1:33">
      <c r="A28">
        <v>8</v>
      </c>
      <c r="B28">
        <v>0.05</v>
      </c>
      <c r="C28">
        <v>0.1</v>
      </c>
      <c r="D28">
        <v>0.01</v>
      </c>
      <c r="E28">
        <v>0.99</v>
      </c>
      <c r="F28" s="29">
        <v>0.1</v>
      </c>
      <c r="G28">
        <f t="shared" si="0"/>
        <v>0.14990193909065189</v>
      </c>
      <c r="H28">
        <f t="shared" si="1"/>
        <v>0.19980387818130377</v>
      </c>
      <c r="I28">
        <f t="shared" si="2"/>
        <v>0.24987641468547742</v>
      </c>
      <c r="J28">
        <f t="shared" si="3"/>
        <v>0.29975282937095482</v>
      </c>
      <c r="K28">
        <f t="shared" si="4"/>
        <v>0.34971101241887498</v>
      </c>
      <c r="L28">
        <f t="shared" si="5"/>
        <v>0.39933914156908434</v>
      </c>
      <c r="M28">
        <f t="shared" si="6"/>
        <v>0.52936994142297655</v>
      </c>
      <c r="N28">
        <f t="shared" si="7"/>
        <v>0.57958712279621272</v>
      </c>
      <c r="O28">
        <f>((Table3[[#This Row],[i1]]*Table3[[#This Row],[w1]])+(Table3[[#This Row],[i2]]*Table3[[#This Row],[w2]]))</f>
        <v>2.7475484772662973E-2</v>
      </c>
      <c r="P28">
        <f>((Table3[[#This Row],[i1]]*Table3[[#This Row],[w3]])+(Table3[[#This Row],[i2]]*Table3[[#This Row],[w4]]))</f>
        <v>4.2469103671369357E-2</v>
      </c>
      <c r="Q28">
        <f>((1/(1 + EXP(-Table3[[#This Row],[h1]]))))</f>
        <v>0.50686843911524915</v>
      </c>
      <c r="R28">
        <f>((1/(1 + EXP(-Table3[[#This Row],[h2]]))))</f>
        <v>0.51061568040712868</v>
      </c>
      <c r="S28">
        <f>((Table3[[#This Row],[out_h1]]*Table3[[#This Row],[w5]])+(Table3[[#This Row],[out_h2]]*Table3[[#This Row],[w6]]))</f>
        <v>0.38116630249166539</v>
      </c>
      <c r="T28">
        <f>((Table3[[#This Row],[out_h1]]*Table3[[#This Row],[w7]])+(Table3[[#This Row],[out_h2]]*Table3[[#This Row],[w8]]))</f>
        <v>0.56426718898539319</v>
      </c>
      <c r="U28">
        <f>((1/(1 + EXP(-Table3[[#This Row],[o1]]))))</f>
        <v>0.59415437008727223</v>
      </c>
      <c r="V28">
        <f>((1/(1 + EXP(-Table3[[#This Row],[o2]]))))</f>
        <v>0.63743930941199145</v>
      </c>
      <c r="W28">
        <f>((1/2 * (Table3[[#This Row],[t1]]-Table3[[#This Row],[out_o1]])^2))</f>
        <v>0.17061816404602889</v>
      </c>
      <c r="X28">
        <f>((1/2 * (Table3[[#This Row],[t2]]-Table3[[#This Row],[out_o2]])^2))</f>
        <v>6.2149520273946747E-2</v>
      </c>
      <c r="Y28" s="30">
        <f>Table3[[#This Row],[E1]]+Table3[[#This Row],[E2]]</f>
        <v>0.23276768431997563</v>
      </c>
      <c r="Z2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7.657308074249914E-5</v>
      </c>
      <c r="AA2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1.5314616148499828E-4</v>
      </c>
      <c r="AB2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1.1280250972327897E-4</v>
      </c>
      <c r="AC2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2.2560501944655795E-4</v>
      </c>
      <c r="AD28">
        <f>(Table3[[#This Row],[out_o1]]-Table3[[#This Row],[t1]])*Table3[[#This Row],[out_o1]]*(1-Table3[[#This Row],[out_o1]])*Table3[[#This Row],[out_h1]]</f>
        <v>7.1397507344671027E-2</v>
      </c>
      <c r="AE28">
        <f>(Table3[[#This Row],[out_o1]]-Table3[[#This Row],[t1]])*Table3[[#This Row],[out_o1]]*(1-Table3[[#This Row],[out_o1]])*Table3[[#This Row],[out_h2]]</f>
        <v>7.1925343893591343E-2</v>
      </c>
      <c r="AF28">
        <f>(Table3[[#This Row],[out_o2]]-Table3[[#This Row],[t2]])*Table3[[#This Row],[out_o2]]*(1-Table3[[#This Row],[out_o2]])*Table3[[#This Row],[out_h1]]</f>
        <v>-4.1299871043624169E-2</v>
      </c>
      <c r="AG28">
        <f>(Table3[[#This Row],[out_o2]]-Table3[[#This Row],[t2]])*Table3[[#This Row],[out_o2]]*(1-Table3[[#This Row],[out_o2]])*Table3[[#This Row],[out_h2]]</f>
        <v>-4.160519796907667E-2</v>
      </c>
    </row>
    <row r="29" spans="1:33">
      <c r="A29">
        <v>9</v>
      </c>
      <c r="B29">
        <v>0.05</v>
      </c>
      <c r="C29">
        <v>0.1</v>
      </c>
      <c r="D29">
        <v>0.01</v>
      </c>
      <c r="E29">
        <v>0.99</v>
      </c>
      <c r="F29" s="29">
        <v>0.1</v>
      </c>
      <c r="G29">
        <f t="shared" si="0"/>
        <v>0.14989428178257763</v>
      </c>
      <c r="H29">
        <f t="shared" si="1"/>
        <v>0.19978856356515526</v>
      </c>
      <c r="I29">
        <f t="shared" si="2"/>
        <v>0.24986513443450509</v>
      </c>
      <c r="J29">
        <f t="shared" si="3"/>
        <v>0.29973026886901016</v>
      </c>
      <c r="K29">
        <f t="shared" si="4"/>
        <v>0.34257126168440788</v>
      </c>
      <c r="L29">
        <f t="shared" si="5"/>
        <v>0.39214660717972522</v>
      </c>
      <c r="M29">
        <f t="shared" si="6"/>
        <v>0.53349992852733896</v>
      </c>
      <c r="N29">
        <f t="shared" si="7"/>
        <v>0.5837476425931204</v>
      </c>
      <c r="O29">
        <f>((Table3[[#This Row],[i1]]*Table3[[#This Row],[w1]])+(Table3[[#This Row],[i2]]*Table3[[#This Row],[w2]]))</f>
        <v>2.747357044564441E-2</v>
      </c>
      <c r="P29">
        <f>((Table3[[#This Row],[i1]]*Table3[[#This Row],[w3]])+(Table3[[#This Row],[i2]]*Table3[[#This Row],[w4]]))</f>
        <v>4.2466283608626275E-2</v>
      </c>
      <c r="Q29">
        <f>((1/(1 + EXP(-Table3[[#This Row],[h1]]))))</f>
        <v>0.50686796062379735</v>
      </c>
      <c r="R29">
        <f>((1/(1 + EXP(-Table3[[#This Row],[h2]]))))</f>
        <v>0.51061497570922221</v>
      </c>
      <c r="S29">
        <f>((Table3[[#This Row],[out_h1]]*Table3[[#This Row],[w5]])+(Table3[[#This Row],[out_h2]]*Table3[[#This Row],[w6]]))</f>
        <v>0.37387432707782631</v>
      </c>
      <c r="T29">
        <f>((Table3[[#This Row],[out_h1]]*Table3[[#This Row],[w7]])+(Table3[[#This Row],[out_h2]]*Table3[[#This Row],[w8]]))</f>
        <v>0.56848430910859582</v>
      </c>
      <c r="U29">
        <f>((1/(1 + EXP(-Table3[[#This Row],[o1]]))))</f>
        <v>0.59239481966674257</v>
      </c>
      <c r="V29">
        <f>((1/(1 + EXP(-Table3[[#This Row],[o2]]))))</f>
        <v>0.63841336387963876</v>
      </c>
      <c r="W29">
        <f>((1/2 * (Table3[[#This Row],[t1]]-Table3[[#This Row],[out_o1]])^2))</f>
        <v>0.16959186298732878</v>
      </c>
      <c r="X29">
        <f>((1/2 * (Table3[[#This Row],[t2]]-Table3[[#This Row],[out_o2]])^2))</f>
        <v>6.1806581349215649E-2</v>
      </c>
      <c r="Y29" s="30">
        <f>Table3[[#This Row],[E1]]+Table3[[#This Row],[E2]]</f>
        <v>0.23139844433654444</v>
      </c>
      <c r="Z2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6.0931262315819467E-5</v>
      </c>
      <c r="AA2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1.2186252463163893E-4</v>
      </c>
      <c r="AB2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9.7092934024527262E-5</v>
      </c>
      <c r="AC2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1.9418586804905452E-4</v>
      </c>
      <c r="AD29">
        <f>(Table3[[#This Row],[out_o1]]-Table3[[#This Row],[t1]])*Table3[[#This Row],[out_o1]]*(1-Table3[[#This Row],[out_o1]])*Table3[[#This Row],[out_h1]]</f>
        <v>7.1279277740042529E-2</v>
      </c>
      <c r="AE29">
        <f>(Table3[[#This Row],[out_o1]]-Table3[[#This Row],[t1]])*Table3[[#This Row],[out_o1]]*(1-Table3[[#This Row],[out_o1]])*Table3[[#This Row],[out_h2]]</f>
        <v>7.1806208912889649E-2</v>
      </c>
      <c r="AF29">
        <f>(Table3[[#This Row],[out_o2]]-Table3[[#This Row],[t2]])*Table3[[#This Row],[out_o2]]*(1-Table3[[#This Row],[out_o2]])*Table3[[#This Row],[out_h1]]</f>
        <v>-4.113784521118731E-2</v>
      </c>
      <c r="AG29">
        <f>(Table3[[#This Row],[out_o2]]-Table3[[#This Row],[t2]])*Table3[[#This Row],[out_o2]]*(1-Table3[[#This Row],[out_o2]])*Table3[[#This Row],[out_h2]]</f>
        <v>-4.1441956219502946E-2</v>
      </c>
    </row>
    <row r="30" spans="1:33">
      <c r="A30">
        <v>10</v>
      </c>
      <c r="B30">
        <v>0.05</v>
      </c>
      <c r="C30">
        <v>0.1</v>
      </c>
      <c r="D30">
        <v>0.01</v>
      </c>
      <c r="E30">
        <v>0.99</v>
      </c>
      <c r="F30" s="29">
        <v>0.1</v>
      </c>
      <c r="G30">
        <f t="shared" si="0"/>
        <v>0.14988818865634604</v>
      </c>
      <c r="H30">
        <f t="shared" si="1"/>
        <v>0.1997763773126921</v>
      </c>
      <c r="I30">
        <f t="shared" si="2"/>
        <v>0.24985542514110262</v>
      </c>
      <c r="J30">
        <f t="shared" si="3"/>
        <v>0.29971085028220523</v>
      </c>
      <c r="K30">
        <f t="shared" si="4"/>
        <v>0.33544333391040365</v>
      </c>
      <c r="L30">
        <f t="shared" si="5"/>
        <v>0.38496598628843626</v>
      </c>
      <c r="M30">
        <f t="shared" si="6"/>
        <v>0.53761371304845773</v>
      </c>
      <c r="N30">
        <f t="shared" si="7"/>
        <v>0.58789183821507074</v>
      </c>
      <c r="O30">
        <f>((Table3[[#This Row],[i1]]*Table3[[#This Row],[w1]])+(Table3[[#This Row],[i2]]*Table3[[#This Row],[w2]]))</f>
        <v>2.7472047164086515E-2</v>
      </c>
      <c r="P30">
        <f>((Table3[[#This Row],[i1]]*Table3[[#This Row],[w3]])+(Table3[[#This Row],[i2]]*Table3[[#This Row],[w4]]))</f>
        <v>4.2463856285275658E-2</v>
      </c>
      <c r="Q30">
        <f>((1/(1 + EXP(-Table3[[#This Row],[h1]]))))</f>
        <v>0.50686757987525544</v>
      </c>
      <c r="R30">
        <f>((1/(1 + EXP(-Table3[[#This Row],[h2]]))))</f>
        <v>0.51061436915187408</v>
      </c>
      <c r="S30">
        <f>((Table3[[#This Row],[out_h1]]*Table3[[#This Row],[w5]])+(Table3[[#This Row],[out_h2]]*Table3[[#This Row],[w6]]))</f>
        <v>0.36659451507805241</v>
      </c>
      <c r="T30">
        <f>((Table3[[#This Row],[out_h1]]*Table3[[#This Row],[w7]])+(Table3[[#This Row],[out_h2]]*Table3[[#This Row],[w8]]))</f>
        <v>0.57268498174034577</v>
      </c>
      <c r="U30">
        <f>((1/(1 + EXP(-Table3[[#This Row],[o1]]))))</f>
        <v>0.59063583763266525</v>
      </c>
      <c r="V30">
        <f>((1/(1 + EXP(-Table3[[#This Row],[o2]]))))</f>
        <v>0.63938248955899302</v>
      </c>
      <c r="W30">
        <f>((1/2 * (Table3[[#This Row],[t1]]-Table3[[#This Row],[out_o1]])^2))</f>
        <v>0.1685689879716934</v>
      </c>
      <c r="X30">
        <f>((1/2 * (Table3[[#This Row],[t2]]-Table3[[#This Row],[out_o2]])^2))</f>
        <v>6.1466319313924815E-2</v>
      </c>
      <c r="Y30" s="30">
        <f>Table3[[#This Row],[E1]]+Table3[[#This Row],[E2]]</f>
        <v>0.23003530728561822</v>
      </c>
      <c r="Z3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4.537164195869809E-5</v>
      </c>
      <c r="AA3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9.074328391739618E-5</v>
      </c>
      <c r="AB3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8.1462569617634501E-5</v>
      </c>
      <c r="AC3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1.62925139235269E-4</v>
      </c>
      <c r="AD30">
        <f>(Table3[[#This Row],[out_o1]]-Table3[[#This Row],[t1]])*Table3[[#This Row],[out_o1]]*(1-Table3[[#This Row],[out_o1]])*Table3[[#This Row],[out_h1]]</f>
        <v>7.115869357500422E-2</v>
      </c>
      <c r="AE30">
        <f>(Table3[[#This Row],[out_o1]]-Table3[[#This Row],[t1]])*Table3[[#This Row],[out_o1]]*(1-Table3[[#This Row],[out_o1]])*Table3[[#This Row],[out_h2]]</f>
        <v>7.1684702024963937E-2</v>
      </c>
      <c r="AF30">
        <f>(Table3[[#This Row],[out_o2]]-Table3[[#This Row],[t2]])*Table3[[#This Row],[out_o2]]*(1-Table3[[#This Row],[out_o2]])*Table3[[#This Row],[out_h1]]</f>
        <v>-4.0976575886188631E-2</v>
      </c>
      <c r="AG30">
        <f>(Table3[[#This Row],[out_o2]]-Table3[[#This Row],[t2]])*Table3[[#This Row],[out_o2]]*(1-Table3[[#This Row],[out_o2]])*Table3[[#This Row],[out_h2]]</f>
        <v>-4.127947668556646E-2</v>
      </c>
    </row>
    <row r="31" spans="1:33">
      <c r="A31">
        <v>11</v>
      </c>
      <c r="B31">
        <v>0.05</v>
      </c>
      <c r="C31">
        <v>0.1</v>
      </c>
      <c r="D31">
        <v>0.01</v>
      </c>
      <c r="E31">
        <v>0.99</v>
      </c>
      <c r="F31" s="29">
        <v>0.1</v>
      </c>
      <c r="G31">
        <f t="shared" si="0"/>
        <v>0.14988365149215016</v>
      </c>
      <c r="H31">
        <f t="shared" si="1"/>
        <v>0.19976730298430037</v>
      </c>
      <c r="I31">
        <f t="shared" si="2"/>
        <v>0.24984727888414085</v>
      </c>
      <c r="J31">
        <f t="shared" si="3"/>
        <v>0.29969455776828169</v>
      </c>
      <c r="K31">
        <f t="shared" si="4"/>
        <v>0.32832746455290324</v>
      </c>
      <c r="L31">
        <f t="shared" si="5"/>
        <v>0.37779751608593987</v>
      </c>
      <c r="M31">
        <f t="shared" si="6"/>
        <v>0.54171137063707664</v>
      </c>
      <c r="N31">
        <f t="shared" si="7"/>
        <v>0.59201978588362736</v>
      </c>
      <c r="O31">
        <f>((Table3[[#This Row],[i1]]*Table3[[#This Row],[w1]])+(Table3[[#This Row],[i2]]*Table3[[#This Row],[w2]]))</f>
        <v>2.7470912873037549E-2</v>
      </c>
      <c r="P31">
        <f>((Table3[[#This Row],[i1]]*Table3[[#This Row],[w3]])+(Table3[[#This Row],[i2]]*Table3[[#This Row],[w4]]))</f>
        <v>4.2461819721035216E-2</v>
      </c>
      <c r="Q31">
        <f>((1/(1 + EXP(-Table3[[#This Row],[h1]]))))</f>
        <v>0.50686729635598826</v>
      </c>
      <c r="R31">
        <f>((1/(1 + EXP(-Table3[[#This Row],[h2]]))))</f>
        <v>0.51061386024025224</v>
      </c>
      <c r="S31">
        <f>((Table3[[#This Row],[out_h1]]*Table3[[#This Row],[w5]])+(Table3[[#This Row],[out_h2]]*Table3[[#This Row],[w6]]))</f>
        <v>0.35932710235516718</v>
      </c>
      <c r="T31">
        <f>((Table3[[#This Row],[out_h1]]*Table3[[#This Row],[w7]])+(Table3[[#This Row],[out_h2]]*Table3[[#This Row],[w8]]))</f>
        <v>0.57686928604875831</v>
      </c>
      <c r="U31">
        <f>((1/(1 + EXP(-Table3[[#This Row],[o1]]))))</f>
        <v>0.58887753475984173</v>
      </c>
      <c r="V31">
        <f>((1/(1 + EXP(-Table3[[#This Row],[o2]]))))</f>
        <v>0.64034671139545629</v>
      </c>
      <c r="W31">
        <f>((1/2 * (Table3[[#This Row],[t1]]-Table3[[#This Row],[out_o1]])^2))</f>
        <v>0.16754960012481587</v>
      </c>
      <c r="X31">
        <f>((1/2 * (Table3[[#This Row],[t2]]-Table3[[#This Row],[out_o2]])^2))</f>
        <v>6.1128711115986167E-2</v>
      </c>
      <c r="Y31" s="30">
        <f>Table3[[#This Row],[E1]]+Table3[[#This Row],[E2]]</f>
        <v>0.22867831124080204</v>
      </c>
      <c r="Z3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2.989549898977418E-5</v>
      </c>
      <c r="AA3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5.9790997979548361E-5</v>
      </c>
      <c r="AB3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6.5912736532488741E-5</v>
      </c>
      <c r="AC3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1.3182547306497748E-4</v>
      </c>
      <c r="AD31">
        <f>(Table3[[#This Row],[out_o1]]-Table3[[#This Row],[t1]])*Table3[[#This Row],[out_o1]]*(1-Table3[[#This Row],[out_o1]])*Table3[[#This Row],[out_h1]]</f>
        <v>7.1035781404981665E-2</v>
      </c>
      <c r="AE31">
        <f>(Table3[[#This Row],[out_o1]]-Table3[[#This Row],[t1]])*Table3[[#This Row],[out_o1]]*(1-Table3[[#This Row],[out_o1]])*Table3[[#This Row],[out_h2]]</f>
        <v>7.1560849988052094E-2</v>
      </c>
      <c r="AF31">
        <f>(Table3[[#This Row],[out_o2]]-Table3[[#This Row],[t2]])*Table3[[#This Row],[out_o2]]*(1-Table3[[#This Row],[out_o2]])*Table3[[#This Row],[out_h1]]</f>
        <v>-4.0816062612528681E-2</v>
      </c>
      <c r="AG31">
        <f>(Table3[[#This Row],[out_o2]]-Table3[[#This Row],[t2]])*Table3[[#This Row],[out_o2]]*(1-Table3[[#This Row],[out_o2]])*Table3[[#This Row],[out_h2]]</f>
        <v>-4.1117758908938692E-2</v>
      </c>
    </row>
    <row r="32" spans="1:33">
      <c r="A32">
        <v>12</v>
      </c>
      <c r="B32">
        <v>0.05</v>
      </c>
      <c r="C32">
        <v>0.1</v>
      </c>
      <c r="D32">
        <v>0.01</v>
      </c>
      <c r="E32">
        <v>0.99</v>
      </c>
      <c r="F32" s="29">
        <v>0.1</v>
      </c>
      <c r="G32">
        <f t="shared" si="0"/>
        <v>0.14988066194225119</v>
      </c>
      <c r="H32">
        <f t="shared" si="1"/>
        <v>0.19976132388450241</v>
      </c>
      <c r="I32">
        <f t="shared" si="2"/>
        <v>0.24984068761048761</v>
      </c>
      <c r="J32">
        <f t="shared" si="3"/>
        <v>0.29968137522097521</v>
      </c>
      <c r="K32">
        <f t="shared" si="4"/>
        <v>0.32122388641240507</v>
      </c>
      <c r="L32">
        <f t="shared" si="5"/>
        <v>0.37064143108713465</v>
      </c>
      <c r="M32">
        <f t="shared" si="6"/>
        <v>0.54579297689832951</v>
      </c>
      <c r="N32">
        <f t="shared" si="7"/>
        <v>0.5961315617745212</v>
      </c>
      <c r="O32">
        <f>((Table3[[#This Row],[i1]]*Table3[[#This Row],[w1]])+(Table3[[#This Row],[i2]]*Table3[[#This Row],[w2]]))</f>
        <v>2.7470165485562803E-2</v>
      </c>
      <c r="P32">
        <f>((Table3[[#This Row],[i1]]*Table3[[#This Row],[w3]])+(Table3[[#This Row],[i2]]*Table3[[#This Row],[w4]]))</f>
        <v>4.2460171902621906E-2</v>
      </c>
      <c r="Q32">
        <f>((1/(1 + EXP(-Table3[[#This Row],[h1]]))))</f>
        <v>0.5068671095443652</v>
      </c>
      <c r="R32">
        <f>((1/(1 + EXP(-Table3[[#This Row],[h2]]))))</f>
        <v>0.5106134484712751</v>
      </c>
      <c r="S32">
        <f>((Table3[[#This Row],[out_h1]]*Table3[[#This Row],[w5]])+(Table3[[#This Row],[out_h2]]*Table3[[#This Row],[w6]]))</f>
        <v>0.35207232209619355</v>
      </c>
      <c r="T32">
        <f>((Table3[[#This Row],[out_h1]]*Table3[[#This Row],[w7]])+(Table3[[#This Row],[out_h2]]*Table3[[#This Row],[w8]]))</f>
        <v>0.58103730111032603</v>
      </c>
      <c r="U32">
        <f>((1/(1 + EXP(-Table3[[#This Row],[o1]]))))</f>
        <v>0.5871200212593316</v>
      </c>
      <c r="V32">
        <f>((1/(1 + EXP(-Table3[[#This Row],[o2]]))))</f>
        <v>0.64130605436406718</v>
      </c>
      <c r="W32">
        <f>((1/2 * (Table3[[#This Row],[t1]]-Table3[[#This Row],[out_o1]])^2))</f>
        <v>0.16653375946918567</v>
      </c>
      <c r="X32">
        <f>((1/2 * (Table3[[#This Row],[t2]]-Table3[[#This Row],[out_o2]])^2))</f>
        <v>6.0793733861577437E-2</v>
      </c>
      <c r="Y32" s="30">
        <f>Table3[[#This Row],[E1]]+Table3[[#This Row],[E2]]</f>
        <v>0.2273274933307631</v>
      </c>
      <c r="Z3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1.4504090979176045E-5</v>
      </c>
      <c r="AA3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2.900818195835209E-5</v>
      </c>
      <c r="AB3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5.0444733608471239E-5</v>
      </c>
      <c r="AC3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1.0088946721694248E-4</v>
      </c>
      <c r="AD32">
        <f>(Table3[[#This Row],[out_o1]]-Table3[[#This Row],[t1]])*Table3[[#This Row],[out_o1]]*(1-Table3[[#This Row],[out_o1]])*Table3[[#This Row],[out_h1]]</f>
        <v>7.0910568303945903E-2</v>
      </c>
      <c r="AE32">
        <f>(Table3[[#This Row],[out_o1]]-Table3[[#This Row],[t1]])*Table3[[#This Row],[out_o1]]*(1-Table3[[#This Row],[out_o1]])*Table3[[#This Row],[out_h2]]</f>
        <v>7.1434680082682514E-2</v>
      </c>
      <c r="AF32">
        <f>(Table3[[#This Row],[out_o2]]-Table3[[#This Row],[t2]])*Table3[[#This Row],[out_o2]]*(1-Table3[[#This Row],[out_o2]])*Table3[[#This Row],[out_h1]]</f>
        <v>-4.0656304834143488E-2</v>
      </c>
      <c r="AG32">
        <f>(Table3[[#This Row],[out_o2]]-Table3[[#This Row],[t2]])*Table3[[#This Row],[out_o2]]*(1-Table3[[#This Row],[out_o2]])*Table3[[#This Row],[out_h2]]</f>
        <v>-4.0956802330541275E-2</v>
      </c>
    </row>
    <row r="33" spans="1:33">
      <c r="A33">
        <v>13</v>
      </c>
      <c r="B33">
        <v>0.05</v>
      </c>
      <c r="C33">
        <v>0.1</v>
      </c>
      <c r="D33">
        <v>0.01</v>
      </c>
      <c r="E33">
        <v>0.99</v>
      </c>
      <c r="F33" s="29">
        <v>0.1</v>
      </c>
      <c r="G33">
        <f t="shared" si="0"/>
        <v>0.14987921153315328</v>
      </c>
      <c r="H33">
        <f t="shared" si="1"/>
        <v>0.19975842306630656</v>
      </c>
      <c r="I33">
        <f t="shared" si="2"/>
        <v>0.24983564313712675</v>
      </c>
      <c r="J33">
        <f t="shared" si="3"/>
        <v>0.29967128627425349</v>
      </c>
      <c r="K33">
        <f t="shared" si="4"/>
        <v>0.3141328295820105</v>
      </c>
      <c r="L33">
        <f t="shared" si="5"/>
        <v>0.36349796307886639</v>
      </c>
      <c r="M33">
        <f t="shared" si="6"/>
        <v>0.54985860738174386</v>
      </c>
      <c r="N33">
        <f t="shared" si="7"/>
        <v>0.60022724200757538</v>
      </c>
      <c r="O33">
        <f>((Table3[[#This Row],[i1]]*Table3[[#This Row],[w1]])+(Table3[[#This Row],[i2]]*Table3[[#This Row],[w2]]))</f>
        <v>2.7469802883288322E-2</v>
      </c>
      <c r="P33">
        <f>((Table3[[#This Row],[i1]]*Table3[[#This Row],[w3]])+(Table3[[#This Row],[i2]]*Table3[[#This Row],[w4]]))</f>
        <v>4.2458910784281691E-2</v>
      </c>
      <c r="Q33">
        <f>((1/(1 + EXP(-Table3[[#This Row],[h1]]))))</f>
        <v>0.50686701891089569</v>
      </c>
      <c r="R33">
        <f>((1/(1 + EXP(-Table3[[#This Row],[h2]]))))</f>
        <v>0.51061313333374481</v>
      </c>
      <c r="S33">
        <f>((Table3[[#This Row],[out_h1]]*Table3[[#This Row],[w5]])+(Table3[[#This Row],[out_h2]]*Table3[[#This Row],[w6]]))</f>
        <v>0.34483040476041193</v>
      </c>
      <c r="T33">
        <f>((Table3[[#This Row],[out_h1]]*Table3[[#This Row],[w7]])+(Table3[[#This Row],[out_h2]]*Table3[[#This Row],[w8]]))</f>
        <v>0.58518910589984108</v>
      </c>
      <c r="U33">
        <f>((1/(1 + EXP(-Table3[[#This Row],[o1]]))))</f>
        <v>0.5853634067410366</v>
      </c>
      <c r="V33">
        <f>((1/(1 + EXP(-Table3[[#This Row],[o2]]))))</f>
        <v>0.64226054346421901</v>
      </c>
      <c r="W33">
        <f>((1/2 * (Table3[[#This Row],[t1]]-Table3[[#This Row],[out_o1]])^2))</f>
        <v>0.16552152490832575</v>
      </c>
      <c r="X33">
        <f>((1/2 * (Table3[[#This Row],[t2]]-Table3[[#This Row],[out_o2]])^2))</f>
        <v>6.0461364815900157E-2</v>
      </c>
      <c r="Y33" s="30">
        <f>Table3[[#This Row],[E1]]+Table3[[#This Row],[E2]]</f>
        <v>0.22598288972422592</v>
      </c>
      <c r="Z3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-8.0134693955159302E-7</v>
      </c>
      <c r="AA3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-1.602693879103186E-6</v>
      </c>
      <c r="AB3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3.5059837777956001E-5</v>
      </c>
      <c r="AC3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7.0119675555912003E-5</v>
      </c>
      <c r="AD33">
        <f>(Table3[[#This Row],[out_o1]]-Table3[[#This Row],[t1]])*Table3[[#This Row],[out_o1]]*(1-Table3[[#This Row],[out_o1]])*Table3[[#This Row],[out_h1]]</f>
        <v>7.0783081847020701E-2</v>
      </c>
      <c r="AE33">
        <f>(Table3[[#This Row],[out_o1]]-Table3[[#This Row],[t1]])*Table3[[#This Row],[out_o1]]*(1-Table3[[#This Row],[out_o1]])*Table3[[#This Row],[out_h2]]</f>
        <v>7.1306220094150261E-2</v>
      </c>
      <c r="AF33">
        <f>(Table3[[#This Row],[out_o2]]-Table3[[#This Row],[t2]])*Table3[[#This Row],[out_o2]]*(1-Table3[[#This Row],[out_o2]])*Table3[[#This Row],[out_h1]]</f>
        <v>-4.0497301897735358E-2</v>
      </c>
      <c r="AG33">
        <f>(Table3[[#This Row],[out_o2]]-Table3[[#This Row],[t2]])*Table3[[#This Row],[out_o2]]*(1-Table3[[#This Row],[out_o2]])*Table3[[#This Row],[out_h2]]</f>
        <v>-4.0796606293297635E-2</v>
      </c>
    </row>
    <row r="34" spans="1:33">
      <c r="A34">
        <v>14</v>
      </c>
      <c r="B34">
        <v>0.05</v>
      </c>
      <c r="C34">
        <v>0.1</v>
      </c>
      <c r="D34">
        <v>0.01</v>
      </c>
      <c r="E34">
        <v>0.99</v>
      </c>
      <c r="F34" s="29">
        <v>0.1</v>
      </c>
      <c r="G34">
        <f t="shared" si="0"/>
        <v>0.14987929166784725</v>
      </c>
      <c r="H34">
        <f t="shared" si="1"/>
        <v>0.19975858333569446</v>
      </c>
      <c r="I34">
        <f t="shared" si="2"/>
        <v>0.24983213715334895</v>
      </c>
      <c r="J34">
        <f t="shared" si="3"/>
        <v>0.2996642743066979</v>
      </c>
      <c r="K34">
        <f t="shared" si="4"/>
        <v>0.30705452139730843</v>
      </c>
      <c r="L34">
        <f t="shared" si="5"/>
        <v>0.35636734106945139</v>
      </c>
      <c r="M34">
        <f t="shared" si="6"/>
        <v>0.55390833757151736</v>
      </c>
      <c r="N34">
        <f t="shared" si="7"/>
        <v>0.60430690263690512</v>
      </c>
      <c r="O34">
        <f>((Table3[[#This Row],[i1]]*Table3[[#This Row],[w1]])+(Table3[[#This Row],[i2]]*Table3[[#This Row],[w2]]))</f>
        <v>2.746982291696181E-2</v>
      </c>
      <c r="P34">
        <f>((Table3[[#This Row],[i1]]*Table3[[#This Row],[w3]])+(Table3[[#This Row],[i2]]*Table3[[#This Row],[w4]]))</f>
        <v>4.2458034288337242E-2</v>
      </c>
      <c r="Q34">
        <f>((1/(1 + EXP(-Table3[[#This Row],[h1]]))))</f>
        <v>0.50686702391836935</v>
      </c>
      <c r="R34">
        <f>((1/(1 + EXP(-Table3[[#This Row],[h2]]))))</f>
        <v>0.51061291430848399</v>
      </c>
      <c r="S34">
        <f>((Table3[[#This Row],[out_h1]]*Table3[[#This Row],[w5]])+(Table3[[#This Row],[out_h2]]*Table3[[#This Row],[w6]]))</f>
        <v>0.33760157802917107</v>
      </c>
      <c r="T34">
        <f>((Table3[[#This Row],[out_h1]]*Table3[[#This Row],[w7]])+(Table3[[#This Row],[out_h2]]*Table3[[#This Row],[w8]]))</f>
        <v>0.58932477928060989</v>
      </c>
      <c r="U34">
        <f>((1/(1 + EXP(-Table3[[#This Row],[o1]]))))</f>
        <v>0.58360780017692071</v>
      </c>
      <c r="V34">
        <f>((1/(1 + EXP(-Table3[[#This Row],[o2]]))))</f>
        <v>0.64321020371451976</v>
      </c>
      <c r="W34">
        <f>((1/2 * (Table3[[#This Row],[t1]]-Table3[[#This Row],[out_o1]])^2))</f>
        <v>0.1645129542119031</v>
      </c>
      <c r="X34">
        <f>((1/2 * (Table3[[#This Row],[t2]]-Table3[[#This Row],[out_o2]])^2))</f>
        <v>6.013158140386244E-2</v>
      </c>
      <c r="Y34" s="30">
        <f>Table3[[#This Row],[E1]]+Table3[[#This Row],[E2]]</f>
        <v>0.22464453561576553</v>
      </c>
      <c r="Z3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-1.6019602731178448E-5</v>
      </c>
      <c r="AA3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-3.2039205462356895E-5</v>
      </c>
      <c r="AB3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1.9759303376134335E-5</v>
      </c>
      <c r="AC3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3.9518606752268671E-5</v>
      </c>
      <c r="AD34">
        <f>(Table3[[#This Row],[out_o1]]-Table3[[#This Row],[t1]])*Table3[[#This Row],[out_o1]]*(1-Table3[[#This Row],[out_o1]])*Table3[[#This Row],[out_h1]]</f>
        <v>7.0653350092862166E-2</v>
      </c>
      <c r="AE34">
        <f>(Table3[[#This Row],[out_o1]]-Table3[[#This Row],[t1]])*Table3[[#This Row],[out_o1]]*(1-Table3[[#This Row],[out_o1]])*Table3[[#This Row],[out_h2]]</f>
        <v>7.1175498294763898E-2</v>
      </c>
      <c r="AF34">
        <f>(Table3[[#This Row],[out_o2]]-Table3[[#This Row],[t2]])*Table3[[#This Row],[out_o2]]*(1-Table3[[#This Row],[out_o2]])*Table3[[#This Row],[out_h1]]</f>
        <v>-4.0339053055455917E-2</v>
      </c>
      <c r="AG34">
        <f>(Table3[[#This Row],[out_o2]]-Table3[[#This Row],[t2]])*Table3[[#This Row],[out_o2]]*(1-Table3[[#This Row],[out_o2]])*Table3[[#This Row],[out_h2]]</f>
        <v>-4.0637170044836336E-2</v>
      </c>
    </row>
    <row r="35" spans="1:33">
      <c r="A35">
        <v>15</v>
      </c>
      <c r="B35">
        <v>0.05</v>
      </c>
      <c r="C35">
        <v>0.1</v>
      </c>
      <c r="D35">
        <v>0.01</v>
      </c>
      <c r="E35">
        <v>0.99</v>
      </c>
      <c r="F35" s="29">
        <v>0.1</v>
      </c>
      <c r="G35">
        <f t="shared" si="0"/>
        <v>0.14988089362812038</v>
      </c>
      <c r="H35">
        <f t="shared" si="1"/>
        <v>0.19976178725624069</v>
      </c>
      <c r="I35">
        <f t="shared" si="2"/>
        <v>0.24983016122301135</v>
      </c>
      <c r="J35">
        <f t="shared" si="3"/>
        <v>0.2996603224460227</v>
      </c>
      <c r="K35">
        <f t="shared" si="4"/>
        <v>0.29998918638802219</v>
      </c>
      <c r="L35">
        <f t="shared" si="5"/>
        <v>0.34924979123997502</v>
      </c>
      <c r="M35">
        <f t="shared" si="6"/>
        <v>0.55794224287706295</v>
      </c>
      <c r="N35">
        <f t="shared" si="7"/>
        <v>0.60837061964138872</v>
      </c>
      <c r="O35">
        <f>((Table3[[#This Row],[i1]]*Table3[[#This Row],[w1]])+(Table3[[#This Row],[i2]]*Table3[[#This Row],[w2]]))</f>
        <v>2.7470223407030092E-2</v>
      </c>
      <c r="P35">
        <f>((Table3[[#This Row],[i1]]*Table3[[#This Row],[w3]])+(Table3[[#This Row],[i2]]*Table3[[#This Row],[w4]]))</f>
        <v>4.2457540305752842E-2</v>
      </c>
      <c r="Q35">
        <f>((1/(1 + EXP(-Table3[[#This Row],[h1]]))))</f>
        <v>0.50686712402200074</v>
      </c>
      <c r="R35">
        <f>((1/(1 + EXP(-Table3[[#This Row],[h2]]))))</f>
        <v>0.51061279086847644</v>
      </c>
      <c r="S35">
        <f>((Table3[[#This Row],[out_h1]]*Table3[[#This Row],[w5]])+(Table3[[#This Row],[out_h2]]*Table3[[#This Row],[w6]]))</f>
        <v>0.33038606675747317</v>
      </c>
      <c r="T35">
        <f>((Table3[[#This Row],[out_h1]]*Table3[[#This Row],[w7]])+(Table3[[#This Row],[out_h2]]*Table3[[#This Row],[w8]]))</f>
        <v>0.59344439999495546</v>
      </c>
      <c r="U35">
        <f>((1/(1 + EXP(-Table3[[#This Row],[o1]]))))</f>
        <v>0.58185330986489403</v>
      </c>
      <c r="V35">
        <f>((1/(1 + EXP(-Table3[[#This Row],[o2]]))))</f>
        <v>0.64415506014779056</v>
      </c>
      <c r="W35">
        <f>((1/2 * (Table3[[#This Row],[t1]]-Table3[[#This Row],[out_o1]])^2))</f>
        <v>0.16350810400171725</v>
      </c>
      <c r="X35">
        <f>((1/2 * (Table3[[#This Row],[t2]]-Table3[[#This Row],[out_o2]])^2))</f>
        <v>5.9804361210689182E-2</v>
      </c>
      <c r="Y35" s="30">
        <f>Table3[[#This Row],[E1]]+Table3[[#This Row],[E2]]</f>
        <v>0.22331246521240644</v>
      </c>
      <c r="Z3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-3.1149488093690258E-5</v>
      </c>
      <c r="AA3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-6.2298976187380515E-5</v>
      </c>
      <c r="AB3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4.5443614776778669E-6</v>
      </c>
      <c r="AC3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9.0887229553557338E-6</v>
      </c>
      <c r="AD35">
        <f>(Table3[[#This Row],[out_o1]]-Table3[[#This Row],[t1]])*Table3[[#This Row],[out_o1]]*(1-Table3[[#This Row],[out_o1]])*Table3[[#This Row],[out_h1]]</f>
        <v>7.0521401565831712E-2</v>
      </c>
      <c r="AE35">
        <f>(Table3[[#This Row],[out_o1]]-Table3[[#This Row],[t1]])*Table3[[#This Row],[out_o1]]*(1-Table3[[#This Row],[out_o1]])*Table3[[#This Row],[out_h2]]</f>
        <v>7.1042543425883911E-2</v>
      </c>
      <c r="AF35">
        <f>(Table3[[#This Row],[out_o2]]-Table3[[#This Row],[t2]])*Table3[[#This Row],[out_o2]]*(1-Table3[[#This Row],[out_o2]])*Table3[[#This Row],[out_h1]]</f>
        <v>-4.0181557467541769E-2</v>
      </c>
      <c r="AG35">
        <f>(Table3[[#This Row],[out_o2]]-Table3[[#This Row],[t2]])*Table3[[#This Row],[out_o2]]*(1-Table3[[#This Row],[out_o2]])*Table3[[#This Row],[out_h2]]</f>
        <v>-4.0478492740146657E-2</v>
      </c>
    </row>
    <row r="36" spans="1:33">
      <c r="A36">
        <v>16</v>
      </c>
      <c r="B36">
        <v>0.05</v>
      </c>
      <c r="C36">
        <v>0.1</v>
      </c>
      <c r="D36">
        <v>0.01</v>
      </c>
      <c r="E36">
        <v>0.99</v>
      </c>
      <c r="F36" s="29">
        <v>0.1</v>
      </c>
      <c r="G36">
        <f t="shared" si="0"/>
        <v>0.14988400857692974</v>
      </c>
      <c r="H36">
        <f t="shared" si="1"/>
        <v>0.19976801715385942</v>
      </c>
      <c r="I36">
        <f t="shared" si="2"/>
        <v>0.24982970678686359</v>
      </c>
      <c r="J36">
        <f t="shared" si="3"/>
        <v>0.29965941357372716</v>
      </c>
      <c r="K36">
        <f t="shared" si="4"/>
        <v>0.29293704623143901</v>
      </c>
      <c r="L36">
        <f t="shared" si="5"/>
        <v>0.34214553689738664</v>
      </c>
      <c r="M36">
        <f t="shared" si="6"/>
        <v>0.56196039862381708</v>
      </c>
      <c r="N36">
        <f t="shared" si="7"/>
        <v>0.61241846891540341</v>
      </c>
      <c r="O36">
        <f>((Table3[[#This Row],[i1]]*Table3[[#This Row],[w1]])+(Table3[[#This Row],[i2]]*Table3[[#This Row],[w2]]))</f>
        <v>2.7471002144232433E-2</v>
      </c>
      <c r="P36">
        <f>((Table3[[#This Row],[i1]]*Table3[[#This Row],[w3]])+(Table3[[#This Row],[i2]]*Table3[[#This Row],[w4]]))</f>
        <v>4.24574266967159E-2</v>
      </c>
      <c r="Q36">
        <f>((1/(1 + EXP(-Table3[[#This Row],[h1]]))))</f>
        <v>0.50686731866957702</v>
      </c>
      <c r="R36">
        <f>((1/(1 + EXP(-Table3[[#This Row],[h2]]))))</f>
        <v>0.5106127624790131</v>
      </c>
      <c r="S36">
        <f>((Table3[[#This Row],[out_h1]]*Table3[[#This Row],[w5]])+(Table3[[#This Row],[out_h2]]*Table3[[#This Row],[w6]]))</f>
        <v>0.32318409292735512</v>
      </c>
      <c r="T36">
        <f>((Table3[[#This Row],[out_h1]]*Table3[[#This Row],[w7]])+(Table3[[#This Row],[out_h2]]*Table3[[#This Row],[w8]]))</f>
        <v>0.5975480466550025</v>
      </c>
      <c r="U36">
        <f>((1/(1 + EXP(-Table3[[#This Row],[o1]]))))</f>
        <v>0.58010004339338717</v>
      </c>
      <c r="V36">
        <f>((1/(1 + EXP(-Table3[[#This Row],[o2]]))))</f>
        <v>0.64509513780619998</v>
      </c>
      <c r="W36">
        <f>((1/2 * (Table3[[#This Row],[t1]]-Table3[[#This Row],[out_o1]])^2))</f>
        <v>0.16250702973857095</v>
      </c>
      <c r="X36">
        <f>((1/2 * (Table3[[#This Row],[t2]]-Table3[[#This Row],[out_o2]])^2))</f>
        <v>5.947968198246209E-2</v>
      </c>
      <c r="Y36" s="30">
        <f>Table3[[#This Row],[E1]]+Table3[[#This Row],[E2]]</f>
        <v>0.22198671172103304</v>
      </c>
      <c r="Z3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-4.6189839065906288E-5</v>
      </c>
      <c r="AA3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-9.2379678131812576E-5</v>
      </c>
      <c r="AB3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-1.0583780739271732E-5</v>
      </c>
      <c r="AC3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-2.1167561478543465E-5</v>
      </c>
      <c r="AD36">
        <f>(Table3[[#This Row],[out_o1]]-Table3[[#This Row],[t1]])*Table3[[#This Row],[out_o1]]*(1-Table3[[#This Row],[out_o1]])*Table3[[#This Row],[out_h1]]</f>
        <v>7.0387265237984484E-2</v>
      </c>
      <c r="AE36">
        <f>(Table3[[#This Row],[out_o1]]-Table3[[#This Row],[t1]])*Table3[[#This Row],[out_o1]]*(1-Table3[[#This Row],[out_o1]])*Table3[[#This Row],[out_h2]]</f>
        <v>7.0907384679775934E-2</v>
      </c>
      <c r="AF36">
        <f>(Table3[[#This Row],[out_o2]]-Table3[[#This Row],[t2]])*Table3[[#This Row],[out_o2]]*(1-Table3[[#This Row],[out_o2]])*Table3[[#This Row],[out_h1]]</f>
        <v>-4.0024814204902975E-2</v>
      </c>
      <c r="AG36">
        <f>(Table3[[#This Row],[out_o2]]-Table3[[#This Row],[t2]])*Table3[[#This Row],[out_o2]]*(1-Table3[[#This Row],[out_o2]])*Table3[[#This Row],[out_h2]]</f>
        <v>-4.0320573444186873E-2</v>
      </c>
    </row>
    <row r="37" spans="1:33">
      <c r="A37">
        <v>17</v>
      </c>
      <c r="B37">
        <v>0.05</v>
      </c>
      <c r="C37">
        <v>0.1</v>
      </c>
      <c r="D37">
        <v>0.01</v>
      </c>
      <c r="E37">
        <v>0.99</v>
      </c>
      <c r="F37" s="29">
        <v>0.1</v>
      </c>
      <c r="G37">
        <f t="shared" si="0"/>
        <v>0.14988862756083632</v>
      </c>
      <c r="H37">
        <f t="shared" si="1"/>
        <v>0.1997772551216726</v>
      </c>
      <c r="I37">
        <f t="shared" si="2"/>
        <v>0.24983076516493752</v>
      </c>
      <c r="J37">
        <f t="shared" si="3"/>
        <v>0.29966153032987503</v>
      </c>
      <c r="K37">
        <f t="shared" si="4"/>
        <v>0.28589831970764057</v>
      </c>
      <c r="L37">
        <f t="shared" si="5"/>
        <v>0.33505479842940905</v>
      </c>
      <c r="M37">
        <f t="shared" si="6"/>
        <v>0.56596288004430739</v>
      </c>
      <c r="N37">
        <f t="shared" si="7"/>
        <v>0.61645052625982211</v>
      </c>
      <c r="O37">
        <f>((Table3[[#This Row],[i1]]*Table3[[#This Row],[w1]])+(Table3[[#This Row],[i2]]*Table3[[#This Row],[w2]]))</f>
        <v>2.7472156890209078E-2</v>
      </c>
      <c r="P37">
        <f>((Table3[[#This Row],[i1]]*Table3[[#This Row],[w3]])+(Table3[[#This Row],[i2]]*Table3[[#This Row],[w4]]))</f>
        <v>4.2457691291234383E-2</v>
      </c>
      <c r="Q37">
        <f>((1/(1 + EXP(-Table3[[#This Row],[h1]]))))</f>
        <v>0.50686760730161096</v>
      </c>
      <c r="R37">
        <f>((1/(1 + EXP(-Table3[[#This Row],[h2]]))))</f>
        <v>0.51061282859784107</v>
      </c>
      <c r="S37">
        <f>((Table3[[#This Row],[out_h1]]*Table3[[#This Row],[w5]])+(Table3[[#This Row],[out_h2]]*Table3[[#This Row],[w6]]))</f>
        <v>0.31599587560308284</v>
      </c>
      <c r="T37">
        <f>((Table3[[#This Row],[out_h1]]*Table3[[#This Row],[w7]])+(Table3[[#This Row],[out_h2]]*Table3[[#This Row],[w8]]))</f>
        <v>0.60163579773374221</v>
      </c>
      <c r="U37">
        <f>((1/(1 + EXP(-Table3[[#This Row],[o1]]))))</f>
        <v>0.57834810760663913</v>
      </c>
      <c r="V37">
        <f>((1/(1 + EXP(-Table3[[#This Row],[o2]]))))</f>
        <v>0.64603046173653456</v>
      </c>
      <c r="W37">
        <f>((1/2 * (Table3[[#This Row],[t1]]-Table3[[#This Row],[out_o1]])^2))</f>
        <v>0.16150978571002392</v>
      </c>
      <c r="X37">
        <f>((1/2 * (Table3[[#This Row],[t2]]-Table3[[#This Row],[out_o2]])^2))</f>
        <v>5.9157521626590805E-2</v>
      </c>
      <c r="Y37" s="30">
        <f>Table3[[#This Row],[E1]]+Table3[[#This Row],[E2]]</f>
        <v>0.22066730733661472</v>
      </c>
      <c r="Z3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-6.1139516607417095E-5</v>
      </c>
      <c r="AA3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-1.2227903321483419E-4</v>
      </c>
      <c r="AB3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-2.5623940601366287E-5</v>
      </c>
      <c r="AC3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-5.1247881202732575E-5</v>
      </c>
      <c r="AD37">
        <f>(Table3[[#This Row],[out_o1]]-Table3[[#This Row],[t1]])*Table3[[#This Row],[out_o1]]*(1-Table3[[#This Row],[out_o1]])*Table3[[#This Row],[out_h1]]</f>
        <v>7.0250970510894684E-2</v>
      </c>
      <c r="AE37">
        <f>(Table3[[#This Row],[out_o1]]-Table3[[#This Row],[t1]])*Table3[[#This Row],[out_o1]]*(1-Table3[[#This Row],[out_o1]])*Table3[[#This Row],[out_h2]]</f>
        <v>7.0770051681299156E-2</v>
      </c>
      <c r="AF37">
        <f>(Table3[[#This Row],[out_o2]]-Table3[[#This Row],[t2]])*Table3[[#This Row],[out_o2]]*(1-Table3[[#This Row],[out_o2]])*Table3[[#This Row],[out_h1]]</f>
        <v>-3.9868822251664486E-2</v>
      </c>
      <c r="AG37">
        <f>(Table3[[#This Row],[out_o2]]-Table3[[#This Row],[t2]])*Table3[[#This Row],[out_o2]]*(1-Table3[[#This Row],[out_o2]])*Table3[[#This Row],[out_h2]]</f>
        <v>-4.0163411134444868E-2</v>
      </c>
    </row>
    <row r="38" spans="1:33">
      <c r="A38">
        <v>18</v>
      </c>
      <c r="B38">
        <v>0.05</v>
      </c>
      <c r="C38">
        <v>0.1</v>
      </c>
      <c r="D38">
        <v>0.01</v>
      </c>
      <c r="E38">
        <v>0.99</v>
      </c>
      <c r="F38" s="29">
        <v>0.1</v>
      </c>
      <c r="G38">
        <f t="shared" si="0"/>
        <v>0.14989474151249707</v>
      </c>
      <c r="H38">
        <f t="shared" si="1"/>
        <v>0.19978948302499408</v>
      </c>
      <c r="I38">
        <f t="shared" si="2"/>
        <v>0.24983332755899765</v>
      </c>
      <c r="J38">
        <f t="shared" si="3"/>
        <v>0.29966665511799528</v>
      </c>
      <c r="K38">
        <f t="shared" si="4"/>
        <v>0.27887322265655112</v>
      </c>
      <c r="L38">
        <f t="shared" si="5"/>
        <v>0.32797779326127913</v>
      </c>
      <c r="M38">
        <f t="shared" si="6"/>
        <v>0.5699497622694738</v>
      </c>
      <c r="N38">
        <f t="shared" si="7"/>
        <v>0.62046686737326662</v>
      </c>
      <c r="O38">
        <f>((Table3[[#This Row],[i1]]*Table3[[#This Row],[w1]])+(Table3[[#This Row],[i2]]*Table3[[#This Row],[w2]]))</f>
        <v>2.7473685378124266E-2</v>
      </c>
      <c r="P38">
        <f>((Table3[[#This Row],[i1]]*Table3[[#This Row],[w3]])+(Table3[[#This Row],[i2]]*Table3[[#This Row],[w4]]))</f>
        <v>4.2458331889749415E-2</v>
      </c>
      <c r="Q38">
        <f>((1/(1 + EXP(-Table3[[#This Row],[h1]]))))</f>
        <v>0.50686798935149613</v>
      </c>
      <c r="R38">
        <f>((1/(1 + EXP(-Table3[[#This Row],[h2]]))))</f>
        <v>0.51061298867531668</v>
      </c>
      <c r="S38">
        <f>((Table3[[#This Row],[out_h1]]*Table3[[#This Row],[w5]])+(Table3[[#This Row],[out_h2]]*Table3[[#This Row],[w6]]))</f>
        <v>0.30882163088817505</v>
      </c>
      <c r="T38">
        <f>((Table3[[#This Row],[out_h1]]*Table3[[#This Row],[w7]])+(Table3[[#This Row],[out_h2]]*Table3[[#This Row],[w8]]))</f>
        <v>0.60570773155636637</v>
      </c>
      <c r="U38">
        <f>((1/(1 + EXP(-Table3[[#This Row],[o1]]))))</f>
        <v>0.57659760857072595</v>
      </c>
      <c r="V38">
        <f>((1/(1 + EXP(-Table3[[#This Row],[o2]]))))</f>
        <v>0.64696105698559914</v>
      </c>
      <c r="W38">
        <f>((1/2 * (Table3[[#This Row],[t1]]-Table3[[#This Row],[out_o1]])^2))</f>
        <v>0.16051642501903279</v>
      </c>
      <c r="X38">
        <f>((1/2 * (Table3[[#This Row],[t2]]-Table3[[#This Row],[out_o2]])^2))</f>
        <v>5.883785821221868E-2</v>
      </c>
      <c r="Y38" s="30">
        <f>Table3[[#This Row],[E1]]+Table3[[#This Row],[E2]]</f>
        <v>0.21935428323125147</v>
      </c>
      <c r="Z3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-7.599740715049722E-5</v>
      </c>
      <c r="AA3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-1.5199481430099444E-4</v>
      </c>
      <c r="AB3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-4.0574960520195589E-5</v>
      </c>
      <c r="AC3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-8.1149921040391177E-5</v>
      </c>
      <c r="AD38">
        <f>(Table3[[#This Row],[out_o1]]-Table3[[#This Row],[t1]])*Table3[[#This Row],[out_o1]]*(1-Table3[[#This Row],[out_o1]])*Table3[[#This Row],[out_h1]]</f>
        <v>7.0112547197339559E-2</v>
      </c>
      <c r="AE38">
        <f>(Table3[[#This Row],[out_o1]]-Table3[[#This Row],[t1]])*Table3[[#This Row],[out_o1]]*(1-Table3[[#This Row],[out_o1]])*Table3[[#This Row],[out_h2]]</f>
        <v>7.0630574469452992E-2</v>
      </c>
      <c r="AF38">
        <f>(Table3[[#This Row],[out_o2]]-Table3[[#This Row],[t2]])*Table3[[#This Row],[out_o2]]*(1-Table3[[#This Row],[out_o2]])*Table3[[#This Row],[out_h1]]</f>
        <v>-3.9713580507661161E-2</v>
      </c>
      <c r="AG38">
        <f>(Table3[[#This Row],[out_o2]]-Table3[[#This Row],[t2]])*Table3[[#This Row],[out_o2]]*(1-Table3[[#This Row],[out_o2]])*Table3[[#This Row],[out_h2]]</f>
        <v>-4.0007004703452205E-2</v>
      </c>
    </row>
    <row r="39" spans="1:33">
      <c r="A39">
        <v>19</v>
      </c>
      <c r="B39">
        <v>0.05</v>
      </c>
      <c r="C39">
        <v>0.1</v>
      </c>
      <c r="D39">
        <v>0.01</v>
      </c>
      <c r="E39">
        <v>0.99</v>
      </c>
      <c r="F39" s="29">
        <v>0.1</v>
      </c>
      <c r="G39">
        <f t="shared" si="0"/>
        <v>0.14990234125321211</v>
      </c>
      <c r="H39">
        <f t="shared" si="1"/>
        <v>0.19980468250642419</v>
      </c>
      <c r="I39">
        <f t="shared" si="2"/>
        <v>0.24983738505504965</v>
      </c>
      <c r="J39">
        <f t="shared" si="3"/>
        <v>0.2996747701100993</v>
      </c>
      <c r="K39">
        <f t="shared" si="4"/>
        <v>0.27186196793681716</v>
      </c>
      <c r="L39">
        <f t="shared" si="5"/>
        <v>0.32091473581433383</v>
      </c>
      <c r="M39">
        <f t="shared" si="6"/>
        <v>0.5739211203202399</v>
      </c>
      <c r="N39">
        <f t="shared" si="7"/>
        <v>0.62446756784361179</v>
      </c>
      <c r="O39">
        <f>((Table3[[#This Row],[i1]]*Table3[[#This Row],[w1]])+(Table3[[#This Row],[i2]]*Table3[[#This Row],[w2]]))</f>
        <v>2.7475585313303026E-2</v>
      </c>
      <c r="P39">
        <f>((Table3[[#This Row],[i1]]*Table3[[#This Row],[w3]])+(Table3[[#This Row],[i2]]*Table3[[#This Row],[w4]]))</f>
        <v>4.2459346263762417E-2</v>
      </c>
      <c r="Q39">
        <f>((1/(1 + EXP(-Table3[[#This Row],[h1]]))))</f>
        <v>0.50686846424566612</v>
      </c>
      <c r="R39">
        <f>((1/(1 + EXP(-Table3[[#This Row],[h2]]))))</f>
        <v>0.51061324215456272</v>
      </c>
      <c r="S39">
        <f>((Table3[[#This Row],[out_h1]]*Table3[[#This Row],[w5]])+(Table3[[#This Row],[out_h2]]*Table3[[#This Row],[w6]]))</f>
        <v>0.30166157188427101</v>
      </c>
      <c r="T39">
        <f>((Table3[[#This Row],[out_h1]]*Table3[[#This Row],[w7]])+(Table3[[#This Row],[out_h2]]*Table3[[#This Row],[w8]]))</f>
        <v>0.60976392629187315</v>
      </c>
      <c r="U39">
        <f>((1/(1 + EXP(-Table3[[#This Row],[o1]]))))</f>
        <v>0.57484865154035036</v>
      </c>
      <c r="V39">
        <f>((1/(1 + EXP(-Table3[[#This Row],[o2]]))))</f>
        <v>0.64788694859574791</v>
      </c>
      <c r="W39">
        <f>((1/2 * (Table3[[#This Row],[t1]]-Table3[[#This Row],[out_o1]])^2))</f>
        <v>0.15952699957347607</v>
      </c>
      <c r="X39">
        <f>((1/2 * (Table3[[#This Row],[t2]]-Table3[[#This Row],[out_o2]])^2))</f>
        <v>5.852066997056421E-2</v>
      </c>
      <c r="Y39" s="30">
        <f>Table3[[#This Row],[E1]]+Table3[[#This Row],[E2]]</f>
        <v>0.21804766954404028</v>
      </c>
      <c r="Z3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-9.0762423123698171E-5</v>
      </c>
      <c r="AA3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-1.8152484624739634E-4</v>
      </c>
      <c r="AB3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-5.5435708543987914E-5</v>
      </c>
      <c r="AC3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-1.1087141708797583E-4</v>
      </c>
      <c r="AD39">
        <f>(Table3[[#This Row],[out_o1]]-Table3[[#This Row],[t1]])*Table3[[#This Row],[out_o1]]*(1-Table3[[#This Row],[out_o1]])*Table3[[#This Row],[out_h1]]</f>
        <v>6.9972025502863563E-2</v>
      </c>
      <c r="AE39">
        <f>(Table3[[#This Row],[out_o1]]-Table3[[#This Row],[t1]])*Table3[[#This Row],[out_o1]]*(1-Table3[[#This Row],[out_o1]])*Table3[[#This Row],[out_h2]]</f>
        <v>7.0488983478802808E-2</v>
      </c>
      <c r="AF39">
        <f>(Table3[[#This Row],[out_o2]]-Table3[[#This Row],[t2]])*Table3[[#This Row],[out_o2]]*(1-Table3[[#This Row],[out_o2]])*Table3[[#This Row],[out_h1]]</f>
        <v>-3.9559087790886578E-2</v>
      </c>
      <c r="AG39">
        <f>(Table3[[#This Row],[out_o2]]-Table3[[#This Row],[t2]])*Table3[[#This Row],[out_o2]]*(1-Table3[[#This Row],[out_o2]])*Table3[[#This Row],[out_h2]]</f>
        <v>-3.9851352961251599E-2</v>
      </c>
    </row>
    <row r="40" spans="1:33">
      <c r="A40">
        <v>20</v>
      </c>
      <c r="B40">
        <v>0.05</v>
      </c>
      <c r="C40">
        <v>0.1</v>
      </c>
      <c r="D40">
        <v>0.01</v>
      </c>
      <c r="E40">
        <v>0.99</v>
      </c>
      <c r="F40" s="29">
        <v>0.1</v>
      </c>
      <c r="G40">
        <f t="shared" si="0"/>
        <v>0.14991141749552447</v>
      </c>
      <c r="H40">
        <f t="shared" si="1"/>
        <v>0.19982283499104894</v>
      </c>
      <c r="I40">
        <f t="shared" si="2"/>
        <v>0.24984292862590404</v>
      </c>
      <c r="J40">
        <f t="shared" si="3"/>
        <v>0.29968585725180807</v>
      </c>
      <c r="K40">
        <f t="shared" si="4"/>
        <v>0.26486476538653081</v>
      </c>
      <c r="L40">
        <f t="shared" si="5"/>
        <v>0.31386583746645352</v>
      </c>
      <c r="M40">
        <f t="shared" si="6"/>
        <v>0.57787702909932859</v>
      </c>
      <c r="N40">
        <f t="shared" si="7"/>
        <v>0.628452703139737</v>
      </c>
      <c r="O40">
        <f>((Table3[[#This Row],[i1]]*Table3[[#This Row],[w1]])+(Table3[[#This Row],[i2]]*Table3[[#This Row],[w2]]))</f>
        <v>2.747785437388112E-2</v>
      </c>
      <c r="P40">
        <f>((Table3[[#This Row],[i1]]*Table3[[#This Row],[w3]])+(Table3[[#This Row],[i2]]*Table3[[#This Row],[w4]]))</f>
        <v>4.2460732156476014E-2</v>
      </c>
      <c r="Q40">
        <f>((1/(1 + EXP(-Table3[[#This Row],[h1]]))))</f>
        <v>0.50686903140375694</v>
      </c>
      <c r="R40">
        <f>((1/(1 + EXP(-Table3[[#This Row],[h2]]))))</f>
        <v>0.51061358847162774</v>
      </c>
      <c r="S40">
        <f>((Table3[[#This Row],[out_h1]]*Table3[[#This Row],[w5]])+(Table3[[#This Row],[out_h2]]*Table3[[#This Row],[w6]]))</f>
        <v>0.29451590865185273</v>
      </c>
      <c r="T40">
        <f>((Table3[[#This Row],[out_h1]]*Table3[[#This Row],[w7]])+(Table3[[#This Row],[out_h2]]*Table3[[#This Row],[w8]]))</f>
        <v>0.61380445994493305</v>
      </c>
      <c r="U40">
        <f>((1/(1 + EXP(-Table3[[#This Row],[o1]]))))</f>
        <v>0.57310134092641407</v>
      </c>
      <c r="V40">
        <f>((1/(1 + EXP(-Table3[[#This Row],[o2]]))))</f>
        <v>0.64880816160054278</v>
      </c>
      <c r="W40">
        <f>((1/2 * (Table3[[#This Row],[t1]]-Table3[[#This Row],[out_o1]])^2))</f>
        <v>0.15854156007656281</v>
      </c>
      <c r="X40">
        <f>((1/2 * (Table3[[#This Row],[t2]]-Table3[[#This Row],[out_o2]])^2))</f>
        <v>5.8205935295200663E-2</v>
      </c>
      <c r="Y40" s="30">
        <f>Table3[[#This Row],[E1]]+Table3[[#This Row],[E2]]</f>
        <v>0.21674749537176347</v>
      </c>
      <c r="Z4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-1.0543350344687153E-4</v>
      </c>
      <c r="AA4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-2.1086700689374306E-4</v>
      </c>
      <c r="AB4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-7.0205078880594476E-5</v>
      </c>
      <c r="AC4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-1.4041015776118895E-4</v>
      </c>
      <c r="AD40">
        <f>(Table3[[#This Row],[out_o1]]-Table3[[#This Row],[t1]])*Table3[[#This Row],[out_o1]]*(1-Table3[[#This Row],[out_o1]])*Table3[[#This Row],[out_h1]]</f>
        <v>6.9829436007244006E-2</v>
      </c>
      <c r="AE40">
        <f>(Table3[[#This Row],[out_o1]]-Table3[[#This Row],[t1]])*Table3[[#This Row],[out_o1]]*(1-Table3[[#This Row],[out_o1]])*Table3[[#This Row],[out_h2]]</f>
        <v>7.034530952080667E-2</v>
      </c>
      <c r="AF40">
        <f>(Table3[[#This Row],[out_o2]]-Table3[[#This Row],[t2]])*Table3[[#This Row],[out_o2]]*(1-Table3[[#This Row],[out_o2]])*Table3[[#This Row],[out_h1]]</f>
        <v>-3.9405342839895871E-2</v>
      </c>
      <c r="AG40">
        <f>(Table3[[#This Row],[out_o2]]-Table3[[#This Row],[t2]])*Table3[[#This Row],[out_o2]]*(1-Table3[[#This Row],[out_o2]])*Table3[[#This Row],[out_h2]]</f>
        <v>-3.969645463781802E-2</v>
      </c>
    </row>
    <row r="41" spans="1:33">
      <c r="A41">
        <v>21</v>
      </c>
      <c r="B41">
        <v>0.05</v>
      </c>
      <c r="C41">
        <v>0.1</v>
      </c>
      <c r="D41">
        <v>0.01</v>
      </c>
      <c r="E41">
        <v>0.99</v>
      </c>
      <c r="F41" s="29">
        <v>0.1</v>
      </c>
      <c r="G41">
        <f t="shared" si="0"/>
        <v>0.14992196084586917</v>
      </c>
      <c r="H41">
        <f t="shared" si="1"/>
        <v>0.19984392169173831</v>
      </c>
      <c r="I41">
        <f t="shared" si="2"/>
        <v>0.2498499491337921</v>
      </c>
      <c r="J41">
        <f t="shared" si="3"/>
        <v>0.2996998982675842</v>
      </c>
      <c r="K41">
        <f t="shared" si="4"/>
        <v>0.25788182178580643</v>
      </c>
      <c r="L41">
        <f t="shared" si="5"/>
        <v>0.30683130651437285</v>
      </c>
      <c r="M41">
        <f t="shared" si="6"/>
        <v>0.58181756338331814</v>
      </c>
      <c r="N41">
        <f t="shared" si="7"/>
        <v>0.63242234860351876</v>
      </c>
      <c r="O41">
        <f>((Table3[[#This Row],[i1]]*Table3[[#This Row],[w1]])+(Table3[[#This Row],[i2]]*Table3[[#This Row],[w2]]))</f>
        <v>2.7480490211467291E-2</v>
      </c>
      <c r="P41">
        <f>((Table3[[#This Row],[i1]]*Table3[[#This Row],[w3]])+(Table3[[#This Row],[i2]]*Table3[[#This Row],[w4]]))</f>
        <v>4.2462487283448029E-2</v>
      </c>
      <c r="Q41">
        <f>((1/(1 + EXP(-Table3[[#This Row],[h1]]))))</f>
        <v>0.50686969023877326</v>
      </c>
      <c r="R41">
        <f>((1/(1 + EXP(-Table3[[#This Row],[h2]]))))</f>
        <v>0.51061402705565062</v>
      </c>
      <c r="S41">
        <f>((Table3[[#This Row],[out_h1]]*Table3[[#This Row],[w5]])+(Table3[[#This Row],[out_h2]]*Table3[[#This Row],[w6]]))</f>
        <v>0.28738484817283283</v>
      </c>
      <c r="T41">
        <f>((Table3[[#This Row],[out_h1]]*Table3[[#This Row],[w7]])+(Table3[[#This Row],[out_h2]]*Table3[[#This Row],[w8]]))</f>
        <v>0.61782941034801553</v>
      </c>
      <c r="U41">
        <f>((1/(1 + EXP(-Table3[[#This Row],[o1]]))))</f>
        <v>0.57135578026439438</v>
      </c>
      <c r="V41">
        <f>((1/(1 + EXP(-Table3[[#This Row],[o2]]))))</f>
        <v>0.64972472102053669</v>
      </c>
      <c r="W41">
        <f>((1/2 * (Table3[[#This Row],[t1]]-Table3[[#This Row],[out_o1]])^2))</f>
        <v>0.15756015601812351</v>
      </c>
      <c r="X41">
        <f>((1/2 * (Table3[[#This Row],[t2]]-Table3[[#This Row],[out_o2]])^2))</f>
        <v>5.789363274227579E-2</v>
      </c>
      <c r="Y41" s="30">
        <f>Table3[[#This Row],[E1]]+Table3[[#This Row],[E2]]</f>
        <v>0.21545378876039931</v>
      </c>
      <c r="Z4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-1.2000961399742728E-4</v>
      </c>
      <c r="AA4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-2.4001922799485456E-4</v>
      </c>
      <c r="AB4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-8.4881992391533658E-5</v>
      </c>
      <c r="AC4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-1.6976398478306732E-4</v>
      </c>
      <c r="AD41">
        <f>(Table3[[#This Row],[out_o1]]-Table3[[#This Row],[t1]])*Table3[[#This Row],[out_o1]]*(1-Table3[[#This Row],[out_o1]])*Table3[[#This Row],[out_h1]]</f>
        <v>6.9684809645879794E-2</v>
      </c>
      <c r="AE41">
        <f>(Table3[[#This Row],[out_o1]]-Table3[[#This Row],[t1]])*Table3[[#This Row],[out_o1]]*(1-Table3[[#This Row],[out_o1]])*Table3[[#This Row],[out_h2]]</f>
        <v>7.0199583765064633E-2</v>
      </c>
      <c r="AF41">
        <f>(Table3[[#This Row],[out_o2]]-Table3[[#This Row],[t2]])*Table3[[#This Row],[out_o2]]*(1-Table3[[#This Row],[out_o2]])*Table3[[#This Row],[out_h1]]</f>
        <v>-3.9252344316163271E-2</v>
      </c>
      <c r="AG41">
        <f>(Table3[[#This Row],[out_o2]]-Table3[[#This Row],[t2]])*Table3[[#This Row],[out_o2]]*(1-Table3[[#This Row],[out_o2]])*Table3[[#This Row],[out_h2]]</f>
        <v>-3.9542308385434252E-2</v>
      </c>
    </row>
    <row r="42" spans="1:33">
      <c r="A42">
        <v>22</v>
      </c>
      <c r="B42">
        <v>0.05</v>
      </c>
      <c r="C42">
        <v>0.1</v>
      </c>
      <c r="D42">
        <v>0.01</v>
      </c>
      <c r="E42">
        <v>0.99</v>
      </c>
      <c r="F42" s="29">
        <v>0.1</v>
      </c>
      <c r="G42">
        <f t="shared" si="0"/>
        <v>0.14993396180726892</v>
      </c>
      <c r="H42">
        <f t="shared" si="1"/>
        <v>0.19986792361453781</v>
      </c>
      <c r="I42">
        <f t="shared" si="2"/>
        <v>0.24985843733303126</v>
      </c>
      <c r="J42">
        <f t="shared" si="3"/>
        <v>0.2997168746660625</v>
      </c>
      <c r="K42">
        <f t="shared" si="4"/>
        <v>0.25091334082121847</v>
      </c>
      <c r="L42">
        <f t="shared" si="5"/>
        <v>0.29981134813786636</v>
      </c>
      <c r="M42">
        <f t="shared" si="6"/>
        <v>0.58574279781493443</v>
      </c>
      <c r="N42">
        <f t="shared" si="7"/>
        <v>0.63637657944206216</v>
      </c>
      <c r="O42">
        <f>((Table3[[#This Row],[i1]]*Table3[[#This Row],[w1]])+(Table3[[#This Row],[i2]]*Table3[[#This Row],[w2]]))</f>
        <v>2.7483490451817229E-2</v>
      </c>
      <c r="P42">
        <f>((Table3[[#This Row],[i1]]*Table3[[#This Row],[w3]])+(Table3[[#This Row],[i2]]*Table3[[#This Row],[w4]]))</f>
        <v>4.2464609333257811E-2</v>
      </c>
      <c r="Q42">
        <f>((1/(1 + EXP(-Table3[[#This Row],[h1]]))))</f>
        <v>0.50687044015725602</v>
      </c>
      <c r="R42">
        <f>((1/(1 + EXP(-Table3[[#This Row],[h2]]))))</f>
        <v>0.51061455732902616</v>
      </c>
      <c r="S42">
        <f>((Table3[[#This Row],[out_h1]]*Table3[[#This Row],[w5]])+(Table3[[#This Row],[out_h2]]*Table3[[#This Row],[w6]]))</f>
        <v>0.28026859431501377</v>
      </c>
      <c r="T42">
        <f>((Table3[[#This Row],[out_h1]]*Table3[[#This Row],[w7]])+(Table3[[#This Row],[out_h2]]*Table3[[#This Row],[w8]]))</f>
        <v>0.6218388551537668</v>
      </c>
      <c r="U42">
        <f>((1/(1 + EXP(-Table3[[#This Row],[o1]]))))</f>
        <v>0.56961207218354304</v>
      </c>
      <c r="V42">
        <f>((1/(1 + EXP(-Table3[[#This Row],[o2]]))))</f>
        <v>0.65063665185917918</v>
      </c>
      <c r="W42">
        <f>((1/2 * (Table3[[#This Row],[t1]]-Table3[[#This Row],[out_o1]])^2))</f>
        <v>0.1565828356667795</v>
      </c>
      <c r="X42">
        <f>((1/2 * (Table3[[#This Row],[t2]]-Table3[[#This Row],[out_o2]])^2))</f>
        <v>5.7583741030673971E-2</v>
      </c>
      <c r="Y42" s="30">
        <f>Table3[[#This Row],[E1]]+Table3[[#This Row],[E2]]</f>
        <v>0.21416657669745348</v>
      </c>
      <c r="Z4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-1.3448974804768375E-4</v>
      </c>
      <c r="AA4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-2.689794960953675E-4</v>
      </c>
      <c r="AB4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-9.9465397056927522E-5</v>
      </c>
      <c r="AC4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-1.9893079411385504E-4</v>
      </c>
      <c r="AD42">
        <f>(Table3[[#This Row],[out_o1]]-Table3[[#This Row],[t1]])*Table3[[#This Row],[out_o1]]*(1-Table3[[#This Row],[out_o1]])*Table3[[#This Row],[out_h1]]</f>
        <v>6.9538177691123859E-2</v>
      </c>
      <c r="AE42">
        <f>(Table3[[#This Row],[out_o1]]-Table3[[#This Row],[t1]])*Table3[[#This Row],[out_o1]]*(1-Table3[[#This Row],[out_o1]])*Table3[[#This Row],[out_h2]]</f>
        <v>7.0051837720511587E-2</v>
      </c>
      <c r="AF42">
        <f>(Table3[[#This Row],[out_o2]]-Table3[[#This Row],[t2]])*Table3[[#This Row],[out_o2]]*(1-Table3[[#This Row],[out_o2]])*Table3[[#This Row],[out_h1]]</f>
        <v>-3.9100090806394559E-2</v>
      </c>
      <c r="AG42">
        <f>(Table3[[#This Row],[out_o2]]-Table3[[#This Row],[t2]])*Table3[[#This Row],[out_o2]]*(1-Table3[[#This Row],[out_o2]])*Table3[[#This Row],[out_h2]]</f>
        <v>-3.938891278102101E-2</v>
      </c>
    </row>
    <row r="43" spans="1:33">
      <c r="A43">
        <v>23</v>
      </c>
      <c r="B43">
        <v>0.05</v>
      </c>
      <c r="C43">
        <v>0.1</v>
      </c>
      <c r="D43">
        <v>0.01</v>
      </c>
      <c r="E43">
        <v>0.99</v>
      </c>
      <c r="F43" s="29">
        <v>0.1</v>
      </c>
      <c r="G43">
        <f t="shared" si="0"/>
        <v>0.14994741078207369</v>
      </c>
      <c r="H43">
        <f t="shared" si="1"/>
        <v>0.19989482156414734</v>
      </c>
      <c r="I43">
        <f t="shared" si="2"/>
        <v>0.24986838387273694</v>
      </c>
      <c r="J43">
        <f t="shared" si="3"/>
        <v>0.29973676774547386</v>
      </c>
      <c r="K43">
        <f t="shared" si="4"/>
        <v>0.24395952305210608</v>
      </c>
      <c r="L43">
        <f t="shared" si="5"/>
        <v>0.29280616436581519</v>
      </c>
      <c r="M43">
        <f t="shared" si="6"/>
        <v>0.58965280689557387</v>
      </c>
      <c r="N43">
        <f t="shared" si="7"/>
        <v>0.64031547072016426</v>
      </c>
      <c r="O43">
        <f>((Table3[[#This Row],[i1]]*Table3[[#This Row],[w1]])+(Table3[[#This Row],[i2]]*Table3[[#This Row],[w2]]))</f>
        <v>2.748685269551842E-2</v>
      </c>
      <c r="P43">
        <f>((Table3[[#This Row],[i1]]*Table3[[#This Row],[w3]])+(Table3[[#This Row],[i2]]*Table3[[#This Row],[w4]]))</f>
        <v>4.2467095968184237E-2</v>
      </c>
      <c r="Q43">
        <f>((1/(1 + EXP(-Table3[[#This Row],[h1]]))))</f>
        <v>0.50687128055945407</v>
      </c>
      <c r="R43">
        <f>((1/(1 + EXP(-Table3[[#This Row],[h2]]))))</f>
        <v>0.51061517870757522</v>
      </c>
      <c r="S43">
        <f>((Table3[[#This Row],[out_h1]]*Table3[[#This Row],[w5]])+(Table3[[#This Row],[out_h2]]*Table3[[#This Row],[w6]]))</f>
        <v>0.273167347798425</v>
      </c>
      <c r="T43">
        <f>((Table3[[#This Row],[out_h1]]*Table3[[#This Row],[w7]])+(Table3[[#This Row],[out_h2]]*Table3[[#This Row],[w8]]))</f>
        <v>0.6258328718276378</v>
      </c>
      <c r="U43">
        <f>((1/(1 + EXP(-Table3[[#This Row],[o1]]))))</f>
        <v>0.56787031837692481</v>
      </c>
      <c r="V43">
        <f>((1/(1 + EXP(-Table3[[#This Row],[o2]]))))</f>
        <v>0.65154397909884398</v>
      </c>
      <c r="W43">
        <f>((1/2 * (Table3[[#This Row],[t1]]-Table3[[#This Row],[out_o1]])^2))</f>
        <v>0.15560964606298572</v>
      </c>
      <c r="X43">
        <f>((1/2 * (Table3[[#This Row],[t2]]-Table3[[#This Row],[out_o2]])^2))</f>
        <v>5.7276239042121875E-2</v>
      </c>
      <c r="Y43" s="30">
        <f>Table3[[#This Row],[E1]]+Table3[[#This Row],[E2]]</f>
        <v>0.21288588510510759</v>
      </c>
      <c r="Z4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-1.4887292667319931E-4</v>
      </c>
      <c r="AA4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-2.9774585334639862E-4</v>
      </c>
      <c r="AB4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-1.1395426841119697E-4</v>
      </c>
      <c r="AC4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-2.2790853682239394E-4</v>
      </c>
      <c r="AD43">
        <f>(Table3[[#This Row],[out_o1]]-Table3[[#This Row],[t1]])*Table3[[#This Row],[out_o1]]*(1-Table3[[#This Row],[out_o1]])*Table3[[#This Row],[out_h1]]</f>
        <v>6.9389571733580388E-2</v>
      </c>
      <c r="AE43">
        <f>(Table3[[#This Row],[out_o1]]-Table3[[#This Row],[t1]])*Table3[[#This Row],[out_o1]]*(1-Table3[[#This Row],[out_o1]])*Table3[[#This Row],[out_h2]]</f>
        <v>6.9902103216574515E-2</v>
      </c>
      <c r="AF43">
        <f>(Table3[[#This Row],[out_o2]]-Table3[[#This Row],[t2]])*Table3[[#This Row],[out_o2]]*(1-Table3[[#This Row],[out_o2]])*Table3[[#This Row],[out_h1]]</f>
        <v>-3.8948580824794674E-2</v>
      </c>
      <c r="AG43">
        <f>(Table3[[#This Row],[out_o2]]-Table3[[#This Row],[t2]])*Table3[[#This Row],[out_o2]]*(1-Table3[[#This Row],[out_o2]])*Table3[[#This Row],[out_h2]]</f>
        <v>-3.9236266328421844E-2</v>
      </c>
    </row>
    <row r="44" spans="1:33">
      <c r="A44">
        <v>24</v>
      </c>
      <c r="B44">
        <v>0.05</v>
      </c>
      <c r="C44">
        <v>0.1</v>
      </c>
      <c r="D44">
        <v>0.01</v>
      </c>
      <c r="E44">
        <v>0.99</v>
      </c>
      <c r="F44" s="29">
        <v>0.1</v>
      </c>
      <c r="G44">
        <f t="shared" si="0"/>
        <v>0.14996229807474101</v>
      </c>
      <c r="H44">
        <f t="shared" si="1"/>
        <v>0.19992459614948199</v>
      </c>
      <c r="I44">
        <f t="shared" si="2"/>
        <v>0.24987977929957805</v>
      </c>
      <c r="J44">
        <f t="shared" si="3"/>
        <v>0.2997595585991561</v>
      </c>
      <c r="K44">
        <f t="shared" si="4"/>
        <v>0.23702056587874804</v>
      </c>
      <c r="L44">
        <f t="shared" si="5"/>
        <v>0.28581595404415772</v>
      </c>
      <c r="M44">
        <f t="shared" si="6"/>
        <v>0.59354766497805334</v>
      </c>
      <c r="N44">
        <f t="shared" si="7"/>
        <v>0.64423909735300644</v>
      </c>
      <c r="O44">
        <f>((Table3[[#This Row],[i1]]*Table3[[#This Row],[w1]])+(Table3[[#This Row],[i2]]*Table3[[#This Row],[w2]]))</f>
        <v>2.7490574518685251E-2</v>
      </c>
      <c r="P44">
        <f>((Table3[[#This Row],[i1]]*Table3[[#This Row],[w3]])+(Table3[[#This Row],[i2]]*Table3[[#This Row],[w4]]))</f>
        <v>4.2469944824894509E-2</v>
      </c>
      <c r="Q44">
        <f>((1/(1 + EXP(-Table3[[#This Row],[h1]]))))</f>
        <v>0.50687221083949807</v>
      </c>
      <c r="R44">
        <f>((1/(1 + EXP(-Table3[[#This Row],[h2]]))))</f>
        <v>0.51061589060071622</v>
      </c>
      <c r="S44">
        <f>((Table3[[#This Row],[out_h1]]*Table3[[#This Row],[w5]])+(Table3[[#This Row],[out_h2]]*Table3[[#This Row],[w6]]))</f>
        <v>0.26608130616354086</v>
      </c>
      <c r="T44">
        <f>((Table3[[#This Row],[out_h1]]*Table3[[#This Row],[w7]])+(Table3[[#This Row],[out_h2]]*Table3[[#This Row],[w8]]))</f>
        <v>0.62981153764075448</v>
      </c>
      <c r="U44">
        <f>((1/(1 + EXP(-Table3[[#This Row],[o1]]))))</f>
        <v>0.56613061957231292</v>
      </c>
      <c r="V44">
        <f>((1/(1 + EXP(-Table3[[#This Row],[o2]]))))</f>
        <v>0.65244672769697243</v>
      </c>
      <c r="W44">
        <f>((1/2 * (Table3[[#This Row],[t1]]-Table3[[#This Row],[out_o1]])^2))</f>
        <v>0.15464063301294231</v>
      </c>
      <c r="X44">
        <f>((1/2 * (Table3[[#This Row],[t2]]-Table3[[#This Row],[out_o2]])^2))</f>
        <v>5.6971105821240937E-2</v>
      </c>
      <c r="Y44" s="30">
        <f>Table3[[#This Row],[E1]]+Table3[[#This Row],[E2]]</f>
        <v>0.21161173883418324</v>
      </c>
      <c r="Z4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-1.6315819913204817E-4</v>
      </c>
      <c r="AA4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-3.2631639826409634E-4</v>
      </c>
      <c r="AB4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-1.2834760994945323E-4</v>
      </c>
      <c r="AC4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-2.5669521989890646E-4</v>
      </c>
      <c r="AD44">
        <f>(Table3[[#This Row],[out_o1]]-Table3[[#This Row],[t1]])*Table3[[#This Row],[out_o1]]*(1-Table3[[#This Row],[out_o1]])*Table3[[#This Row],[out_h1]]</f>
        <v>6.9239023663387272E-2</v>
      </c>
      <c r="AE44">
        <f>(Table3[[#This Row],[out_o1]]-Table3[[#This Row],[t1]])*Table3[[#This Row],[out_o1]]*(1-Table3[[#This Row],[out_o1]])*Table3[[#This Row],[out_h2]]</f>
        <v>6.9750412384315202E-2</v>
      </c>
      <c r="AF44">
        <f>(Table3[[#This Row],[out_o2]]-Table3[[#This Row],[t2]])*Table3[[#This Row],[out_o2]]*(1-Table3[[#This Row],[out_o2]])*Table3[[#This Row],[out_h1]]</f>
        <v>-3.8797812815291551E-2</v>
      </c>
      <c r="AG44">
        <f>(Table3[[#This Row],[out_o2]]-Table3[[#This Row],[t2]])*Table3[[#This Row],[out_o2]]*(1-Table3[[#This Row],[out_o2]])*Table3[[#This Row],[out_h2]]</f>
        <v>-3.9084367460644025E-2</v>
      </c>
    </row>
    <row r="45" spans="1:33">
      <c r="A45">
        <v>25</v>
      </c>
      <c r="B45">
        <v>0.05</v>
      </c>
      <c r="C45">
        <v>0.1</v>
      </c>
      <c r="D45">
        <v>0.01</v>
      </c>
      <c r="E45">
        <v>0.99</v>
      </c>
      <c r="F45" s="29">
        <v>0.1</v>
      </c>
      <c r="G45">
        <f t="shared" si="0"/>
        <v>0.14997861389465422</v>
      </c>
      <c r="H45">
        <f t="shared" si="1"/>
        <v>0.19995722778930841</v>
      </c>
      <c r="I45">
        <f t="shared" si="2"/>
        <v>0.249892614060573</v>
      </c>
      <c r="J45">
        <f t="shared" si="3"/>
        <v>0.299785228121146</v>
      </c>
      <c r="K45">
        <f t="shared" si="4"/>
        <v>0.23009666351240932</v>
      </c>
      <c r="L45">
        <f t="shared" si="5"/>
        <v>0.2788409128057262</v>
      </c>
      <c r="M45">
        <f t="shared" si="6"/>
        <v>0.59742744625958244</v>
      </c>
      <c r="N45">
        <f t="shared" si="7"/>
        <v>0.64814753409907089</v>
      </c>
      <c r="O45">
        <f>((Table3[[#This Row],[i1]]*Table3[[#This Row],[w1]])+(Table3[[#This Row],[i2]]*Table3[[#This Row],[w2]]))</f>
        <v>2.7494653473663554E-2</v>
      </c>
      <c r="P45">
        <f>((Table3[[#This Row],[i1]]*Table3[[#This Row],[w3]])+(Table3[[#This Row],[i2]]*Table3[[#This Row],[w4]]))</f>
        <v>4.2473153515143254E-2</v>
      </c>
      <c r="Q45">
        <f>((1/(1 + EXP(-Table3[[#This Row],[h1]]))))</f>
        <v>0.50687323038557608</v>
      </c>
      <c r="R45">
        <f>((1/(1 + EXP(-Table3[[#This Row],[h2]]))))</f>
        <v>0.51061669241164098</v>
      </c>
      <c r="S45">
        <f>((Table3[[#This Row],[out_h1]]*Table3[[#This Row],[w5]])+(Table3[[#This Row],[out_h2]]*Table3[[#This Row],[w6]]))</f>
        <v>0.25901066374138054</v>
      </c>
      <c r="T45">
        <f>((Table3[[#This Row],[out_h1]]*Table3[[#This Row],[w7]])+(Table3[[#This Row],[out_h2]]*Table3[[#This Row],[w8]]))</f>
        <v>0.63377492966302862</v>
      </c>
      <c r="U45">
        <f>((1/(1 + EXP(-Table3[[#This Row],[o1]]))))</f>
        <v>0.5643930755039569</v>
      </c>
      <c r="V45">
        <f>((1/(1 + EXP(-Table3[[#This Row],[o2]]))))</f>
        <v>0.65334492258233545</v>
      </c>
      <c r="W45">
        <f>((1/2 * (Table3[[#This Row],[t1]]-Table3[[#This Row],[out_o1]])^2))</f>
        <v>0.15367584108336801</v>
      </c>
      <c r="X45">
        <f>((1/2 * (Table3[[#This Row],[t2]]-Table3[[#This Row],[out_o2]])^2))</f>
        <v>5.6668320575546854E-2</v>
      </c>
      <c r="Y45" s="30">
        <f>Table3[[#This Row],[E1]]+Table3[[#This Row],[E2]]</f>
        <v>0.21034416165891487</v>
      </c>
      <c r="Z4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-1.7734464321501932E-4</v>
      </c>
      <c r="AA4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-3.5468928643003864E-4</v>
      </c>
      <c r="AB4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-1.4264445350454125E-4</v>
      </c>
      <c r="AC4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-2.852889070090825E-4</v>
      </c>
      <c r="AD45">
        <f>(Table3[[#This Row],[out_o1]]-Table3[[#This Row],[t1]])*Table3[[#This Row],[out_o1]]*(1-Table3[[#This Row],[out_o1]])*Table3[[#This Row],[out_h1]]</f>
        <v>6.9086565651504048E-2</v>
      </c>
      <c r="AE45">
        <f>(Table3[[#This Row],[out_o1]]-Table3[[#This Row],[t1]])*Table3[[#This Row],[out_o1]]*(1-Table3[[#This Row],[out_o1]])*Table3[[#This Row],[out_h2]]</f>
        <v>6.9596797637578575E-2</v>
      </c>
      <c r="AF45">
        <f>(Table3[[#This Row],[out_o2]]-Table3[[#This Row],[t2]])*Table3[[#This Row],[out_o2]]*(1-Table3[[#This Row],[out_o2]])*Table3[[#This Row],[out_h1]]</f>
        <v>-3.8647785153715718E-2</v>
      </c>
      <c r="AG45">
        <f>(Table3[[#This Row],[out_o2]]-Table3[[#This Row],[t2]])*Table3[[#This Row],[out_o2]]*(1-Table3[[#This Row],[out_o2]])*Table3[[#This Row],[out_h2]]</f>
        <v>-3.8933214542054874E-2</v>
      </c>
    </row>
    <row r="46" spans="1:33">
      <c r="A46">
        <v>26</v>
      </c>
      <c r="B46">
        <v>0.05</v>
      </c>
      <c r="C46">
        <v>0.1</v>
      </c>
      <c r="D46">
        <v>0.01</v>
      </c>
      <c r="E46">
        <v>0.99</v>
      </c>
      <c r="F46" s="29">
        <v>0.1</v>
      </c>
      <c r="G46">
        <f t="shared" si="0"/>
        <v>0.14999634835897571</v>
      </c>
      <c r="H46">
        <f t="shared" si="1"/>
        <v>0.19999269671795142</v>
      </c>
      <c r="I46">
        <f t="shared" si="2"/>
        <v>0.24990687850592347</v>
      </c>
      <c r="J46">
        <f t="shared" si="3"/>
        <v>0.29981375701184693</v>
      </c>
      <c r="K46">
        <f t="shared" si="4"/>
        <v>0.2231880069472589</v>
      </c>
      <c r="L46">
        <f t="shared" si="5"/>
        <v>0.27188123304196837</v>
      </c>
      <c r="M46">
        <f t="shared" si="6"/>
        <v>0.60129222477495403</v>
      </c>
      <c r="N46">
        <f t="shared" si="7"/>
        <v>0.6520408555532764</v>
      </c>
      <c r="O46">
        <f>((Table3[[#This Row],[i1]]*Table3[[#This Row],[w1]])+(Table3[[#This Row],[i2]]*Table3[[#This Row],[w2]]))</f>
        <v>2.7499087089743929E-2</v>
      </c>
      <c r="P46">
        <f>((Table3[[#This Row],[i1]]*Table3[[#This Row],[w3]])+(Table3[[#This Row],[i2]]*Table3[[#This Row],[w4]]))</f>
        <v>4.247671962648087E-2</v>
      </c>
      <c r="Q46">
        <f>((1/(1 + EXP(-Table3[[#This Row],[h1]]))))</f>
        <v>0.50687433858011266</v>
      </c>
      <c r="R46">
        <f>((1/(1 + EXP(-Table3[[#This Row],[h2]]))))</f>
        <v>0.51061758353749032</v>
      </c>
      <c r="S46">
        <f>((Table3[[#This Row],[out_h1]]*Table3[[#This Row],[w5]])+(Table3[[#This Row],[out_h2]]*Table3[[#This Row],[w6]]))</f>
        <v>0.25195561162548863</v>
      </c>
      <c r="T46">
        <f>((Table3[[#This Row],[out_h1]]*Table3[[#This Row],[w7]])+(Table3[[#This Row],[out_h2]]*Table3[[#This Row],[w8]]))</f>
        <v>0.63772312475650106</v>
      </c>
      <c r="U46">
        <f>((1/(1 + EXP(-Table3[[#This Row],[o1]]))))</f>
        <v>0.56265778488523521</v>
      </c>
      <c r="V46">
        <f>((1/(1 + EXP(-Table3[[#This Row],[o2]]))))</f>
        <v>0.65423858865140705</v>
      </c>
      <c r="W46">
        <f>((1/2 * (Table3[[#This Row],[t1]]-Table3[[#This Row],[out_o1]])^2))</f>
        <v>0.15271531359712745</v>
      </c>
      <c r="X46">
        <f>((1/2 * (Table3[[#This Row],[t2]]-Table3[[#This Row],[out_o2]])^2))</f>
        <v>5.6367862675399519E-2</v>
      </c>
      <c r="Y46" s="30">
        <f>Table3[[#This Row],[E1]]+Table3[[#This Row],[E2]]</f>
        <v>0.20908317627252698</v>
      </c>
      <c r="Z4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-1.9143136556679151E-4</v>
      </c>
      <c r="AA4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-3.8286273113358302E-4</v>
      </c>
      <c r="AB4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-1.5684385959476667E-4</v>
      </c>
      <c r="AC4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-3.1368771918953333E-4</v>
      </c>
      <c r="AD46">
        <f>(Table3[[#This Row],[out_o1]]-Table3[[#This Row],[t1]])*Table3[[#This Row],[out_o1]]*(1-Table3[[#This Row],[out_o1]])*Table3[[#This Row],[out_h1]]</f>
        <v>6.8932230131025368E-2</v>
      </c>
      <c r="AE46">
        <f>(Table3[[#This Row],[out_o1]]-Table3[[#This Row],[t1]])*Table3[[#This Row],[out_o1]]*(1-Table3[[#This Row],[out_o1]])*Table3[[#This Row],[out_h2]]</f>
        <v>6.9441291654166529E-2</v>
      </c>
      <c r="AF46">
        <f>(Table3[[#This Row],[out_o2]]-Table3[[#This Row],[t2]])*Table3[[#This Row],[out_o2]]*(1-Table3[[#This Row],[out_o2]])*Table3[[#This Row],[out_h1]]</f>
        <v>-3.8498496149937049E-2</v>
      </c>
      <c r="AG46">
        <f>(Table3[[#This Row],[out_o2]]-Table3[[#This Row],[t2]])*Table3[[#This Row],[out_o2]]*(1-Table3[[#This Row],[out_o2]])*Table3[[#This Row],[out_h2]]</f>
        <v>-3.8782805870534787E-2</v>
      </c>
    </row>
    <row r="47" spans="1:33">
      <c r="A47">
        <v>27</v>
      </c>
      <c r="B47">
        <v>0.05</v>
      </c>
      <c r="C47">
        <v>0.1</v>
      </c>
      <c r="D47">
        <v>0.01</v>
      </c>
      <c r="E47">
        <v>0.99</v>
      </c>
      <c r="F47" s="29">
        <v>0.1</v>
      </c>
      <c r="G47">
        <f t="shared" si="0"/>
        <v>0.15001549149553239</v>
      </c>
      <c r="H47">
        <f t="shared" si="1"/>
        <v>0.20003098299106478</v>
      </c>
      <c r="I47">
        <f t="shared" si="2"/>
        <v>0.24992256289188294</v>
      </c>
      <c r="J47">
        <f t="shared" si="3"/>
        <v>0.29984512578376588</v>
      </c>
      <c r="K47">
        <f t="shared" si="4"/>
        <v>0.21629478393415635</v>
      </c>
      <c r="L47">
        <f t="shared" si="5"/>
        <v>0.26493710387655173</v>
      </c>
      <c r="M47">
        <f t="shared" si="6"/>
        <v>0.60514207438994772</v>
      </c>
      <c r="N47">
        <f t="shared" si="7"/>
        <v>0.65591913614032993</v>
      </c>
      <c r="O47">
        <f>((Table3[[#This Row],[i1]]*Table3[[#This Row],[w1]])+(Table3[[#This Row],[i2]]*Table3[[#This Row],[w2]]))</f>
        <v>2.75038728738831E-2</v>
      </c>
      <c r="P47">
        <f>((Table3[[#This Row],[i1]]*Table3[[#This Row],[w3]])+(Table3[[#This Row],[i2]]*Table3[[#This Row],[w4]]))</f>
        <v>4.2480640722970739E-2</v>
      </c>
      <c r="Q47">
        <f>((1/(1 + EXP(-Table3[[#This Row],[h1]]))))</f>
        <v>0.50687553479994851</v>
      </c>
      <c r="R47">
        <f>((1/(1 + EXP(-Table3[[#This Row],[h2]]))))</f>
        <v>0.51061856336953471</v>
      </c>
      <c r="S47">
        <f>((Table3[[#This Row],[out_h1]]*Table3[[#This Row],[w5]])+(Table3[[#This Row],[out_h2]]*Table3[[#This Row],[w6]]))</f>
        <v>0.24491633764579485</v>
      </c>
      <c r="T47">
        <f>((Table3[[#This Row],[out_h1]]*Table3[[#This Row],[w7]])+(Table3[[#This Row],[out_h2]]*Table3[[#This Row],[w8]]))</f>
        <v>0.64165619956891651</v>
      </c>
      <c r="U47">
        <f>((1/(1 + EXP(-Table3[[#This Row],[o1]]))))</f>
        <v>0.56092484538220655</v>
      </c>
      <c r="V47">
        <f>((1/(1 + EXP(-Table3[[#This Row],[o2]]))))</f>
        <v>0.65512775076485152</v>
      </c>
      <c r="W47">
        <f>((1/2 * (Table3[[#This Row],[t1]]-Table3[[#This Row],[out_o1]])^2))</f>
        <v>0.15175909262970408</v>
      </c>
      <c r="X47">
        <f>((1/2 * (Table3[[#This Row],[t2]]-Table3[[#This Row],[out_o2]])^2))</f>
        <v>5.6069711653903696E-2</v>
      </c>
      <c r="Y47" s="30">
        <f>Table3[[#This Row],[E1]]+Table3[[#This Row],[E2]]</f>
        <v>0.20782880428360778</v>
      </c>
      <c r="Z4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-2.0541750197815756E-4</v>
      </c>
      <c r="AA4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-4.1083500395631511E-4</v>
      </c>
      <c r="AB4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-1.7094491774235804E-4</v>
      </c>
      <c r="AC4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-3.4188983548471608E-4</v>
      </c>
      <c r="AD47">
        <f>(Table3[[#This Row],[out_o1]]-Table3[[#This Row],[t1]])*Table3[[#This Row],[out_o1]]*(1-Table3[[#This Row],[out_o1]])*Table3[[#This Row],[out_h1]]</f>
        <v>6.87760497785391E-2</v>
      </c>
      <c r="AE47">
        <f>(Table3[[#This Row],[out_o1]]-Table3[[#This Row],[t1]])*Table3[[#This Row],[out_o1]]*(1-Table3[[#This Row],[out_o1]])*Table3[[#This Row],[out_h2]]</f>
        <v>6.9283927357057379E-2</v>
      </c>
      <c r="AF47">
        <f>(Table3[[#This Row],[out_o2]]-Table3[[#This Row],[t2]])*Table3[[#This Row],[out_o2]]*(1-Table3[[#This Row],[out_o2]])*Table3[[#This Row],[out_h1]]</f>
        <v>-3.8349944049958264E-2</v>
      </c>
      <c r="AG47">
        <f>(Table3[[#This Row],[out_o2]]-Table3[[#This Row],[t2]])*Table3[[#This Row],[out_o2]]*(1-Table3[[#This Row],[out_o2]])*Table3[[#This Row],[out_h2]]</f>
        <v>-3.8633139679586904E-2</v>
      </c>
    </row>
    <row r="48" spans="1:33">
      <c r="A48">
        <v>28</v>
      </c>
      <c r="B48">
        <v>0.05</v>
      </c>
      <c r="C48">
        <v>0.1</v>
      </c>
      <c r="D48">
        <v>0.01</v>
      </c>
      <c r="E48">
        <v>0.99</v>
      </c>
      <c r="F48" s="29">
        <v>0.1</v>
      </c>
      <c r="G48">
        <f t="shared" si="0"/>
        <v>0.1500360332457302</v>
      </c>
      <c r="H48">
        <f t="shared" si="1"/>
        <v>0.20007206649146042</v>
      </c>
      <c r="I48">
        <f t="shared" si="2"/>
        <v>0.24993965738365717</v>
      </c>
      <c r="J48">
        <f t="shared" si="3"/>
        <v>0.29987931476731433</v>
      </c>
      <c r="K48">
        <f t="shared" si="4"/>
        <v>0.20941717895630244</v>
      </c>
      <c r="L48">
        <f t="shared" si="5"/>
        <v>0.258008711140846</v>
      </c>
      <c r="M48">
        <f t="shared" si="6"/>
        <v>0.60897706879494351</v>
      </c>
      <c r="N48">
        <f t="shared" si="7"/>
        <v>0.65978245010828862</v>
      </c>
      <c r="O48">
        <f>((Table3[[#This Row],[i1]]*Table3[[#This Row],[w1]])+(Table3[[#This Row],[i2]]*Table3[[#This Row],[w2]]))</f>
        <v>2.7509008311432551E-2</v>
      </c>
      <c r="P48">
        <f>((Table3[[#This Row],[i1]]*Table3[[#This Row],[w3]])+(Table3[[#This Row],[i2]]*Table3[[#This Row],[w4]]))</f>
        <v>4.2484914345914296E-2</v>
      </c>
      <c r="Q48">
        <f>((1/(1 + EXP(-Table3[[#This Row],[h1]]))))</f>
        <v>0.5068768184165231</v>
      </c>
      <c r="R48">
        <f>((1/(1 + EXP(-Table3[[#This Row],[h2]]))))</f>
        <v>0.51061963129335453</v>
      </c>
      <c r="S48">
        <f>((Table3[[#This Row],[out_h1]]*Table3[[#This Row],[w5]])+(Table3[[#This Row],[out_h2]]*Table3[[#This Row],[w6]]))</f>
        <v>0.23789302634434661</v>
      </c>
      <c r="T48">
        <f>((Table3[[#This Row],[out_h1]]*Table3[[#This Row],[w7]])+(Table3[[#This Row],[out_h2]]*Table3[[#This Row],[w8]]))</f>
        <v>0.64557423052752139</v>
      </c>
      <c r="U48">
        <f>((1/(1 + EXP(-Table3[[#This Row],[o1]]))))</f>
        <v>0.55919435358807124</v>
      </c>
      <c r="V48">
        <f>((1/(1 + EXP(-Table3[[#This Row],[o2]]))))</f>
        <v>0.65601243374411766</v>
      </c>
      <c r="W48">
        <f>((1/2 * (Table3[[#This Row],[t1]]-Table3[[#This Row],[out_o1]])^2))</f>
        <v>0.1508072190065097</v>
      </c>
      <c r="X48">
        <f>((1/2 * (Table3[[#This Row],[t2]]-Table3[[#This Row],[out_o2]])^2))</f>
        <v>5.5773847206763691E-2</v>
      </c>
      <c r="Y48" s="30">
        <f>Table3[[#This Row],[E1]]+Table3[[#This Row],[E2]]</f>
        <v>0.20658106621327338</v>
      </c>
      <c r="Z4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-2.193022176494381E-4</v>
      </c>
      <c r="AA4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-4.386044352988762E-4</v>
      </c>
      <c r="AB4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-1.8494674676278102E-4</v>
      </c>
      <c r="AC4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-3.6989349352556204E-4</v>
      </c>
      <c r="AD48">
        <f>(Table3[[#This Row],[out_o1]]-Table3[[#This Row],[t1]])*Table3[[#This Row],[out_o1]]*(1-Table3[[#This Row],[out_o1]])*Table3[[#This Row],[out_h1]]</f>
        <v>6.8618057495548682E-2</v>
      </c>
      <c r="AE48">
        <f>(Table3[[#This Row],[out_o1]]-Table3[[#This Row],[t1]])*Table3[[#This Row],[out_o1]]*(1-Table3[[#This Row],[out_o1]])*Table3[[#This Row],[out_h2]]</f>
        <v>6.9124737895689709E-2</v>
      </c>
      <c r="AF48">
        <f>(Table3[[#This Row],[out_o2]]-Table3[[#This Row],[t2]])*Table3[[#This Row],[out_o2]]*(1-Table3[[#This Row],[out_o2]])*Table3[[#This Row],[out_h1]]</f>
        <v>-3.820212703796648E-2</v>
      </c>
      <c r="AG48">
        <f>(Table3[[#This Row],[out_o2]]-Table3[[#This Row],[t2]])*Table3[[#This Row],[out_o2]]*(1-Table3[[#This Row],[out_o2]])*Table3[[#This Row],[out_h2]]</f>
        <v>-3.8484214140404364E-2</v>
      </c>
    </row>
    <row r="49" spans="1:33">
      <c r="A49">
        <v>29</v>
      </c>
      <c r="B49">
        <v>0.05</v>
      </c>
      <c r="C49">
        <v>0.1</v>
      </c>
      <c r="D49">
        <v>0.01</v>
      </c>
      <c r="E49">
        <v>0.99</v>
      </c>
      <c r="F49" s="29">
        <v>0.1</v>
      </c>
      <c r="G49">
        <f t="shared" si="0"/>
        <v>0.15005796346749514</v>
      </c>
      <c r="H49">
        <f t="shared" si="1"/>
        <v>0.20011592693499031</v>
      </c>
      <c r="I49">
        <f t="shared" si="2"/>
        <v>0.24995815205833344</v>
      </c>
      <c r="J49">
        <f t="shared" si="3"/>
        <v>0.29991630411666687</v>
      </c>
      <c r="K49">
        <f t="shared" si="4"/>
        <v>0.20255537320674757</v>
      </c>
      <c r="L49">
        <f t="shared" si="5"/>
        <v>0.25109623735127701</v>
      </c>
      <c r="M49">
        <f t="shared" si="6"/>
        <v>0.61279728149874013</v>
      </c>
      <c r="N49">
        <f t="shared" si="7"/>
        <v>0.66363087152232902</v>
      </c>
      <c r="O49">
        <f>((Table3[[#This Row],[i1]]*Table3[[#This Row],[w1]])+(Table3[[#This Row],[i2]]*Table3[[#This Row],[w2]]))</f>
        <v>2.7514490866873787E-2</v>
      </c>
      <c r="P49">
        <f>((Table3[[#This Row],[i1]]*Table3[[#This Row],[w3]])+(Table3[[#This Row],[i2]]*Table3[[#This Row],[w4]]))</f>
        <v>4.2489538014583363E-2</v>
      </c>
      <c r="Q49">
        <f>((1/(1 + EXP(-Table3[[#This Row],[h1]]))))</f>
        <v>0.50687818879605817</v>
      </c>
      <c r="R49">
        <f>((1/(1 + EXP(-Table3[[#This Row],[h2]]))))</f>
        <v>0.51062078668902355</v>
      </c>
      <c r="S49">
        <f>((Table3[[#This Row],[out_h1]]*Table3[[#This Row],[w5]])+(Table3[[#This Row],[out_h2]]*Table3[[#This Row],[w6]]))</f>
        <v>0.23088585895290867</v>
      </c>
      <c r="T49">
        <f>((Table3[[#This Row],[out_h1]]*Table3[[#This Row],[w7]])+(Table3[[#This Row],[out_h2]]*Table3[[#This Row],[w8]]))</f>
        <v>0.6494772938330835</v>
      </c>
      <c r="U49">
        <f>((1/(1 + EXP(-Table3[[#This Row],[o1]]))))</f>
        <v>0.55746640499855094</v>
      </c>
      <c r="V49">
        <f>((1/(1 + EXP(-Table3[[#This Row],[o2]]))))</f>
        <v>0.65689266236814237</v>
      </c>
      <c r="W49">
        <f>((1/2 * (Table3[[#This Row],[t1]]-Table3[[#This Row],[out_o1]])^2))</f>
        <v>0.14985973230101871</v>
      </c>
      <c r="X49">
        <f>((1/2 * (Table3[[#This Row],[t2]]-Table3[[#This Row],[out_o2]])^2))</f>
        <v>5.5480249192092199E-2</v>
      </c>
      <c r="Y49" s="30">
        <f>Table3[[#This Row],[E1]]+Table3[[#This Row],[E2]]</f>
        <v>0.20533998149311089</v>
      </c>
      <c r="Z4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-2.3308470742524099E-4</v>
      </c>
      <c r="AA4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-4.6616941485048199E-4</v>
      </c>
      <c r="AB4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-1.9884849502504621E-4</v>
      </c>
      <c r="AC4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-3.9769699005009243E-4</v>
      </c>
      <c r="AD49">
        <f>(Table3[[#This Row],[out_o1]]-Table3[[#This Row],[t1]])*Table3[[#This Row],[out_o1]]*(1-Table3[[#This Row],[out_o1]])*Table3[[#This Row],[out_h1]]</f>
        <v>6.845828638997796E-2</v>
      </c>
      <c r="AE49">
        <f>(Table3[[#This Row],[out_o1]]-Table3[[#This Row],[t1]])*Table3[[#This Row],[out_o1]]*(1-Table3[[#This Row],[out_o1]])*Table3[[#This Row],[out_h2]]</f>
        <v>6.8963756627329675E-2</v>
      </c>
      <c r="AF49">
        <f>(Table3[[#This Row],[out_o2]]-Table3[[#This Row],[t2]])*Table3[[#This Row],[out_o2]]*(1-Table3[[#This Row],[out_o2]])*Table3[[#This Row],[out_h1]]</f>
        <v>-3.8055043238342579E-2</v>
      </c>
      <c r="AG49">
        <f>(Table3[[#This Row],[out_o2]]-Table3[[#This Row],[t2]])*Table3[[#This Row],[out_o2]]*(1-Table3[[#This Row],[out_o2]])*Table3[[#This Row],[out_h2]]</f>
        <v>-3.8336027363895145E-2</v>
      </c>
    </row>
    <row r="50" spans="1:33">
      <c r="A50">
        <v>30</v>
      </c>
      <c r="B50">
        <v>0.05</v>
      </c>
      <c r="C50">
        <v>0.1</v>
      </c>
      <c r="D50">
        <v>0.01</v>
      </c>
      <c r="E50">
        <v>0.99</v>
      </c>
      <c r="F50" s="29">
        <v>0.1</v>
      </c>
      <c r="G50">
        <f t="shared" si="0"/>
        <v>0.15008127193823767</v>
      </c>
      <c r="H50">
        <f t="shared" si="1"/>
        <v>0.20016254387647536</v>
      </c>
      <c r="I50">
        <f t="shared" si="2"/>
        <v>0.24997803690783593</v>
      </c>
      <c r="J50">
        <f t="shared" si="3"/>
        <v>0.29995607381567185</v>
      </c>
      <c r="K50">
        <f t="shared" si="4"/>
        <v>0.19570954456774978</v>
      </c>
      <c r="L50">
        <f t="shared" si="5"/>
        <v>0.24419986168854405</v>
      </c>
      <c r="M50">
        <f t="shared" si="6"/>
        <v>0.61660278582257444</v>
      </c>
      <c r="N50">
        <f t="shared" si="7"/>
        <v>0.66746447425871858</v>
      </c>
      <c r="O50">
        <f>((Table3[[#This Row],[i1]]*Table3[[#This Row],[w1]])+(Table3[[#This Row],[i2]]*Table3[[#This Row],[w2]]))</f>
        <v>2.7520317984559419E-2</v>
      </c>
      <c r="P50">
        <f>((Table3[[#This Row],[i1]]*Table3[[#This Row],[w3]])+(Table3[[#This Row],[i2]]*Table3[[#This Row],[w4]]))</f>
        <v>4.2494509226958986E-2</v>
      </c>
      <c r="Q50">
        <f>((1/(1 + EXP(-Table3[[#This Row],[h1]]))))</f>
        <v>0.50687964529974328</v>
      </c>
      <c r="R50">
        <f>((1/(1 + EXP(-Table3[[#This Row],[h2]]))))</f>
        <v>0.5106220289312936</v>
      </c>
      <c r="S50">
        <f>((Table3[[#This Row],[out_h1]]*Table3[[#This Row],[w5]])+(Table3[[#This Row],[out_h2]]*Table3[[#This Row],[w6]]))</f>
        <v>0.22389501337242096</v>
      </c>
      <c r="T50">
        <f>((Table3[[#This Row],[out_h1]]*Table3[[#This Row],[w7]])+(Table3[[#This Row],[out_h2]]*Table3[[#This Row],[w8]]))</f>
        <v>0.6533654654541261</v>
      </c>
      <c r="U50">
        <f>((1/(1 + EXP(-Table3[[#This Row],[o1]]))))</f>
        <v>0.55574109398819871</v>
      </c>
      <c r="V50">
        <f>((1/(1 + EXP(-Table3[[#This Row],[o2]]))))</f>
        <v>0.65776846137015799</v>
      </c>
      <c r="W50">
        <f>((1/2 * (Table3[[#This Row],[t1]]-Table3[[#This Row],[out_o1]])^2))</f>
        <v>0.14891667083371796</v>
      </c>
      <c r="X50">
        <f>((1/2 * (Table3[[#This Row],[t2]]-Table3[[#This Row],[out_o2]])^2))</f>
        <v>5.5188897630176099E-2</v>
      </c>
      <c r="Y50" s="30">
        <f>Table3[[#This Row],[E1]]+Table3[[#This Row],[E2]]</f>
        <v>0.20410556846389405</v>
      </c>
      <c r="Z5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-2.4676419600078755E-4</v>
      </c>
      <c r="AA5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-4.935283920015751E-4</v>
      </c>
      <c r="AB5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-2.1264934068320601E-4</v>
      </c>
      <c r="AC5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-4.2529868136641203E-4</v>
      </c>
      <c r="AD50">
        <f>(Table3[[#This Row],[out_o1]]-Table3[[#This Row],[t1]])*Table3[[#This Row],[out_o1]]*(1-Table3[[#This Row],[out_o1]])*Table3[[#This Row],[out_h1]]</f>
        <v>6.8296769757777334E-2</v>
      </c>
      <c r="AE50">
        <f>(Table3[[#This Row],[out_o1]]-Table3[[#This Row],[t1]])*Table3[[#This Row],[out_o1]]*(1-Table3[[#This Row],[out_o1]])*Table3[[#This Row],[out_h2]]</f>
        <v>6.8801017098540293E-2</v>
      </c>
      <c r="AF50">
        <f>(Table3[[#This Row],[out_o2]]-Table3[[#This Row],[t2]])*Table3[[#This Row],[out_o2]]*(1-Table3[[#This Row],[out_o2]])*Table3[[#This Row],[out_h1]]</f>
        <v>-3.7908690717629354E-2</v>
      </c>
      <c r="AG50">
        <f>(Table3[[#This Row],[out_o2]]-Table3[[#This Row],[t2]])*Table3[[#This Row],[out_o2]]*(1-Table3[[#This Row],[out_o2]])*Table3[[#This Row],[out_h2]]</f>
        <v>-3.818857740266534E-2</v>
      </c>
    </row>
    <row r="51" spans="1:33">
      <c r="A51">
        <v>31</v>
      </c>
      <c r="B51">
        <v>0.05</v>
      </c>
      <c r="C51">
        <v>0.1</v>
      </c>
      <c r="D51">
        <v>0.01</v>
      </c>
      <c r="E51">
        <v>0.99</v>
      </c>
      <c r="F51" s="29">
        <v>0.1</v>
      </c>
      <c r="G51">
        <f t="shared" si="0"/>
        <v>0.15010594835783775</v>
      </c>
      <c r="H51">
        <f t="shared" si="1"/>
        <v>0.20021189671567552</v>
      </c>
      <c r="I51">
        <f t="shared" si="2"/>
        <v>0.24999930184190425</v>
      </c>
      <c r="J51">
        <f t="shared" si="3"/>
        <v>0.29999860368380848</v>
      </c>
      <c r="K51">
        <f t="shared" si="4"/>
        <v>0.18887986759197203</v>
      </c>
      <c r="L51">
        <f t="shared" si="5"/>
        <v>0.23731975997869001</v>
      </c>
      <c r="M51">
        <f t="shared" si="6"/>
        <v>0.6203936548943374</v>
      </c>
      <c r="N51">
        <f t="shared" si="7"/>
        <v>0.67128333199898516</v>
      </c>
      <c r="O51">
        <f>((Table3[[#This Row],[i1]]*Table3[[#This Row],[w1]])+(Table3[[#This Row],[i2]]*Table3[[#This Row],[w2]]))</f>
        <v>2.7526487089459442E-2</v>
      </c>
      <c r="P51">
        <f>((Table3[[#This Row],[i1]]*Table3[[#This Row],[w3]])+(Table3[[#This Row],[i2]]*Table3[[#This Row],[w4]]))</f>
        <v>4.2499825460476065E-2</v>
      </c>
      <c r="Q51">
        <f>((1/(1 + EXP(-Table3[[#This Row],[h1]]))))</f>
        <v>0.50688118728392217</v>
      </c>
      <c r="R51">
        <f>((1/(1 + EXP(-Table3[[#This Row],[h2]]))))</f>
        <v>0.5106233573897806</v>
      </c>
      <c r="S51">
        <f>((Table3[[#This Row],[out_h1]]*Table3[[#This Row],[w5]])+(Table3[[#This Row],[out_h2]]*Table3[[#This Row],[w6]]))</f>
        <v>0.21692066415430439</v>
      </c>
      <c r="T51">
        <f>((Table3[[#This Row],[out_h1]]*Table3[[#This Row],[w7]])+(Table3[[#This Row],[out_h2]]*Table3[[#This Row],[w8]]))</f>
        <v>0.65723882112137422</v>
      </c>
      <c r="U51">
        <f>((1/(1 + EXP(-Table3[[#This Row],[o1]]))))</f>
        <v>0.55401851378764277</v>
      </c>
      <c r="V51">
        <f>((1/(1 + EXP(-Table3[[#This Row],[o2]]))))</f>
        <v>0.65863985543460246</v>
      </c>
      <c r="W51">
        <f>((1/2 * (Table3[[#This Row],[t1]]-Table3[[#This Row],[out_o1]])^2))</f>
        <v>0.14797807167185784</v>
      </c>
      <c r="X51">
        <f>((1/2 * (Table3[[#This Row],[t2]]-Table3[[#This Row],[out_o2]])^2))</f>
        <v>5.4899772703200574E-2</v>
      </c>
      <c r="Y51" s="30">
        <f>Table3[[#This Row],[E1]]+Table3[[#This Row],[E2]]</f>
        <v>0.2028778443750584</v>
      </c>
      <c r="Z5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-2.6033993810005332E-4</v>
      </c>
      <c r="AA5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-5.2067987620010663E-4</v>
      </c>
      <c r="AB5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-2.2634849187927613E-4</v>
      </c>
      <c r="AC5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-4.5269698375855226E-4</v>
      </c>
      <c r="AD51">
        <f>(Table3[[#This Row],[out_o1]]-Table3[[#This Row],[t1]])*Table3[[#This Row],[out_o1]]*(1-Table3[[#This Row],[out_o1]])*Table3[[#This Row],[out_h1]]</f>
        <v>6.8133541064648154E-2</v>
      </c>
      <c r="AE51">
        <f>(Table3[[#This Row],[out_o1]]-Table3[[#This Row],[t1]])*Table3[[#This Row],[out_o1]]*(1-Table3[[#This Row],[out_o1]])*Table3[[#This Row],[out_h2]]</f>
        <v>6.8636553026770131E-2</v>
      </c>
      <c r="AF51">
        <f>(Table3[[#This Row],[out_o2]]-Table3[[#This Row],[t2]])*Table3[[#This Row],[out_o2]]*(1-Table3[[#This Row],[out_o2]])*Table3[[#This Row],[out_h1]]</f>
        <v>-3.7763067486458884E-2</v>
      </c>
      <c r="AG51">
        <f>(Table3[[#This Row],[out_o2]]-Table3[[#This Row],[t2]])*Table3[[#This Row],[out_o2]]*(1-Table3[[#This Row],[out_o2]])*Table3[[#This Row],[out_h2]]</f>
        <v>-3.8041862252961405E-2</v>
      </c>
    </row>
    <row r="52" spans="1:33">
      <c r="A52">
        <v>32</v>
      </c>
      <c r="B52">
        <v>0.05</v>
      </c>
      <c r="C52">
        <v>0.1</v>
      </c>
      <c r="D52">
        <v>0.01</v>
      </c>
      <c r="E52">
        <v>0.99</v>
      </c>
      <c r="F52" s="29">
        <v>0.1</v>
      </c>
      <c r="G52">
        <f t="shared" si="0"/>
        <v>0.15013198235164776</v>
      </c>
      <c r="H52">
        <f t="shared" si="1"/>
        <v>0.20026396470329552</v>
      </c>
      <c r="I52">
        <f t="shared" si="2"/>
        <v>0.25002193669109218</v>
      </c>
      <c r="J52">
        <f t="shared" si="3"/>
        <v>0.30004387338218436</v>
      </c>
      <c r="K52">
        <f t="shared" si="4"/>
        <v>0.18206651348550723</v>
      </c>
      <c r="L52">
        <f t="shared" si="5"/>
        <v>0.23045610467601299</v>
      </c>
      <c r="M52">
        <f t="shared" si="6"/>
        <v>0.62416996164298333</v>
      </c>
      <c r="N52">
        <f t="shared" si="7"/>
        <v>0.67508751822428126</v>
      </c>
      <c r="O52">
        <f>((Table3[[#This Row],[i1]]*Table3[[#This Row],[w1]])+(Table3[[#This Row],[i2]]*Table3[[#This Row],[w2]]))</f>
        <v>2.7532995587911942E-2</v>
      </c>
      <c r="P52">
        <f>((Table3[[#This Row],[i1]]*Table3[[#This Row],[w3]])+(Table3[[#This Row],[i2]]*Table3[[#This Row],[w4]]))</f>
        <v>4.2505484172773042E-2</v>
      </c>
      <c r="Q52">
        <f>((1/(1 + EXP(-Table3[[#This Row],[h1]]))))</f>
        <v>0.50688281410028024</v>
      </c>
      <c r="R52">
        <f>((1/(1 + EXP(-Table3[[#This Row],[h2]]))))</f>
        <v>0.51062477142915175</v>
      </c>
      <c r="S52">
        <f>((Table3[[#This Row],[out_h1]]*Table3[[#This Row],[w5]])+(Table3[[#This Row],[out_h2]]*Table3[[#This Row],[w6]]))</f>
        <v>0.20996298248360235</v>
      </c>
      <c r="T52">
        <f>((Table3[[#This Row],[out_h1]]*Table3[[#This Row],[w7]])+(Table3[[#This Row],[out_h2]]*Table3[[#This Row],[w8]]))</f>
        <v>0.66109743632240625</v>
      </c>
      <c r="U52">
        <f>((1/(1 + EXP(-Table3[[#This Row],[o1]]))))</f>
        <v>0.55229875646177451</v>
      </c>
      <c r="V52">
        <f>((1/(1 + EXP(-Table3[[#This Row],[o2]]))))</f>
        <v>0.6595068691941306</v>
      </c>
      <c r="W52">
        <f>((1/2 * (Table3[[#This Row],[t1]]-Table3[[#This Row],[out_o1]])^2))</f>
        <v>0.1470439706299935</v>
      </c>
      <c r="X52">
        <f>((1/2 * (Table3[[#This Row],[t2]]-Table3[[#This Row],[out_o2]])^2))</f>
        <v>5.4612854754932751E-2</v>
      </c>
      <c r="Y52" s="30">
        <f>Table3[[#This Row],[E1]]+Table3[[#This Row],[E2]]</f>
        <v>0.20165682538492624</v>
      </c>
      <c r="Z5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-2.7381121862600857E-4</v>
      </c>
      <c r="AA5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-5.4762243725201714E-4</v>
      </c>
      <c r="AB5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-2.3994518691784433E-4</v>
      </c>
      <c r="AC5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-4.7989037383568866E-4</v>
      </c>
      <c r="AD52">
        <f>(Table3[[#This Row],[out_o1]]-Table3[[#This Row],[t1]])*Table3[[#This Row],[out_o1]]*(1-Table3[[#This Row],[out_o1]])*Table3[[#This Row],[out_h1]]</f>
        <v>6.7968633927903477E-2</v>
      </c>
      <c r="AE52">
        <f>(Table3[[#This Row],[out_o1]]-Table3[[#This Row],[t1]])*Table3[[#This Row],[out_o1]]*(1-Table3[[#This Row],[out_o1]])*Table3[[#This Row],[out_h2]]</f>
        <v>6.8470398282079403E-2</v>
      </c>
      <c r="AF52">
        <f>(Table3[[#This Row],[out_o2]]-Table3[[#This Row],[t2]])*Table3[[#This Row],[out_o2]]*(1-Table3[[#This Row],[out_o2]])*Table3[[#This Row],[out_h1]]</f>
        <v>-3.7618171501439396E-2</v>
      </c>
      <c r="AG52">
        <f>(Table3[[#This Row],[out_o2]]-Table3[[#This Row],[t2]])*Table3[[#This Row],[out_o2]]*(1-Table3[[#This Row],[out_o2]])*Table3[[#This Row],[out_h2]]</f>
        <v>-3.7895879856571571E-2</v>
      </c>
    </row>
    <row r="53" spans="1:33">
      <c r="A53">
        <v>33</v>
      </c>
      <c r="B53">
        <v>0.05</v>
      </c>
      <c r="C53">
        <v>0.1</v>
      </c>
      <c r="D53">
        <v>0.01</v>
      </c>
      <c r="E53">
        <v>0.99</v>
      </c>
      <c r="F53" s="29">
        <v>0.1</v>
      </c>
      <c r="G53">
        <f t="shared" si="0"/>
        <v>0.15015936347351036</v>
      </c>
      <c r="H53">
        <f t="shared" si="1"/>
        <v>0.20031872694702071</v>
      </c>
      <c r="I53">
        <f t="shared" si="2"/>
        <v>0.25004593120978397</v>
      </c>
      <c r="J53">
        <f t="shared" si="3"/>
        <v>0.30009186241956792</v>
      </c>
      <c r="K53">
        <f t="shared" si="4"/>
        <v>0.17526965009271689</v>
      </c>
      <c r="L53">
        <f t="shared" si="5"/>
        <v>0.22360906484780504</v>
      </c>
      <c r="M53">
        <f t="shared" si="6"/>
        <v>0.62793177879312723</v>
      </c>
      <c r="N53">
        <f t="shared" si="7"/>
        <v>0.67887710620993846</v>
      </c>
      <c r="O53">
        <f>((Table3[[#This Row],[i1]]*Table3[[#This Row],[w1]])+(Table3[[#This Row],[i2]]*Table3[[#This Row],[w2]]))</f>
        <v>2.7539840868377592E-2</v>
      </c>
      <c r="P53">
        <f>((Table3[[#This Row],[i1]]*Table3[[#This Row],[w3]])+(Table3[[#This Row],[i2]]*Table3[[#This Row],[w4]]))</f>
        <v>4.2511482802445995E-2</v>
      </c>
      <c r="Q53">
        <f>((1/(1 + EXP(-Table3[[#This Row],[h1]]))))</f>
        <v>0.50688452509603354</v>
      </c>
      <c r="R53">
        <f>((1/(1 + EXP(-Table3[[#This Row],[h2]]))))</f>
        <v>0.51062627040931452</v>
      </c>
      <c r="S53">
        <f>((Table3[[#This Row],[out_h1]]*Table3[[#This Row],[w5]])+(Table3[[#This Row],[out_h2]]*Table3[[#This Row],[w6]]))</f>
        <v>0.20302213616394399</v>
      </c>
      <c r="T53">
        <f>((Table3[[#This Row],[out_h1]]*Table3[[#This Row],[w7]])+(Table3[[#This Row],[out_h2]]*Table3[[#This Row],[w8]]))</f>
        <v>0.66494138629651078</v>
      </c>
      <c r="U53">
        <f>((1/(1 + EXP(-Table3[[#This Row],[o1]]))))</f>
        <v>0.55058191288888159</v>
      </c>
      <c r="V53">
        <f>((1/(1 + EXP(-Table3[[#This Row],[o2]]))))</f>
        <v>0.6603695272267246</v>
      </c>
      <c r="W53">
        <f>((1/2 * (Table3[[#This Row],[t1]]-Table3[[#This Row],[out_o1]])^2))</f>
        <v>0.14611440227130118</v>
      </c>
      <c r="X53">
        <f>((1/2 * (Table3[[#This Row],[t2]]-Table3[[#This Row],[out_o2]])^2))</f>
        <v>5.4328124290366528E-2</v>
      </c>
      <c r="Y53" s="30">
        <f>Table3[[#This Row],[E1]]+Table3[[#This Row],[E2]]</f>
        <v>0.20044252656166772</v>
      </c>
      <c r="Z5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-2.8717735278328507E-4</v>
      </c>
      <c r="AA5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-5.7435470556657013E-4</v>
      </c>
      <c r="AB5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-2.5343869441268207E-4</v>
      </c>
      <c r="AC5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-5.0687738882536414E-4</v>
      </c>
      <c r="AD53">
        <f>(Table3[[#This Row],[out_o1]]-Table3[[#This Row],[t1]])*Table3[[#This Row],[out_o1]]*(1-Table3[[#This Row],[out_o1]])*Table3[[#This Row],[out_h1]]</f>
        <v>6.7802082098481306E-2</v>
      </c>
      <c r="AE53">
        <f>(Table3[[#This Row],[out_o1]]-Table3[[#This Row],[t1]])*Table3[[#This Row],[out_o1]]*(1-Table3[[#This Row],[out_o1]])*Table3[[#This Row],[out_h2]]</f>
        <v>6.8302586869019757E-2</v>
      </c>
      <c r="AF53">
        <f>(Table3[[#This Row],[out_o2]]-Table3[[#This Row],[t2]])*Table3[[#This Row],[out_o2]]*(1-Table3[[#This Row],[out_o2]])*Table3[[#This Row],[out_h1]]</f>
        <v>-3.7474000667002343E-2</v>
      </c>
      <c r="AG53">
        <f>(Table3[[#This Row],[out_o2]]-Table3[[#This Row],[t2]])*Table3[[#This Row],[out_o2]]*(1-Table3[[#This Row],[out_o2]])*Table3[[#This Row],[out_h2]]</f>
        <v>-3.7750628102687186E-2</v>
      </c>
    </row>
    <row r="54" spans="1:33">
      <c r="A54">
        <v>34</v>
      </c>
      <c r="B54">
        <v>0.05</v>
      </c>
      <c r="C54">
        <v>0.1</v>
      </c>
      <c r="D54">
        <v>0.01</v>
      </c>
      <c r="E54">
        <v>0.99</v>
      </c>
      <c r="F54" s="29">
        <v>0.1</v>
      </c>
      <c r="G54">
        <f t="shared" si="0"/>
        <v>0.15018808120878868</v>
      </c>
      <c r="H54">
        <f t="shared" si="1"/>
        <v>0.20037616241757736</v>
      </c>
      <c r="I54">
        <f t="shared" si="2"/>
        <v>0.25007127507922522</v>
      </c>
      <c r="J54">
        <f t="shared" si="3"/>
        <v>0.30014255015845048</v>
      </c>
      <c r="K54">
        <f t="shared" si="4"/>
        <v>0.16848944188286877</v>
      </c>
      <c r="L54">
        <f t="shared" si="5"/>
        <v>0.21677880616090306</v>
      </c>
      <c r="M54">
        <f t="shared" si="6"/>
        <v>0.63167917885982749</v>
      </c>
      <c r="N54">
        <f t="shared" si="7"/>
        <v>0.6826521690202072</v>
      </c>
      <c r="O54">
        <f>((Table3[[#This Row],[i1]]*Table3[[#This Row],[w1]])+(Table3[[#This Row],[i2]]*Table3[[#This Row],[w2]]))</f>
        <v>2.7547020302197172E-2</v>
      </c>
      <c r="P54">
        <f>((Table3[[#This Row],[i1]]*Table3[[#This Row],[w3]])+(Table3[[#This Row],[i2]]*Table3[[#This Row],[w4]]))</f>
        <v>4.2517818769806315E-2</v>
      </c>
      <c r="Q54">
        <f>((1/(1 + EXP(-Table3[[#This Row],[h1]]))))</f>
        <v>0.50688631961411845</v>
      </c>
      <c r="R54">
        <f>((1/(1 + EXP(-Table3[[#This Row],[h2]]))))</f>
        <v>0.51062785368560559</v>
      </c>
      <c r="S54">
        <f>((Table3[[#This Row],[out_h1]]*Table3[[#This Row],[w5]])+(Table3[[#This Row],[out_h2]]*Table3[[#This Row],[w6]]))</f>
        <v>0.19609828960431414</v>
      </c>
      <c r="T54">
        <f>((Table3[[#This Row],[out_h1]]*Table3[[#This Row],[w7]])+(Table3[[#This Row],[out_h2]]*Table3[[#This Row],[w8]]))</f>
        <v>0.66877074602973807</v>
      </c>
      <c r="U54">
        <f>((1/(1 + EXP(-Table3[[#This Row],[o1]]))))</f>
        <v>0.54886807274073346</v>
      </c>
      <c r="V54">
        <f>((1/(1 + EXP(-Table3[[#This Row],[o2]]))))</f>
        <v>0.66122785405289963</v>
      </c>
      <c r="W54">
        <f>((1/2 * (Table3[[#This Row],[t1]]-Table3[[#This Row],[out_o1]])^2))</f>
        <v>0.14518939990965621</v>
      </c>
      <c r="X54">
        <f>((1/2 * (Table3[[#This Row],[t2]]-Table3[[#This Row],[out_o2]])^2))</f>
        <v>5.4045561975330732E-2</v>
      </c>
      <c r="Y54" s="30">
        <f>Table3[[#This Row],[E1]]+Table3[[#This Row],[E2]]</f>
        <v>0.19923496188498693</v>
      </c>
      <c r="Z5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-3.0043768617363437E-4</v>
      </c>
      <c r="AA5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-6.0087537234726875E-4</v>
      </c>
      <c r="AB5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-2.6682831340570123E-4</v>
      </c>
      <c r="AC5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-5.3365662681140245E-4</v>
      </c>
      <c r="AD54">
        <f>(Table3[[#This Row],[out_o1]]-Table3[[#This Row],[t1]])*Table3[[#This Row],[out_o1]]*(1-Table3[[#This Row],[out_o1]])*Table3[[#This Row],[out_h1]]</f>
        <v>6.7633919443126925E-2</v>
      </c>
      <c r="AE54">
        <f>(Table3[[#This Row],[out_o1]]-Table3[[#This Row],[t1]])*Table3[[#This Row],[out_o1]]*(1-Table3[[#This Row],[out_o1]])*Table3[[#This Row],[out_h2]]</f>
        <v>6.8133152908684491E-2</v>
      </c>
      <c r="AF54">
        <f>(Table3[[#This Row],[out_o2]]-Table3[[#This Row],[t2]])*Table3[[#This Row],[out_o2]]*(1-Table3[[#This Row],[out_o2]])*Table3[[#This Row],[out_h1]]</f>
        <v>-3.733055283721036E-2</v>
      </c>
      <c r="AG54">
        <f>(Table3[[#This Row],[out_o2]]-Table3[[#This Row],[t2]])*Table3[[#This Row],[out_o2]]*(1-Table3[[#This Row],[out_o2]])*Table3[[#This Row],[out_h2]]</f>
        <v>-3.7606104829724589E-2</v>
      </c>
    </row>
    <row r="55" spans="1:33">
      <c r="A55">
        <v>35</v>
      </c>
      <c r="B55">
        <v>0.05</v>
      </c>
      <c r="C55">
        <v>0.1</v>
      </c>
      <c r="D55">
        <v>0.01</v>
      </c>
      <c r="E55">
        <v>0.99</v>
      </c>
      <c r="F55" s="29">
        <v>0.1</v>
      </c>
      <c r="G55">
        <f t="shared" si="0"/>
        <v>0.15021812497740605</v>
      </c>
      <c r="H55">
        <f t="shared" si="1"/>
        <v>0.20043624995481207</v>
      </c>
      <c r="I55">
        <f t="shared" si="2"/>
        <v>0.25009795791056577</v>
      </c>
      <c r="J55">
        <f t="shared" si="3"/>
        <v>0.30019591582113164</v>
      </c>
      <c r="K55">
        <f t="shared" si="4"/>
        <v>0.16172604993855608</v>
      </c>
      <c r="L55">
        <f t="shared" si="5"/>
        <v>0.2099654908700346</v>
      </c>
      <c r="M55">
        <f t="shared" si="6"/>
        <v>0.63541223414354853</v>
      </c>
      <c r="N55">
        <f t="shared" si="7"/>
        <v>0.68641277950317969</v>
      </c>
      <c r="O55">
        <f>((Table3[[#This Row],[i1]]*Table3[[#This Row],[w1]])+(Table3[[#This Row],[i2]]*Table3[[#This Row],[w2]]))</f>
        <v>2.7554531244351511E-2</v>
      </c>
      <c r="P55">
        <f>((Table3[[#This Row],[i1]]*Table3[[#This Row],[w3]])+(Table3[[#This Row],[i2]]*Table3[[#This Row],[w4]]))</f>
        <v>4.2524489477641453E-2</v>
      </c>
      <c r="Q55">
        <f>((1/(1 + EXP(-Table3[[#This Row],[h1]]))))</f>
        <v>0.50688819699338061</v>
      </c>
      <c r="R55">
        <f>((1/(1 + EXP(-Table3[[#This Row],[h2]]))))</f>
        <v>0.51062952060898126</v>
      </c>
      <c r="S55">
        <f>((Table3[[#This Row],[out_h1]]*Table3[[#This Row],[w5]])+(Table3[[#This Row],[out_h2]]*Table3[[#This Row],[w6]]))</f>
        <v>0.18919160380761132</v>
      </c>
      <c r="T55">
        <f>((Table3[[#This Row],[out_h1]]*Table3[[#This Row],[w7]])+(Table3[[#This Row],[out_h2]]*Table3[[#This Row],[w8]]))</f>
        <v>0.67258559025014608</v>
      </c>
      <c r="U55">
        <f>((1/(1 + EXP(-Table3[[#This Row],[o1]]))))</f>
        <v>0.54715732446362009</v>
      </c>
      <c r="V55">
        <f>((1/(1 + EXP(-Table3[[#This Row],[o2]]))))</f>
        <v>0.66208187413300534</v>
      </c>
      <c r="W55">
        <f>((1/2 * (Table3[[#This Row],[t1]]-Table3[[#This Row],[out_o1]])^2))</f>
        <v>0.1442689956124574</v>
      </c>
      <c r="X55">
        <f>((1/2 * (Table3[[#This Row],[t2]]-Table3[[#This Row],[out_o2]])^2))</f>
        <v>5.3765148636061071E-2</v>
      </c>
      <c r="Y55" s="30">
        <f>Table3[[#This Row],[E1]]+Table3[[#This Row],[E2]]</f>
        <v>0.19803414424851848</v>
      </c>
      <c r="Z5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-3.1359159486456109E-4</v>
      </c>
      <c r="AA5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-6.2718318972912219E-4</v>
      </c>
      <c r="AB5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-2.8011337345863334E-4</v>
      </c>
      <c r="AC5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-5.6022674691726668E-4</v>
      </c>
      <c r="AD55">
        <f>(Table3[[#This Row],[out_o1]]-Table3[[#This Row],[t1]])*Table3[[#This Row],[out_o1]]*(1-Table3[[#This Row],[out_o1]])*Table3[[#This Row],[out_h1]]</f>
        <v>6.7464179926759502E-2</v>
      </c>
      <c r="AE55">
        <f>(Table3[[#This Row],[out_o1]]-Table3[[#This Row],[t1]])*Table3[[#This Row],[out_o1]]*(1-Table3[[#This Row],[out_o1]])*Table3[[#This Row],[out_h2]]</f>
        <v>6.7962130620944666E-2</v>
      </c>
      <c r="AF55">
        <f>(Table3[[#This Row],[out_o2]]-Table3[[#This Row],[t2]])*Table3[[#This Row],[out_o2]]*(1-Table3[[#This Row],[out_o2]])*Table3[[#This Row],[out_h1]]</f>
        <v>-3.7187825817526124E-2</v>
      </c>
      <c r="AG55">
        <f>(Table3[[#This Row],[out_o2]]-Table3[[#This Row],[t2]])*Table3[[#This Row],[out_o2]]*(1-Table3[[#This Row],[out_o2]])*Table3[[#This Row],[out_h2]]</f>
        <v>-3.7462307827107758E-2</v>
      </c>
    </row>
    <row r="56" spans="1:33">
      <c r="A56">
        <v>36</v>
      </c>
      <c r="B56">
        <v>0.05</v>
      </c>
      <c r="C56">
        <v>0.1</v>
      </c>
      <c r="D56">
        <v>0.01</v>
      </c>
      <c r="E56">
        <v>0.99</v>
      </c>
      <c r="F56" s="29">
        <v>0.1</v>
      </c>
      <c r="G56">
        <f t="shared" si="0"/>
        <v>0.15024948413689251</v>
      </c>
      <c r="H56">
        <f t="shared" si="1"/>
        <v>0.20049896827378499</v>
      </c>
      <c r="I56">
        <f t="shared" si="2"/>
        <v>0.25012596924791164</v>
      </c>
      <c r="J56">
        <f t="shared" si="3"/>
        <v>0.30025193849582338</v>
      </c>
      <c r="K56">
        <f t="shared" si="4"/>
        <v>0.15497963194588013</v>
      </c>
      <c r="L56">
        <f t="shared" si="5"/>
        <v>0.20316927780794014</v>
      </c>
      <c r="M56">
        <f t="shared" si="6"/>
        <v>0.63913101672530115</v>
      </c>
      <c r="N56">
        <f t="shared" si="7"/>
        <v>0.69015901028589044</v>
      </c>
      <c r="O56">
        <f>((Table3[[#This Row],[i1]]*Table3[[#This Row],[w1]])+(Table3[[#This Row],[i2]]*Table3[[#This Row],[w2]]))</f>
        <v>2.7562371034223127E-2</v>
      </c>
      <c r="P56">
        <f>((Table3[[#This Row],[i1]]*Table3[[#This Row],[w3]])+(Table3[[#This Row],[i2]]*Table3[[#This Row],[w4]]))</f>
        <v>4.253149231197792E-2</v>
      </c>
      <c r="Q56">
        <f>((1/(1 + EXP(-Table3[[#This Row],[h1]]))))</f>
        <v>0.50689015656876601</v>
      </c>
      <c r="R56">
        <f>((1/(1 + EXP(-Table3[[#This Row],[h2]]))))</f>
        <v>0.51063127052620794</v>
      </c>
      <c r="S56">
        <f>((Table3[[#This Row],[out_h1]]*Table3[[#This Row],[w5]])+(Table3[[#This Row],[out_h2]]*Table3[[#This Row],[w6]]))</f>
        <v>0.18230223636097748</v>
      </c>
      <c r="T56">
        <f>((Table3[[#This Row],[out_h1]]*Table3[[#This Row],[w7]])+(Table3[[#This Row],[out_h2]]*Table3[[#This Row],[w8]]))</f>
        <v>0.67638599342323702</v>
      </c>
      <c r="U56">
        <f>((1/(1 + EXP(-Table3[[#This Row],[o1]]))))</f>
        <v>0.54544975526034445</v>
      </c>
      <c r="V56">
        <f>((1/(1 + EXP(-Table3[[#This Row],[o2]]))))</f>
        <v>0.66293161186461846</v>
      </c>
      <c r="W56">
        <f>((1/2 * (Table3[[#This Row],[t1]]-Table3[[#This Row],[out_o1]])^2))</f>
        <v>0.14335322020418137</v>
      </c>
      <c r="X56">
        <f>((1/2 * (Table3[[#This Row],[t2]]-Table3[[#This Row],[out_o2]])^2))</f>
        <v>5.3486865258738289E-2</v>
      </c>
      <c r="Y56" s="30">
        <f>Table3[[#This Row],[E1]]+Table3[[#This Row],[E2]]</f>
        <v>0.19684008546291965</v>
      </c>
      <c r="Z5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-3.2663848543156894E-4</v>
      </c>
      <c r="AA5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-6.5327697086313787E-4</v>
      </c>
      <c r="AB5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-2.9329323471784805E-4</v>
      </c>
      <c r="AC5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-5.865864694356961E-4</v>
      </c>
      <c r="AD56">
        <f>(Table3[[#This Row],[out_o1]]-Table3[[#This Row],[t1]])*Table3[[#This Row],[out_o1]]*(1-Table3[[#This Row],[out_o1]])*Table3[[#This Row],[out_h1]]</f>
        <v>6.7292897595038606E-2</v>
      </c>
      <c r="AE56">
        <f>(Table3[[#This Row],[out_o1]]-Table3[[#This Row],[t1]])*Table3[[#This Row],[out_o1]]*(1-Table3[[#This Row],[out_o1]])*Table3[[#This Row],[out_h2]]</f>
        <v>6.7789554306886504E-2</v>
      </c>
      <c r="AF56">
        <f>(Table3[[#This Row],[out_o2]]-Table3[[#This Row],[t2]])*Table3[[#This Row],[out_o2]]*(1-Table3[[#This Row],[out_o2]])*Table3[[#This Row],[out_h1]]</f>
        <v>-3.7045817366543325E-2</v>
      </c>
      <c r="AG56">
        <f>(Table3[[#This Row],[out_o2]]-Table3[[#This Row],[t2]])*Table3[[#This Row],[out_o2]]*(1-Table3[[#This Row],[out_o2]])*Table3[[#This Row],[out_h2]]</f>
        <v>-3.7319234837012626E-2</v>
      </c>
    </row>
    <row r="57" spans="1:33">
      <c r="A57">
        <v>37</v>
      </c>
      <c r="B57">
        <v>0.05</v>
      </c>
      <c r="C57">
        <v>0.1</v>
      </c>
      <c r="D57">
        <v>0.01</v>
      </c>
      <c r="E57">
        <v>0.99</v>
      </c>
      <c r="F57" s="29">
        <v>0.1</v>
      </c>
      <c r="G57">
        <f t="shared" si="0"/>
        <v>0.15028214798543568</v>
      </c>
      <c r="H57">
        <f t="shared" si="1"/>
        <v>0.2005642959708713</v>
      </c>
      <c r="I57">
        <f t="shared" si="2"/>
        <v>0.25015529857138341</v>
      </c>
      <c r="J57">
        <f t="shared" si="3"/>
        <v>0.30031059714276692</v>
      </c>
      <c r="K57">
        <f t="shared" si="4"/>
        <v>0.14825034218637628</v>
      </c>
      <c r="L57">
        <f t="shared" si="5"/>
        <v>0.19639032237725149</v>
      </c>
      <c r="M57">
        <f t="shared" si="6"/>
        <v>0.64283559846195548</v>
      </c>
      <c r="N57">
        <f t="shared" si="7"/>
        <v>0.69389093376959166</v>
      </c>
      <c r="O57">
        <f>((Table3[[#This Row],[i1]]*Table3[[#This Row],[w1]])+(Table3[[#This Row],[i2]]*Table3[[#This Row],[w2]]))</f>
        <v>2.7570536996358915E-2</v>
      </c>
      <c r="P57">
        <f>((Table3[[#This Row],[i1]]*Table3[[#This Row],[w3]])+(Table3[[#This Row],[i2]]*Table3[[#This Row],[w4]]))</f>
        <v>4.2538824642845863E-2</v>
      </c>
      <c r="Q57">
        <f>((1/(1 + EXP(-Table3[[#This Row],[h1]]))))</f>
        <v>0.50689219767151217</v>
      </c>
      <c r="R57">
        <f>((1/(1 + EXP(-Table3[[#This Row],[h2]]))))</f>
        <v>0.51063310278005336</v>
      </c>
      <c r="S57">
        <f>((Table3[[#This Row],[out_h1]]*Table3[[#This Row],[w5]])+(Table3[[#This Row],[out_h2]]*Table3[[#This Row],[w6]]))</f>
        <v>0.17543034142787683</v>
      </c>
      <c r="T57">
        <f>((Table3[[#This Row],[out_h1]]*Table3[[#This Row],[w7]])+(Table3[[#This Row],[out_h2]]*Table3[[#This Row],[w8]]))</f>
        <v>0.68017202974757751</v>
      </c>
      <c r="U57">
        <f>((1/(1 + EXP(-Table3[[#This Row],[o1]]))))</f>
        <v>0.54374545107317185</v>
      </c>
      <c r="V57">
        <f>((1/(1 + EXP(-Table3[[#This Row],[o2]]))))</f>
        <v>0.66377709158002807</v>
      </c>
      <c r="W57">
        <f>((1/2 * (Table3[[#This Row],[t1]]-Table3[[#This Row],[out_o1]])^2))</f>
        <v>0.14244210327065185</v>
      </c>
      <c r="X57">
        <f>((1/2 * (Table3[[#This Row],[t2]]-Table3[[#This Row],[out_o2]])^2))</f>
        <v>5.3210692988992697E-2</v>
      </c>
      <c r="Y57" s="30">
        <f>Table3[[#This Row],[E1]]+Table3[[#This Row],[E2]]</f>
        <v>0.19565279625964455</v>
      </c>
      <c r="Z5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-3.3957779497446124E-4</v>
      </c>
      <c r="AA5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-6.7915558994892248E-4</v>
      </c>
      <c r="AB5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-3.06367287952744E-4</v>
      </c>
      <c r="AC5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-6.1273457590548799E-4</v>
      </c>
      <c r="AD57">
        <f>(Table3[[#This Row],[out_o1]]-Table3[[#This Row],[t1]])*Table3[[#This Row],[out_o1]]*(1-Table3[[#This Row],[out_o1]])*Table3[[#This Row],[out_h1]]</f>
        <v>6.7120106557144621E-2</v>
      </c>
      <c r="AE57">
        <f>(Table3[[#This Row],[out_o1]]-Table3[[#This Row],[t1]])*Table3[[#This Row],[out_o1]]*(1-Table3[[#This Row],[out_o1]])*Table3[[#This Row],[out_h2]]</f>
        <v>6.7615458331464443E-2</v>
      </c>
      <c r="AF57">
        <f>(Table3[[#This Row],[out_o2]]-Table3[[#This Row],[t2]])*Table3[[#This Row],[out_o2]]*(1-Table3[[#This Row],[out_o2]])*Table3[[#This Row],[out_h1]]</f>
        <v>-3.6904525197679575E-2</v>
      </c>
      <c r="AG57">
        <f>(Table3[[#This Row],[out_o2]]-Table3[[#This Row],[t2]])*Table3[[#This Row],[out_o2]]*(1-Table3[[#This Row],[out_o2]])*Table3[[#This Row],[out_h2]]</f>
        <v>-3.7176883556073077E-2</v>
      </c>
    </row>
    <row r="58" spans="1:33">
      <c r="A58">
        <v>38</v>
      </c>
      <c r="B58">
        <v>0.05</v>
      </c>
      <c r="C58">
        <v>0.1</v>
      </c>
      <c r="D58">
        <v>0.01</v>
      </c>
      <c r="E58">
        <v>0.99</v>
      </c>
      <c r="F58" s="29">
        <v>0.1</v>
      </c>
      <c r="G58">
        <f t="shared" si="0"/>
        <v>0.15031610576493312</v>
      </c>
      <c r="H58">
        <f t="shared" si="1"/>
        <v>0.20063221152986618</v>
      </c>
      <c r="I58">
        <f t="shared" si="2"/>
        <v>0.25018593530017869</v>
      </c>
      <c r="J58">
        <f t="shared" si="3"/>
        <v>0.30037187060035747</v>
      </c>
      <c r="K58">
        <f t="shared" si="4"/>
        <v>0.14153833153066181</v>
      </c>
      <c r="L58">
        <f t="shared" si="5"/>
        <v>0.18962877654410504</v>
      </c>
      <c r="M58">
        <f t="shared" si="6"/>
        <v>0.64652605098172344</v>
      </c>
      <c r="N58">
        <f t="shared" si="7"/>
        <v>0.69760862212519892</v>
      </c>
      <c r="O58">
        <f>((Table3[[#This Row],[i1]]*Table3[[#This Row],[w1]])+(Table3[[#This Row],[i2]]*Table3[[#This Row],[w2]]))</f>
        <v>2.7579026441233275E-2</v>
      </c>
      <c r="P58">
        <f>((Table3[[#This Row],[i1]]*Table3[[#This Row],[w3]])+(Table3[[#This Row],[i2]]*Table3[[#This Row],[w4]]))</f>
        <v>4.2546483825044681E-2</v>
      </c>
      <c r="Q58">
        <f>((1/(1 + EXP(-Table3[[#This Row],[h1]]))))</f>
        <v>0.50689431962933773</v>
      </c>
      <c r="R58">
        <f>((1/(1 + EXP(-Table3[[#This Row],[h2]]))))</f>
        <v>0.51063501670947808</v>
      </c>
      <c r="S58">
        <f>((Table3[[#This Row],[out_h1]]*Table3[[#This Row],[w5]])+(Table3[[#This Row],[out_h2]]*Table3[[#This Row],[w6]]))</f>
        <v>0.16857606974190342</v>
      </c>
      <c r="T58">
        <f>((Table3[[#This Row],[out_h1]]*Table3[[#This Row],[w7]])+(Table3[[#This Row],[out_h2]]*Table3[[#This Row],[w8]]))</f>
        <v>0.68394377315060018</v>
      </c>
      <c r="U58">
        <f>((1/(1 + EXP(-Table3[[#This Row],[o1]]))))</f>
        <v>0.5420444965677319</v>
      </c>
      <c r="V58">
        <f>((1/(1 + EXP(-Table3[[#This Row],[o2]]))))</f>
        <v>0.66461833754380606</v>
      </c>
      <c r="W58">
        <f>((1/2 * (Table3[[#This Row],[t1]]-Table3[[#This Row],[out_o1]])^2))</f>
        <v>0.14153567316400564</v>
      </c>
      <c r="X58">
        <f>((1/2 * (Table3[[#This Row],[t2]]-Table3[[#This Row],[out_o2]])^2))</f>
        <v>5.2936613131378263E-2</v>
      </c>
      <c r="Y58" s="30">
        <f>Table3[[#This Row],[E1]]+Table3[[#This Row],[E2]]</f>
        <v>0.19447228629538391</v>
      </c>
      <c r="Z5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-3.5240899110819873E-4</v>
      </c>
      <c r="AA5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-7.0481798221639746E-4</v>
      </c>
      <c r="AB5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-3.1933495456820058E-4</v>
      </c>
      <c r="AC5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-6.3866990913640116E-4</v>
      </c>
      <c r="AD58">
        <f>(Table3[[#This Row],[out_o1]]-Table3[[#This Row],[t1]])*Table3[[#This Row],[out_o1]]*(1-Table3[[#This Row],[out_o1]])*Table3[[#This Row],[out_h1]]</f>
        <v>6.694584096878721E-2</v>
      </c>
      <c r="AE58">
        <f>(Table3[[#This Row],[out_o1]]-Table3[[#This Row],[t1]])*Table3[[#This Row],[out_o1]]*(1-Table3[[#This Row],[out_o1]])*Table3[[#This Row],[out_h2]]</f>
        <v>6.7439877106384105E-2</v>
      </c>
      <c r="AF58">
        <f>(Table3[[#This Row],[out_o2]]-Table3[[#This Row],[t2]])*Table3[[#This Row],[out_o2]]*(1-Table3[[#This Row],[out_o2]])*Table3[[#This Row],[out_h1]]</f>
        <v>-3.676394698083256E-2</v>
      </c>
      <c r="AG58">
        <f>(Table3[[#This Row],[out_o2]]-Table3[[#This Row],[t2]])*Table3[[#This Row],[out_o2]]*(1-Table3[[#This Row],[out_o2]])*Table3[[#This Row],[out_h2]]</f>
        <v>-3.703525163705005E-2</v>
      </c>
    </row>
    <row r="59" spans="1:33">
      <c r="A59">
        <v>39</v>
      </c>
      <c r="B59">
        <v>0.05</v>
      </c>
      <c r="C59">
        <v>0.1</v>
      </c>
      <c r="D59">
        <v>0.01</v>
      </c>
      <c r="E59">
        <v>0.99</v>
      </c>
      <c r="F59" s="29">
        <v>0.1</v>
      </c>
      <c r="G59">
        <f t="shared" si="0"/>
        <v>0.15035134666404396</v>
      </c>
      <c r="H59">
        <f t="shared" si="1"/>
        <v>0.20070269332808782</v>
      </c>
      <c r="I59">
        <f t="shared" si="2"/>
        <v>0.25021786879563551</v>
      </c>
      <c r="J59">
        <f t="shared" si="3"/>
        <v>0.30043573759127112</v>
      </c>
      <c r="K59">
        <f t="shared" si="4"/>
        <v>0.13484374743378308</v>
      </c>
      <c r="L59">
        <f t="shared" si="5"/>
        <v>0.18288478883346662</v>
      </c>
      <c r="M59">
        <f t="shared" si="6"/>
        <v>0.65020244567980667</v>
      </c>
      <c r="N59">
        <f t="shared" si="7"/>
        <v>0.7013121472889039</v>
      </c>
      <c r="O59">
        <f>((Table3[[#This Row],[i1]]*Table3[[#This Row],[w1]])+(Table3[[#This Row],[i2]]*Table3[[#This Row],[w2]]))</f>
        <v>2.758783666601098E-2</v>
      </c>
      <c r="P59">
        <f>((Table3[[#This Row],[i1]]*Table3[[#This Row],[w3]])+(Table3[[#This Row],[i2]]*Table3[[#This Row],[w4]]))</f>
        <v>4.2554467198908888E-2</v>
      </c>
      <c r="Q59">
        <f>((1/(1 + EXP(-Table3[[#This Row],[h1]]))))</f>
        <v>0.50689652176663391</v>
      </c>
      <c r="R59">
        <f>((1/(1 + EXP(-Table3[[#This Row],[h2]]))))</f>
        <v>0.51063701164982656</v>
      </c>
      <c r="S59">
        <f>((Table3[[#This Row],[out_h1]]*Table3[[#This Row],[w5]])+(Table3[[#This Row],[out_h2]]*Table3[[#This Row],[w6]]))</f>
        <v>0.16173956860229408</v>
      </c>
      <c r="T59">
        <f>((Table3[[#This Row],[out_h1]]*Table3[[#This Row],[w7]])+(Table3[[#This Row],[out_h2]]*Table3[[#This Row],[w8]]))</f>
        <v>0.68770129728458163</v>
      </c>
      <c r="U59">
        <f>((1/(1 + EXP(-Table3[[#This Row],[o1]]))))</f>
        <v>0.54034697511787311</v>
      </c>
      <c r="V59">
        <f>((1/(1 + EXP(-Table3[[#This Row],[o2]]))))</f>
        <v>0.66545537395046772</v>
      </c>
      <c r="W59">
        <f>((1/2 * (Table3[[#This Row],[t1]]-Table3[[#This Row],[out_o1]])^2))</f>
        <v>0.14063395700833894</v>
      </c>
      <c r="X59">
        <f>((1/2 * (Table3[[#This Row],[t2]]-Table3[[#This Row],[out_o2]])^2))</f>
        <v>5.2664607148815372E-2</v>
      </c>
      <c r="Y59" s="30">
        <f>Table3[[#This Row],[E1]]+Table3[[#This Row],[E2]]</f>
        <v>0.19329856415715432</v>
      </c>
      <c r="Z5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-3.6513157192880714E-4</v>
      </c>
      <c r="AA5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-7.3026314385761428E-4</v>
      </c>
      <c r="AB5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-3.3219568659157393E-4</v>
      </c>
      <c r="AC5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-6.6439137318314787E-4</v>
      </c>
      <c r="AD59">
        <f>(Table3[[#This Row],[out_o1]]-Table3[[#This Row],[t1]])*Table3[[#This Row],[out_o1]]*(1-Table3[[#This Row],[out_o1]])*Table3[[#This Row],[out_h1]]</f>
        <v>6.6770135015454798E-2</v>
      </c>
      <c r="AE59">
        <f>(Table3[[#This Row],[out_o1]]-Table3[[#This Row],[t1]])*Table3[[#This Row],[out_o1]]*(1-Table3[[#This Row],[out_o1]])*Table3[[#This Row],[out_h2]]</f>
        <v>6.7262845073228078E-2</v>
      </c>
      <c r="AF59">
        <f>(Table3[[#This Row],[out_o2]]-Table3[[#This Row],[t2]])*Table3[[#This Row],[out_o2]]*(1-Table3[[#This Row],[out_o2]])*Table3[[#This Row],[out_h1]]</f>
        <v>-3.6624080343999117E-2</v>
      </c>
      <c r="AG59">
        <f>(Table3[[#This Row],[out_o2]]-Table3[[#This Row],[t2]])*Table3[[#This Row],[out_o2]]*(1-Table3[[#This Row],[out_o2]])*Table3[[#This Row],[out_h2]]</f>
        <v>-3.6894336690463124E-2</v>
      </c>
    </row>
    <row r="60" spans="1:33">
      <c r="A60">
        <v>40</v>
      </c>
      <c r="B60">
        <v>0.05</v>
      </c>
      <c r="C60">
        <v>0.1</v>
      </c>
      <c r="D60">
        <v>0.01</v>
      </c>
      <c r="E60">
        <v>0.99</v>
      </c>
      <c r="F60" s="29">
        <v>0.1</v>
      </c>
      <c r="G60">
        <f t="shared" si="0"/>
        <v>0.15038785982123684</v>
      </c>
      <c r="H60">
        <f t="shared" si="1"/>
        <v>0.20077571964247359</v>
      </c>
      <c r="I60">
        <f t="shared" si="2"/>
        <v>0.25025108836429466</v>
      </c>
      <c r="J60">
        <f t="shared" si="3"/>
        <v>0.30050217672858942</v>
      </c>
      <c r="K60">
        <f t="shared" si="4"/>
        <v>0.1281667339322376</v>
      </c>
      <c r="L60">
        <f t="shared" si="5"/>
        <v>0.17615850432614383</v>
      </c>
      <c r="M60">
        <f t="shared" si="6"/>
        <v>0.65386485371420655</v>
      </c>
      <c r="N60">
        <f t="shared" si="7"/>
        <v>0.70500158095795018</v>
      </c>
      <c r="O60">
        <f>((Table3[[#This Row],[i1]]*Table3[[#This Row],[w1]])+(Table3[[#This Row],[i2]]*Table3[[#This Row],[w2]]))</f>
        <v>2.7596964955309205E-2</v>
      </c>
      <c r="P60">
        <f>((Table3[[#This Row],[i1]]*Table3[[#This Row],[w3]])+(Table3[[#This Row],[i2]]*Table3[[#This Row],[w4]]))</f>
        <v>4.2562772091073675E-2</v>
      </c>
      <c r="Q60">
        <f>((1/(1 + EXP(-Table3[[#This Row],[h1]]))))</f>
        <v>0.50689880340465499</v>
      </c>
      <c r="R60">
        <f>((1/(1 + EXP(-Table3[[#This Row],[h2]]))))</f>
        <v>0.51063908693301896</v>
      </c>
      <c r="S60">
        <f>((Table3[[#This Row],[out_h1]]*Table3[[#This Row],[w5]])+(Table3[[#This Row],[out_h2]]*Table3[[#This Row],[w6]]))</f>
        <v>0.15492098187112238</v>
      </c>
      <c r="T60">
        <f>((Table3[[#This Row],[out_h1]]*Table3[[#This Row],[w7]])+(Table3[[#This Row],[out_h2]]*Table3[[#This Row],[w8]]))</f>
        <v>0.69144467552279365</v>
      </c>
      <c r="U60">
        <f>((1/(1 + EXP(-Table3[[#This Row],[o1]]))))</f>
        <v>0.53865296879146718</v>
      </c>
      <c r="V60">
        <f>((1/(1 + EXP(-Table3[[#This Row],[o2]]))))</f>
        <v>0.66628822492221385</v>
      </c>
      <c r="W60">
        <f>((1/2 * (Table3[[#This Row],[t1]]-Table3[[#This Row],[out_o1]])^2))</f>
        <v>0.13973698070601598</v>
      </c>
      <c r="X60">
        <f>((1/2 * (Table3[[#This Row],[t2]]-Table3[[#This Row],[out_o2]])^2))</f>
        <v>5.2394656662005601E-2</v>
      </c>
      <c r="Y60" s="30">
        <f>Table3[[#This Row],[E1]]+Table3[[#This Row],[E2]]</f>
        <v>0.19213163736802158</v>
      </c>
      <c r="Z6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-3.7774506595488708E-4</v>
      </c>
      <c r="AA6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-7.5549013190977417E-4</v>
      </c>
      <c r="AB6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-3.4494896663477811E-4</v>
      </c>
      <c r="AC6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-6.8989793326955623E-4</v>
      </c>
      <c r="AD60">
        <f>(Table3[[#This Row],[out_o1]]-Table3[[#This Row],[t1]])*Table3[[#This Row],[out_o1]]*(1-Table3[[#This Row],[out_o1]])*Table3[[#This Row],[out_h1]]</f>
        <v>6.6593022895918286E-2</v>
      </c>
      <c r="AE60">
        <f>(Table3[[#This Row],[out_o1]]-Table3[[#This Row],[t1]])*Table3[[#This Row],[out_o1]]*(1-Table3[[#This Row],[out_o1]])*Table3[[#This Row],[out_h2]]</f>
        <v>6.708439668683791E-2</v>
      </c>
      <c r="AF60">
        <f>(Table3[[#This Row],[out_o2]]-Table3[[#This Row],[t2]])*Table3[[#This Row],[out_o2]]*(1-Table3[[#This Row],[out_o2]])*Table3[[#This Row],[out_h1]]</f>
        <v>-3.6484922874858675E-2</v>
      </c>
      <c r="AG60">
        <f>(Table3[[#This Row],[out_o2]]-Table3[[#This Row],[t2]])*Table3[[#This Row],[out_o2]]*(1-Table3[[#This Row],[out_o2]])*Table3[[#This Row],[out_h2]]</f>
        <v>-3.6754136286186311E-2</v>
      </c>
    </row>
    <row r="61" spans="1:33">
      <c r="A61">
        <v>41</v>
      </c>
      <c r="B61">
        <v>0.05</v>
      </c>
      <c r="C61">
        <v>0.1</v>
      </c>
      <c r="D61">
        <v>0.01</v>
      </c>
      <c r="E61">
        <v>0.99</v>
      </c>
      <c r="F61" s="29">
        <v>0.1</v>
      </c>
      <c r="G61">
        <f t="shared" si="0"/>
        <v>0.15042563432783232</v>
      </c>
      <c r="H61">
        <f t="shared" si="1"/>
        <v>0.20085126865566458</v>
      </c>
      <c r="I61">
        <f t="shared" si="2"/>
        <v>0.25028558326095812</v>
      </c>
      <c r="J61">
        <f t="shared" si="3"/>
        <v>0.3005711665219164</v>
      </c>
      <c r="K61">
        <f t="shared" si="4"/>
        <v>0.12150743164264577</v>
      </c>
      <c r="L61">
        <f t="shared" si="5"/>
        <v>0.16945006465746004</v>
      </c>
      <c r="M61">
        <f t="shared" si="6"/>
        <v>0.65751334600169242</v>
      </c>
      <c r="N61">
        <f t="shared" si="7"/>
        <v>0.70867699458656885</v>
      </c>
      <c r="O61">
        <f>((Table3[[#This Row],[i1]]*Table3[[#This Row],[w1]])+(Table3[[#This Row],[i2]]*Table3[[#This Row],[w2]]))</f>
        <v>2.7606408581958078E-2</v>
      </c>
      <c r="P61">
        <f>((Table3[[#This Row],[i1]]*Table3[[#This Row],[w3]])+(Table3[[#This Row],[i2]]*Table3[[#This Row],[w4]]))</f>
        <v>4.2571395815239547E-2</v>
      </c>
      <c r="Q61">
        <f>((1/(1 + EXP(-Table3[[#This Row],[h1]]))))</f>
        <v>0.50690116386170825</v>
      </c>
      <c r="R61">
        <f>((1/(1 + EXP(-Table3[[#This Row],[h2]]))))</f>
        <v>0.51064124188774185</v>
      </c>
      <c r="S61">
        <f>((Table3[[#This Row],[out_h1]]*Table3[[#This Row],[w5]])+(Table3[[#This Row],[out_h2]]*Table3[[#This Row],[w6]]))</f>
        <v>0.14812044997214766</v>
      </c>
      <c r="T61">
        <f>((Table3[[#This Row],[out_h1]]*Table3[[#This Row],[w7]])+(Table3[[#This Row],[out_h2]]*Table3[[#This Row],[w8]]))</f>
        <v>0.69517398095582195</v>
      </c>
      <c r="U61">
        <f>((1/(1 + EXP(-Table3[[#This Row],[o1]]))))</f>
        <v>0.53696255833715756</v>
      </c>
      <c r="V61">
        <f>((1/(1 + EXP(-Table3[[#This Row],[o2]]))))</f>
        <v>0.66711691450675736</v>
      </c>
      <c r="W61">
        <f>((1/2 * (Table3[[#This Row],[t1]]-Table3[[#This Row],[out_o1]])^2))</f>
        <v>0.13884476894462108</v>
      </c>
      <c r="X61">
        <f>((1/2 * (Table3[[#This Row],[t2]]-Table3[[#This Row],[out_o2]])^2))</f>
        <v>5.2126743448818312E-2</v>
      </c>
      <c r="Y61" s="30">
        <f>Table3[[#This Row],[E1]]+Table3[[#This Row],[E2]]</f>
        <v>0.1909715123934394</v>
      </c>
      <c r="Z6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-3.9024903204527812E-4</v>
      </c>
      <c r="AA61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-7.8049806409055623E-4</v>
      </c>
      <c r="AB6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-3.5759430783199484E-4</v>
      </c>
      <c r="AC61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-7.1518861566398969E-4</v>
      </c>
      <c r="AD61">
        <f>(Table3[[#This Row],[out_o1]]-Table3[[#This Row],[t1]])*Table3[[#This Row],[out_o1]]*(1-Table3[[#This Row],[out_o1]])*Table3[[#This Row],[out_h1]]</f>
        <v>6.6414538806000289E-2</v>
      </c>
      <c r="AE61">
        <f>(Table3[[#This Row],[out_o1]]-Table3[[#This Row],[t1]])*Table3[[#This Row],[out_o1]]*(1-Table3[[#This Row],[out_o1]])*Table3[[#This Row],[out_h2]]</f>
        <v>6.6904566398963639E-2</v>
      </c>
      <c r="AF61">
        <f>(Table3[[#This Row],[out_o2]]-Table3[[#This Row],[t2]])*Table3[[#This Row],[out_o2]]*(1-Table3[[#This Row],[out_o2]])*Table3[[#This Row],[out_h1]]</f>
        <v>-3.6346472122320811E-2</v>
      </c>
      <c r="AG61">
        <f>(Table3[[#This Row],[out_o2]]-Table3[[#This Row],[t2]])*Table3[[#This Row],[out_o2]]*(1-Table3[[#This Row],[out_o2]])*Table3[[#This Row],[out_h2]]</f>
        <v>-3.6614647955007636E-2</v>
      </c>
    </row>
    <row r="62" spans="1:33">
      <c r="A62">
        <v>42</v>
      </c>
      <c r="B62">
        <v>0.05</v>
      </c>
      <c r="C62">
        <v>0.1</v>
      </c>
      <c r="D62">
        <v>0.01</v>
      </c>
      <c r="E62">
        <v>0.99</v>
      </c>
      <c r="F62" s="29">
        <v>0.1</v>
      </c>
      <c r="G62">
        <f t="shared" si="0"/>
        <v>0.15046465923103686</v>
      </c>
      <c r="H62">
        <f t="shared" si="1"/>
        <v>0.20092931846207363</v>
      </c>
      <c r="I62">
        <f t="shared" si="2"/>
        <v>0.25032134269174133</v>
      </c>
      <c r="J62">
        <f t="shared" si="3"/>
        <v>0.30064268538348282</v>
      </c>
      <c r="K62">
        <f t="shared" si="4"/>
        <v>0.11486597776204574</v>
      </c>
      <c r="L62">
        <f t="shared" si="5"/>
        <v>0.16275960801756367</v>
      </c>
      <c r="M62">
        <f t="shared" si="6"/>
        <v>0.66114799321392448</v>
      </c>
      <c r="N62">
        <f t="shared" si="7"/>
        <v>0.71233845938206963</v>
      </c>
      <c r="O62">
        <f>((Table3[[#This Row],[i1]]*Table3[[#This Row],[w1]])+(Table3[[#This Row],[i2]]*Table3[[#This Row],[w2]]))</f>
        <v>2.7616164807759205E-2</v>
      </c>
      <c r="P62">
        <f>((Table3[[#This Row],[i1]]*Table3[[#This Row],[w3]])+(Table3[[#This Row],[i2]]*Table3[[#This Row],[w4]]))</f>
        <v>4.258033567293535E-2</v>
      </c>
      <c r="Q62">
        <f>((1/(1 + EXP(-Table3[[#This Row],[h1]]))))</f>
        <v>0.50690360245334376</v>
      </c>
      <c r="R62">
        <f>((1/(1 + EXP(-Table3[[#This Row],[h2]]))))</f>
        <v>0.51064347583963932</v>
      </c>
      <c r="S62">
        <f>((Table3[[#This Row],[out_h1]]*Table3[[#This Row],[w5]])+(Table3[[#This Row],[out_h2]]*Table3[[#This Row],[w6]]))</f>
        <v>0.14133810989129258</v>
      </c>
      <c r="T62">
        <f>((Table3[[#This Row],[out_h1]]*Table3[[#This Row],[w7]])+(Table3[[#This Row],[out_h2]]*Table3[[#This Row],[w8]]))</f>
        <v>0.69888928638805092</v>
      </c>
      <c r="U62">
        <f>((1/(1 + EXP(-Table3[[#This Row],[o1]]))))</f>
        <v>0.53527582317204714</v>
      </c>
      <c r="V62">
        <f>((1/(1 + EXP(-Table3[[#This Row],[o2]]))))</f>
        <v>0.66794146667523024</v>
      </c>
      <c r="W62">
        <f>((1/2 * (Table3[[#This Row],[t1]]-Table3[[#This Row],[out_o1]])^2))</f>
        <v>0.13795734520453587</v>
      </c>
      <c r="X62">
        <f>((1/2 * (Table3[[#This Row],[t2]]-Table3[[#This Row],[out_o2]])^2))</f>
        <v>5.1860849443650915E-2</v>
      </c>
      <c r="Y62" s="30">
        <f>Table3[[#This Row],[E1]]+Table3[[#This Row],[E2]]</f>
        <v>0.18981819464818678</v>
      </c>
      <c r="Z6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-4.0264305929346348E-4</v>
      </c>
      <c r="AA62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-8.0528611858692695E-4</v>
      </c>
      <c r="AB6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-3.7013125375358926E-4</v>
      </c>
      <c r="AC62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-7.4026250750717853E-4</v>
      </c>
      <c r="AD62">
        <f>(Table3[[#This Row],[out_o1]]-Table3[[#This Row],[t1]])*Table3[[#This Row],[out_o1]]*(1-Table3[[#This Row],[out_o1]])*Table3[[#This Row],[out_h1]]</f>
        <v>6.62347169226217E-2</v>
      </c>
      <c r="AE62">
        <f>(Table3[[#This Row],[out_o1]]-Table3[[#This Row],[t1]])*Table3[[#This Row],[out_o1]]*(1-Table3[[#This Row],[out_o1]])*Table3[[#This Row],[out_h2]]</f>
        <v>6.6723388642192946E-2</v>
      </c>
      <c r="AF62">
        <f>(Table3[[#This Row],[out_o2]]-Table3[[#This Row],[t2]])*Table3[[#This Row],[out_o2]]*(1-Table3[[#This Row],[out_o2]])*Table3[[#This Row],[out_h1]]</f>
        <v>-3.6208725598037991E-2</v>
      </c>
      <c r="AG62">
        <f>(Table3[[#This Row],[out_o2]]-Table3[[#This Row],[t2]])*Table3[[#This Row],[out_o2]]*(1-Table3[[#This Row],[out_o2]])*Table3[[#This Row],[out_h2]]</f>
        <v>-3.6475869190153706E-2</v>
      </c>
    </row>
    <row r="63" spans="1:33">
      <c r="A63">
        <v>43</v>
      </c>
      <c r="B63">
        <v>0.05</v>
      </c>
      <c r="C63">
        <v>0.1</v>
      </c>
      <c r="D63">
        <v>0.01</v>
      </c>
      <c r="E63">
        <v>0.99</v>
      </c>
      <c r="F63" s="29">
        <v>0.1</v>
      </c>
      <c r="G63">
        <f t="shared" si="0"/>
        <v>0.15050492353696621</v>
      </c>
      <c r="H63">
        <f t="shared" si="1"/>
        <v>0.20100984707393232</v>
      </c>
      <c r="I63">
        <f t="shared" si="2"/>
        <v>0.25035835581711668</v>
      </c>
      <c r="J63">
        <f t="shared" si="3"/>
        <v>0.30071671163423352</v>
      </c>
      <c r="K63">
        <f t="shared" si="4"/>
        <v>0.10824250606978357</v>
      </c>
      <c r="L63">
        <f t="shared" si="5"/>
        <v>0.15608726915334437</v>
      </c>
      <c r="M63">
        <f t="shared" si="6"/>
        <v>0.66476886577372829</v>
      </c>
      <c r="N63">
        <f t="shared" si="7"/>
        <v>0.71598604630108498</v>
      </c>
      <c r="O63">
        <f>((Table3[[#This Row],[i1]]*Table3[[#This Row],[w1]])+(Table3[[#This Row],[i2]]*Table3[[#This Row],[w2]]))</f>
        <v>2.7626230884241543E-2</v>
      </c>
      <c r="P63">
        <f>((Table3[[#This Row],[i1]]*Table3[[#This Row],[w3]])+(Table3[[#This Row],[i2]]*Table3[[#This Row],[w4]]))</f>
        <v>4.2589588954279188E-2</v>
      </c>
      <c r="Q63">
        <f>((1/(1 + EXP(-Table3[[#This Row],[h1]]))))</f>
        <v>0.50690611849254297</v>
      </c>
      <c r="R63">
        <f>((1/(1 + EXP(-Table3[[#This Row],[h2]]))))</f>
        <v>0.51064578811150274</v>
      </c>
      <c r="S63">
        <f>((Table3[[#This Row],[out_h1]]*Table3[[#This Row],[w5]])+(Table3[[#This Row],[out_h2]]*Table3[[#This Row],[w6]]))</f>
        <v>0.13457409517872129</v>
      </c>
      <c r="T63">
        <f>((Table3[[#This Row],[out_h1]]*Table3[[#This Row],[w7]])+(Table3[[#This Row],[out_h2]]*Table3[[#This Row],[w8]]))</f>
        <v>0.70259066433430739</v>
      </c>
      <c r="U63">
        <f>((1/(1 + EXP(-Table3[[#This Row],[o1]]))))</f>
        <v>0.53359284137032092</v>
      </c>
      <c r="V63">
        <f>((1/(1 + EXP(-Table3[[#This Row],[o2]]))))</f>
        <v>0.66876190532016877</v>
      </c>
      <c r="W63">
        <f>((1/2 * (Table3[[#This Row],[t1]]-Table3[[#This Row],[out_o1]])^2))</f>
        <v>0.13707473176712301</v>
      </c>
      <c r="X63">
        <f>((1/2 * (Table3[[#This Row],[t2]]-Table3[[#This Row],[out_o2]])^2))</f>
        <v>5.15969567367641E-2</v>
      </c>
      <c r="Y63" s="30">
        <f>Table3[[#This Row],[E1]]+Table3[[#This Row],[E2]]</f>
        <v>0.1886716885038871</v>
      </c>
      <c r="Z6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-4.1492676689931822E-4</v>
      </c>
      <c r="AA63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-8.2985353379863645E-4</v>
      </c>
      <c r="AB6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-3.8255937829682825E-4</v>
      </c>
      <c r="AC63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-7.651187565936565E-4</v>
      </c>
      <c r="AD63">
        <f>(Table3[[#This Row],[out_o1]]-Table3[[#This Row],[t1]])*Table3[[#This Row],[out_o1]]*(1-Table3[[#This Row],[out_o1]])*Table3[[#This Row],[out_h1]]</f>
        <v>6.6053591388136393E-2</v>
      </c>
      <c r="AE63">
        <f>(Table3[[#This Row],[out_o1]]-Table3[[#This Row],[t1]])*Table3[[#This Row],[out_o1]]*(1-Table3[[#This Row],[out_o1]])*Table3[[#This Row],[out_h2]]</f>
        <v>6.6540897814170455E-2</v>
      </c>
      <c r="AF63">
        <f>(Table3[[#This Row],[out_o2]]-Table3[[#This Row],[t2]])*Table3[[#This Row],[out_o2]]*(1-Table3[[#This Row],[out_o2]])*Table3[[#This Row],[out_h1]]</f>
        <v>-3.607168077788387E-2</v>
      </c>
      <c r="AG63">
        <f>(Table3[[#This Row],[out_o2]]-Table3[[#This Row],[t2]])*Table3[[#This Row],[out_o2]]*(1-Table3[[#This Row],[out_o2]])*Table3[[#This Row],[out_h2]]</f>
        <v>-3.6337797448779512E-2</v>
      </c>
    </row>
    <row r="64" spans="1:33">
      <c r="A64">
        <v>44</v>
      </c>
      <c r="B64">
        <v>0.05</v>
      </c>
      <c r="C64">
        <v>0.1</v>
      </c>
      <c r="D64">
        <v>0.01</v>
      </c>
      <c r="E64">
        <v>0.99</v>
      </c>
      <c r="F64" s="29">
        <v>0.1</v>
      </c>
      <c r="G64">
        <f t="shared" si="0"/>
        <v>0.15054641621365614</v>
      </c>
      <c r="H64">
        <f t="shared" si="1"/>
        <v>0.20109283242731218</v>
      </c>
      <c r="I64">
        <f t="shared" si="2"/>
        <v>0.25039661175494637</v>
      </c>
      <c r="J64">
        <f t="shared" si="3"/>
        <v>0.3007932235098929</v>
      </c>
      <c r="K64">
        <f t="shared" si="4"/>
        <v>0.10163714693096992</v>
      </c>
      <c r="L64">
        <f t="shared" si="5"/>
        <v>0.14943317937192732</v>
      </c>
      <c r="M64">
        <f t="shared" si="6"/>
        <v>0.66837603385151667</v>
      </c>
      <c r="N64">
        <f t="shared" si="7"/>
        <v>0.71961982604596297</v>
      </c>
      <c r="O64">
        <f>((Table3[[#This Row],[i1]]*Table3[[#This Row],[w1]])+(Table3[[#This Row],[i2]]*Table3[[#This Row],[w2]]))</f>
        <v>2.7636604053414025E-2</v>
      </c>
      <c r="P64">
        <f>((Table3[[#This Row],[i1]]*Table3[[#This Row],[w3]])+(Table3[[#This Row],[i2]]*Table3[[#This Row],[w4]]))</f>
        <v>4.2599152938736611E-2</v>
      </c>
      <c r="Q64">
        <f>((1/(1 + EXP(-Table3[[#This Row],[h1]]))))</f>
        <v>0.50690871128990755</v>
      </c>
      <c r="R64">
        <f>((1/(1 + EXP(-Table3[[#This Row],[h2]]))))</f>
        <v>0.51064817802346052</v>
      </c>
      <c r="S64">
        <f>((Table3[[#This Row],[out_h1]]*Table3[[#This Row],[w5]])+(Table3[[#This Row],[out_h2]]*Table3[[#This Row],[w6]]))</f>
        <v>0.12782853595248861</v>
      </c>
      <c r="T64">
        <f>((Table3[[#This Row],[out_h1]]*Table3[[#This Row],[w7]])+(Table3[[#This Row],[out_h2]]*Table3[[#This Row],[w8]]))</f>
        <v>0.70627818701666256</v>
      </c>
      <c r="U64">
        <f>((1/(1 + EXP(-Table3[[#This Row],[o1]]))))</f>
        <v>0.53191368965279384</v>
      </c>
      <c r="V64">
        <f>((1/(1 + EXP(-Table3[[#This Row],[o2]]))))</f>
        <v>0.66957825425357675</v>
      </c>
      <c r="W64">
        <f>((1/2 * (Table3[[#This Row],[t1]]-Table3[[#This Row],[out_o1]])^2))</f>
        <v>0.13619694972349639</v>
      </c>
      <c r="X64">
        <f>((1/2 * (Table3[[#This Row],[t2]]-Table3[[#This Row],[out_o2]])^2))</f>
        <v>5.1335047573592751E-2</v>
      </c>
      <c r="Y64" s="30">
        <f>Table3[[#This Row],[E1]]+Table3[[#This Row],[E2]]</f>
        <v>0.18753199729708914</v>
      </c>
      <c r="Z6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-4.2709980401882072E-4</v>
      </c>
      <c r="AA64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-8.5419960803764143E-4</v>
      </c>
      <c r="AB6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-3.9487828555401385E-4</v>
      </c>
      <c r="AC64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-7.897565711080277E-4</v>
      </c>
      <c r="AD64">
        <f>(Table3[[#This Row],[out_o1]]-Table3[[#This Row],[t1]])*Table3[[#This Row],[out_o1]]*(1-Table3[[#This Row],[out_o1]])*Table3[[#This Row],[out_h1]]</f>
        <v>6.5871196294963838E-2</v>
      </c>
      <c r="AE64">
        <f>(Table3[[#This Row],[out_o1]]-Table3[[#This Row],[t1]])*Table3[[#This Row],[out_o1]]*(1-Table3[[#This Row],[out_o1]])*Table3[[#This Row],[out_h2]]</f>
        <v>6.6357128262117357E-2</v>
      </c>
      <c r="AF64">
        <f>(Table3[[#This Row],[out_o2]]-Table3[[#This Row],[t2]])*Table3[[#This Row],[out_o2]]*(1-Table3[[#This Row],[out_o2]])*Table3[[#This Row],[out_h1]]</f>
        <v>-3.593533510339763E-2</v>
      </c>
      <c r="AG64">
        <f>(Table3[[#This Row],[out_o2]]-Table3[[#This Row],[t2]])*Table3[[#This Row],[out_o2]]*(1-Table3[[#This Row],[out_o2]])*Table3[[#This Row],[out_h2]]</f>
        <v>-3.6200430153424064E-2</v>
      </c>
    </row>
    <row r="65" spans="1:33">
      <c r="A65">
        <v>45</v>
      </c>
      <c r="B65">
        <v>0.05</v>
      </c>
      <c r="C65">
        <v>0.1</v>
      </c>
      <c r="D65">
        <v>0.01</v>
      </c>
      <c r="E65">
        <v>0.99</v>
      </c>
      <c r="F65" s="29">
        <v>0.1</v>
      </c>
      <c r="G65">
        <f t="shared" si="0"/>
        <v>0.15058912619405801</v>
      </c>
      <c r="H65">
        <f t="shared" si="1"/>
        <v>0.20117825238811596</v>
      </c>
      <c r="I65">
        <f t="shared" si="2"/>
        <v>0.25043609958350177</v>
      </c>
      <c r="J65">
        <f t="shared" si="3"/>
        <v>0.3008721991670037</v>
      </c>
      <c r="K65">
        <f t="shared" si="4"/>
        <v>9.5050027301473536E-2</v>
      </c>
      <c r="L65">
        <f t="shared" si="5"/>
        <v>0.1427974665457156</v>
      </c>
      <c r="M65">
        <f t="shared" si="6"/>
        <v>0.67196956736185642</v>
      </c>
      <c r="N65">
        <f t="shared" si="7"/>
        <v>0.72323986906130533</v>
      </c>
      <c r="O65">
        <f>((Table3[[#This Row],[i1]]*Table3[[#This Row],[w1]])+(Table3[[#This Row],[i2]]*Table3[[#This Row],[w2]]))</f>
        <v>2.76472815485145E-2</v>
      </c>
      <c r="P65">
        <f>((Table3[[#This Row],[i1]]*Table3[[#This Row],[w3]])+(Table3[[#This Row],[i2]]*Table3[[#This Row],[w4]]))</f>
        <v>4.2609024895875459E-2</v>
      </c>
      <c r="Q65">
        <f>((1/(1 + EXP(-Table3[[#This Row],[h1]]))))</f>
        <v>0.50691138015384574</v>
      </c>
      <c r="R65">
        <f>((1/(1 + EXP(-Table3[[#This Row],[h2]]))))</f>
        <v>0.51065064489316681</v>
      </c>
      <c r="S65">
        <f>((Table3[[#This Row],[out_h1]]*Table3[[#This Row],[w5]])+(Table3[[#This Row],[out_h2]]*Table3[[#This Row],[w6]]))</f>
        <v>0.12110155890373074</v>
      </c>
      <c r="T65">
        <f>((Table3[[#This Row],[out_h1]]*Table3[[#This Row],[w7]])+(Table3[[#This Row],[out_h2]]*Table3[[#This Row],[w8]]))</f>
        <v>0.70995192636138627</v>
      </c>
      <c r="U65">
        <f>((1/(1 + EXP(-Table3[[#This Row],[o1]]))))</f>
        <v>0.53023844337737713</v>
      </c>
      <c r="V65">
        <f>((1/(1 + EXP(-Table3[[#This Row],[o2]]))))</f>
        <v>0.67039053720506325</v>
      </c>
      <c r="W65">
        <f>((1/2 * (Table3[[#This Row],[t1]]-Table3[[#This Row],[out_o1]])^2))</f>
        <v>0.13532401898385821</v>
      </c>
      <c r="X65">
        <f>((1/2 * (Table3[[#This Row],[t2]]-Table3[[#This Row],[out_o2]])^2))</f>
        <v>5.1075104354034027E-2</v>
      </c>
      <c r="Y65" s="30">
        <f>Table3[[#This Row],[E1]]+Table3[[#This Row],[E2]]</f>
        <v>0.18639912333789224</v>
      </c>
      <c r="Z6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-4.3916184959236947E-4</v>
      </c>
      <c r="AA65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-8.7832369918473894E-4</v>
      </c>
      <c r="AB6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-4.070876096586674E-4</v>
      </c>
      <c r="AC65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-8.1417521931733479E-4</v>
      </c>
      <c r="AD65">
        <f>(Table3[[#This Row],[out_o1]]-Table3[[#This Row],[t1]])*Table3[[#This Row],[out_o1]]*(1-Table3[[#This Row],[out_o1]])*Table3[[#This Row],[out_h1]]</f>
        <v>6.5687565670529163E-2</v>
      </c>
      <c r="AE65">
        <f>(Table3[[#This Row],[out_o1]]-Table3[[#This Row],[t1]])*Table3[[#This Row],[out_o1]]*(1-Table3[[#This Row],[out_o1]])*Table3[[#This Row],[out_h2]]</f>
        <v>6.6172114267660884E-2</v>
      </c>
      <c r="AF65">
        <f>(Table3[[#This Row],[out_o2]]-Table3[[#This Row],[t2]])*Table3[[#This Row],[out_o2]]*(1-Table3[[#This Row],[out_o2]])*Table3[[#This Row],[out_h1]]</f>
        <v>-3.5799685983195016E-2</v>
      </c>
      <c r="AG65">
        <f>(Table3[[#This Row],[out_o2]]-Table3[[#This Row],[t2]])*Table3[[#This Row],[out_o2]]*(1-Table3[[#This Row],[out_o2]])*Table3[[#This Row],[out_h2]]</f>
        <v>-3.6063764693432497E-2</v>
      </c>
    </row>
    <row r="66" spans="1:33">
      <c r="A66">
        <v>46</v>
      </c>
      <c r="B66">
        <v>0.05</v>
      </c>
      <c r="C66">
        <v>0.1</v>
      </c>
      <c r="D66">
        <v>0.01</v>
      </c>
      <c r="E66">
        <v>0.99</v>
      </c>
      <c r="F66" s="29">
        <v>0.1</v>
      </c>
      <c r="G66">
        <f t="shared" si="0"/>
        <v>0.15063304237901726</v>
      </c>
      <c r="H66">
        <f t="shared" si="1"/>
        <v>0.20126608475803442</v>
      </c>
      <c r="I66">
        <f t="shared" si="2"/>
        <v>0.25047680834446762</v>
      </c>
      <c r="J66">
        <f t="shared" si="3"/>
        <v>0.30095361668893544</v>
      </c>
      <c r="K66">
        <f t="shared" si="4"/>
        <v>8.8481270734420622E-2</v>
      </c>
      <c r="L66">
        <f t="shared" si="5"/>
        <v>0.13618025511894952</v>
      </c>
      <c r="M66">
        <f t="shared" si="6"/>
        <v>0.67554953596017597</v>
      </c>
      <c r="N66">
        <f t="shared" si="7"/>
        <v>0.72684624553064858</v>
      </c>
      <c r="O66">
        <f>((Table3[[#This Row],[i1]]*Table3[[#This Row],[w1]])+(Table3[[#This Row],[i2]]*Table3[[#This Row],[w2]]))</f>
        <v>2.7658260594754305E-2</v>
      </c>
      <c r="P66">
        <f>((Table3[[#This Row],[i1]]*Table3[[#This Row],[w3]])+(Table3[[#This Row],[i2]]*Table3[[#This Row],[w4]]))</f>
        <v>4.2619202086116928E-2</v>
      </c>
      <c r="Q66">
        <f>((1/(1 + EXP(-Table3[[#This Row],[h1]]))))</f>
        <v>0.50691412439075945</v>
      </c>
      <c r="R66">
        <f>((1/(1 + EXP(-Table3[[#This Row],[h2]]))))</f>
        <v>0.51065318803598936</v>
      </c>
      <c r="S66">
        <f>((Table3[[#This Row],[out_h1]]*Table3[[#This Row],[w5]])+(Table3[[#This Row],[out_h2]]*Table3[[#This Row],[w6]]))</f>
        <v>0.11439328730336649</v>
      </c>
      <c r="T66">
        <f>((Table3[[#This Row],[out_h1]]*Table3[[#This Row],[w7]])+(Table3[[#This Row],[out_h2]]*Table3[[#This Row],[w8]]))</f>
        <v>0.71361195399605171</v>
      </c>
      <c r="U66">
        <f>((1/(1 + EXP(-Table3[[#This Row],[o1]]))))</f>
        <v>0.5285671765304546</v>
      </c>
      <c r="V66">
        <f>((1/(1 + EXP(-Table3[[#This Row],[o2]]))))</f>
        <v>0.67119877782005488</v>
      </c>
      <c r="W66">
        <f>((1/2 * (Table3[[#This Row],[t1]]-Table3[[#This Row],[out_o1]])^2))</f>
        <v>0.13445595828738383</v>
      </c>
      <c r="X66">
        <f>((1/2 * (Table3[[#This Row],[t2]]-Table3[[#This Row],[out_o2]])^2))</f>
        <v>5.0817109631713361E-2</v>
      </c>
      <c r="Y66" s="30">
        <f>Table3[[#This Row],[E1]]+Table3[[#This Row],[E2]]</f>
        <v>0.1852730679190972</v>
      </c>
      <c r="Z6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-4.5111261215235185E-4</v>
      </c>
      <c r="AA66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-9.0222522430470371E-4</v>
      </c>
      <c r="AB6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-4.191870146104086E-4</v>
      </c>
      <c r="AC66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-8.3837402922081719E-4</v>
      </c>
      <c r="AD66">
        <f>(Table3[[#This Row],[out_o1]]-Table3[[#This Row],[t1]])*Table3[[#This Row],[out_o1]]*(1-Table3[[#This Row],[out_o1]])*Table3[[#This Row],[out_h1]]</f>
        <v>6.5502733462519905E-2</v>
      </c>
      <c r="AE66">
        <f>(Table3[[#This Row],[out_o1]]-Table3[[#This Row],[t1]])*Table3[[#This Row],[out_o1]]*(1-Table3[[#This Row],[out_o1]])*Table3[[#This Row],[out_h2]]</f>
        <v>6.5985890031982727E-2</v>
      </c>
      <c r="AF66">
        <f>(Table3[[#This Row],[out_o2]]-Table3[[#This Row],[t2]])*Table3[[#This Row],[out_o2]]*(1-Table3[[#This Row],[out_o2]])*Table3[[#This Row],[out_h1]]</f>
        <v>-3.56647307943464E-2</v>
      </c>
      <c r="AG66">
        <f>(Table3[[#This Row],[out_o2]]-Table3[[#This Row],[t2]])*Table3[[#This Row],[out_o2]]*(1-Table3[[#This Row],[out_o2]])*Table3[[#This Row],[out_h2]]</f>
        <v>-3.5927798426344866E-2</v>
      </c>
    </row>
    <row r="67" spans="1:33">
      <c r="A67">
        <v>47</v>
      </c>
      <c r="B67">
        <v>0.05</v>
      </c>
      <c r="C67">
        <v>0.1</v>
      </c>
      <c r="D67">
        <v>0.01</v>
      </c>
      <c r="E67">
        <v>0.99</v>
      </c>
      <c r="F67" s="29">
        <v>0.1</v>
      </c>
      <c r="G67">
        <f t="shared" si="0"/>
        <v>0.15067815364023249</v>
      </c>
      <c r="H67">
        <f t="shared" si="1"/>
        <v>0.20135630728046489</v>
      </c>
      <c r="I67">
        <f t="shared" si="2"/>
        <v>0.25051872704592865</v>
      </c>
      <c r="J67">
        <f t="shared" si="3"/>
        <v>0.3010374540918575</v>
      </c>
      <c r="K67">
        <f t="shared" si="4"/>
        <v>8.1930997388168628E-2</v>
      </c>
      <c r="L67">
        <f t="shared" si="5"/>
        <v>0.12958166611575125</v>
      </c>
      <c r="M67">
        <f t="shared" si="6"/>
        <v>0.67911600903961067</v>
      </c>
      <c r="N67">
        <f t="shared" si="7"/>
        <v>0.73043902537328309</v>
      </c>
      <c r="O67">
        <f>((Table3[[#This Row],[i1]]*Table3[[#This Row],[w1]])+(Table3[[#This Row],[i2]]*Table3[[#This Row],[w2]]))</f>
        <v>2.7669538410058113E-2</v>
      </c>
      <c r="P67">
        <f>((Table3[[#This Row],[i1]]*Table3[[#This Row],[w3]])+(Table3[[#This Row],[i2]]*Table3[[#This Row],[w4]]))</f>
        <v>4.2629681761482185E-2</v>
      </c>
      <c r="Q67">
        <f>((1/(1 + EXP(-Table3[[#This Row],[h1]]))))</f>
        <v>0.5069169433052283</v>
      </c>
      <c r="R67">
        <f>((1/(1 + EXP(-Table3[[#This Row],[h2]]))))</f>
        <v>0.51065580676519562</v>
      </c>
      <c r="S67">
        <f>((Table3[[#This Row],[out_h1]]*Table3[[#This Row],[w5]])+(Table3[[#This Row],[out_h2]]*Table3[[#This Row],[w6]]))</f>
        <v>0.10770384101027625</v>
      </c>
      <c r="T67">
        <f>((Table3[[#This Row],[out_h1]]*Table3[[#This Row],[w7]])+(Table3[[#This Row],[out_h2]]*Table3[[#This Row],[w8]]))</f>
        <v>0.71725834124678234</v>
      </c>
      <c r="U67">
        <f>((1/(1 + EXP(-Table3[[#This Row],[o1]]))))</f>
        <v>0.52689996171915776</v>
      </c>
      <c r="V67">
        <f>((1/(1 + EXP(-Table3[[#This Row],[o2]]))))</f>
        <v>0.67200299965807819</v>
      </c>
      <c r="W67">
        <f>((1/2 * (Table3[[#This Row],[t1]]-Table3[[#This Row],[out_o1]])^2))</f>
        <v>0.13359278521263337</v>
      </c>
      <c r="X67">
        <f>((1/2 * (Table3[[#This Row],[t2]]-Table3[[#This Row],[out_o2]])^2))</f>
        <v>5.0561046113230104E-2</v>
      </c>
      <c r="Y67" s="30">
        <f>Table3[[#This Row],[E1]]+Table3[[#This Row],[E2]]</f>
        <v>0.18415383132586349</v>
      </c>
      <c r="Z6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-4.6295182961064442E-4</v>
      </c>
      <c r="AA67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-9.2590365922128883E-4</v>
      </c>
      <c r="AB6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-4.3117619407920244E-4</v>
      </c>
      <c r="AC67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-8.6235238815840487E-4</v>
      </c>
      <c r="AD67">
        <f>(Table3[[#This Row],[out_o1]]-Table3[[#This Row],[t1]])*Table3[[#This Row],[out_o1]]*(1-Table3[[#This Row],[out_o1]])*Table3[[#This Row],[out_h1]]</f>
        <v>6.5316733524466833E-2</v>
      </c>
      <c r="AE67">
        <f>(Table3[[#This Row],[out_o1]]-Table3[[#This Row],[t1]])*Table3[[#This Row],[out_o1]]*(1-Table3[[#This Row],[out_o1]])*Table3[[#This Row],[out_h2]]</f>
        <v>6.5798489661294174E-2</v>
      </c>
      <c r="AF67">
        <f>(Table3[[#This Row],[out_o2]]-Table3[[#This Row],[t2]])*Table3[[#This Row],[out_o2]]*(1-Table3[[#This Row],[out_o2]])*Table3[[#This Row],[out_h1]]</f>
        <v>-3.5530466883722911E-2</v>
      </c>
      <c r="AG67">
        <f>(Table3[[#This Row],[out_o2]]-Table3[[#This Row],[t2]])*Table3[[#This Row],[out_o2]]*(1-Table3[[#This Row],[out_o2]])*Table3[[#This Row],[out_h2]]</f>
        <v>-3.579252867925288E-2</v>
      </c>
    </row>
    <row r="68" spans="1:33">
      <c r="A68">
        <v>48</v>
      </c>
      <c r="B68">
        <v>0.05</v>
      </c>
      <c r="C68">
        <v>0.1</v>
      </c>
      <c r="D68">
        <v>0.01</v>
      </c>
      <c r="E68">
        <v>0.99</v>
      </c>
      <c r="F68" s="29">
        <v>0.1</v>
      </c>
      <c r="G68">
        <f t="shared" si="0"/>
        <v>0.15072444882319355</v>
      </c>
      <c r="H68">
        <f t="shared" si="1"/>
        <v>0.20144889764638702</v>
      </c>
      <c r="I68">
        <f t="shared" si="2"/>
        <v>0.25056184466533654</v>
      </c>
      <c r="J68">
        <f t="shared" si="3"/>
        <v>0.30112368933067335</v>
      </c>
      <c r="K68">
        <f t="shared" si="4"/>
        <v>7.5399324035721943E-2</v>
      </c>
      <c r="L68">
        <f t="shared" si="5"/>
        <v>0.12300181714962184</v>
      </c>
      <c r="M68">
        <f t="shared" si="6"/>
        <v>0.68266905572798298</v>
      </c>
      <c r="N68">
        <f t="shared" si="7"/>
        <v>0.73401827824120836</v>
      </c>
      <c r="O68">
        <f>((Table3[[#This Row],[i1]]*Table3[[#This Row],[w1]])+(Table3[[#This Row],[i2]]*Table3[[#This Row],[w2]]))</f>
        <v>2.7681112205798379E-2</v>
      </c>
      <c r="P68">
        <f>((Table3[[#This Row],[i1]]*Table3[[#This Row],[w3]])+(Table3[[#This Row],[i2]]*Table3[[#This Row],[w4]]))</f>
        <v>4.2640461166334159E-2</v>
      </c>
      <c r="Q68">
        <f>((1/(1 + EXP(-Table3[[#This Row],[h1]]))))</f>
        <v>0.50691983620019387</v>
      </c>
      <c r="R68">
        <f>((1/(1 + EXP(-Table3[[#This Row],[h2]]))))</f>
        <v>0.51065850039213856</v>
      </c>
      <c r="S68">
        <f>((Table3[[#This Row],[out_h1]]*Table3[[#This Row],[w5]])+(Table3[[#This Row],[out_h2]]*Table3[[#This Row],[w6]]))</f>
        <v>0.10103333648092742</v>
      </c>
      <c r="T68">
        <f>((Table3[[#This Row],[out_h1]]*Table3[[#This Row],[w7]])+(Table3[[#This Row],[out_h2]]*Table3[[#This Row],[w8]]))</f>
        <v>0.72089115913564505</v>
      </c>
      <c r="U68">
        <f>((1/(1 + EXP(-Table3[[#This Row],[o1]]))))</f>
        <v>0.52523687016453025</v>
      </c>
      <c r="V68">
        <f>((1/(1 + EXP(-Table3[[#This Row],[o2]]))))</f>
        <v>0.67280322619111321</v>
      </c>
      <c r="W68">
        <f>((1/2 * (Table3[[#This Row],[t1]]-Table3[[#This Row],[out_o1]])^2))</f>
        <v>0.13273451618847049</v>
      </c>
      <c r="X68">
        <f>((1/2 * (Table3[[#This Row],[t2]]-Table3[[#This Row],[out_o2]])^2))</f>
        <v>5.0306896657383041E-2</v>
      </c>
      <c r="Y68" s="30">
        <f>Table3[[#This Row],[E1]]+Table3[[#This Row],[E2]]</f>
        <v>0.18304141284585351</v>
      </c>
      <c r="Z6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-4.7467926902671262E-4</v>
      </c>
      <c r="AA68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-9.4935853805342525E-4</v>
      </c>
      <c r="AB6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-4.4305487118963911E-4</v>
      </c>
      <c r="AC68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-8.8610974237927822E-4</v>
      </c>
      <c r="AD68">
        <f>(Table3[[#This Row],[out_o1]]-Table3[[#This Row],[t1]])*Table3[[#This Row],[out_o1]]*(1-Table3[[#This Row],[out_o1]])*Table3[[#This Row],[out_h1]]</f>
        <v>6.5129599601657109E-2</v>
      </c>
      <c r="AE68">
        <f>(Table3[[#This Row],[out_o1]]-Table3[[#This Row],[t1]])*Table3[[#This Row],[out_o1]]*(1-Table3[[#This Row],[out_o1]])*Table3[[#This Row],[out_h2]]</f>
        <v>6.5609947152645912E-2</v>
      </c>
      <c r="AF68">
        <f>(Table3[[#This Row],[out_o2]]-Table3[[#This Row],[t2]])*Table3[[#This Row],[out_o2]]*(1-Table3[[#This Row],[out_o2]])*Table3[[#This Row],[out_h1]]</f>
        <v>-3.5396891569310557E-2</v>
      </c>
      <c r="AG68">
        <f>(Table3[[#This Row],[out_o2]]-Table3[[#This Row],[t2]])*Table3[[#This Row],[out_o2]]*(1-Table3[[#This Row],[out_o2]])*Table3[[#This Row],[out_h2]]</f>
        <v>-3.5657952750124296E-2</v>
      </c>
    </row>
    <row r="69" spans="1:33">
      <c r="A69">
        <v>49</v>
      </c>
      <c r="B69">
        <v>0.05</v>
      </c>
      <c r="C69">
        <v>0.1</v>
      </c>
      <c r="D69">
        <v>0.01</v>
      </c>
      <c r="E69">
        <v>0.99</v>
      </c>
      <c r="F69" s="29">
        <v>0.1</v>
      </c>
      <c r="G69">
        <f t="shared" si="0"/>
        <v>0.15077191675009621</v>
      </c>
      <c r="H69">
        <f t="shared" si="1"/>
        <v>0.20154383350019237</v>
      </c>
      <c r="I69">
        <f t="shared" si="2"/>
        <v>0.25060615015245552</v>
      </c>
      <c r="J69">
        <f t="shared" si="3"/>
        <v>0.30121230030491125</v>
      </c>
      <c r="K69">
        <f t="shared" si="4"/>
        <v>6.8886364075556233E-2</v>
      </c>
      <c r="L69">
        <f t="shared" si="5"/>
        <v>0.11644082243435724</v>
      </c>
      <c r="M69">
        <f t="shared" si="6"/>
        <v>0.68620874488491401</v>
      </c>
      <c r="N69">
        <f t="shared" si="7"/>
        <v>0.7375840735162208</v>
      </c>
      <c r="O69">
        <f>((Table3[[#This Row],[i1]]*Table3[[#This Row],[w1]])+(Table3[[#This Row],[i2]]*Table3[[#This Row],[w2]]))</f>
        <v>2.7692979187524048E-2</v>
      </c>
      <c r="P69">
        <f>((Table3[[#This Row],[i1]]*Table3[[#This Row],[w3]])+(Table3[[#This Row],[i2]]*Table3[[#This Row],[w4]]))</f>
        <v>4.2651537538113904E-2</v>
      </c>
      <c r="Q69">
        <f>((1/(1 + EXP(-Table3[[#This Row],[h1]]))))</f>
        <v>0.50692280237714149</v>
      </c>
      <c r="R69">
        <f>((1/(1 + EXP(-Table3[[#This Row],[h2]]))))</f>
        <v>0.51066126822644065</v>
      </c>
      <c r="S69">
        <f>((Table3[[#This Row],[out_h1]]*Table3[[#This Row],[w5]])+(Table3[[#This Row],[out_h2]]*Table3[[#This Row],[w6]]))</f>
        <v>9.4381886780411664E-2</v>
      </c>
      <c r="T69">
        <f>((Table3[[#This Row],[out_h1]]*Table3[[#This Row],[w7]])+(Table3[[#This Row],[out_h2]]*Table3[[#This Row],[w8]]))</f>
        <v>0.72451047837817906</v>
      </c>
      <c r="U69">
        <f>((1/(1 + EXP(-Table3[[#This Row],[o1]]))))</f>
        <v>0.52357797169556963</v>
      </c>
      <c r="V69">
        <f>((1/(1 + EXP(-Table3[[#This Row],[o2]]))))</f>
        <v>0.67359948080201582</v>
      </c>
      <c r="W69">
        <f>((1/2 * (Table3[[#This Row],[t1]]-Table3[[#This Row],[out_o1]])^2))</f>
        <v>0.13188116650546766</v>
      </c>
      <c r="X69">
        <f>((1/2 * (Table3[[#This Row],[t2]]-Table3[[#This Row],[out_o2]])^2))</f>
        <v>5.0054644274376975E-2</v>
      </c>
      <c r="Y69" s="30">
        <f>Table3[[#This Row],[E1]]+Table3[[#This Row],[E2]]</f>
        <v>0.18193581077984464</v>
      </c>
      <c r="Z6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-4.8629472635700126E-4</v>
      </c>
      <c r="AA69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-9.7258945271400251E-4</v>
      </c>
      <c r="AB6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-4.5482279828593932E-4</v>
      </c>
      <c r="AC69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-9.0964559657187864E-4</v>
      </c>
      <c r="AD69">
        <f>(Table3[[#This Row],[out_o1]]-Table3[[#This Row],[t1]])*Table3[[#This Row],[out_o1]]*(1-Table3[[#This Row],[out_o1]])*Table3[[#This Row],[out_h1]]</f>
        <v>6.4941365317386285E-2</v>
      </c>
      <c r="AE69">
        <f>(Table3[[#This Row],[out_o1]]-Table3[[#This Row],[t1]])*Table3[[#This Row],[out_o1]]*(1-Table3[[#This Row],[out_o1]])*Table3[[#This Row],[out_h2]]</f>
        <v>6.5420296380079512E-2</v>
      </c>
      <c r="AF69">
        <f>(Table3[[#This Row],[out_o2]]-Table3[[#This Row],[t2]])*Table3[[#This Row],[out_o2]]*(1-Table3[[#This Row],[out_o2]])*Table3[[#This Row],[out_h1]]</f>
        <v>-3.5264002141493112E-2</v>
      </c>
      <c r="AG69">
        <f>(Table3[[#This Row],[out_o2]]-Table3[[#This Row],[t2]])*Table3[[#This Row],[out_o2]]*(1-Table3[[#This Row],[out_o2]])*Table3[[#This Row],[out_h2]]</f>
        <v>-3.5524067909095937E-2</v>
      </c>
    </row>
    <row r="70" spans="1:33">
      <c r="A70">
        <v>50</v>
      </c>
      <c r="B70">
        <v>0.05</v>
      </c>
      <c r="C70">
        <v>0.1</v>
      </c>
      <c r="D70">
        <v>0.01</v>
      </c>
      <c r="E70">
        <v>0.99</v>
      </c>
      <c r="F70" s="29">
        <v>0.1</v>
      </c>
      <c r="G70">
        <f t="shared" si="0"/>
        <v>0.15082054622273192</v>
      </c>
      <c r="H70">
        <f t="shared" si="1"/>
        <v>0.20164109244546377</v>
      </c>
      <c r="I70">
        <f t="shared" si="2"/>
        <v>0.25065163243228411</v>
      </c>
      <c r="J70">
        <f t="shared" si="3"/>
        <v>0.30130326486456843</v>
      </c>
      <c r="K70">
        <f t="shared" si="4"/>
        <v>6.2392227543817604E-2</v>
      </c>
      <c r="L70">
        <f t="shared" si="5"/>
        <v>0.10989879279634929</v>
      </c>
      <c r="M70">
        <f t="shared" si="6"/>
        <v>0.68973514509906331</v>
      </c>
      <c r="N70">
        <f t="shared" si="7"/>
        <v>0.74113648030713042</v>
      </c>
      <c r="O70">
        <f>((Table3[[#This Row],[i1]]*Table3[[#This Row],[w1]])+(Table3[[#This Row],[i2]]*Table3[[#This Row],[w2]]))</f>
        <v>2.7705136555682977E-2</v>
      </c>
      <c r="P70">
        <f>((Table3[[#This Row],[i1]]*Table3[[#This Row],[w3]])+(Table3[[#This Row],[i2]]*Table3[[#This Row],[w4]]))</f>
        <v>4.2662908108071051E-2</v>
      </c>
      <c r="Q70">
        <f>((1/(1 + EXP(-Table3[[#This Row],[h1]]))))</f>
        <v>0.50692584113628125</v>
      </c>
      <c r="R70">
        <f>((1/(1 + EXP(-Table3[[#This Row],[h2]]))))</f>
        <v>0.51066410957617647</v>
      </c>
      <c r="S70">
        <f>((Table3[[#This Row],[out_h1]]*Table3[[#This Row],[w5]])+(Table3[[#This Row],[out_h2]]*Table3[[#This Row],[w6]]))</f>
        <v>8.7749601594860421E-2</v>
      </c>
      <c r="T70">
        <f>((Table3[[#This Row],[out_h1]]*Table3[[#This Row],[w7]])+(Table3[[#This Row],[out_h2]]*Table3[[#This Row],[w8]]))</f>
        <v>0.72811636938105995</v>
      </c>
      <c r="U70">
        <f>((1/(1 + EXP(-Table3[[#This Row],[o1]]))))</f>
        <v>0.52192333474413477</v>
      </c>
      <c r="V70">
        <f>((1/(1 + EXP(-Table3[[#This Row],[o2]]))))</f>
        <v>0.67439178678300515</v>
      </c>
      <c r="W70">
        <f>((1/2 * (Table3[[#This Row],[t1]]-Table3[[#This Row],[out_o1]])^2))</f>
        <v>0.13103275032777773</v>
      </c>
      <c r="X70">
        <f>((1/2 * (Table3[[#This Row],[t2]]-Table3[[#This Row],[out_o2]])^2))</f>
        <v>4.9804272125012039E-2</v>
      </c>
      <c r="Y70" s="30">
        <f>Table3[[#This Row],[E1]]+Table3[[#This Row],[E2]]</f>
        <v>0.18083702245278976</v>
      </c>
      <c r="Z7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Row],[i1]]</f>
        <v>-4.9779802618632257E-4</v>
      </c>
      <c r="AA70">
        <f>((Table3[[#This Row],[out_o1]]-Table3[[#This Row],[t1]])*Table3[[#This Row],[out_o1]]*(1-Table3[[#This Row],[out_o1]])*Table3[[#This Row],[w5]]+(Table3[[#This Row],[out_o2]]-Table3[[#This Row],[t2]])*Table3[[#This Row],[out_o2]]*(1-Table3[[#This Row],[out_o2]])*Table3[[#This Row],[w7]])*(Table3[[#This Row],[out_h1]]*(1-Table3[[#This Row],[out_h1]]))*Table3[[#This Row],[i2]]</f>
        <v>-9.9559605237264513E-4</v>
      </c>
      <c r="AB7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Row],[i1]]</f>
        <v>-4.6647975667838494E-4</v>
      </c>
      <c r="AC70">
        <f>((Table3[[#This Row],[out_o1]]-Table3[[#This Row],[t1]])*Table3[[#This Row],[out_o1]]*(1-Table3[[#This Row],[out_o1]])*Table3[[#This Row],[w6]]+(Table3[[#This Row],[out_o2]]-Table3[[#This Row],[t2]])*Table3[[#This Row],[out_o2]]*(1-Table3[[#This Row],[out_o2]])*Table3[[#This Row],[w8]])*(Table3[[#This Row],[out_h1]]*(1-Table3[[#This Row],[out_h1]]))*Table3[[#This Row],[i2]]</f>
        <v>-9.3295951335676988E-4</v>
      </c>
      <c r="AD70">
        <f>(Table3[[#This Row],[out_o1]]-Table3[[#This Row],[t1]])*Table3[[#This Row],[out_o1]]*(1-Table3[[#This Row],[out_o1]])*Table3[[#This Row],[out_h1]]</f>
        <v>6.4752064159555506E-2</v>
      </c>
      <c r="AE70">
        <f>(Table3[[#This Row],[out_o1]]-Table3[[#This Row],[t1]])*Table3[[#This Row],[out_o1]]*(1-Table3[[#This Row],[out_o1]])*Table3[[#This Row],[out_h2]]</f>
        <v>6.5229571081126425E-2</v>
      </c>
      <c r="AF70">
        <f>(Table3[[#This Row],[out_o2]]-Table3[[#This Row],[t2]])*Table3[[#This Row],[out_o2]]*(1-Table3[[#This Row],[out_o2]])*Table3[[#This Row],[out_h1]]</f>
        <v>-3.5131795864304628E-2</v>
      </c>
      <c r="AG70">
        <f>(Table3[[#This Row],[out_o2]]-Table3[[#This Row],[t2]])*Table3[[#This Row],[out_o2]]*(1-Table3[[#This Row],[out_o2]])*Table3[[#This Row],[out_h2]]</f>
        <v>-3.5390871399735978E-2</v>
      </c>
    </row>
    <row r="76" spans="1:33">
      <c r="A76" t="s">
        <v>96</v>
      </c>
      <c r="B76" t="s">
        <v>73</v>
      </c>
      <c r="C76" t="s">
        <v>74</v>
      </c>
      <c r="D76" t="s">
        <v>94</v>
      </c>
      <c r="E76" t="s">
        <v>95</v>
      </c>
      <c r="F76" t="s">
        <v>108</v>
      </c>
      <c r="G76" t="s">
        <v>75</v>
      </c>
      <c r="H76" t="s">
        <v>76</v>
      </c>
      <c r="I76" t="s">
        <v>77</v>
      </c>
      <c r="J76" t="s">
        <v>78</v>
      </c>
      <c r="K76" t="s">
        <v>83</v>
      </c>
      <c r="L76" t="s">
        <v>84</v>
      </c>
      <c r="M76" t="s">
        <v>85</v>
      </c>
      <c r="N76" t="s">
        <v>86</v>
      </c>
      <c r="O76" t="s">
        <v>79</v>
      </c>
      <c r="P76" t="s">
        <v>81</v>
      </c>
      <c r="Q76" t="s">
        <v>80</v>
      </c>
      <c r="R76" t="s">
        <v>82</v>
      </c>
      <c r="S76" t="s">
        <v>87</v>
      </c>
      <c r="T76" t="s">
        <v>89</v>
      </c>
      <c r="U76" t="s">
        <v>88</v>
      </c>
      <c r="V76" t="s">
        <v>90</v>
      </c>
      <c r="W76" t="s">
        <v>91</v>
      </c>
      <c r="X76" t="s">
        <v>92</v>
      </c>
      <c r="Y76" t="s">
        <v>93</v>
      </c>
      <c r="Z76" t="s">
        <v>97</v>
      </c>
      <c r="AA76" t="s">
        <v>98</v>
      </c>
      <c r="AB76" t="s">
        <v>99</v>
      </c>
      <c r="AC76" t="s">
        <v>100</v>
      </c>
      <c r="AD76" t="s">
        <v>101</v>
      </c>
      <c r="AE76" t="s">
        <v>102</v>
      </c>
      <c r="AF76" t="s">
        <v>103</v>
      </c>
      <c r="AG76" t="s">
        <v>104</v>
      </c>
    </row>
    <row r="77" spans="1:33">
      <c r="A77">
        <v>1</v>
      </c>
      <c r="B77">
        <v>0.05</v>
      </c>
      <c r="C77">
        <v>0.1</v>
      </c>
      <c r="D77">
        <v>0.01</v>
      </c>
      <c r="E77">
        <v>0.99</v>
      </c>
      <c r="F77" s="29">
        <v>0.2</v>
      </c>
      <c r="G77">
        <v>0.15</v>
      </c>
      <c r="H77">
        <v>0.2</v>
      </c>
      <c r="I77">
        <v>0.25</v>
      </c>
      <c r="J77">
        <v>0.3</v>
      </c>
      <c r="K77">
        <v>0.4</v>
      </c>
      <c r="L77">
        <v>0.45</v>
      </c>
      <c r="M77">
        <v>0.5</v>
      </c>
      <c r="N77">
        <v>0.55000000000000004</v>
      </c>
      <c r="O77">
        <f>((Table35[[#This Row],[i1]]*Table35[[#This Row],[w1]])+(Table35[[#This Row],[i2]]*Table35[[#This Row],[w2]]))</f>
        <v>2.7500000000000004E-2</v>
      </c>
      <c r="P77">
        <f>((Table35[[#This Row],[i1]]*Table35[[#This Row],[w3]])+(Table35[[#This Row],[i2]]*Table35[[#This Row],[w4]]))</f>
        <v>4.2499999999999996E-2</v>
      </c>
      <c r="Q77">
        <f>((1/(1 + EXP(-Table35[[#This Row],[h1]]))))</f>
        <v>0.50687456676453424</v>
      </c>
      <c r="R77">
        <f>((1/(1 + EXP(-Table35[[#This Row],[h2]]))))</f>
        <v>0.51062340100496373</v>
      </c>
      <c r="S77">
        <f>((Table35[[#This Row],[out_h1]]*Table35[[#This Row],[w5]])+(Table35[[#This Row],[out_h2]]*Table35[[#This Row],[w6]]))</f>
        <v>0.43253035715804738</v>
      </c>
      <c r="T77">
        <f>((Table35[[#This Row],[out_h1]]*Table35[[#This Row],[w7]])+(Table35[[#This Row],[out_h2]]*Table35[[#This Row],[w8]]))</f>
        <v>0.53428015393499717</v>
      </c>
      <c r="U77">
        <f>((1/(1 + EXP(-Table35[[#This Row],[o1]]))))</f>
        <v>0.60647773220672796</v>
      </c>
      <c r="V77">
        <f>((1/(1 + EXP(-Table35[[#This Row],[o2]]))))</f>
        <v>0.63048083545063482</v>
      </c>
      <c r="W77">
        <f>((1/2 * (Table35[[#This Row],[t1]]-Table35[[#This Row],[out_o1]])^2))</f>
        <v>0.17789284250924053</v>
      </c>
      <c r="X77">
        <f>((1/2 * (Table35[[#This Row],[t2]]-Table35[[#This Row],[out_o2]])^2))</f>
        <v>6.4627014839136757E-2</v>
      </c>
      <c r="Y77" s="30">
        <f>Table35[[#This Row],[E1]]+Table35[[#This Row],[E2]]</f>
        <v>0.24251985734837728</v>
      </c>
      <c r="Z7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1.882556669401121E-4</v>
      </c>
      <c r="AA7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3.765113338802242E-4</v>
      </c>
      <c r="AB7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2.2487247755452336E-4</v>
      </c>
      <c r="AC7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4.4974495510904672E-4</v>
      </c>
      <c r="AD77">
        <f>(Table35[[#This Row],[out_o1]]-Table35[[#This Row],[t1]])*Table35[[#This Row],[out_o1]]*(1-Table35[[#This Row],[out_o1]])*Table35[[#This Row],[out_h1]]</f>
        <v>7.2157072912136258E-2</v>
      </c>
      <c r="AE77">
        <f>(Table35[[#This Row],[out_o1]]-Table35[[#This Row],[t1]])*Table35[[#This Row],[out_o1]]*(1-Table35[[#This Row],[out_o1]])*Table35[[#This Row],[out_h2]]</f>
        <v>7.2690745191944781E-2</v>
      </c>
      <c r="AF77">
        <f>(Table35[[#This Row],[out_o2]]-Table35[[#This Row],[t2]])*Table35[[#This Row],[out_o2]]*(1-Table35[[#This Row],[out_o2]])*Table35[[#This Row],[out_h1]]</f>
        <v>-4.2455250092604709E-2</v>
      </c>
      <c r="AG77">
        <f>(Table35[[#This Row],[out_o2]]-Table35[[#This Row],[t2]])*Table35[[#This Row],[out_o2]]*(1-Table35[[#This Row],[out_o2]])*Table35[[#This Row],[out_h2]]</f>
        <v>-4.276924828006376E-2</v>
      </c>
    </row>
    <row r="78" spans="1:33">
      <c r="A78">
        <v>2</v>
      </c>
      <c r="B78">
        <v>0.05</v>
      </c>
      <c r="C78">
        <v>0.1</v>
      </c>
      <c r="D78">
        <v>0.01</v>
      </c>
      <c r="E78">
        <v>0.99</v>
      </c>
      <c r="F78" s="29">
        <v>0.2</v>
      </c>
      <c r="G78">
        <f>G77-F77*Z77</f>
        <v>0.14996234886661197</v>
      </c>
      <c r="H78">
        <f>H77-F77*AA77</f>
        <v>0.19992469773322397</v>
      </c>
      <c r="I78">
        <f>I77-F77*AB77</f>
        <v>0.24995502550448909</v>
      </c>
      <c r="J78">
        <f>J77-F77*AC77</f>
        <v>0.29991005100897816</v>
      </c>
      <c r="K78">
        <f>K77-F77*AD77</f>
        <v>0.38556858541757277</v>
      </c>
      <c r="L78">
        <f>L77-F77*AE77</f>
        <v>0.43546185096161105</v>
      </c>
      <c r="M78">
        <f>M77-F77*AF77</f>
        <v>0.50849105001852091</v>
      </c>
      <c r="N78">
        <f>N77-F77*AG77</f>
        <v>0.55855384965601285</v>
      </c>
      <c r="O78">
        <f>((Table35[[#This Row],[i1]]*Table35[[#This Row],[w1]])+(Table35[[#This Row],[i2]]*Table35[[#This Row],[w2]]))</f>
        <v>2.7490587216652998E-2</v>
      </c>
      <c r="P78">
        <f>((Table35[[#This Row],[i1]]*Table35[[#This Row],[w3]])+(Table35[[#This Row],[i2]]*Table35[[#This Row],[w4]]))</f>
        <v>4.2488756376122275E-2</v>
      </c>
      <c r="Q78">
        <f>((1/(1 + EXP(-Table35[[#This Row],[h1]]))))</f>
        <v>0.50687221401339022</v>
      </c>
      <c r="R78">
        <f>((1/(1 + EXP(-Table35[[#This Row],[h2]]))))</f>
        <v>0.51062059136757643</v>
      </c>
      <c r="S78">
        <f>((Table35[[#This Row],[out_h1]]*Table35[[#This Row],[w5]])+(Table35[[#This Row],[out_h2]]*Table35[[#This Row],[w6]]))</f>
        <v>0.41778979040065334</v>
      </c>
      <c r="T78">
        <f>((Table35[[#This Row],[out_h1]]*Table35[[#This Row],[w7]])+(Table35[[#This Row],[out_h2]]*Table35[[#This Row],[w8]]))</f>
        <v>0.54294908135087083</v>
      </c>
      <c r="U78">
        <f>((1/(1 + EXP(-Table35[[#This Row],[o1]]))))</f>
        <v>0.60295424534148812</v>
      </c>
      <c r="V78">
        <f>((1/(1 + EXP(-Table35[[#This Row],[o2]]))))</f>
        <v>0.6324981821490101</v>
      </c>
      <c r="W78">
        <f>((1/2 * (Table35[[#This Row],[t1]]-Table35[[#This Row],[out_o1]])^2))</f>
        <v>0.17579736853424682</v>
      </c>
      <c r="X78">
        <f>((1/2 * (Table35[[#This Row],[t2]]-Table35[[#This Row],[out_o2]])^2))</f>
        <v>6.390377488338117E-2</v>
      </c>
      <c r="Y78" s="30">
        <f>Table35[[#This Row],[E1]]+Table35[[#This Row],[E2]]</f>
        <v>0.23970114341762799</v>
      </c>
      <c r="Z7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1.5594043229421697E-4</v>
      </c>
      <c r="AA7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3.1188086458843394E-4</v>
      </c>
      <c r="AB7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1.9246282116951093E-4</v>
      </c>
      <c r="AC7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3.8492564233902186E-4</v>
      </c>
      <c r="AD78">
        <f>(Table35[[#This Row],[out_o1]]-Table35[[#This Row],[t1]])*Table35[[#This Row],[out_o1]]*(1-Table35[[#This Row],[out_o1]])*Table35[[#This Row],[out_h1]]</f>
        <v>7.1952283499644762E-2</v>
      </c>
      <c r="AE78">
        <f>(Table35[[#This Row],[out_o1]]-Table35[[#This Row],[t1]])*Table35[[#This Row],[out_o1]]*(1-Table35[[#This Row],[out_o1]])*Table35[[#This Row],[out_h2]]</f>
        <v>7.2484378774539684E-2</v>
      </c>
      <c r="AF78">
        <f>(Table35[[#This Row],[out_o2]]-Table35[[#This Row],[t2]])*Table35[[#This Row],[out_o2]]*(1-Table35[[#This Row],[out_o2]])*Table35[[#This Row],[out_h1]]</f>
        <v>-4.2120693425685911E-2</v>
      </c>
      <c r="AG78">
        <f>(Table35[[#This Row],[out_o2]]-Table35[[#This Row],[t2]])*Table35[[#This Row],[out_o2]]*(1-Table35[[#This Row],[out_o2]])*Table35[[#This Row],[out_h2]]</f>
        <v>-4.2432180717777421E-2</v>
      </c>
    </row>
    <row r="79" spans="1:33">
      <c r="A79">
        <v>3</v>
      </c>
      <c r="B79">
        <v>0.05</v>
      </c>
      <c r="C79">
        <v>0.1</v>
      </c>
      <c r="D79">
        <v>0.01</v>
      </c>
      <c r="E79">
        <v>0.99</v>
      </c>
      <c r="F79" s="29">
        <v>0.2</v>
      </c>
      <c r="G79">
        <f t="shared" ref="G79:G126" si="8">G78-F78*Z78</f>
        <v>0.14993116078015312</v>
      </c>
      <c r="H79">
        <f t="shared" ref="H79:H126" si="9">H78-F78*AA78</f>
        <v>0.19986232156030628</v>
      </c>
      <c r="I79">
        <f t="shared" ref="I79:I126" si="10">I78-F78*AB78</f>
        <v>0.24991653294025518</v>
      </c>
      <c r="J79">
        <f t="shared" ref="J79:J126" si="11">J78-F78*AC78</f>
        <v>0.29983306588051034</v>
      </c>
      <c r="K79">
        <f t="shared" ref="K79:K126" si="12">K78-F78*AD78</f>
        <v>0.37117812871764383</v>
      </c>
      <c r="L79">
        <f t="shared" ref="L79:L126" si="13">L78-F78*AE78</f>
        <v>0.42096497520670312</v>
      </c>
      <c r="M79">
        <f t="shared" ref="M79:M126" si="14">M78-F78*AF78</f>
        <v>0.51691518870365805</v>
      </c>
      <c r="N79">
        <f t="shared" ref="N79:N126" si="15">N78-F78*AG78</f>
        <v>0.56704028579956833</v>
      </c>
      <c r="O79">
        <f>((Table35[[#This Row],[i1]]*Table35[[#This Row],[w1]])+(Table35[[#This Row],[i2]]*Table35[[#This Row],[w2]]))</f>
        <v>2.7482790195038284E-2</v>
      </c>
      <c r="P79">
        <f>((Table35[[#This Row],[i1]]*Table35[[#This Row],[w3]])+(Table35[[#This Row],[i2]]*Table35[[#This Row],[w4]]))</f>
        <v>4.2479133235063797E-2</v>
      </c>
      <c r="Q79">
        <f>((1/(1 + EXP(-Table35[[#This Row],[h1]]))))</f>
        <v>0.50687026512611466</v>
      </c>
      <c r="R79">
        <f>((1/(1 + EXP(-Table35[[#This Row],[h2]]))))</f>
        <v>0.51061818666752712</v>
      </c>
      <c r="S79">
        <f>((Table35[[#This Row],[out_h1]]*Table35[[#This Row],[w5]])+(Table35[[#This Row],[out_h2]]*Table35[[#This Row],[w6]]))</f>
        <v>0.40309152880271448</v>
      </c>
      <c r="T79">
        <f>((Table35[[#This Row],[out_h1]]*Table35[[#This Row],[w7]])+(Table35[[#This Row],[out_h2]]*Table35[[#This Row],[w8]]))</f>
        <v>0.55155002124835062</v>
      </c>
      <c r="U79">
        <f>((1/(1 + EXP(-Table35[[#This Row],[o1]]))))</f>
        <v>0.59943020598907715</v>
      </c>
      <c r="V79">
        <f>((1/(1 + EXP(-Table35[[#This Row],[o2]]))))</f>
        <v>0.63449513296214111</v>
      </c>
      <c r="W79">
        <f>((1/2 * (Table35[[#This Row],[t1]]-Table35[[#This Row],[out_o1]])^2))</f>
        <v>0.17371398386616296</v>
      </c>
      <c r="X79">
        <f>((1/2 * (Table35[[#This Row],[t2]]-Table35[[#This Row],[out_o2]])^2))</f>
        <v>6.3191855243802858E-2</v>
      </c>
      <c r="Y79" s="30">
        <f>Table35[[#This Row],[E1]]+Table35[[#This Row],[E2]]</f>
        <v>0.23690583910996582</v>
      </c>
      <c r="Z7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1.239214613876015E-4</v>
      </c>
      <c r="AA7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2.47842922775203E-4</v>
      </c>
      <c r="AB7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1.6033651695995051E-4</v>
      </c>
      <c r="AC7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3.2067303391990101E-4</v>
      </c>
      <c r="AD79">
        <f>(Table35[[#This Row],[out_o1]]-Table35[[#This Row],[t1]])*Table35[[#This Row],[out_o1]]*(1-Table35[[#This Row],[out_o1]])*Table35[[#This Row],[out_h1]]</f>
        <v>7.1737464610492727E-2</v>
      </c>
      <c r="AE79">
        <f>(Table35[[#This Row],[out_o1]]-Table35[[#This Row],[t1]])*Table35[[#This Row],[out_o1]]*(1-Table35[[#This Row],[out_o1]])*Table35[[#This Row],[out_h2]]</f>
        <v>7.2267908803886241E-2</v>
      </c>
      <c r="AF79">
        <f>(Table35[[#This Row],[out_o2]]-Table35[[#This Row],[t2]])*Table35[[#This Row],[out_o2]]*(1-Table35[[#This Row],[out_o2]])*Table35[[#This Row],[out_h1]]</f>
        <v>-4.1789177648445468E-2</v>
      </c>
      <c r="AG79">
        <f>(Table35[[#This Row],[out_o2]]-Table35[[#This Row],[t2]])*Table35[[#This Row],[out_o2]]*(1-Table35[[#This Row],[out_o2]])*Table35[[#This Row],[out_h2]]</f>
        <v>-4.2098176952374944E-2</v>
      </c>
    </row>
    <row r="80" spans="1:33">
      <c r="A80">
        <v>4</v>
      </c>
      <c r="B80">
        <v>0.05</v>
      </c>
      <c r="C80">
        <v>0.1</v>
      </c>
      <c r="D80">
        <v>0.01</v>
      </c>
      <c r="E80">
        <v>0.99</v>
      </c>
      <c r="F80" s="29">
        <v>0.2</v>
      </c>
      <c r="G80">
        <f t="shared" si="8"/>
        <v>0.14990637648787561</v>
      </c>
      <c r="H80">
        <f t="shared" si="9"/>
        <v>0.19981275297575124</v>
      </c>
      <c r="I80">
        <f t="shared" si="10"/>
        <v>0.24988446563686317</v>
      </c>
      <c r="J80">
        <f t="shared" si="11"/>
        <v>0.29976893127372634</v>
      </c>
      <c r="K80">
        <f t="shared" si="12"/>
        <v>0.3568306357955453</v>
      </c>
      <c r="L80">
        <f t="shared" si="13"/>
        <v>0.40651139344592585</v>
      </c>
      <c r="M80">
        <f t="shared" si="14"/>
        <v>0.5252730242333471</v>
      </c>
      <c r="N80">
        <f t="shared" si="15"/>
        <v>0.5754599211900433</v>
      </c>
      <c r="O80">
        <f>((Table35[[#This Row],[i1]]*Table35[[#This Row],[w1]])+(Table35[[#This Row],[i2]]*Table35[[#This Row],[w2]]))</f>
        <v>2.7476594121968904E-2</v>
      </c>
      <c r="P80">
        <f>((Table35[[#This Row],[i1]]*Table35[[#This Row],[w3]])+(Table35[[#This Row],[i2]]*Table35[[#This Row],[w4]]))</f>
        <v>4.2471116409215789E-2</v>
      </c>
      <c r="Q80">
        <f>((1/(1 + EXP(-Table35[[#This Row],[h1]]))))</f>
        <v>0.50686871640023934</v>
      </c>
      <c r="R80">
        <f>((1/(1 + EXP(-Table35[[#This Row],[h2]]))))</f>
        <v>0.51061618336475878</v>
      </c>
      <c r="S80">
        <f>((Table35[[#This Row],[out_h1]]*Table35[[#This Row],[w5]])+(Table35[[#This Row],[out_h2]]*Table35[[#This Row],[w6]]))</f>
        <v>0.38843758255361782</v>
      </c>
      <c r="T80">
        <f>((Table35[[#This Row],[out_h1]]*Table35[[#This Row],[w7]])+(Table35[[#This Row],[out_h2]]*Table35[[#This Row],[w8]]))</f>
        <v>0.56008361219027325</v>
      </c>
      <c r="U80">
        <f>((1/(1 + EXP(-Table35[[#This Row],[o1]]))))</f>
        <v>0.59590652259139854</v>
      </c>
      <c r="V80">
        <f>((1/(1 + EXP(-Table35[[#This Row],[o2]]))))</f>
        <v>0.63647188630830376</v>
      </c>
      <c r="W80">
        <f>((1/2 * (Table35[[#This Row],[t1]]-Table35[[#This Row],[out_o1]])^2))</f>
        <v>0.1716432266075725</v>
      </c>
      <c r="X80">
        <f>((1/2 * (Table35[[#This Row],[t2]]-Table35[[#This Row],[out_o2]])^2))</f>
        <v>6.2491063585204447E-2</v>
      </c>
      <c r="Y80" s="30">
        <f>Table35[[#This Row],[E1]]+Table35[[#This Row],[E2]]</f>
        <v>0.23413429019277696</v>
      </c>
      <c r="Z8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9.2209867955077288E-5</v>
      </c>
      <c r="AA8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1.8441973591015458E-4</v>
      </c>
      <c r="AB8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1.2850497519335545E-4</v>
      </c>
      <c r="AC8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2.5700995038671089E-4</v>
      </c>
      <c r="AD80">
        <f>(Table35[[#This Row],[out_o1]]-Table35[[#This Row],[t1]])*Table35[[#This Row],[out_o1]]*(1-Table35[[#This Row],[out_o1]])*Table35[[#This Row],[out_h1]]</f>
        <v>7.1512802855663582E-2</v>
      </c>
      <c r="AE80">
        <f>(Table35[[#This Row],[out_o1]]-Table35[[#This Row],[t1]])*Table35[[#This Row],[out_o1]]*(1-Table35[[#This Row],[out_o1]])*Table35[[#This Row],[out_h2]]</f>
        <v>7.2041523326212761E-2</v>
      </c>
      <c r="AF80">
        <f>(Table35[[#This Row],[out_o2]]-Table35[[#This Row],[t2]])*Table35[[#This Row],[out_o2]]*(1-Table35[[#This Row],[out_o2]])*Table35[[#This Row],[out_h1]]</f>
        <v>-4.1460703966652926E-2</v>
      </c>
      <c r="AG80">
        <f>(Table35[[#This Row],[out_o2]]-Table35[[#This Row],[t2]])*Table35[[#This Row],[out_o2]]*(1-Table35[[#This Row],[out_o2]])*Table35[[#This Row],[out_h2]]</f>
        <v>-4.1767238209965869E-2</v>
      </c>
    </row>
    <row r="81" spans="1:33">
      <c r="A81">
        <v>5</v>
      </c>
      <c r="B81">
        <v>0.05</v>
      </c>
      <c r="C81">
        <v>0.1</v>
      </c>
      <c r="D81">
        <v>0.01</v>
      </c>
      <c r="E81">
        <v>0.99</v>
      </c>
      <c r="F81" s="29">
        <v>0.2</v>
      </c>
      <c r="G81">
        <f t="shared" si="8"/>
        <v>0.14988793451428459</v>
      </c>
      <c r="H81">
        <f t="shared" si="9"/>
        <v>0.1997758690285692</v>
      </c>
      <c r="I81">
        <f t="shared" si="10"/>
        <v>0.24985876464182449</v>
      </c>
      <c r="J81">
        <f t="shared" si="11"/>
        <v>0.29971752928364898</v>
      </c>
      <c r="K81">
        <f t="shared" si="12"/>
        <v>0.34252807522441259</v>
      </c>
      <c r="L81">
        <f t="shared" si="13"/>
        <v>0.39210308878068328</v>
      </c>
      <c r="M81">
        <f t="shared" si="14"/>
        <v>0.53356516502667772</v>
      </c>
      <c r="N81">
        <f t="shared" si="15"/>
        <v>0.58381336883203649</v>
      </c>
      <c r="O81">
        <f>((Table35[[#This Row],[i1]]*Table35[[#This Row],[w1]])+(Table35[[#This Row],[i2]]*Table35[[#This Row],[w2]]))</f>
        <v>2.7471983628571148E-2</v>
      </c>
      <c r="P81">
        <f>((Table35[[#This Row],[i1]]*Table35[[#This Row],[w3]])+(Table35[[#This Row],[i2]]*Table35[[#This Row],[w4]]))</f>
        <v>4.2464691160456126E-2</v>
      </c>
      <c r="Q81">
        <f>((1/(1 + EXP(-Table35[[#This Row],[h1]]))))</f>
        <v>0.50686756399437316</v>
      </c>
      <c r="R81">
        <f>((1/(1 + EXP(-Table35[[#This Row],[h2]]))))</f>
        <v>0.51061457777660635</v>
      </c>
      <c r="S81">
        <f>((Table35[[#This Row],[out_h1]]*Table35[[#This Row],[w5]])+(Table35[[#This Row],[out_h2]]*Table35[[#This Row],[w6]]))</f>
        <v>0.37382992421133121</v>
      </c>
      <c r="T81">
        <f>((Table35[[#This Row],[out_h1]]*Table35[[#This Row],[w7]])+(Table35[[#This Row],[out_h2]]*Table35[[#This Row],[w8]]))</f>
        <v>0.56855049225583632</v>
      </c>
      <c r="U81">
        <f>((1/(1 + EXP(-Table35[[#This Row],[o1]]))))</f>
        <v>0.59238409796464431</v>
      </c>
      <c r="V81">
        <f>((1/(1 + EXP(-Table35[[#This Row],[o2]]))))</f>
        <v>0.63842864157259394</v>
      </c>
      <c r="W81">
        <f>((1/2 * (Table35[[#This Row],[t1]]-Table35[[#This Row],[out_o1]])^2))</f>
        <v>0.16958561878104619</v>
      </c>
      <c r="X81">
        <f>((1/2 * (Table35[[#This Row],[t2]]-Table35[[#This Row],[out_o2]])^2))</f>
        <v>6.1801210033245811E-2</v>
      </c>
      <c r="Y81" s="30">
        <f>Table35[[#This Row],[E1]]+Table35[[#This Row],[E2]]</f>
        <v>0.23138682881429201</v>
      </c>
      <c r="Z8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6.0816482078685749E-5</v>
      </c>
      <c r="AA8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1.216329641573715E-4</v>
      </c>
      <c r="AB8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9.6979333812271764E-5</v>
      </c>
      <c r="AC8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1.9395866762454353E-4</v>
      </c>
      <c r="AD81">
        <f>(Table35[[#This Row],[out_o1]]-Table35[[#This Row],[t1]])*Table35[[#This Row],[out_o1]]*(1-Table35[[#This Row],[out_o1]])*Table35[[#This Row],[out_h1]]</f>
        <v>7.1278494552858701E-2</v>
      </c>
      <c r="AE81">
        <f>(Table35[[#This Row],[out_o1]]-Table35[[#This Row],[t1]])*Table35[[#This Row],[out_o1]]*(1-Table35[[#This Row],[out_o1]])*Table35[[#This Row],[out_h2]]</f>
        <v>7.1805420165067246E-2</v>
      </c>
      <c r="AF81">
        <f>(Table35[[#This Row],[out_o2]]-Table35[[#This Row],[t2]])*Table35[[#This Row],[out_o2]]*(1-Table35[[#This Row],[out_o2]])*Table35[[#This Row],[out_h1]]</f>
        <v>-4.1135271737066791E-2</v>
      </c>
      <c r="AG81">
        <f>(Table35[[#This Row],[out_o2]]-Table35[[#This Row],[t2]])*Table35[[#This Row],[out_o2]]*(1-Table35[[#This Row],[out_o2]])*Table35[[#This Row],[out_h2]]</f>
        <v>-4.1439363853200718E-2</v>
      </c>
    </row>
    <row r="82" spans="1:33">
      <c r="A82">
        <v>6</v>
      </c>
      <c r="B82">
        <v>0.05</v>
      </c>
      <c r="C82">
        <v>0.1</v>
      </c>
      <c r="D82">
        <v>0.01</v>
      </c>
      <c r="E82">
        <v>0.99</v>
      </c>
      <c r="F82" s="29">
        <v>0.2</v>
      </c>
      <c r="G82">
        <f t="shared" si="8"/>
        <v>0.14987577121786885</v>
      </c>
      <c r="H82">
        <f t="shared" si="9"/>
        <v>0.19975154243573773</v>
      </c>
      <c r="I82">
        <f t="shared" si="10"/>
        <v>0.24983936877506205</v>
      </c>
      <c r="J82">
        <f t="shared" si="11"/>
        <v>0.29967873755012409</v>
      </c>
      <c r="K82">
        <f t="shared" si="12"/>
        <v>0.32827237631384087</v>
      </c>
      <c r="L82">
        <f t="shared" si="13"/>
        <v>0.37774200474766984</v>
      </c>
      <c r="M82">
        <f t="shared" si="14"/>
        <v>0.54179221937409106</v>
      </c>
      <c r="N82">
        <f t="shared" si="15"/>
        <v>0.59210124160267663</v>
      </c>
      <c r="O82">
        <f>((Table35[[#This Row],[i1]]*Table35[[#This Row],[w1]])+(Table35[[#This Row],[i2]]*Table35[[#This Row],[w2]]))</f>
        <v>2.7468942804467218E-2</v>
      </c>
      <c r="P82">
        <f>((Table35[[#This Row],[i1]]*Table35[[#This Row],[w3]])+(Table35[[#This Row],[i2]]*Table35[[#This Row],[w4]]))</f>
        <v>4.2459842193765515E-2</v>
      </c>
      <c r="Q82">
        <f>((1/(1 + EXP(-Table35[[#This Row],[h1]]))))</f>
        <v>0.50686680393174699</v>
      </c>
      <c r="R82">
        <f>((1/(1 + EXP(-Table35[[#This Row],[h2]]))))</f>
        <v>0.51061336608120089</v>
      </c>
      <c r="S82">
        <f>((Table35[[#This Row],[out_h1]]*Table35[[#This Row],[w5]])+(Table35[[#This Row],[out_h2]]*Table35[[#This Row],[w6]]))</f>
        <v>0.35927048675574491</v>
      </c>
      <c r="T82">
        <f>((Table35[[#This Row],[out_h1]]*Table35[[#This Row],[w7]])+(Table35[[#This Row],[out_h2]]*Table35[[#This Row],[w8]]))</f>
        <v>0.57695129866483463</v>
      </c>
      <c r="U82">
        <f>((1/(1 + EXP(-Table35[[#This Row],[o1]]))))</f>
        <v>0.5888638280098788</v>
      </c>
      <c r="V82">
        <f>((1/(1 + EXP(-Table35[[#This Row],[o2]]))))</f>
        <v>0.64036559891321354</v>
      </c>
      <c r="W82">
        <f>((1/2 * (Table35[[#This Row],[t1]]-Table35[[#This Row],[out_o1]])^2))</f>
        <v>0.16754166568912526</v>
      </c>
      <c r="X82">
        <f>((1/2 * (Table35[[#This Row],[t2]]-Table35[[#This Row],[out_o2]])^2))</f>
        <v>6.1122107211657929E-2</v>
      </c>
      <c r="Y82" s="30">
        <f>Table35[[#This Row],[E1]]+Table35[[#This Row],[E2]]</f>
        <v>0.22866377290078319</v>
      </c>
      <c r="Z8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2.975182433008415E-5</v>
      </c>
      <c r="AA8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5.9503648660168299E-5</v>
      </c>
      <c r="AB8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6.577043167990977E-5</v>
      </c>
      <c r="AC8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1.3154086335981954E-4</v>
      </c>
      <c r="AD82">
        <f>(Table35[[#This Row],[out_o1]]-Table35[[#This Row],[t1]])*Table35[[#This Row],[out_o1]]*(1-Table35[[#This Row],[out_o1]])*Table35[[#This Row],[out_h1]]</f>
        <v>7.1034745213329281E-2</v>
      </c>
      <c r="AE82">
        <f>(Table35[[#This Row],[out_o1]]-Table35[[#This Row],[t1]])*Table35[[#This Row],[out_o1]]*(1-Table35[[#This Row],[out_o1]])*Table35[[#This Row],[out_h2]]</f>
        <v>7.1559806404253509E-2</v>
      </c>
      <c r="AF82">
        <f>(Table35[[#This Row],[out_o2]]-Table35[[#This Row],[t2]])*Table35[[#This Row],[out_o2]]*(1-Table35[[#This Row],[out_o2]])*Table35[[#This Row],[out_h1]]</f>
        <v>-4.081287856293285E-2</v>
      </c>
      <c r="AG82">
        <f>(Table35[[#This Row],[out_o2]]-Table35[[#This Row],[t2]])*Table35[[#This Row],[out_o2]]*(1-Table35[[#This Row],[out_o2]])*Table35[[#This Row],[out_h2]]</f>
        <v>-4.1114551477489575E-2</v>
      </c>
    </row>
    <row r="83" spans="1:33">
      <c r="A83">
        <v>7</v>
      </c>
      <c r="B83">
        <v>0.05</v>
      </c>
      <c r="C83">
        <v>0.1</v>
      </c>
      <c r="D83">
        <v>0.01</v>
      </c>
      <c r="E83">
        <v>0.99</v>
      </c>
      <c r="F83" s="29">
        <v>0.2</v>
      </c>
      <c r="G83">
        <f t="shared" si="8"/>
        <v>0.14986982085300285</v>
      </c>
      <c r="H83">
        <f t="shared" si="9"/>
        <v>0.19973964170600569</v>
      </c>
      <c r="I83">
        <f t="shared" si="10"/>
        <v>0.24982621468872607</v>
      </c>
      <c r="J83">
        <f t="shared" si="11"/>
        <v>0.29965242937745212</v>
      </c>
      <c r="K83">
        <f t="shared" si="12"/>
        <v>0.31406542727117503</v>
      </c>
      <c r="L83">
        <f t="shared" si="13"/>
        <v>0.36343004346681912</v>
      </c>
      <c r="M83">
        <f t="shared" si="14"/>
        <v>0.54995479508667766</v>
      </c>
      <c r="N83">
        <f t="shared" si="15"/>
        <v>0.60032415189817456</v>
      </c>
      <c r="O83">
        <f>((Table35[[#This Row],[i1]]*Table35[[#This Row],[w1]])+(Table35[[#This Row],[i2]]*Table35[[#This Row],[w2]]))</f>
        <v>2.7467455213250714E-2</v>
      </c>
      <c r="P83">
        <f>((Table35[[#This Row],[i1]]*Table35[[#This Row],[w3]])+(Table35[[#This Row],[i2]]*Table35[[#This Row],[w4]]))</f>
        <v>4.245655367218152E-2</v>
      </c>
      <c r="Q83">
        <f>((1/(1 + EXP(-Table35[[#This Row],[h1]]))))</f>
        <v>0.50686643210408344</v>
      </c>
      <c r="R83">
        <f>((1/(1 + EXP(-Table35[[#This Row],[h2]]))))</f>
        <v>0.51061254432120684</v>
      </c>
      <c r="S83">
        <f>((Table35[[#This Row],[out_h1]]*Table35[[#This Row],[w5]])+(Table35[[#This Row],[out_h2]]*Table35[[#This Row],[w6]]))</f>
        <v>0.34476116174554428</v>
      </c>
      <c r="T83">
        <f>((Table35[[#This Row],[out_h1]]*Table35[[#This Row],[w7]])+(Table35[[#This Row],[out_h2]]*Table35[[#This Row],[w8]]))</f>
        <v>0.58528666742231428</v>
      </c>
      <c r="U83">
        <f>((1/(1 + EXP(-Table35[[#This Row],[o1]]))))</f>
        <v>0.58534660045568876</v>
      </c>
      <c r="V83">
        <f>((1/(1 + EXP(-Table35[[#This Row],[o2]]))))</f>
        <v>0.64228295907754696</v>
      </c>
      <c r="W83">
        <f>((1/2 * (Table35[[#This Row],[t1]]-Table35[[#This Row],[out_o1]])^2))</f>
        <v>0.16551185532795898</v>
      </c>
      <c r="X83">
        <f>((1/2 * (Table35[[#This Row],[t2]]-Table35[[#This Row],[out_o2]])^2))</f>
        <v>6.0453570273933437E-2</v>
      </c>
      <c r="Y83" s="30">
        <f>Table35[[#This Row],[E1]]+Table35[[#This Row],[E2]]</f>
        <v>0.22596542560189242</v>
      </c>
      <c r="Z8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-9.7391857490585488E-7</v>
      </c>
      <c r="AA8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-1.9478371498117098E-6</v>
      </c>
      <c r="AB8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3.4888783328674361E-5</v>
      </c>
      <c r="AC8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6.9777566657348722E-5</v>
      </c>
      <c r="AD83">
        <f>(Table35[[#This Row],[out_o1]]-Table35[[#This Row],[t1]])*Table35[[#This Row],[out_o1]]*(1-Table35[[#This Row],[out_o1]])*Table35[[#This Row],[out_h1]]</f>
        <v>7.0781769008100195E-2</v>
      </c>
      <c r="AE83">
        <f>(Table35[[#This Row],[out_o1]]-Table35[[#This Row],[t1]])*Table35[[#This Row],[out_o1]]*(1-Table35[[#This Row],[out_o1]])*Table35[[#This Row],[out_h2]]</f>
        <v>7.1304897850012539E-2</v>
      </c>
      <c r="AF83">
        <f>(Table35[[#This Row],[out_o2]]-Table35[[#This Row],[t2]])*Table35[[#This Row],[out_o2]]*(1-Table35[[#This Row],[out_o2]])*Table35[[#This Row],[out_h1]]</f>
        <v>-4.0493520386340916E-2</v>
      </c>
      <c r="AG83">
        <f>(Table35[[#This Row],[out_o2]]-Table35[[#This Row],[t2]])*Table35[[#This Row],[out_o2]]*(1-Table35[[#This Row],[out_o2]])*Table35[[#This Row],[out_h2]]</f>
        <v>-4.0792797004056365E-2</v>
      </c>
    </row>
    <row r="84" spans="1:33">
      <c r="A84">
        <v>8</v>
      </c>
      <c r="B84">
        <v>0.05</v>
      </c>
      <c r="C84">
        <v>0.1</v>
      </c>
      <c r="D84">
        <v>0.01</v>
      </c>
      <c r="E84">
        <v>0.99</v>
      </c>
      <c r="F84" s="29">
        <v>0.2</v>
      </c>
      <c r="G84">
        <f t="shared" si="8"/>
        <v>0.14987001563671784</v>
      </c>
      <c r="H84">
        <f t="shared" si="9"/>
        <v>0.19974003127343565</v>
      </c>
      <c r="I84">
        <f t="shared" si="10"/>
        <v>0.24981923693206035</v>
      </c>
      <c r="J84">
        <f t="shared" si="11"/>
        <v>0.29963847386412068</v>
      </c>
      <c r="K84">
        <f t="shared" si="12"/>
        <v>0.29990907346955498</v>
      </c>
      <c r="L84">
        <f t="shared" si="13"/>
        <v>0.34916906389681662</v>
      </c>
      <c r="M84">
        <f t="shared" si="14"/>
        <v>0.55805349916394587</v>
      </c>
      <c r="N84">
        <f t="shared" si="15"/>
        <v>0.60848271129898579</v>
      </c>
      <c r="O84">
        <f>((Table35[[#This Row],[i1]]*Table35[[#This Row],[w1]])+(Table35[[#This Row],[i2]]*Table35[[#This Row],[w2]]))</f>
        <v>2.7467503909179458E-2</v>
      </c>
      <c r="P84">
        <f>((Table35[[#This Row],[i1]]*Table35[[#This Row],[w3]])+(Table35[[#This Row],[i2]]*Table35[[#This Row],[w4]]))</f>
        <v>4.2454809233015089E-2</v>
      </c>
      <c r="Q84">
        <f>((1/(1 + EXP(-Table35[[#This Row],[h1]]))))</f>
        <v>0.50686644427576977</v>
      </c>
      <c r="R84">
        <f>((1/(1 + EXP(-Table35[[#This Row],[h2]]))))</f>
        <v>0.51061210840787652</v>
      </c>
      <c r="S84">
        <f>((Table35[[#This Row],[out_h1]]*Table35[[#This Row],[w5]])+(Table35[[#This Row],[out_h2]]*Table35[[#This Row],[w6]]))</f>
        <v>0.330303797582712</v>
      </c>
      <c r="T84">
        <f>((Table35[[#This Row],[out_h1]]*Table35[[#This Row],[w7]])+(Table35[[#This Row],[out_h2]]*Table35[[#This Row],[w8]]))</f>
        <v>0.59355723298299679</v>
      </c>
      <c r="U84">
        <f>((1/(1 + EXP(-Table35[[#This Row],[o1]]))))</f>
        <v>0.58183329363696257</v>
      </c>
      <c r="V84">
        <f>((1/(1 + EXP(-Table35[[#This Row],[o2]]))))</f>
        <v>0.6441809232277268</v>
      </c>
      <c r="W84">
        <f>((1/2 * (Table35[[#This Row],[t1]]-Table35[[#This Row],[out_o1]])^2))</f>
        <v>0.16349665785584833</v>
      </c>
      <c r="X84">
        <f>((1/2 * (Table35[[#This Row],[t2]]-Table35[[#This Row],[out_o2]])^2))</f>
        <v>5.9795416929813688E-2</v>
      </c>
      <c r="Y84" s="30">
        <f>Table35[[#This Row],[E1]]+Table35[[#This Row],[E2]]</f>
        <v>0.22329207478566201</v>
      </c>
      <c r="Z8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-3.1350916520507948E-5</v>
      </c>
      <c r="AA8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-6.2701833041015897E-5</v>
      </c>
      <c r="AB8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4.3445553044634765E-6</v>
      </c>
      <c r="AC8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8.6891106089269529E-6</v>
      </c>
      <c r="AD84">
        <f>(Table35[[#This Row],[out_o1]]-Table35[[#This Row],[t1]])*Table35[[#This Row],[out_o1]]*(1-Table35[[#This Row],[out_o1]])*Table35[[#This Row],[out_h1]]</f>
        <v>7.0519788216295801E-2</v>
      </c>
      <c r="AE84">
        <f>(Table35[[#This Row],[out_o1]]-Table35[[#This Row],[t1]])*Table35[[#This Row],[out_o1]]*(1-Table35[[#This Row],[out_o1]])*Table35[[#This Row],[out_h2]]</f>
        <v>7.1040918475180792E-2</v>
      </c>
      <c r="AF84">
        <f>(Table35[[#This Row],[out_o2]]-Table35[[#This Row],[t2]])*Table35[[#This Row],[out_o2]]*(1-Table35[[#This Row],[out_o2]])*Table35[[#This Row],[out_h1]]</f>
        <v>-4.017719157746099E-2</v>
      </c>
      <c r="AG84">
        <f>(Table35[[#This Row],[out_o2]]-Table35[[#This Row],[t2]])*Table35[[#This Row],[out_o2]]*(1-Table35[[#This Row],[out_o2]])*Table35[[#This Row],[out_h2]]</f>
        <v>-4.0474094769850269E-2</v>
      </c>
    </row>
    <row r="85" spans="1:33">
      <c r="A85">
        <v>9</v>
      </c>
      <c r="B85">
        <v>0.05</v>
      </c>
      <c r="C85">
        <v>0.1</v>
      </c>
      <c r="D85">
        <v>0.01</v>
      </c>
      <c r="E85">
        <v>0.99</v>
      </c>
      <c r="F85" s="29">
        <v>0.2</v>
      </c>
      <c r="G85">
        <f t="shared" si="8"/>
        <v>0.14987628582002194</v>
      </c>
      <c r="H85">
        <f t="shared" si="9"/>
        <v>0.19975257164004384</v>
      </c>
      <c r="I85">
        <f t="shared" si="10"/>
        <v>0.24981836802099947</v>
      </c>
      <c r="J85">
        <f t="shared" si="11"/>
        <v>0.29963673604199892</v>
      </c>
      <c r="K85">
        <f t="shared" si="12"/>
        <v>0.28580511582629581</v>
      </c>
      <c r="L85">
        <f t="shared" si="13"/>
        <v>0.33496088020178044</v>
      </c>
      <c r="M85">
        <f t="shared" si="14"/>
        <v>0.56608893747943811</v>
      </c>
      <c r="N85">
        <f t="shared" si="15"/>
        <v>0.61657753025295581</v>
      </c>
      <c r="O85">
        <f>((Table35[[#This Row],[i1]]*Table35[[#This Row],[w1]])+(Table35[[#This Row],[i2]]*Table35[[#This Row],[w2]]))</f>
        <v>2.7469071455005482E-2</v>
      </c>
      <c r="P85">
        <f>((Table35[[#This Row],[i1]]*Table35[[#This Row],[w3]])+(Table35[[#This Row],[i2]]*Table35[[#This Row],[w4]]))</f>
        <v>4.2454592005249869E-2</v>
      </c>
      <c r="Q85">
        <f>((1/(1 + EXP(-Table35[[#This Row],[h1]]))))</f>
        <v>0.50686683608831529</v>
      </c>
      <c r="R85">
        <f>((1/(1 + EXP(-Table35[[#This Row],[h2]]))))</f>
        <v>0.51061205412539856</v>
      </c>
      <c r="S85">
        <f>((Table35[[#This Row],[out_h1]]*Table35[[#This Row],[w5]])+(Table35[[#This Row],[out_h2]]*Table35[[#This Row],[w6]]))</f>
        <v>0.31590019788821172</v>
      </c>
      <c r="T85">
        <f>((Table35[[#This Row],[out_h1]]*Table35[[#This Row],[w7]])+(Table35[[#This Row],[out_h2]]*Table35[[#This Row],[w8]]))</f>
        <v>0.60176362793482574</v>
      </c>
      <c r="U85">
        <f>((1/(1 + EXP(-Table35[[#This Row],[o1]]))))</f>
        <v>0.5783247753136056</v>
      </c>
      <c r="V85">
        <f>((1/(1 + EXP(-Table35[[#This Row],[o2]]))))</f>
        <v>0.64605969277539443</v>
      </c>
      <c r="W85">
        <f>((1/2 * (Table35[[#This Row],[t1]]-Table35[[#This Row],[out_o1]])^2))</f>
        <v>0.16149652511763013</v>
      </c>
      <c r="X85">
        <f>((1/2 * (Table35[[#This Row],[t2]]-Table35[[#This Row],[out_o2]])^2))</f>
        <v>5.9147467466878031E-2</v>
      </c>
      <c r="Y85" s="30">
        <f>Table35[[#This Row],[E1]]+Table35[[#This Row],[E2]]</f>
        <v>0.22064399258450818</v>
      </c>
      <c r="Z8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-6.1369717057654534E-5</v>
      </c>
      <c r="AA8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-1.2273943411530907E-4</v>
      </c>
      <c r="AB8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-2.5852455813215676E-5</v>
      </c>
      <c r="AC8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-5.1704911626431351E-5</v>
      </c>
      <c r="AD85">
        <f>(Table35[[#This Row],[out_o1]]-Table35[[#This Row],[t1]])*Table35[[#This Row],[out_o1]]*(1-Table35[[#This Row],[out_o1]])*Table35[[#This Row],[out_h1]]</f>
        <v>7.0249032658325397E-2</v>
      </c>
      <c r="AE85">
        <f>(Table35[[#This Row],[out_o1]]-Table35[[#This Row],[t1]])*Table35[[#This Row],[out_o1]]*(1-Table35[[#This Row],[out_o1]])*Table35[[#This Row],[out_h2]]</f>
        <v>7.0768099848102589E-2</v>
      </c>
      <c r="AF85">
        <f>(Table35[[#This Row],[out_o2]]-Table35[[#This Row],[t2]])*Table35[[#This Row],[out_o2]]*(1-Table35[[#This Row],[out_o2]])*Table35[[#This Row],[out_h1]]</f>
        <v>-3.9863885020686197E-2</v>
      </c>
      <c r="AG85">
        <f>(Table35[[#This Row],[out_o2]]-Table35[[#This Row],[t2]])*Table35[[#This Row],[out_o2]]*(1-Table35[[#This Row],[out_o2]])*Table35[[#This Row],[out_h2]]</f>
        <v>-4.0158437614341534E-2</v>
      </c>
    </row>
    <row r="86" spans="1:33">
      <c r="A86">
        <v>10</v>
      </c>
      <c r="B86">
        <v>0.05</v>
      </c>
      <c r="C86">
        <v>0.1</v>
      </c>
      <c r="D86">
        <v>0.01</v>
      </c>
      <c r="E86">
        <v>0.99</v>
      </c>
      <c r="F86" s="29">
        <v>0.2</v>
      </c>
      <c r="G86">
        <f t="shared" si="8"/>
        <v>0.14988855976343346</v>
      </c>
      <c r="H86">
        <f t="shared" si="9"/>
        <v>0.19977711952686691</v>
      </c>
      <c r="I86">
        <f t="shared" si="10"/>
        <v>0.2498235385121621</v>
      </c>
      <c r="J86">
        <f t="shared" si="11"/>
        <v>0.29964707702432419</v>
      </c>
      <c r="K86">
        <f t="shared" si="12"/>
        <v>0.27175530929463071</v>
      </c>
      <c r="L86">
        <f t="shared" si="13"/>
        <v>0.32080726023215994</v>
      </c>
      <c r="M86">
        <f t="shared" si="14"/>
        <v>0.57406171448357535</v>
      </c>
      <c r="N86">
        <f t="shared" si="15"/>
        <v>0.62460921777582412</v>
      </c>
      <c r="O86">
        <f>((Table35[[#This Row],[i1]]*Table35[[#This Row],[w1]])+(Table35[[#This Row],[i2]]*Table35[[#This Row],[w2]]))</f>
        <v>2.7472139940858366E-2</v>
      </c>
      <c r="P86">
        <f>((Table35[[#This Row],[i1]]*Table35[[#This Row],[w3]])+(Table35[[#This Row],[i2]]*Table35[[#This Row],[w4]]))</f>
        <v>4.2455884628040529E-2</v>
      </c>
      <c r="Q86">
        <f>((1/(1 + EXP(-Table35[[#This Row],[h1]]))))</f>
        <v>0.50686760306507272</v>
      </c>
      <c r="R86">
        <f>((1/(1 + EXP(-Table35[[#This Row],[h2]]))))</f>
        <v>0.51061237713552232</v>
      </c>
      <c r="S86">
        <f>((Table35[[#This Row],[out_h1]]*Table35[[#This Row],[w5]])+(Table35[[#This Row],[out_h2]]*Table35[[#This Row],[w6]]))</f>
        <v>0.30155211999185427</v>
      </c>
      <c r="T86">
        <f>((Table35[[#This Row],[out_h1]]*Table35[[#This Row],[w7]])+(Table35[[#This Row],[out_h2]]*Table35[[#This Row],[w8]]))</f>
        <v>0.60990648270098868</v>
      </c>
      <c r="U86">
        <f>((1/(1 + EXP(-Table35[[#This Row],[o1]]))))</f>
        <v>0.57482190153272383</v>
      </c>
      <c r="V86">
        <f>((1/(1 + EXP(-Table35[[#This Row],[o2]]))))</f>
        <v>0.64791946922535293</v>
      </c>
      <c r="W86">
        <f>((1/2 * (Table35[[#This Row],[t1]]-Table35[[#This Row],[out_o1]])^2))</f>
        <v>0.15951189022552098</v>
      </c>
      <c r="X86">
        <f>((1/2 * (Table35[[#This Row],[t2]]-Table35[[#This Row],[out_o2]])^2))</f>
        <v>5.8509544767532125E-2</v>
      </c>
      <c r="Y86" s="30">
        <f>Table35[[#This Row],[E1]]+Table35[[#This Row],[E2]]</f>
        <v>0.2180214349930531</v>
      </c>
      <c r="Z8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-9.1021264729764539E-5</v>
      </c>
      <c r="AA8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-1.8204252945952908E-4</v>
      </c>
      <c r="AB8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-5.569284364830878E-5</v>
      </c>
      <c r="AC8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-1.1138568729661756E-4</v>
      </c>
      <c r="AD86">
        <f>(Table35[[#This Row],[out_o1]]-Table35[[#This Row],[t1]])*Table35[[#This Row],[out_o1]]*(1-Table35[[#This Row],[out_o1]])*Table35[[#This Row],[out_h1]]</f>
        <v>6.996973911671088E-2</v>
      </c>
      <c r="AE86">
        <f>(Table35[[#This Row],[out_o1]]-Table35[[#This Row],[t1]])*Table35[[#This Row],[out_o1]]*(1-Table35[[#This Row],[out_o1]])*Table35[[#This Row],[out_h2]]</f>
        <v>7.0486680549100553E-2</v>
      </c>
      <c r="AF86">
        <f>(Table35[[#This Row],[out_o2]]-Table35[[#This Row],[t2]])*Table35[[#This Row],[out_o2]]*(1-Table35[[#This Row],[out_o2]])*Table35[[#This Row],[out_h1]]</f>
        <v>-3.9553592197717646E-2</v>
      </c>
      <c r="AG86">
        <f>(Table35[[#This Row],[out_o2]]-Table35[[#This Row],[t2]])*Table35[[#This Row],[out_o2]]*(1-Table35[[#This Row],[out_o2]])*Table35[[#This Row],[out_h2]]</f>
        <v>-3.9845816963237204E-2</v>
      </c>
    </row>
    <row r="87" spans="1:33">
      <c r="A87">
        <v>11</v>
      </c>
      <c r="B87">
        <v>0.05</v>
      </c>
      <c r="C87">
        <v>0.1</v>
      </c>
      <c r="D87">
        <v>0.01</v>
      </c>
      <c r="E87">
        <v>0.99</v>
      </c>
      <c r="F87" s="29">
        <v>0.2</v>
      </c>
      <c r="G87">
        <f t="shared" si="8"/>
        <v>0.14990676401637942</v>
      </c>
      <c r="H87">
        <f t="shared" si="9"/>
        <v>0.19981352803275881</v>
      </c>
      <c r="I87">
        <f t="shared" si="10"/>
        <v>0.24983467708089177</v>
      </c>
      <c r="J87">
        <f t="shared" si="11"/>
        <v>0.29966935416178353</v>
      </c>
      <c r="K87">
        <f t="shared" si="12"/>
        <v>0.25776136147128853</v>
      </c>
      <c r="L87">
        <f t="shared" si="13"/>
        <v>0.30670992412233983</v>
      </c>
      <c r="M87">
        <f t="shared" si="14"/>
        <v>0.58197243292311884</v>
      </c>
      <c r="N87">
        <f t="shared" si="15"/>
        <v>0.63257838116847154</v>
      </c>
      <c r="O87">
        <f>((Table35[[#This Row],[i1]]*Table35[[#This Row],[w1]])+(Table35[[#This Row],[i2]]*Table35[[#This Row],[w2]]))</f>
        <v>2.7476691004094854E-2</v>
      </c>
      <c r="P87">
        <f>((Table35[[#This Row],[i1]]*Table35[[#This Row],[w3]])+(Table35[[#This Row],[i2]]*Table35[[#This Row],[w4]]))</f>
        <v>4.2458669270222946E-2</v>
      </c>
      <c r="Q87">
        <f>((1/(1 + EXP(-Table35[[#This Row],[h1]]))))</f>
        <v>0.50686874061620013</v>
      </c>
      <c r="R87">
        <f>((1/(1 + EXP(-Table35[[#This Row],[h2]]))))</f>
        <v>0.51061307298243386</v>
      </c>
      <c r="S87">
        <f>((Table35[[#This Row],[out_h1]]*Table35[[#This Row],[w5]])+(Table35[[#This Row],[out_h2]]*Table35[[#This Row],[w6]]))</f>
        <v>0.28726127353878617</v>
      </c>
      <c r="T87">
        <f>((Table35[[#This Row],[out_h1]]*Table35[[#This Row],[w7]])+(Table35[[#This Row],[out_h2]]*Table35[[#This Row],[w8]]))</f>
        <v>0.61798642525977387</v>
      </c>
      <c r="U87">
        <f>((1/(1 + EXP(-Table35[[#This Row],[o1]]))))</f>
        <v>0.57132551553751532</v>
      </c>
      <c r="V87">
        <f>((1/(1 + EXP(-Table35[[#This Row],[o2]]))))</f>
        <v>0.64976045402781346</v>
      </c>
      <c r="W87">
        <f>((1/2 * (Table35[[#This Row],[t1]]-Table35[[#This Row],[out_o1]])^2))</f>
        <v>0.15754316719672867</v>
      </c>
      <c r="X87">
        <f>((1/2 * (Table35[[#This Row],[t2]]-Table35[[#This Row],[out_o2]])^2))</f>
        <v>5.7881474321679817E-2</v>
      </c>
      <c r="Y87" s="30">
        <f>Table35[[#This Row],[E1]]+Table35[[#This Row],[E2]]</f>
        <v>0.21542464151840848</v>
      </c>
      <c r="Z8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-1.2029691860732637E-4</v>
      </c>
      <c r="AA8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-2.4059383721465274E-4</v>
      </c>
      <c r="AB8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-8.5167610468573132E-5</v>
      </c>
      <c r="AC8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-1.7033522093714626E-4</v>
      </c>
      <c r="AD87">
        <f>(Table35[[#This Row],[out_o1]]-Table35[[#This Row],[t1]])*Table35[[#This Row],[out_o1]]*(1-Table35[[#This Row],[out_o1]])*Table35[[#This Row],[out_h1]]</f>
        <v>6.968215074734134E-2</v>
      </c>
      <c r="AE87">
        <f>(Table35[[#This Row],[out_o1]]-Table35[[#This Row],[t1]])*Table35[[#This Row],[out_o1]]*(1-Table35[[#This Row],[out_o1]])*Table35[[#This Row],[out_h2]]</f>
        <v>7.0196905577309454E-2</v>
      </c>
      <c r="AF87">
        <f>(Table35[[#This Row],[out_o2]]-Table35[[#This Row],[t2]])*Table35[[#This Row],[out_o2]]*(1-Table35[[#This Row],[out_o2]])*Table35[[#This Row],[out_h1]]</f>
        <v>-3.9246303267631802E-2</v>
      </c>
      <c r="AG87">
        <f>(Table35[[#This Row],[out_o2]]-Table35[[#This Row],[t2]])*Table35[[#This Row],[out_o2]]*(1-Table35[[#This Row],[out_o2]])*Table35[[#This Row],[out_h2]]</f>
        <v>-3.9536222909157481E-2</v>
      </c>
    </row>
    <row r="88" spans="1:33">
      <c r="A88">
        <v>12</v>
      </c>
      <c r="B88">
        <v>0.05</v>
      </c>
      <c r="C88">
        <v>0.1</v>
      </c>
      <c r="D88">
        <v>0.01</v>
      </c>
      <c r="E88">
        <v>0.99</v>
      </c>
      <c r="F88" s="29">
        <v>0.2</v>
      </c>
      <c r="G88">
        <f t="shared" si="8"/>
        <v>0.14993082340010089</v>
      </c>
      <c r="H88">
        <f t="shared" si="9"/>
        <v>0.19986164680020174</v>
      </c>
      <c r="I88">
        <f t="shared" si="10"/>
        <v>0.24985171060298547</v>
      </c>
      <c r="J88">
        <f t="shared" si="11"/>
        <v>0.29970342120597093</v>
      </c>
      <c r="K88">
        <f t="shared" si="12"/>
        <v>0.24382493132182026</v>
      </c>
      <c r="L88">
        <f t="shared" si="13"/>
        <v>0.29267054300687795</v>
      </c>
      <c r="M88">
        <f t="shared" si="14"/>
        <v>0.58982169357664516</v>
      </c>
      <c r="N88">
        <f t="shared" si="15"/>
        <v>0.64048562575030299</v>
      </c>
      <c r="O88">
        <f>((Table35[[#This Row],[i1]]*Table35[[#This Row],[w1]])+(Table35[[#This Row],[i2]]*Table35[[#This Row],[w2]]))</f>
        <v>2.748270585002522E-2</v>
      </c>
      <c r="P88">
        <f>((Table35[[#This Row],[i1]]*Table35[[#This Row],[w3]])+(Table35[[#This Row],[i2]]*Table35[[#This Row],[w4]]))</f>
        <v>4.2462927650746371E-2</v>
      </c>
      <c r="Q88">
        <f>((1/(1 + EXP(-Table35[[#This Row],[h1]]))))</f>
        <v>0.50687024404384251</v>
      </c>
      <c r="R88">
        <f>((1/(1 + EXP(-Table35[[#This Row],[h2]]))))</f>
        <v>0.51061413709786396</v>
      </c>
      <c r="S88">
        <f>((Table35[[#This Row],[out_h1]]*Table35[[#This Row],[w5]])+(Table35[[#This Row],[out_h2]]*Table35[[#This Row],[w6]]))</f>
        <v>0.27302931921448442</v>
      </c>
      <c r="T88">
        <f>((Table35[[#This Row],[out_h1]]*Table35[[#This Row],[w7]])+(Table35[[#This Row],[out_h2]]*Table35[[#This Row],[w8]]))</f>
        <v>0.62600408088162307</v>
      </c>
      <c r="U88">
        <f>((1/(1 + EXP(-Table35[[#This Row],[o1]]))))</f>
        <v>0.5678364467258068</v>
      </c>
      <c r="V88">
        <f>((1/(1 + EXP(-Table35[[#This Row],[o2]]))))</f>
        <v>0.65158284843893777</v>
      </c>
      <c r="W88">
        <f>((1/2 * (Table35[[#This Row],[t1]]-Table35[[#This Row],[out_o1]])^2))</f>
        <v>0.15559075064783695</v>
      </c>
      <c r="X88">
        <f>((1/2 * (Table35[[#This Row],[t2]]-Table35[[#This Row],[out_o2]])^2))</f>
        <v>5.726308423535148E-2</v>
      </c>
      <c r="Y88" s="30">
        <f>Table35[[#This Row],[E1]]+Table35[[#This Row],[E2]]</f>
        <v>0.21285383488318843</v>
      </c>
      <c r="Z8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-1.4918846799391429E-4</v>
      </c>
      <c r="AA8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-2.9837693598782857E-4</v>
      </c>
      <c r="AB8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-1.1426818378842247E-4</v>
      </c>
      <c r="AC8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-2.2853636757684493E-4</v>
      </c>
      <c r="AD88">
        <f>(Table35[[#This Row],[out_o1]]-Table35[[#This Row],[t1]])*Table35[[#This Row],[out_o1]]*(1-Table35[[#This Row],[out_o1]])*Table35[[#This Row],[out_h1]]</f>
        <v>6.9386516483922522E-2</v>
      </c>
      <c r="AE88">
        <f>(Table35[[#This Row],[out_o1]]-Table35[[#This Row],[t1]])*Table35[[#This Row],[out_o1]]*(1-Table35[[#This Row],[out_o1]])*Table35[[#This Row],[out_h2]]</f>
        <v>6.989902575066187E-2</v>
      </c>
      <c r="AF88">
        <f>(Table35[[#This Row],[out_o2]]-Table35[[#This Row],[t2]])*Table35[[#This Row],[out_o2]]*(1-Table35[[#This Row],[out_o2]])*Table35[[#This Row],[out_h1]]</f>
        <v>-3.8942007143976179E-2</v>
      </c>
      <c r="AG88">
        <f>(Table35[[#This Row],[out_o2]]-Table35[[#This Row],[t2]])*Table35[[#This Row],[out_o2]]*(1-Table35[[#This Row],[out_o2]])*Table35[[#This Row],[out_h2]]</f>
        <v>-3.9229644289318993E-2</v>
      </c>
    </row>
    <row r="89" spans="1:33">
      <c r="A89">
        <v>13</v>
      </c>
      <c r="B89">
        <v>0.05</v>
      </c>
      <c r="C89">
        <v>0.1</v>
      </c>
      <c r="D89">
        <v>0.01</v>
      </c>
      <c r="E89">
        <v>0.99</v>
      </c>
      <c r="F89" s="29">
        <v>0.2</v>
      </c>
      <c r="G89">
        <f t="shared" si="8"/>
        <v>0.14996066109369968</v>
      </c>
      <c r="H89">
        <f t="shared" si="9"/>
        <v>0.1999213221873993</v>
      </c>
      <c r="I89">
        <f t="shared" si="10"/>
        <v>0.24987456423974316</v>
      </c>
      <c r="J89">
        <f t="shared" si="11"/>
        <v>0.29974912847948632</v>
      </c>
      <c r="K89">
        <f t="shared" si="12"/>
        <v>0.22994762802503577</v>
      </c>
      <c r="L89">
        <f t="shared" si="13"/>
        <v>0.27869073785674559</v>
      </c>
      <c r="M89">
        <f t="shared" si="14"/>
        <v>0.59761009500544038</v>
      </c>
      <c r="N89">
        <f t="shared" si="15"/>
        <v>0.64833155460816683</v>
      </c>
      <c r="O89">
        <f>((Table35[[#This Row],[i1]]*Table35[[#This Row],[w1]])+(Table35[[#This Row],[i2]]*Table35[[#This Row],[w2]]))</f>
        <v>2.7490165273424915E-2</v>
      </c>
      <c r="P89">
        <f>((Table35[[#This Row],[i1]]*Table35[[#This Row],[w3]])+(Table35[[#This Row],[i2]]*Table35[[#This Row],[w4]]))</f>
        <v>4.2468641059935794E-2</v>
      </c>
      <c r="Q89">
        <f>((1/(1 + EXP(-Table35[[#This Row],[h1]]))))</f>
        <v>0.50687210854751019</v>
      </c>
      <c r="R89">
        <f>((1/(1 + EXP(-Table35[[#This Row],[h2]]))))</f>
        <v>0.51061556480640269</v>
      </c>
      <c r="S89">
        <f>((Table35[[#This Row],[out_h1]]*Table35[[#This Row],[w5]])+(Table35[[#This Row],[out_h2]]*Table35[[#This Row],[w6]]))</f>
        <v>0.25885786758958368</v>
      </c>
      <c r="T89">
        <f>((Table35[[#This Row],[out_h1]]*Table35[[#This Row],[w7]])+(Table35[[#This Row],[out_h2]]*Table35[[#This Row],[w8]]))</f>
        <v>0.63396007188274761</v>
      </c>
      <c r="U89">
        <f>((1/(1 + EXP(-Table35[[#This Row],[o1]]))))</f>
        <v>0.56435550966085035</v>
      </c>
      <c r="V89">
        <f>((1/(1 + EXP(-Table35[[#This Row],[o2]]))))</f>
        <v>0.65338685338937763</v>
      </c>
      <c r="W89">
        <f>((1/2 * (Table35[[#This Row],[t1]]-Table35[[#This Row],[out_o1]])^2))</f>
        <v>0.15365501554567057</v>
      </c>
      <c r="X89">
        <f>((1/2 * (Table35[[#This Row],[t2]]-Table35[[#This Row],[out_o2]])^2))</f>
        <v>5.6654205235552174E-2</v>
      </c>
      <c r="Y89" s="30">
        <f>Table35[[#This Row],[E1]]+Table35[[#This Row],[E2]]</f>
        <v>0.21030922078122274</v>
      </c>
      <c r="Z8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-1.7768814627905683E-4</v>
      </c>
      <c r="AA8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-3.5537629255811366E-4</v>
      </c>
      <c r="AB8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-1.4298643110636759E-4</v>
      </c>
      <c r="AC8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-2.8597286221273519E-4</v>
      </c>
      <c r="AD89">
        <f>(Table35[[#This Row],[out_o1]]-Table35[[#This Row],[t1]])*Table35[[#This Row],[out_o1]]*(1-Table35[[#This Row],[out_o1]])*Table35[[#This Row],[out_h1]]</f>
        <v>6.9083090438349551E-2</v>
      </c>
      <c r="AE89">
        <f>(Table35[[#This Row],[out_o1]]-Table35[[#This Row],[t1]])*Table35[[#This Row],[out_o1]]*(1-Table35[[#This Row],[out_o1]])*Table35[[#This Row],[out_h2]]</f>
        <v>6.9593297101774268E-2</v>
      </c>
      <c r="AF89">
        <f>(Table35[[#This Row],[out_o2]]-Table35[[#This Row],[t2]])*Table35[[#This Row],[out_o2]]*(1-Table35[[#This Row],[out_o2]])*Table35[[#This Row],[out_h1]]</f>
        <v>-3.8640691568944403E-2</v>
      </c>
      <c r="AG89">
        <f>(Table35[[#This Row],[out_o2]]-Table35[[#This Row],[t2]])*Table35[[#This Row],[out_o2]]*(1-Table35[[#This Row],[out_o2]])*Table35[[#This Row],[out_h2]]</f>
        <v>-3.892606876027617E-2</v>
      </c>
    </row>
    <row r="90" spans="1:33">
      <c r="A90">
        <v>14</v>
      </c>
      <c r="B90">
        <v>0.05</v>
      </c>
      <c r="C90">
        <v>0.1</v>
      </c>
      <c r="D90">
        <v>0.01</v>
      </c>
      <c r="E90">
        <v>0.99</v>
      </c>
      <c r="F90" s="29">
        <v>0.2</v>
      </c>
      <c r="G90">
        <f t="shared" si="8"/>
        <v>0.1499961987229555</v>
      </c>
      <c r="H90">
        <f t="shared" si="9"/>
        <v>0.19999239744591094</v>
      </c>
      <c r="I90">
        <f t="shared" si="10"/>
        <v>0.24990316152596442</v>
      </c>
      <c r="J90">
        <f t="shared" si="11"/>
        <v>0.29980632305192884</v>
      </c>
      <c r="K90">
        <f t="shared" si="12"/>
        <v>0.21613100993736586</v>
      </c>
      <c r="L90">
        <f t="shared" si="13"/>
        <v>0.26477207843639072</v>
      </c>
      <c r="M90">
        <f t="shared" si="14"/>
        <v>0.60533823331922931</v>
      </c>
      <c r="N90">
        <f t="shared" si="15"/>
        <v>0.65611676836022204</v>
      </c>
      <c r="O90">
        <f>((Table35[[#This Row],[i1]]*Table35[[#This Row],[w1]])+(Table35[[#This Row],[i2]]*Table35[[#This Row],[w2]]))</f>
        <v>2.7499049680738873E-2</v>
      </c>
      <c r="P90">
        <f>((Table35[[#This Row],[i1]]*Table35[[#This Row],[w3]])+(Table35[[#This Row],[i2]]*Table35[[#This Row],[w4]]))</f>
        <v>4.2475790381491109E-2</v>
      </c>
      <c r="Q90">
        <f>((1/(1 + EXP(-Table35[[#This Row],[h1]]))))</f>
        <v>0.50687432922962916</v>
      </c>
      <c r="R90">
        <f>((1/(1 + EXP(-Table35[[#This Row],[h2]]))))</f>
        <v>0.51061735133099728</v>
      </c>
      <c r="S90">
        <f>((Table35[[#This Row],[out_h1]]*Table35[[#This Row],[w5]])+(Table35[[#This Row],[out_h2]]*Table35[[#This Row],[w6]]))</f>
        <v>0.24474847808531752</v>
      </c>
      <c r="T90">
        <f>((Table35[[#This Row],[out_h1]]*Table35[[#This Row],[w7]])+(Table35[[#This Row],[out_h2]]*Table35[[#This Row],[w8]]))</f>
        <v>0.64185501739468309</v>
      </c>
      <c r="U90">
        <f>((1/(1 + EXP(-Table35[[#This Row],[o1]]))))</f>
        <v>0.56088350313667601</v>
      </c>
      <c r="V90">
        <f>((1/(1 + EXP(-Table35[[#This Row],[o2]]))))</f>
        <v>0.65517266936051965</v>
      </c>
      <c r="W90">
        <f>((1/2 * (Table35[[#This Row],[t1]]-Table35[[#This Row],[out_o1]])^2))</f>
        <v>0.15173631701406806</v>
      </c>
      <c r="X90">
        <f>((1/2 * (Table35[[#This Row],[t2]]-Table35[[#This Row],[out_o2]])^2))</f>
        <v>5.6054670671579945E-2</v>
      </c>
      <c r="Y90" s="30">
        <f>Table35[[#This Row],[E1]]+Table35[[#This Row],[E2]]</f>
        <v>0.20779098768564802</v>
      </c>
      <c r="Z9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-2.0578864292581484E-4</v>
      </c>
      <c r="AA9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-4.1157728585162969E-4</v>
      </c>
      <c r="AB9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-1.7131467276177895E-4</v>
      </c>
      <c r="AC9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-3.426293455235579E-4</v>
      </c>
      <c r="AD90">
        <f>(Table35[[#This Row],[out_o1]]-Table35[[#This Row],[t1]])*Table35[[#This Row],[out_o1]]*(1-Table35[[#This Row],[out_o1]])*Table35[[#This Row],[out_h1]]</f>
        <v>6.8772131299674299E-2</v>
      </c>
      <c r="AE90">
        <f>(Table35[[#This Row],[out_o1]]-Table35[[#This Row],[t1]])*Table35[[#This Row],[out_o1]]*(1-Table35[[#This Row],[out_o1]])*Table35[[#This Row],[out_h2]]</f>
        <v>6.927998027242481E-2</v>
      </c>
      <c r="AF90">
        <f>(Table35[[#This Row],[out_o2]]-Table35[[#This Row],[t2]])*Table35[[#This Row],[out_o2]]*(1-Table35[[#This Row],[out_o2]])*Table35[[#This Row],[out_h1]]</f>
        <v>-3.8342343184684873E-2</v>
      </c>
      <c r="AG90">
        <f>(Table35[[#This Row],[out_o2]]-Table35[[#This Row],[t2]])*Table35[[#This Row],[out_o2]]*(1-Table35[[#This Row],[out_o2]])*Table35[[#This Row],[out_h2]]</f>
        <v>-3.8625482869775331E-2</v>
      </c>
    </row>
    <row r="91" spans="1:33">
      <c r="A91">
        <v>15</v>
      </c>
      <c r="B91">
        <v>0.05</v>
      </c>
      <c r="C91">
        <v>0.1</v>
      </c>
      <c r="D91">
        <v>0.01</v>
      </c>
      <c r="E91">
        <v>0.99</v>
      </c>
      <c r="F91" s="29">
        <v>0.2</v>
      </c>
      <c r="G91">
        <f t="shared" si="8"/>
        <v>0.15003735645154065</v>
      </c>
      <c r="H91">
        <f t="shared" si="9"/>
        <v>0.20007471290308126</v>
      </c>
      <c r="I91">
        <f t="shared" si="10"/>
        <v>0.24993742446051678</v>
      </c>
      <c r="J91">
        <f t="shared" si="11"/>
        <v>0.29987484892103355</v>
      </c>
      <c r="K91">
        <f t="shared" si="12"/>
        <v>0.202376583677431</v>
      </c>
      <c r="L91">
        <f t="shared" si="13"/>
        <v>0.25091608238190577</v>
      </c>
      <c r="M91">
        <f t="shared" si="14"/>
        <v>0.61300670195616624</v>
      </c>
      <c r="N91">
        <f t="shared" si="15"/>
        <v>0.66384186493417707</v>
      </c>
      <c r="O91">
        <f>((Table35[[#This Row],[i1]]*Table35[[#This Row],[w1]])+(Table35[[#This Row],[i2]]*Table35[[#This Row],[w2]]))</f>
        <v>2.750933911288516E-2</v>
      </c>
      <c r="P91">
        <f>((Table35[[#This Row],[i1]]*Table35[[#This Row],[w3]])+(Table35[[#This Row],[i2]]*Table35[[#This Row],[w4]]))</f>
        <v>4.2484356115129199E-2</v>
      </c>
      <c r="Q91">
        <f>((1/(1 + EXP(-Table35[[#This Row],[h1]]))))</f>
        <v>0.50687690110124228</v>
      </c>
      <c r="R91">
        <f>((1/(1 + EXP(-Table35[[#This Row],[h2]]))))</f>
        <v>0.51061949179861277</v>
      </c>
      <c r="S91">
        <f>((Table35[[#This Row],[out_h1]]*Table35[[#This Row],[w5]])+(Table35[[#This Row],[out_h2]]*Table35[[#This Row],[w6]]))</f>
        <v>0.23070265805982007</v>
      </c>
      <c r="T91">
        <f>((Table35[[#This Row],[out_h1]]*Table35[[#This Row],[w7]])+(Table35[[#This Row],[out_h2]]*Table35[[#This Row],[w8]]))</f>
        <v>0.64968953314916722</v>
      </c>
      <c r="U91">
        <f>((1/(1 + EXP(-Table35[[#This Row],[o1]]))))</f>
        <v>0.55742120929996619</v>
      </c>
      <c r="V91">
        <f>((1/(1 + EXP(-Table35[[#This Row],[o2]]))))</f>
        <v>0.65694049626814277</v>
      </c>
      <c r="W91">
        <f>((1/2 * (Table35[[#This Row],[t1]]-Table35[[#This Row],[out_o1]])^2))</f>
        <v>0.14983499019571869</v>
      </c>
      <c r="X91">
        <f>((1/2 * (Table35[[#This Row],[t2]]-Table35[[#This Row],[out_o2]])^2))</f>
        <v>5.5464316513055507E-2</v>
      </c>
      <c r="Y91" s="30">
        <f>Table35[[#This Row],[E1]]+Table35[[#This Row],[E2]]</f>
        <v>0.20529930670877419</v>
      </c>
      <c r="Z9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-2.3348311359300194E-4</v>
      </c>
      <c r="AA9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-4.6696622718600387E-4</v>
      </c>
      <c r="AB9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-1.992456929079458E-4</v>
      </c>
      <c r="AC9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-3.9849138581589161E-4</v>
      </c>
      <c r="AD91">
        <f>(Table35[[#This Row],[out_o1]]-Table35[[#This Row],[t1]])*Table35[[#This Row],[out_o1]]*(1-Table35[[#This Row],[out_o1]])*Table35[[#This Row],[out_h1]]</f>
        <v>6.8453901734263967E-2</v>
      </c>
      <c r="AE91">
        <f>(Table35[[#This Row],[out_o1]]-Table35[[#This Row],[t1]])*Table35[[#This Row],[out_o1]]*(1-Table35[[#This Row],[out_o1]])*Table35[[#This Row],[out_h2]]</f>
        <v>6.8959339909238512E-2</v>
      </c>
      <c r="AF91">
        <f>(Table35[[#This Row],[out_o2]]-Table35[[#This Row],[t2]])*Table35[[#This Row],[out_o2]]*(1-Table35[[#This Row],[out_o2]])*Table35[[#This Row],[out_h1]]</f>
        <v>-3.8046947601801689E-2</v>
      </c>
      <c r="AG91">
        <f>(Table35[[#This Row],[out_o2]]-Table35[[#This Row],[t2]])*Table35[[#This Row],[out_o2]]*(1-Table35[[#This Row],[out_o2]])*Table35[[#This Row],[out_h2]]</f>
        <v>-3.8327872125780746E-2</v>
      </c>
    </row>
    <row r="92" spans="1:33">
      <c r="A92">
        <v>16</v>
      </c>
      <c r="B92">
        <v>0.05</v>
      </c>
      <c r="C92">
        <v>0.1</v>
      </c>
      <c r="D92">
        <v>0.01</v>
      </c>
      <c r="E92">
        <v>0.99</v>
      </c>
      <c r="F92" s="29">
        <v>0.2</v>
      </c>
      <c r="G92">
        <f t="shared" si="8"/>
        <v>0.15008405307425926</v>
      </c>
      <c r="H92">
        <f t="shared" si="9"/>
        <v>0.20016810614851846</v>
      </c>
      <c r="I92">
        <f t="shared" si="10"/>
        <v>0.24997727359909838</v>
      </c>
      <c r="J92">
        <f t="shared" si="11"/>
        <v>0.29995454719819675</v>
      </c>
      <c r="K92">
        <f t="shared" si="12"/>
        <v>0.18868580333057822</v>
      </c>
      <c r="L92">
        <f t="shared" si="13"/>
        <v>0.23712421440005807</v>
      </c>
      <c r="M92">
        <f t="shared" si="14"/>
        <v>0.62061609147652663</v>
      </c>
      <c r="N92">
        <f t="shared" si="15"/>
        <v>0.67150743935933321</v>
      </c>
      <c r="O92">
        <f>((Table35[[#This Row],[i1]]*Table35[[#This Row],[w1]])+(Table35[[#This Row],[i2]]*Table35[[#This Row],[w2]]))</f>
        <v>2.752101326856481E-2</v>
      </c>
      <c r="P92">
        <f>((Table35[[#This Row],[i1]]*Table35[[#This Row],[w3]])+(Table35[[#This Row],[i2]]*Table35[[#This Row],[w4]]))</f>
        <v>4.2494318399774599E-2</v>
      </c>
      <c r="Q92">
        <f>((1/(1 + EXP(-Table35[[#This Row],[h1]]))))</f>
        <v>0.50687981908783641</v>
      </c>
      <c r="R92">
        <f>((1/(1 + EXP(-Table35[[#This Row],[h2]]))))</f>
        <v>0.51062198124602798</v>
      </c>
      <c r="S92">
        <f>((Table35[[#This Row],[out_h1]]*Table35[[#This Row],[w5]])+(Table35[[#This Row],[out_h2]]*Table35[[#This Row],[w6]]))</f>
        <v>0.21672186201501215</v>
      </c>
      <c r="T92">
        <f>((Table35[[#This Row],[out_h1]]*Table35[[#This Row],[w7]])+(Table35[[#This Row],[out_h2]]*Table35[[#This Row],[w8]]))</f>
        <v>0.65746423127773168</v>
      </c>
      <c r="U92">
        <f>((1/(1 + EXP(-Table35[[#This Row],[o1]]))))</f>
        <v>0.55396939283008084</v>
      </c>
      <c r="V92">
        <f>((1/(1 + EXP(-Table35[[#This Row],[o2]]))))</f>
        <v>0.65869053335320149</v>
      </c>
      <c r="W92">
        <f>((1/2 * (Table35[[#This Row],[t1]]-Table35[[#This Row],[out_o1]])^2))</f>
        <v>0.1479513501679634</v>
      </c>
      <c r="X92">
        <f>((1/2 * (Table35[[#This Row],[t2]]-Table35[[#This Row],[out_o2]])^2))</f>
        <v>5.4882981344893042E-2</v>
      </c>
      <c r="Y92" s="30">
        <f>Table35[[#This Row],[E1]]+Table35[[#This Row],[E2]]</f>
        <v>0.20283433151285646</v>
      </c>
      <c r="Z9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-2.6076518840353262E-4</v>
      </c>
      <c r="AA9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-5.2153037680706523E-4</v>
      </c>
      <c r="AB9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-2.2677274861015464E-4</v>
      </c>
      <c r="AC9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-4.5354549722030927E-4</v>
      </c>
      <c r="AD92">
        <f>(Table35[[#This Row],[out_o1]]-Table35[[#This Row],[t1]])*Table35[[#This Row],[out_o1]]*(1-Table35[[#This Row],[out_o1]])*Table35[[#This Row],[out_h1]]</f>
        <v>6.8128667789654096E-2</v>
      </c>
      <c r="AE92">
        <f>(Table35[[#This Row],[out_o1]]-Table35[[#This Row],[t1]])*Table35[[#This Row],[out_o1]]*(1-Table35[[#This Row],[out_o1]])*Table35[[#This Row],[out_h2]]</f>
        <v>6.8631644063101405E-2</v>
      </c>
      <c r="AF92">
        <f>(Table35[[#This Row],[out_o2]]-Table35[[#This Row],[t2]])*Table35[[#This Row],[out_o2]]*(1-Table35[[#This Row],[out_o2]])*Table35[[#This Row],[out_h1]]</f>
        <v>-3.775448946510896E-2</v>
      </c>
      <c r="AG92">
        <f>(Table35[[#This Row],[out_o2]]-Table35[[#This Row],[t2]])*Table35[[#This Row],[out_o2]]*(1-Table35[[#This Row],[out_o2]])*Table35[[#This Row],[out_h2]]</f>
        <v>-3.8033221062733866E-2</v>
      </c>
    </row>
    <row r="93" spans="1:33">
      <c r="A93">
        <v>17</v>
      </c>
      <c r="B93">
        <v>0.05</v>
      </c>
      <c r="C93">
        <v>0.1</v>
      </c>
      <c r="D93">
        <v>0.01</v>
      </c>
      <c r="E93">
        <v>0.99</v>
      </c>
      <c r="F93" s="29">
        <v>0.2</v>
      </c>
      <c r="G93">
        <f t="shared" si="8"/>
        <v>0.15013620611193998</v>
      </c>
      <c r="H93">
        <f t="shared" si="9"/>
        <v>0.20027241222387987</v>
      </c>
      <c r="I93">
        <f t="shared" si="10"/>
        <v>0.25002262814882042</v>
      </c>
      <c r="J93">
        <f t="shared" si="11"/>
        <v>0.30004525629764084</v>
      </c>
      <c r="K93">
        <f t="shared" si="12"/>
        <v>0.1750600697726474</v>
      </c>
      <c r="L93">
        <f t="shared" si="13"/>
        <v>0.22339788558743778</v>
      </c>
      <c r="M93">
        <f t="shared" si="14"/>
        <v>0.6281669893695484</v>
      </c>
      <c r="N93">
        <f t="shared" si="15"/>
        <v>0.67911408357187997</v>
      </c>
      <c r="O93">
        <f>((Table35[[#This Row],[i1]]*Table35[[#This Row],[w1]])+(Table35[[#This Row],[i2]]*Table35[[#This Row],[w2]]))</f>
        <v>2.7534051527984986E-2</v>
      </c>
      <c r="P93">
        <f>((Table35[[#This Row],[i1]]*Table35[[#This Row],[w3]])+(Table35[[#This Row],[i2]]*Table35[[#This Row],[w4]]))</f>
        <v>4.2505657037205109E-2</v>
      </c>
      <c r="Q93">
        <f>((1/(1 + EXP(-Table35[[#This Row],[h1]]))))</f>
        <v>0.50688307803527344</v>
      </c>
      <c r="R93">
        <f>((1/(1 + EXP(-Table35[[#This Row],[h2]]))))</f>
        <v>0.51062481462574583</v>
      </c>
      <c r="S93">
        <f>((Table35[[#This Row],[out_h1]]*Table35[[#This Row],[w5]])+(Table35[[#This Row],[out_h2]]*Table35[[#This Row],[w6]]))</f>
        <v>0.20280749092329825</v>
      </c>
      <c r="T93">
        <f>((Table35[[#This Row],[out_h1]]*Table35[[#This Row],[w7]])+(Table35[[#This Row],[out_h2]]*Table35[[#This Row],[w8]]))</f>
        <v>0.66517972012541204</v>
      </c>
      <c r="U93">
        <f>((1/(1 + EXP(-Table35[[#This Row],[o1]]))))</f>
        <v>0.550528800178539</v>
      </c>
      <c r="V93">
        <f>((1/(1 + EXP(-Table35[[#This Row],[o2]]))))</f>
        <v>0.66042297907945491</v>
      </c>
      <c r="W93">
        <f>((1/2 * (Table35[[#This Row],[t1]]-Table35[[#This Row],[out_o1]])^2))</f>
        <v>0.14608569191122547</v>
      </c>
      <c r="X93">
        <f>((1/2 * (Table35[[#This Row],[t2]]-Table35[[#This Row],[out_o2]])^2))</f>
        <v>5.4310506359430709E-2</v>
      </c>
      <c r="Y93" s="30">
        <f>Table35[[#This Row],[E1]]+Table35[[#This Row],[E2]]</f>
        <v>0.20039619827065619</v>
      </c>
      <c r="Z9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-2.8762897838133852E-4</v>
      </c>
      <c r="AA9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-5.7525795676267703E-4</v>
      </c>
      <c r="AB9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-2.5388957708867929E-4</v>
      </c>
      <c r="AC9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-5.0777915417735857E-4</v>
      </c>
      <c r="AD93">
        <f>(Table35[[#This Row],[out_o1]]-Table35[[#This Row],[t1]])*Table35[[#This Row],[out_o1]]*(1-Table35[[#This Row],[out_o1]])*Table35[[#This Row],[out_h1]]</f>
        <v>6.7796698304493766E-2</v>
      </c>
      <c r="AE93">
        <f>(Table35[[#This Row],[out_o1]]-Table35[[#This Row],[t1]])*Table35[[#This Row],[out_o1]]*(1-Table35[[#This Row],[out_o1]])*Table35[[#This Row],[out_h2]]</f>
        <v>6.8297163594718921E-2</v>
      </c>
      <c r="AF93">
        <f>(Table35[[#This Row],[out_o2]]-Table35[[#This Row],[t2]])*Table35[[#This Row],[out_o2]]*(1-Table35[[#This Row],[out_o2]])*Table35[[#This Row],[out_h1]]</f>
        <v>-3.7464952516701955E-2</v>
      </c>
      <c r="AG93">
        <f>(Table35[[#This Row],[out_o2]]-Table35[[#This Row],[t2]])*Table35[[#This Row],[out_o2]]*(1-Table35[[#This Row],[out_o2]])*Table35[[#This Row],[out_h2]]</f>
        <v>-3.7741513305109851E-2</v>
      </c>
    </row>
    <row r="94" spans="1:33">
      <c r="A94">
        <v>18</v>
      </c>
      <c r="B94">
        <v>0.05</v>
      </c>
      <c r="C94">
        <v>0.1</v>
      </c>
      <c r="D94">
        <v>0.01</v>
      </c>
      <c r="E94">
        <v>0.99</v>
      </c>
      <c r="F94" s="29">
        <v>0.2</v>
      </c>
      <c r="G94">
        <f t="shared" si="8"/>
        <v>0.15019373190761626</v>
      </c>
      <c r="H94">
        <f t="shared" si="9"/>
        <v>0.2003874638152324</v>
      </c>
      <c r="I94">
        <f t="shared" si="10"/>
        <v>0.25007340606423817</v>
      </c>
      <c r="J94">
        <f t="shared" si="11"/>
        <v>0.30014681212847633</v>
      </c>
      <c r="K94">
        <f t="shared" si="12"/>
        <v>0.16150073011174865</v>
      </c>
      <c r="L94">
        <f t="shared" si="13"/>
        <v>0.20973845286849399</v>
      </c>
      <c r="M94">
        <f t="shared" si="14"/>
        <v>0.6356599798728888</v>
      </c>
      <c r="N94">
        <f t="shared" si="15"/>
        <v>0.68666238623290199</v>
      </c>
      <c r="O94">
        <f>((Table35[[#This Row],[i1]]*Table35[[#This Row],[w1]])+(Table35[[#This Row],[i2]]*Table35[[#This Row],[w2]]))</f>
        <v>2.7548432976904052E-2</v>
      </c>
      <c r="P94">
        <f>((Table35[[#This Row],[i1]]*Table35[[#This Row],[w3]])+(Table35[[#This Row],[i2]]*Table35[[#This Row],[w4]]))</f>
        <v>4.2518351516059538E-2</v>
      </c>
      <c r="Q94">
        <f>((1/(1 + EXP(-Table35[[#This Row],[h1]]))))</f>
        <v>0.50688667271580068</v>
      </c>
      <c r="R94">
        <f>((1/(1 + EXP(-Table35[[#This Row],[h2]]))))</f>
        <v>0.51062798681199384</v>
      </c>
      <c r="S94">
        <f>((Table35[[#This Row],[out_h1]]*Table35[[#This Row],[w5]])+(Table35[[#This Row],[out_h2]]*Table35[[#This Row],[w6]]))</f>
        <v>0.18896089167281815</v>
      </c>
      <c r="T94">
        <f>((Table35[[#This Row],[out_h1]]*Table35[[#This Row],[w7]])+(Table35[[#This Row],[out_h2]]*Table35[[#This Row],[w8]]))</f>
        <v>0.67283660407798784</v>
      </c>
      <c r="U94">
        <f>((1/(1 + EXP(-Table35[[#This Row],[o1]]))))</f>
        <v>0.54710015886892938</v>
      </c>
      <c r="V94">
        <f>((1/(1 + EXP(-Table35[[#This Row],[o2]]))))</f>
        <v>0.66213803103765956</v>
      </c>
      <c r="W94">
        <f>((1/2 * (Table35[[#This Row],[t1]]-Table35[[#This Row],[out_o1]])^2))</f>
        <v>0.1442382903285146</v>
      </c>
      <c r="X94">
        <f>((1/2 * (Table35[[#This Row],[t2]]-Table35[[#This Row],[out_o2]])^2))</f>
        <v>5.3746735345931343E-2</v>
      </c>
      <c r="Y94" s="30">
        <f>Table35[[#This Row],[E1]]+Table35[[#This Row],[E2]]</f>
        <v>0.19798502567444592</v>
      </c>
      <c r="Z9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-3.140690800896215E-4</v>
      </c>
      <c r="AA9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-6.2813816017924301E-4</v>
      </c>
      <c r="AB9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-2.8059040113711332E-4</v>
      </c>
      <c r="AC9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-5.6118080227422664E-4</v>
      </c>
      <c r="AD94">
        <f>(Table35[[#This Row],[out_o1]]-Table35[[#This Row],[t1]])*Table35[[#This Row],[out_o1]]*(1-Table35[[#This Row],[out_o1]])*Table35[[#This Row],[out_h1]]</f>
        <v>6.7458264326859335E-2</v>
      </c>
      <c r="AE94">
        <f>(Table35[[#This Row],[out_o1]]-Table35[[#This Row],[t1]])*Table35[[#This Row],[out_o1]]*(1-Table35[[#This Row],[out_o1]])*Table35[[#This Row],[out_h2]]</f>
        <v>6.7956171588611919E-2</v>
      </c>
      <c r="AF94">
        <f>(Table35[[#This Row],[out_o2]]-Table35[[#This Row],[t2]])*Table35[[#This Row],[out_o2]]*(1-Table35[[#This Row],[out_o2]])*Table35[[#This Row],[out_h1]]</f>
        <v>-3.7178319656411413E-2</v>
      </c>
      <c r="AG94">
        <f>(Table35[[#This Row],[out_o2]]-Table35[[#This Row],[t2]])*Table35[[#This Row],[out_o2]]*(1-Table35[[#This Row],[out_o2]])*Table35[[#This Row],[out_h2]]</f>
        <v>-3.7452731628338114E-2</v>
      </c>
    </row>
    <row r="95" spans="1:33">
      <c r="A95">
        <v>19</v>
      </c>
      <c r="B95">
        <v>0.05</v>
      </c>
      <c r="C95">
        <v>0.1</v>
      </c>
      <c r="D95">
        <v>0.01</v>
      </c>
      <c r="E95">
        <v>0.99</v>
      </c>
      <c r="F95" s="29">
        <v>0.2</v>
      </c>
      <c r="G95">
        <f t="shared" si="8"/>
        <v>0.15025654572363417</v>
      </c>
      <c r="H95">
        <f t="shared" si="9"/>
        <v>0.20051309144726825</v>
      </c>
      <c r="I95">
        <f t="shared" si="10"/>
        <v>0.2501295241444656</v>
      </c>
      <c r="J95">
        <f t="shared" si="11"/>
        <v>0.30025904828893119</v>
      </c>
      <c r="K95">
        <f t="shared" si="12"/>
        <v>0.14800907724637677</v>
      </c>
      <c r="L95">
        <f t="shared" si="13"/>
        <v>0.19614721855077161</v>
      </c>
      <c r="M95">
        <f t="shared" si="14"/>
        <v>0.64309564380417106</v>
      </c>
      <c r="N95">
        <f t="shared" si="15"/>
        <v>0.69415293255856958</v>
      </c>
      <c r="O95">
        <f>((Table35[[#This Row],[i1]]*Table35[[#This Row],[w1]])+(Table35[[#This Row],[i2]]*Table35[[#This Row],[w2]]))</f>
        <v>2.7564136430908538E-2</v>
      </c>
      <c r="P95">
        <f>((Table35[[#This Row],[i1]]*Table35[[#This Row],[w3]])+(Table35[[#This Row],[i2]]*Table35[[#This Row],[w4]]))</f>
        <v>4.2532381036116403E-2</v>
      </c>
      <c r="Q95">
        <f>((1/(1 + EXP(-Table35[[#This Row],[h1]]))))</f>
        <v>0.50689059783412116</v>
      </c>
      <c r="R95">
        <f>((1/(1 + EXP(-Table35[[#This Row],[h2]]))))</f>
        <v>0.51063149260679341</v>
      </c>
      <c r="S95">
        <f>((Table35[[#This Row],[out_h1]]*Table35[[#This Row],[w5]])+(Table35[[#This Row],[out_h2]]*Table35[[#This Row],[w6]]))</f>
        <v>0.17518335662954398</v>
      </c>
      <c r="T95">
        <f>((Table35[[#This Row],[out_h1]]*Table35[[#This Row],[w7]])+(Table35[[#This Row],[out_h2]]*Table35[[#This Row],[w8]]))</f>
        <v>0.68043548340218041</v>
      </c>
      <c r="U95">
        <f>((1/(1 + EXP(-Table35[[#This Row],[o1]]))))</f>
        <v>0.54368417685790338</v>
      </c>
      <c r="V95">
        <f>((1/(1 + EXP(-Table35[[#This Row],[o2]]))))</f>
        <v>0.66383588585605813</v>
      </c>
      <c r="W95">
        <f>((1/2 * (Table35[[#This Row],[t1]]-Table35[[#This Row],[out_o1]])^2))</f>
        <v>0.14240940031424895</v>
      </c>
      <c r="X95">
        <f>((1/2 * (Table35[[#This Row],[t2]]-Table35[[#This Row],[out_o2]])^2))</f>
        <v>5.3191514677651167E-2</v>
      </c>
      <c r="Y95" s="30">
        <f>Table35[[#This Row],[E1]]+Table35[[#This Row],[E2]]</f>
        <v>0.19560091499190013</v>
      </c>
      <c r="Z9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-3.4008057851276475E-4</v>
      </c>
      <c r="AA9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-6.801611570255295E-4</v>
      </c>
      <c r="AB9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-3.068699327562631E-4</v>
      </c>
      <c r="AC9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-6.1373986551252621E-4</v>
      </c>
      <c r="AD95">
        <f>(Table35[[#This Row],[out_o1]]-Table35[[#This Row],[t1]])*Table35[[#This Row],[out_o1]]*(1-Table35[[#This Row],[out_o1]])*Table35[[#This Row],[out_h1]]</f>
        <v>6.7113638543081708E-2</v>
      </c>
      <c r="AE95">
        <f>(Table35[[#This Row],[out_o1]]-Table35[[#This Row],[t1]])*Table35[[#This Row],[out_o1]]*(1-Table35[[#This Row],[out_o1]])*Table35[[#This Row],[out_h2]]</f>
        <v>6.7608942777710637E-2</v>
      </c>
      <c r="AF95">
        <f>(Table35[[#This Row],[out_o2]]-Table35[[#This Row],[t2]])*Table35[[#This Row],[out_o2]]*(1-Table35[[#This Row],[out_o2]])*Table35[[#This Row],[out_h1]]</f>
        <v>-3.6894572999708115E-2</v>
      </c>
      <c r="AG95">
        <f>(Table35[[#This Row],[out_o2]]-Table35[[#This Row],[t2]])*Table35[[#This Row],[out_o2]]*(1-Table35[[#This Row],[out_o2]])*Table35[[#This Row],[out_h2]]</f>
        <v>-3.7166858017154331E-2</v>
      </c>
    </row>
    <row r="96" spans="1:33">
      <c r="A96">
        <v>20</v>
      </c>
      <c r="B96">
        <v>0.05</v>
      </c>
      <c r="C96">
        <v>0.1</v>
      </c>
      <c r="D96">
        <v>0.01</v>
      </c>
      <c r="E96">
        <v>0.99</v>
      </c>
      <c r="F96" s="29">
        <v>0.2</v>
      </c>
      <c r="G96">
        <f t="shared" si="8"/>
        <v>0.15032456183933673</v>
      </c>
      <c r="H96">
        <f t="shared" si="9"/>
        <v>0.20064912367867335</v>
      </c>
      <c r="I96">
        <f t="shared" si="10"/>
        <v>0.25019089813101686</v>
      </c>
      <c r="J96">
        <f t="shared" si="11"/>
        <v>0.30038179626203371</v>
      </c>
      <c r="K96">
        <f t="shared" si="12"/>
        <v>0.13458634953776044</v>
      </c>
      <c r="L96">
        <f t="shared" si="13"/>
        <v>0.18262542999522949</v>
      </c>
      <c r="M96">
        <f t="shared" si="14"/>
        <v>0.65047455840411272</v>
      </c>
      <c r="N96">
        <f t="shared" si="15"/>
        <v>0.70158630416200041</v>
      </c>
      <c r="O96">
        <f>((Table35[[#This Row],[i1]]*Table35[[#This Row],[w1]])+(Table35[[#This Row],[i2]]*Table35[[#This Row],[w2]]))</f>
        <v>2.7581140459834175E-2</v>
      </c>
      <c r="P96">
        <f>((Table35[[#This Row],[i1]]*Table35[[#This Row],[w3]])+(Table35[[#This Row],[i2]]*Table35[[#This Row],[w4]]))</f>
        <v>4.2547724532754218E-2</v>
      </c>
      <c r="Q96">
        <f>((1/(1 + EXP(-Table35[[#This Row],[h1]]))))</f>
        <v>0.50689484803349738</v>
      </c>
      <c r="R96">
        <f>((1/(1 + EXP(-Table35[[#This Row],[h2]]))))</f>
        <v>0.51063532674607282</v>
      </c>
      <c r="S96">
        <f>((Table35[[#This Row],[out_h1]]*Table35[[#This Row],[w5]])+(Table35[[#This Row],[out_h2]]*Table35[[#This Row],[w6]]))</f>
        <v>0.16147612331408229</v>
      </c>
      <c r="T96">
        <f>((Table35[[#This Row],[out_h1]]*Table35[[#This Row],[w7]])+(Table35[[#This Row],[out_h2]]*Table35[[#This Row],[w8]]))</f>
        <v>0.68797695409824167</v>
      </c>
      <c r="U96">
        <f>((1/(1 + EXP(-Table35[[#This Row],[o1]]))))</f>
        <v>0.54028154195758959</v>
      </c>
      <c r="V96">
        <f>((1/(1 + EXP(-Table35[[#This Row],[o2]]))))</f>
        <v>0.66551673911689502</v>
      </c>
      <c r="W96">
        <f>((1/2 * (Table35[[#This Row],[t1]]-Table35[[#This Row],[out_o1]])^2))</f>
        <v>0.14059925687045943</v>
      </c>
      <c r="X96">
        <f>((1/2 * (Table35[[#This Row],[t2]]-Table35[[#This Row],[out_o2]])^2))</f>
        <v>5.264469329666658E-2</v>
      </c>
      <c r="Y96" s="30">
        <f>Table35[[#This Row],[E1]]+Table35[[#This Row],[E2]]</f>
        <v>0.19324395016712601</v>
      </c>
      <c r="Z9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-3.656590482330456E-4</v>
      </c>
      <c r="AA9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-7.313180964660912E-4</v>
      </c>
      <c r="AB9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-3.3272337505286647E-4</v>
      </c>
      <c r="AC9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-6.6544675010573294E-4</v>
      </c>
      <c r="AD96">
        <f>(Table35[[#This Row],[out_o1]]-Table35[[#This Row],[t1]])*Table35[[#This Row],[out_o1]]*(1-Table35[[#This Row],[out_o1]])*Table35[[#This Row],[out_h1]]</f>
        <v>6.6763094719089644E-2</v>
      </c>
      <c r="AE96">
        <f>(Table35[[#This Row],[out_o1]]-Table35[[#This Row],[t1]])*Table35[[#This Row],[out_o1]]*(1-Table35[[#This Row],[out_o1]])*Table35[[#This Row],[out_h2]]</f>
        <v>6.725575298056384E-2</v>
      </c>
      <c r="AF96">
        <f>(Table35[[#This Row],[out_o2]]-Table35[[#This Row],[t2]])*Table35[[#This Row],[out_o2]]*(1-Table35[[#This Row],[out_o2]])*Table35[[#This Row],[out_h1]]</f>
        <v>-3.6613693933126572E-2</v>
      </c>
      <c r="AG96">
        <f>(Table35[[#This Row],[out_o2]]-Table35[[#This Row],[t2]])*Table35[[#This Row],[out_o2]]*(1-Table35[[#This Row],[out_o2]])*Table35[[#This Row],[out_h2]]</f>
        <v>-3.6883873721453325E-2</v>
      </c>
    </row>
    <row r="97" spans="1:33">
      <c r="A97">
        <v>21</v>
      </c>
      <c r="B97">
        <v>0.05</v>
      </c>
      <c r="C97">
        <v>0.1</v>
      </c>
      <c r="D97">
        <v>0.01</v>
      </c>
      <c r="E97">
        <v>0.99</v>
      </c>
      <c r="F97" s="29">
        <v>0.2</v>
      </c>
      <c r="G97">
        <f t="shared" si="8"/>
        <v>0.15039769364898334</v>
      </c>
      <c r="H97">
        <f t="shared" si="9"/>
        <v>0.20079538729796656</v>
      </c>
      <c r="I97">
        <f t="shared" si="10"/>
        <v>0.25025744280602741</v>
      </c>
      <c r="J97">
        <f t="shared" si="11"/>
        <v>0.30051488561205486</v>
      </c>
      <c r="K97">
        <f t="shared" si="12"/>
        <v>0.12123373059394252</v>
      </c>
      <c r="L97">
        <f t="shared" si="13"/>
        <v>0.16917427939911672</v>
      </c>
      <c r="M97">
        <f t="shared" si="14"/>
        <v>0.65779729719073798</v>
      </c>
      <c r="N97">
        <f t="shared" si="15"/>
        <v>0.70896307890629107</v>
      </c>
      <c r="O97">
        <f>((Table35[[#This Row],[i1]]*Table35[[#This Row],[w1]])+(Table35[[#This Row],[i2]]*Table35[[#This Row],[w2]]))</f>
        <v>2.7599423412245826E-2</v>
      </c>
      <c r="P97">
        <f>((Table35[[#This Row],[i1]]*Table35[[#This Row],[w3]])+(Table35[[#This Row],[i2]]*Table35[[#This Row],[w4]]))</f>
        <v>4.2564360701506855E-2</v>
      </c>
      <c r="Q97">
        <f>((1/(1 + EXP(-Table35[[#This Row],[h1]]))))</f>
        <v>0.50689941790187221</v>
      </c>
      <c r="R97">
        <f>((1/(1 + EXP(-Table35[[#This Row],[h2]]))))</f>
        <v>0.51063948390580538</v>
      </c>
      <c r="S97">
        <f>((Table35[[#This Row],[out_h1]]*Table35[[#This Row],[w5]])+(Table35[[#This Row],[out_h2]]*Table35[[#This Row],[w6]]))</f>
        <v>0.14784037419064333</v>
      </c>
      <c r="T97">
        <f>((Table35[[#This Row],[out_h1]]*Table35[[#This Row],[w7]])+(Table35[[#This Row],[out_h2]]*Table35[[#This Row],[w8]]))</f>
        <v>0.69546160776438914</v>
      </c>
      <c r="U97">
        <f>((1/(1 + EXP(-Table35[[#This Row],[o1]]))))</f>
        <v>0.53689292131946842</v>
      </c>
      <c r="V97">
        <f>((1/(1 + EXP(-Table35[[#This Row],[o2]]))))</f>
        <v>0.66718078527869995</v>
      </c>
      <c r="W97">
        <f>((1/2 * (Table35[[#This Row],[t1]]-Table35[[#This Row],[out_o1]])^2))</f>
        <v>0.13880807526828176</v>
      </c>
      <c r="X97">
        <f>((1/2 * (Table35[[#This Row],[t2]]-Table35[[#This Row],[out_o2]])^2))</f>
        <v>5.2106122696638411E-2</v>
      </c>
      <c r="Y97" s="30">
        <f>Table35[[#This Row],[E1]]+Table35[[#This Row],[E2]]</f>
        <v>0.19091419796492018</v>
      </c>
      <c r="Z9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-3.908005529612591E-4</v>
      </c>
      <c r="AA9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-7.8160110592251819E-4</v>
      </c>
      <c r="AB9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-3.5814642246060664E-4</v>
      </c>
      <c r="AC9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-7.1629284492121328E-4</v>
      </c>
      <c r="AD97">
        <f>(Table35[[#This Row],[out_o1]]-Table35[[#This Row],[t1]])*Table35[[#This Row],[out_o1]]*(1-Table35[[#This Row],[out_o1]])*Table35[[#This Row],[out_h1]]</f>
        <v>6.6406907156122297E-2</v>
      </c>
      <c r="AE97">
        <f>(Table35[[#This Row],[out_o1]]-Table35[[#This Row],[t1]])*Table35[[#This Row],[out_o1]]*(1-Table35[[#This Row],[out_o1]])*Table35[[#This Row],[out_h2]]</f>
        <v>6.6896878553029768E-2</v>
      </c>
      <c r="AF97">
        <f>(Table35[[#This Row],[out_o2]]-Table35[[#This Row],[t2]])*Table35[[#This Row],[out_o2]]*(1-Table35[[#This Row],[out_o2]])*Table35[[#This Row],[out_h1]]</f>
        <v>-3.6335663167277529E-2</v>
      </c>
      <c r="AG97">
        <f>(Table35[[#This Row],[out_o2]]-Table35[[#This Row],[t2]])*Table35[[#This Row],[out_o2]]*(1-Table35[[#This Row],[out_o2]])*Table35[[#This Row],[out_h2]]</f>
        <v>-3.6603759309713053E-2</v>
      </c>
    </row>
    <row r="98" spans="1:33">
      <c r="A98">
        <v>22</v>
      </c>
      <c r="B98">
        <v>0.05</v>
      </c>
      <c r="C98">
        <v>0.1</v>
      </c>
      <c r="D98">
        <v>0.01</v>
      </c>
      <c r="E98">
        <v>0.99</v>
      </c>
      <c r="F98" s="29">
        <v>0.2</v>
      </c>
      <c r="G98">
        <f t="shared" si="8"/>
        <v>0.15047585375957559</v>
      </c>
      <c r="H98">
        <f t="shared" si="9"/>
        <v>0.20095170751915106</v>
      </c>
      <c r="I98">
        <f t="shared" si="10"/>
        <v>0.25032907209051952</v>
      </c>
      <c r="J98">
        <f t="shared" si="11"/>
        <v>0.30065814418103909</v>
      </c>
      <c r="K98">
        <f t="shared" si="12"/>
        <v>0.10795234916271806</v>
      </c>
      <c r="L98">
        <f t="shared" si="13"/>
        <v>0.15579490368851076</v>
      </c>
      <c r="M98">
        <f t="shared" si="14"/>
        <v>0.66506442982419345</v>
      </c>
      <c r="N98">
        <f t="shared" si="15"/>
        <v>0.71628383076823365</v>
      </c>
      <c r="O98">
        <f>((Table35[[#This Row],[i1]]*Table35[[#This Row],[w1]])+(Table35[[#This Row],[i2]]*Table35[[#This Row],[w2]]))</f>
        <v>2.7618963439893889E-2</v>
      </c>
      <c r="P98">
        <f>((Table35[[#This Row],[i1]]*Table35[[#This Row],[w3]])+(Table35[[#This Row],[i2]]*Table35[[#This Row],[w4]]))</f>
        <v>4.2582268022629884E-2</v>
      </c>
      <c r="Q98">
        <f>((1/(1 + EXP(-Table35[[#This Row],[h1]]))))</f>
        <v>0.50690430197798175</v>
      </c>
      <c r="R98">
        <f>((1/(1 + EXP(-Table35[[#This Row],[h2]]))))</f>
        <v>0.51064395870814949</v>
      </c>
      <c r="S98">
        <f>((Table35[[#This Row],[out_h1]]*Table35[[#This Row],[w5]])+(Table35[[#This Row],[out_h2]]*Table35[[#This Row],[w6]]))</f>
        <v>0.13427723656526697</v>
      </c>
      <c r="T98">
        <f>((Table35[[#This Row],[out_h1]]*Table35[[#This Row],[w7]])+(Table35[[#This Row],[out_h2]]*Table35[[#This Row],[w8]]))</f>
        <v>0.70289003147254625</v>
      </c>
      <c r="U98">
        <f>((1/(1 + EXP(-Table35[[#This Row],[o1]]))))</f>
        <v>0.5335189609794494</v>
      </c>
      <c r="V98">
        <f>((1/(1 + EXP(-Table35[[#This Row],[o2]]))))</f>
        <v>0.66882821760408362</v>
      </c>
      <c r="W98">
        <f>((1/2 * (Table35[[#This Row],[t1]]-Table35[[#This Row],[out_o1]])^2))</f>
        <v>0.13703605125250112</v>
      </c>
      <c r="X98">
        <f>((1/2 * (Table35[[#This Row],[t2]]-Table35[[#This Row],[out_o2]])^2))</f>
        <v>5.157565690368493E-2</v>
      </c>
      <c r="Y98" s="30">
        <f>Table35[[#This Row],[E1]]+Table35[[#This Row],[E2]]</f>
        <v>0.18861170815618605</v>
      </c>
      <c r="Z9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-4.1550164348750783E-4</v>
      </c>
      <c r="AA9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-8.3100328697501566E-4</v>
      </c>
      <c r="AB9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-3.8313525934827327E-4</v>
      </c>
      <c r="AC9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-7.6627051869654654E-4</v>
      </c>
      <c r="AD98">
        <f>(Table35[[#This Row],[out_o1]]-Table35[[#This Row],[t1]])*Table35[[#This Row],[out_o1]]*(1-Table35[[#This Row],[out_o1]])*Table35[[#This Row],[out_h1]]</f>
        <v>6.6045350162506733E-2</v>
      </c>
      <c r="AE98">
        <f>(Table35[[#This Row],[out_o1]]-Table35[[#This Row],[t1]])*Table35[[#This Row],[out_o1]]*(1-Table35[[#This Row],[out_o1]])*Table35[[#This Row],[out_h2]]</f>
        <v>6.6532595856156868E-2</v>
      </c>
      <c r="AF98">
        <f>(Table35[[#This Row],[out_o2]]-Table35[[#This Row],[t2]])*Table35[[#This Row],[out_o2]]*(1-Table35[[#This Row],[out_o2]])*Table35[[#This Row],[out_h1]]</f>
        <v>-3.6060460787519788E-2</v>
      </c>
      <c r="AG98">
        <f>(Table35[[#This Row],[out_o2]]-Table35[[#This Row],[t2]])*Table35[[#This Row],[out_o2]]*(1-Table35[[#This Row],[out_o2]])*Table35[[#This Row],[out_h2]]</f>
        <v>-3.6326494720060484E-2</v>
      </c>
    </row>
    <row r="99" spans="1:33">
      <c r="A99">
        <v>23</v>
      </c>
      <c r="B99">
        <v>0.05</v>
      </c>
      <c r="C99">
        <v>0.1</v>
      </c>
      <c r="D99">
        <v>0.01</v>
      </c>
      <c r="E99">
        <v>0.99</v>
      </c>
      <c r="F99" s="29">
        <v>0.2</v>
      </c>
      <c r="G99">
        <f t="shared" si="8"/>
        <v>0.15055895408827308</v>
      </c>
      <c r="H99">
        <f t="shared" si="9"/>
        <v>0.20111790817654607</v>
      </c>
      <c r="I99">
        <f t="shared" si="10"/>
        <v>0.25040569914238919</v>
      </c>
      <c r="J99">
        <f t="shared" si="11"/>
        <v>0.30081139828477838</v>
      </c>
      <c r="K99">
        <f t="shared" si="12"/>
        <v>9.4743279130216712E-2</v>
      </c>
      <c r="L99">
        <f t="shared" si="13"/>
        <v>0.14248838451727938</v>
      </c>
      <c r="M99">
        <f t="shared" si="14"/>
        <v>0.67227652198169741</v>
      </c>
      <c r="N99">
        <f t="shared" si="15"/>
        <v>0.72354912971224572</v>
      </c>
      <c r="O99">
        <f>((Table35[[#This Row],[i1]]*Table35[[#This Row],[w1]])+(Table35[[#This Row],[i2]]*Table35[[#This Row],[w2]]))</f>
        <v>2.7639738522068261E-2</v>
      </c>
      <c r="P99">
        <f>((Table35[[#This Row],[i1]]*Table35[[#This Row],[w3]])+(Table35[[#This Row],[i2]]*Table35[[#This Row],[w4]]))</f>
        <v>4.2601424785597294E-2</v>
      </c>
      <c r="Q99">
        <f>((1/(1 + EXP(-Table35[[#This Row],[h1]]))))</f>
        <v>0.50690949475744496</v>
      </c>
      <c r="R99">
        <f>((1/(1 + EXP(-Table35[[#This Row],[h2]]))))</f>
        <v>0.51064874572757146</v>
      </c>
      <c r="S99">
        <f>((Table35[[#This Row],[out_h1]]*Table35[[#This Row],[w5]])+(Table35[[#This Row],[out_h2]]*Table35[[#This Row],[w6]]))</f>
        <v>0.12078778259005836</v>
      </c>
      <c r="T99">
        <f>((Table35[[#This Row],[out_h1]]*Table35[[#This Row],[w7]])+(Table35[[#This Row],[out_h2]]*Table35[[#This Row],[w8]]))</f>
        <v>0.71026280765486871</v>
      </c>
      <c r="U99">
        <f>((1/(1 + EXP(-Table35[[#This Row],[o1]]))))</f>
        <v>0.5301602854636247</v>
      </c>
      <c r="V99">
        <f>((1/(1 + EXP(-Table35[[#This Row],[o2]]))))</f>
        <v>0.6704592280928009</v>
      </c>
      <c r="W99">
        <f>((1/2 * (Table35[[#This Row],[t1]]-Table35[[#This Row],[out_o1]])^2))</f>
        <v>0.13528336128679977</v>
      </c>
      <c r="X99">
        <f>((1/2 * (Table35[[#This Row],[t2]]-Table35[[#This Row],[out_o2]])^2))</f>
        <v>5.1053152455524317E-2</v>
      </c>
      <c r="Y99" s="30">
        <f>Table35[[#This Row],[E1]]+Table35[[#This Row],[E2]]</f>
        <v>0.18633651374232407</v>
      </c>
      <c r="Z9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-4.3975935412466998E-4</v>
      </c>
      <c r="AA9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-8.7951870824933996E-4</v>
      </c>
      <c r="AB9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-4.0768655708640759E-4</v>
      </c>
      <c r="AC9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-8.1537311417281518E-4</v>
      </c>
      <c r="AD99">
        <f>(Table35[[#This Row],[out_o1]]-Table35[[#This Row],[t1]])*Table35[[#This Row],[out_o1]]*(1-Table35[[#This Row],[out_o1]])*Table35[[#This Row],[out_h1]]</f>
        <v>6.5678697543035833E-2</v>
      </c>
      <c r="AE99">
        <f>(Table35[[#This Row],[out_o1]]-Table35[[#This Row],[t1]])*Table35[[#This Row],[out_o1]]*(1-Table35[[#This Row],[out_o1]])*Table35[[#This Row],[out_h2]]</f>
        <v>6.6163180741800845E-2</v>
      </c>
      <c r="AF99">
        <f>(Table35[[#This Row],[out_o2]]-Table35[[#This Row],[t2]])*Table35[[#This Row],[out_o2]]*(1-Table35[[#This Row],[out_o2]])*Table35[[#This Row],[out_h1]]</f>
        <v>-3.5788066302361657E-2</v>
      </c>
      <c r="AG99">
        <f>(Table35[[#This Row],[out_o2]]-Table35[[#This Row],[t2]])*Table35[[#This Row],[out_o2]]*(1-Table35[[#This Row],[out_o2]])*Table35[[#This Row],[out_h2]]</f>
        <v>-3.6052059309050338E-2</v>
      </c>
    </row>
    <row r="100" spans="1:33">
      <c r="A100">
        <v>24</v>
      </c>
      <c r="B100">
        <v>0.05</v>
      </c>
      <c r="C100">
        <v>0.1</v>
      </c>
      <c r="D100">
        <v>0.01</v>
      </c>
      <c r="E100">
        <v>0.99</v>
      </c>
      <c r="F100" s="29">
        <v>0.2</v>
      </c>
      <c r="G100">
        <f t="shared" si="8"/>
        <v>0.15064690595909802</v>
      </c>
      <c r="H100">
        <f t="shared" si="9"/>
        <v>0.20129381191819593</v>
      </c>
      <c r="I100">
        <f t="shared" si="10"/>
        <v>0.25048723645380649</v>
      </c>
      <c r="J100">
        <f t="shared" si="11"/>
        <v>0.30097447290761292</v>
      </c>
      <c r="K100">
        <f t="shared" si="12"/>
        <v>8.1607539621609548E-2</v>
      </c>
      <c r="L100">
        <f t="shared" si="13"/>
        <v>0.1292557483689192</v>
      </c>
      <c r="M100">
        <f t="shared" si="14"/>
        <v>0.67943413524216978</v>
      </c>
      <c r="N100">
        <f t="shared" si="15"/>
        <v>0.73075954157405576</v>
      </c>
      <c r="O100">
        <f>((Table35[[#This Row],[i1]]*Table35[[#This Row],[w1]])+(Table35[[#This Row],[i2]]*Table35[[#This Row],[w2]]))</f>
        <v>2.7661726489774496E-2</v>
      </c>
      <c r="P100">
        <f>((Table35[[#This Row],[i1]]*Table35[[#This Row],[w3]])+(Table35[[#This Row],[i2]]*Table35[[#This Row],[w4]]))</f>
        <v>4.262180911345162E-2</v>
      </c>
      <c r="Q100">
        <f>((1/(1 + EXP(-Table35[[#This Row],[h1]]))))</f>
        <v>0.50691499069880619</v>
      </c>
      <c r="R100">
        <f>((1/(1 + EXP(-Table35[[#This Row],[h2]]))))</f>
        <v>0.51065383949693244</v>
      </c>
      <c r="S100">
        <f>((Table35[[#This Row],[out_h1]]*Table35[[#This Row],[w5]])+(Table35[[#This Row],[out_h2]]*Table35[[#This Row],[w6]]))</f>
        <v>0.10737302936987861</v>
      </c>
      <c r="T100">
        <f>((Table35[[#This Row],[out_h1]]*Table35[[#This Row],[w7]])+(Table35[[#This Row],[out_h2]]*Table35[[#This Row],[w8]]))</f>
        <v>0.71758051400054579</v>
      </c>
      <c r="U100">
        <f>((1/(1 + EXP(-Table35[[#This Row],[o1]]))))</f>
        <v>0.52681749745390549</v>
      </c>
      <c r="V100">
        <f>((1/(1 + EXP(-Table35[[#This Row],[o2]]))))</f>
        <v>0.6720740074198378</v>
      </c>
      <c r="W100">
        <f>((1/2 * (Table35[[#This Row],[t1]]-Table35[[#This Row],[out_o1]])^2))</f>
        <v>0.13355016283725879</v>
      </c>
      <c r="X100">
        <f>((1/2 * (Table35[[#This Row],[t2]]-Table35[[#This Row],[out_o2]])^2))</f>
        <v>5.053846837904067E-2</v>
      </c>
      <c r="Y100" s="30">
        <f>Table35[[#This Row],[E1]]+Table35[[#This Row],[E2]]</f>
        <v>0.18408863121629945</v>
      </c>
      <c r="Z10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-4.6357119772246023E-4</v>
      </c>
      <c r="AA10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-9.2714239544492046E-4</v>
      </c>
      <c r="AB10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-4.3179746964941217E-4</v>
      </c>
      <c r="AC10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-8.6359493929882435E-4</v>
      </c>
      <c r="AD100">
        <f>(Table35[[#This Row],[out_o1]]-Table35[[#This Row],[t1]])*Table35[[#This Row],[out_o1]]*(1-Table35[[#This Row],[out_o1]])*Table35[[#This Row],[out_h1]]</f>
        <v>6.53072221073175E-2</v>
      </c>
      <c r="AE100">
        <f>(Table35[[#This Row],[out_o1]]-Table35[[#This Row],[t1]])*Table35[[#This Row],[out_o1]]*(1-Table35[[#This Row],[out_o1]])*Table35[[#This Row],[out_h2]]</f>
        <v>6.578890805735875E-2</v>
      </c>
      <c r="AF100">
        <f>(Table35[[#This Row],[out_o2]]-Table35[[#This Row],[t2]])*Table35[[#This Row],[out_o2]]*(1-Table35[[#This Row],[out_o2]])*Table35[[#This Row],[out_h1]]</f>
        <v>-3.5518458689663086E-2</v>
      </c>
      <c r="AG100">
        <f>(Table35[[#This Row],[out_o2]]-Table35[[#This Row],[t2]])*Table35[[#This Row],[out_o2]]*(1-Table35[[#This Row],[out_o2]])*Table35[[#This Row],[out_h2]]</f>
        <v>-3.5780431898228243E-2</v>
      </c>
    </row>
    <row r="101" spans="1:33">
      <c r="A101">
        <v>25</v>
      </c>
      <c r="B101">
        <v>0.05</v>
      </c>
      <c r="C101">
        <v>0.1</v>
      </c>
      <c r="D101">
        <v>0.01</v>
      </c>
      <c r="E101">
        <v>0.99</v>
      </c>
      <c r="F101" s="29">
        <v>0.2</v>
      </c>
      <c r="G101">
        <f t="shared" si="8"/>
        <v>0.15073962019864251</v>
      </c>
      <c r="H101">
        <f t="shared" si="9"/>
        <v>0.2014792403972849</v>
      </c>
      <c r="I101">
        <f t="shared" si="10"/>
        <v>0.25057359594773637</v>
      </c>
      <c r="J101">
        <f t="shared" si="11"/>
        <v>0.30114719189547268</v>
      </c>
      <c r="K101">
        <f t="shared" si="12"/>
        <v>6.854609520014604E-2</v>
      </c>
      <c r="L101">
        <f t="shared" si="13"/>
        <v>0.11609796675744745</v>
      </c>
      <c r="M101">
        <f t="shared" si="14"/>
        <v>0.68653782698010235</v>
      </c>
      <c r="N101">
        <f t="shared" si="15"/>
        <v>0.73791562795370136</v>
      </c>
      <c r="O101">
        <f>((Table35[[#This Row],[i1]]*Table35[[#This Row],[w1]])+(Table35[[#This Row],[i2]]*Table35[[#This Row],[w2]]))</f>
        <v>2.7684905049660619E-2</v>
      </c>
      <c r="P101">
        <f>((Table35[[#This Row],[i1]]*Table35[[#This Row],[w3]])+(Table35[[#This Row],[i2]]*Table35[[#This Row],[w4]]))</f>
        <v>4.2643398986934089E-2</v>
      </c>
      <c r="Q101">
        <f>((1/(1 + EXP(-Table35[[#This Row],[h1]]))))</f>
        <v>0.50692078422951747</v>
      </c>
      <c r="R101">
        <f>((1/(1 + EXP(-Table35[[#This Row],[h2]]))))</f>
        <v>0.51065923451351847</v>
      </c>
      <c r="S101">
        <f>((Table35[[#This Row],[out_h1]]*Table35[[#This Row],[w5]])+(Table35[[#This Row],[out_h2]]*Table35[[#This Row],[w6]]))</f>
        <v>9.4033939167663227E-2</v>
      </c>
      <c r="T101">
        <f>((Table35[[#This Row],[out_h1]]*Table35[[#This Row],[w7]])+(Table35[[#This Row],[out_h2]]*Table35[[#This Row],[w8]]))</f>
        <v>0.72484372336238168</v>
      </c>
      <c r="U101">
        <f>((1/(1 + EXP(-Table35[[#This Row],[o1]]))))</f>
        <v>0.52349117751250507</v>
      </c>
      <c r="V101">
        <f>((1/(1 + EXP(-Table35[[#This Row],[o2]]))))</f>
        <v>0.67367274487829032</v>
      </c>
      <c r="W101">
        <f>((1/2 * (Table35[[#This Row],[t1]]-Table35[[#This Row],[out_o1]])^2))</f>
        <v>0.13183659469158948</v>
      </c>
      <c r="X101">
        <f>((1/2 * (Table35[[#This Row],[t2]]-Table35[[#This Row],[out_o2]])^2))</f>
        <v>5.0031466166417599E-2</v>
      </c>
      <c r="Y101" s="30">
        <f>Table35[[#This Row],[E1]]+Table35[[#This Row],[E2]]</f>
        <v>0.18186806085800708</v>
      </c>
      <c r="Z10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-4.8693515933452108E-4</v>
      </c>
      <c r="AA10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-9.7387031866904216E-4</v>
      </c>
      <c r="AB10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-4.5546562783484418E-4</v>
      </c>
      <c r="AC10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-9.1093125566968835E-4</v>
      </c>
      <c r="AD101">
        <f>(Table35[[#This Row],[out_o1]]-Table35[[#This Row],[t1]])*Table35[[#This Row],[out_o1]]*(1-Table35[[#This Row],[out_o1]])*Table35[[#This Row],[out_h1]]</f>
        <v>6.4931195198300359E-2</v>
      </c>
      <c r="AE101">
        <f>(Table35[[#This Row],[out_o1]]-Table35[[#This Row],[t1]])*Table35[[#This Row],[out_o1]]*(1-Table35[[#This Row],[out_o1]])*Table35[[#This Row],[out_h2]]</f>
        <v>6.5410051170833747E-2</v>
      </c>
      <c r="AF101">
        <f>(Table35[[#This Row],[out_o2]]-Table35[[#This Row],[t2]])*Table35[[#This Row],[out_o2]]*(1-Table35[[#This Row],[out_o2]])*Table35[[#This Row],[out_h1]]</f>
        <v>-3.5251616440708934E-2</v>
      </c>
      <c r="AG101">
        <f>(Table35[[#This Row],[out_o2]]-Table35[[#This Row],[t2]])*Table35[[#This Row],[out_o2]]*(1-Table35[[#This Row],[out_o2]])*Table35[[#This Row],[out_h2]]</f>
        <v>-3.5511590818548988E-2</v>
      </c>
    </row>
    <row r="102" spans="1:33">
      <c r="A102">
        <v>26</v>
      </c>
      <c r="B102">
        <v>0.05</v>
      </c>
      <c r="C102">
        <v>0.1</v>
      </c>
      <c r="D102">
        <v>0.01</v>
      </c>
      <c r="E102">
        <v>0.99</v>
      </c>
      <c r="F102" s="29">
        <v>0.2</v>
      </c>
      <c r="G102">
        <f t="shared" si="8"/>
        <v>0.15083700723050941</v>
      </c>
      <c r="H102">
        <f t="shared" si="9"/>
        <v>0.20167401446101871</v>
      </c>
      <c r="I102">
        <f t="shared" si="10"/>
        <v>0.25066468907330336</v>
      </c>
      <c r="J102">
        <f t="shared" si="11"/>
        <v>0.3013293781466066</v>
      </c>
      <c r="K102">
        <f t="shared" si="12"/>
        <v>5.5559856160485969E-2</v>
      </c>
      <c r="L102">
        <f t="shared" si="13"/>
        <v>0.1030159565232807</v>
      </c>
      <c r="M102">
        <f t="shared" si="14"/>
        <v>0.69358815026824416</v>
      </c>
      <c r="N102">
        <f t="shared" si="15"/>
        <v>0.74501794611741112</v>
      </c>
      <c r="O102">
        <f>((Table35[[#This Row],[i1]]*Table35[[#This Row],[w1]])+(Table35[[#This Row],[i2]]*Table35[[#This Row],[w2]]))</f>
        <v>2.7709251807627344E-2</v>
      </c>
      <c r="P102">
        <f>((Table35[[#This Row],[i1]]*Table35[[#This Row],[w3]])+(Table35[[#This Row],[i2]]*Table35[[#This Row],[w4]]))</f>
        <v>4.2666172268325829E-2</v>
      </c>
      <c r="Q102">
        <f>((1/(1 + EXP(-Table35[[#This Row],[h1]]))))</f>
        <v>0.50692686975184054</v>
      </c>
      <c r="R102">
        <f>((1/(1 + EXP(-Table35[[#This Row],[h2]]))))</f>
        <v>0.51066492524500096</v>
      </c>
      <c r="S102">
        <f>((Table35[[#This Row],[out_h1]]*Table35[[#This Row],[w5]])+(Table35[[#This Row],[out_h2]]*Table35[[#This Row],[w6]]))</f>
        <v>8.0771419704301073E-2</v>
      </c>
      <c r="T102">
        <f>((Table35[[#This Row],[out_h1]]*Table35[[#This Row],[w7]])+(Table35[[#This Row],[out_h2]]*Table35[[#This Row],[w8]]))</f>
        <v>0.73205300367268211</v>
      </c>
      <c r="U102">
        <f>((1/(1 + EXP(-Table35[[#This Row],[o1]]))))</f>
        <v>0.52018188386401099</v>
      </c>
      <c r="V102">
        <f>((1/(1 + EXP(-Table35[[#This Row],[o2]]))))</f>
        <v>0.67525562832680819</v>
      </c>
      <c r="W102">
        <f>((1/2 * (Table35[[#This Row],[t1]]-Table35[[#This Row],[out_o1]])^2))</f>
        <v>0.13014277731151558</v>
      </c>
      <c r="X102">
        <f>((1/2 * (Table35[[#This Row],[t2]]-Table35[[#This Row],[out_o2]])^2))</f>
        <v>4.9532009749976152E-2</v>
      </c>
      <c r="Y102" s="30">
        <f>Table35[[#This Row],[E1]]+Table35[[#This Row],[E2]]</f>
        <v>0.17967478706149173</v>
      </c>
      <c r="Z10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-5.0984968862463999E-4</v>
      </c>
      <c r="AA10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-1.01969937724928E-3</v>
      </c>
      <c r="AB10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-4.7868913218549418E-4</v>
      </c>
      <c r="AC10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-9.5737826437098837E-4</v>
      </c>
      <c r="AD102">
        <f>(Table35[[#This Row],[out_o1]]-Table35[[#This Row],[t1]])*Table35[[#This Row],[out_o1]]*(1-Table35[[#This Row],[out_o1]])*Table35[[#This Row],[out_h1]]</f>
        <v>6.455088624201677E-2</v>
      </c>
      <c r="AE102">
        <f>(Table35[[#This Row],[out_o1]]-Table35[[#This Row],[t1]])*Table35[[#This Row],[out_o1]]*(1-Table35[[#This Row],[out_o1]])*Table35[[#This Row],[out_h2]]</f>
        <v>6.5026881517278992E-2</v>
      </c>
      <c r="AF102">
        <f>(Table35[[#This Row],[out_o2]]-Table35[[#This Row],[t2]])*Table35[[#This Row],[out_o2]]*(1-Table35[[#This Row],[out_o2]])*Table35[[#This Row],[out_h1]]</f>
        <v>-3.4987517602223517E-2</v>
      </c>
      <c r="AG102">
        <f>(Table35[[#This Row],[out_o2]]-Table35[[#This Row],[t2]])*Table35[[#This Row],[out_o2]]*(1-Table35[[#This Row],[out_o2]])*Table35[[#This Row],[out_h2]]</f>
        <v>-3.5245513952720901E-2</v>
      </c>
    </row>
    <row r="103" spans="1:33">
      <c r="A103">
        <v>27</v>
      </c>
      <c r="B103">
        <v>0.05</v>
      </c>
      <c r="C103">
        <v>0.1</v>
      </c>
      <c r="D103">
        <v>0.01</v>
      </c>
      <c r="E103">
        <v>0.99</v>
      </c>
      <c r="F103" s="29">
        <v>0.2</v>
      </c>
      <c r="G103">
        <f t="shared" si="8"/>
        <v>0.15093897716823435</v>
      </c>
      <c r="H103">
        <f t="shared" si="9"/>
        <v>0.20187795433646857</v>
      </c>
      <c r="I103">
        <f t="shared" si="10"/>
        <v>0.25076042689974049</v>
      </c>
      <c r="J103">
        <f t="shared" si="11"/>
        <v>0.30152085379948079</v>
      </c>
      <c r="K103">
        <f t="shared" si="12"/>
        <v>4.2649678912082614E-2</v>
      </c>
      <c r="L103">
        <f t="shared" si="13"/>
        <v>9.0010580219824901E-2</v>
      </c>
      <c r="M103">
        <f t="shared" si="14"/>
        <v>0.70058565378868887</v>
      </c>
      <c r="N103">
        <f t="shared" si="15"/>
        <v>0.75206704890795528</v>
      </c>
      <c r="O103">
        <f>((Table35[[#This Row],[i1]]*Table35[[#This Row],[w1]])+(Table35[[#This Row],[i2]]*Table35[[#This Row],[w2]]))</f>
        <v>2.7734744292058577E-2</v>
      </c>
      <c r="P103">
        <f>((Table35[[#This Row],[i1]]*Table35[[#This Row],[w3]])+(Table35[[#This Row],[i2]]*Table35[[#This Row],[w4]]))</f>
        <v>4.2690106724935103E-2</v>
      </c>
      <c r="Q103">
        <f>((1/(1 + EXP(-Table35[[#This Row],[h1]]))))</f>
        <v>0.50693324164865461</v>
      </c>
      <c r="R103">
        <f>((1/(1 + EXP(-Table35[[#This Row],[h2]]))))</f>
        <v>0.51067090613530608</v>
      </c>
      <c r="S103">
        <f>((Table35[[#This Row],[out_h1]]*Table35[[#This Row],[w5]])+(Table35[[#This Row],[out_h2]]*Table35[[#This Row],[w6]]))</f>
        <v>6.758632454879894E-2</v>
      </c>
      <c r="T103">
        <f>((Table35[[#This Row],[out_h1]]*Table35[[#This Row],[w7]])+(Table35[[#This Row],[out_h2]]*Table35[[#This Row],[w8]]))</f>
        <v>0.73920891786797316</v>
      </c>
      <c r="U103">
        <f>((1/(1 + EXP(-Table35[[#This Row],[o1]]))))</f>
        <v>0.51689015223357204</v>
      </c>
      <c r="V103">
        <f>((1/(1 + EXP(-Table35[[#This Row],[o2]]))))</f>
        <v>0.6768228441413825</v>
      </c>
      <c r="W103">
        <f>((1/2 * (Table35[[#This Row],[t1]]-Table35[[#This Row],[out_o1]])^2))</f>
        <v>0.12846881321568693</v>
      </c>
      <c r="X103">
        <f>((1/2 * (Table35[[#This Row],[t2]]-Table35[[#This Row],[out_o2]])^2))</f>
        <v>4.9039965475846395E-2</v>
      </c>
      <c r="Y103" s="30">
        <f>Table35[[#This Row],[E1]]+Table35[[#This Row],[E2]]</f>
        <v>0.17750877869153331</v>
      </c>
      <c r="Z10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-5.3231369110103076E-4</v>
      </c>
      <c r="AA10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-1.0646273822020615E-3</v>
      </c>
      <c r="AB10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-5.0146654470290734E-4</v>
      </c>
      <c r="AC10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-1.0029330894058147E-3</v>
      </c>
      <c r="AD103">
        <f>(Table35[[#This Row],[out_o1]]-Table35[[#This Row],[t1]])*Table35[[#This Row],[out_o1]]*(1-Table35[[#This Row],[out_o1]])*Table35[[#This Row],[out_h1]]</f>
        <v>6.4166562319418738E-2</v>
      </c>
      <c r="AE103">
        <f>(Table35[[#This Row],[out_o1]]-Table35[[#This Row],[t1]])*Table35[[#This Row],[out_o1]]*(1-Table35[[#This Row],[out_o1]])*Table35[[#This Row],[out_h2]]</f>
        <v>6.4639668167502037E-2</v>
      </c>
      <c r="AF103">
        <f>(Table35[[#This Row],[out_o2]]-Table35[[#This Row],[t2]])*Table35[[#This Row],[out_o2]]*(1-Table35[[#This Row],[out_o2]])*Table35[[#This Row],[out_h1]]</f>
        <v>-3.4726139816396322E-2</v>
      </c>
      <c r="AG103">
        <f>(Table35[[#This Row],[out_o2]]-Table35[[#This Row],[t2]])*Table35[[#This Row],[out_o2]]*(1-Table35[[#This Row],[out_o2]])*Table35[[#This Row],[out_h2]]</f>
        <v>-3.4982178775546283E-2</v>
      </c>
    </row>
    <row r="104" spans="1:33">
      <c r="A104">
        <v>28</v>
      </c>
      <c r="B104">
        <v>0.05</v>
      </c>
      <c r="C104">
        <v>0.1</v>
      </c>
      <c r="D104">
        <v>0.01</v>
      </c>
      <c r="E104">
        <v>0.99</v>
      </c>
      <c r="F104" s="29">
        <v>0.2</v>
      </c>
      <c r="G104">
        <f t="shared" si="8"/>
        <v>0.15104543990645455</v>
      </c>
      <c r="H104">
        <f t="shared" si="9"/>
        <v>0.20209087981290899</v>
      </c>
      <c r="I104">
        <f t="shared" si="10"/>
        <v>0.25086072020868105</v>
      </c>
      <c r="J104">
        <f t="shared" si="11"/>
        <v>0.30172144041736193</v>
      </c>
      <c r="K104">
        <f t="shared" si="12"/>
        <v>2.9816366448198864E-2</v>
      </c>
      <c r="L104">
        <f t="shared" si="13"/>
        <v>7.7082646586324494E-2</v>
      </c>
      <c r="M104">
        <f t="shared" si="14"/>
        <v>0.7075308817519681</v>
      </c>
      <c r="N104">
        <f t="shared" si="15"/>
        <v>0.7590634846630645</v>
      </c>
      <c r="O104">
        <f>((Table35[[#This Row],[i1]]*Table35[[#This Row],[w1]])+(Table35[[#This Row],[i2]]*Table35[[#This Row],[w2]]))</f>
        <v>2.776135997661363E-2</v>
      </c>
      <c r="P104">
        <f>((Table35[[#This Row],[i1]]*Table35[[#This Row],[w3]])+(Table35[[#This Row],[i2]]*Table35[[#This Row],[w4]]))</f>
        <v>4.2715180052170246E-2</v>
      </c>
      <c r="Q104">
        <f>((1/(1 + EXP(-Table35[[#This Row],[h1]]))))</f>
        <v>0.50693989428915365</v>
      </c>
      <c r="R104">
        <f>((1/(1 + EXP(-Table35[[#This Row],[h2]]))))</f>
        <v>0.51067717161038262</v>
      </c>
      <c r="S104">
        <f>((Table35[[#This Row],[out_h1]]*Table35[[#This Row],[w5]])+(Table35[[#This Row],[out_h2]]*Table35[[#This Row],[w6]]))</f>
        <v>5.4479453594283508E-2</v>
      </c>
      <c r="T104">
        <f>((Table35[[#This Row],[out_h1]]*Table35[[#This Row],[w7]])+(Table35[[#This Row],[out_h2]]*Table35[[#This Row],[w8]]))</f>
        <v>0.74631202382210926</v>
      </c>
      <c r="U104">
        <f>((1/(1 + EXP(-Table35[[#This Row],[o1]]))))</f>
        <v>0.51361649573954782</v>
      </c>
      <c r="V104">
        <f>((1/(1 + EXP(-Table35[[#This Row],[o2]]))))</f>
        <v>0.67837457717126648</v>
      </c>
      <c r="W104">
        <f>((1/2 * (Table35[[#This Row],[t1]]-Table35[[#This Row],[out_o1]])^2))</f>
        <v>0.12681478739049099</v>
      </c>
      <c r="X104">
        <f>((1/2 * (Table35[[#This Row],[t2]]-Table35[[#This Row],[out_o2]])^2))</f>
        <v>4.8555202076593473E-2</v>
      </c>
      <c r="Y104" s="30">
        <f>Table35[[#This Row],[E1]]+Table35[[#This Row],[E2]]</f>
        <v>0.17536998946708446</v>
      </c>
      <c r="Z10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-5.5432651826961728E-4</v>
      </c>
      <c r="AA10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-1.1086530365392346E-3</v>
      </c>
      <c r="AB10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-5.237968794431962E-4</v>
      </c>
      <c r="AC10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-1.0475937588863924E-3</v>
      </c>
      <c r="AD104">
        <f>(Table35[[#This Row],[out_o1]]-Table35[[#This Row],[t1]])*Table35[[#This Row],[out_o1]]*(1-Table35[[#This Row],[out_o1]])*Table35[[#This Row],[out_h1]]</f>
        <v>6.3778487761023267E-2</v>
      </c>
      <c r="AE104">
        <f>(Table35[[#This Row],[out_o1]]-Table35[[#This Row],[t1]])*Table35[[#This Row],[out_o1]]*(1-Table35[[#This Row],[out_o1]])*Table35[[#This Row],[out_h2]]</f>
        <v>6.4248677419751515E-2</v>
      </c>
      <c r="AF104">
        <f>(Table35[[#This Row],[out_o2]]-Table35[[#This Row],[t2]])*Table35[[#This Row],[out_o2]]*(1-Table35[[#This Row],[out_o2]])*Table35[[#This Row],[out_h1]]</f>
        <v>-3.4467460358987401E-2</v>
      </c>
      <c r="AG104">
        <f>(Table35[[#This Row],[out_o2]]-Table35[[#This Row],[t2]])*Table35[[#This Row],[out_o2]]*(1-Table35[[#This Row],[out_o2]])*Table35[[#This Row],[out_h2]]</f>
        <v>-3.4721562392327328E-2</v>
      </c>
    </row>
    <row r="105" spans="1:33">
      <c r="A105">
        <v>29</v>
      </c>
      <c r="B105">
        <v>0.05</v>
      </c>
      <c r="C105">
        <v>0.1</v>
      </c>
      <c r="D105">
        <v>0.01</v>
      </c>
      <c r="E105">
        <v>0.99</v>
      </c>
      <c r="F105" s="29">
        <v>0.2</v>
      </c>
      <c r="G105">
        <f t="shared" si="8"/>
        <v>0.15115630521010848</v>
      </c>
      <c r="H105">
        <f t="shared" si="9"/>
        <v>0.20231261042021684</v>
      </c>
      <c r="I105">
        <f t="shared" si="10"/>
        <v>0.25096547958456972</v>
      </c>
      <c r="J105">
        <f t="shared" si="11"/>
        <v>0.3019309591691392</v>
      </c>
      <c r="K105">
        <f t="shared" si="12"/>
        <v>1.706066889599421E-2</v>
      </c>
      <c r="L105">
        <f t="shared" si="13"/>
        <v>6.4232911102374196E-2</v>
      </c>
      <c r="M105">
        <f t="shared" si="14"/>
        <v>0.71442437382376556</v>
      </c>
      <c r="N105">
        <f t="shared" si="15"/>
        <v>0.76600779714153</v>
      </c>
      <c r="O105">
        <f>((Table35[[#This Row],[i1]]*Table35[[#This Row],[w1]])+(Table35[[#This Row],[i2]]*Table35[[#This Row],[w2]]))</f>
        <v>2.778907630252711E-2</v>
      </c>
      <c r="P105">
        <f>((Table35[[#This Row],[i1]]*Table35[[#This Row],[w3]])+(Table35[[#This Row],[i2]]*Table35[[#This Row],[w4]]))</f>
        <v>4.2741369896142412E-2</v>
      </c>
      <c r="Q105">
        <f>((1/(1 + EXP(-Table35[[#This Row],[h1]]))))</f>
        <v>0.50694682203442165</v>
      </c>
      <c r="R105">
        <f>((1/(1 + EXP(-Table35[[#This Row],[h2]]))))</f>
        <v>0.51068371608385077</v>
      </c>
      <c r="S105">
        <f>((Table35[[#This Row],[out_h1]]*Table35[[#This Row],[w5]])+(Table35[[#This Row],[out_h2]]*Table35[[#This Row],[w6]]))</f>
        <v>4.145155361524986E-2</v>
      </c>
      <c r="T105">
        <f>((Table35[[#This Row],[out_h1]]*Table35[[#This Row],[w7]])+(Table35[[#This Row],[out_h2]]*Table35[[#This Row],[w8]]))</f>
        <v>0.75336287428733062</v>
      </c>
      <c r="U105">
        <f>((1/(1 + EXP(-Table35[[#This Row],[o1]]))))</f>
        <v>0.51036140483879078</v>
      </c>
      <c r="V105">
        <f>((1/(1 + EXP(-Table35[[#This Row],[o2]]))))</f>
        <v>0.67991101069882243</v>
      </c>
      <c r="W105">
        <f>((1/2 * (Table35[[#This Row],[t1]]-Table35[[#This Row],[out_o1]])^2))</f>
        <v>0.12518076772612413</v>
      </c>
      <c r="X105">
        <f>((1/2 * (Table35[[#This Row],[t2]]-Table35[[#This Row],[out_o2]])^2))</f>
        <v>4.8077590642912907E-2</v>
      </c>
      <c r="Y105" s="30">
        <f>Table35[[#This Row],[E1]]+Table35[[#This Row],[E2]]</f>
        <v>0.17325835836903702</v>
      </c>
      <c r="Z10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-5.7588795679851658E-4</v>
      </c>
      <c r="AA10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-1.1517759135970332E-3</v>
      </c>
      <c r="AB10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-5.4567959208745782E-4</v>
      </c>
      <c r="AC10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-1.0913591841749156E-3</v>
      </c>
      <c r="AD105">
        <f>(Table35[[#This Row],[out_o1]]-Table35[[#This Row],[t1]])*Table35[[#This Row],[out_o1]]*(1-Table35[[#This Row],[out_o1]])*Table35[[#This Row],[out_h1]]</f>
        <v>6.3386923764925579E-2</v>
      </c>
      <c r="AE105">
        <f>(Table35[[#This Row],[out_o1]]-Table35[[#This Row],[t1]])*Table35[[#This Row],[out_o1]]*(1-Table35[[#This Row],[out_o1]])*Table35[[#This Row],[out_h2]]</f>
        <v>6.3854172414948049E-2</v>
      </c>
      <c r="AF105">
        <f>(Table35[[#This Row],[out_o2]]-Table35[[#This Row],[t2]])*Table35[[#This Row],[out_o2]]*(1-Table35[[#This Row],[out_o2]])*Table35[[#This Row],[out_h1]]</f>
        <v>-3.4211456175580898E-2</v>
      </c>
      <c r="AG105">
        <f>(Table35[[#This Row],[out_o2]]-Table35[[#This Row],[t2]])*Table35[[#This Row],[out_o2]]*(1-Table35[[#This Row],[out_o2]])*Table35[[#This Row],[out_h2]]</f>
        <v>-3.4463641575406032E-2</v>
      </c>
    </row>
    <row r="106" spans="1:33">
      <c r="A106">
        <v>30</v>
      </c>
      <c r="B106">
        <v>0.05</v>
      </c>
      <c r="C106">
        <v>0.1</v>
      </c>
      <c r="D106">
        <v>0.01</v>
      </c>
      <c r="E106">
        <v>0.99</v>
      </c>
      <c r="F106" s="29">
        <v>0.2</v>
      </c>
      <c r="G106">
        <f t="shared" si="8"/>
        <v>0.15127148280146818</v>
      </c>
      <c r="H106">
        <f t="shared" si="9"/>
        <v>0.20254296560293625</v>
      </c>
      <c r="I106">
        <f t="shared" si="10"/>
        <v>0.25107461550298721</v>
      </c>
      <c r="J106">
        <f t="shared" si="11"/>
        <v>0.30214923100597418</v>
      </c>
      <c r="K106">
        <f t="shared" si="12"/>
        <v>4.3832841430090936E-3</v>
      </c>
      <c r="L106">
        <f t="shared" si="13"/>
        <v>5.1462076619384588E-2</v>
      </c>
      <c r="M106">
        <f t="shared" si="14"/>
        <v>0.72126666505888171</v>
      </c>
      <c r="N106">
        <f t="shared" si="15"/>
        <v>0.77290052545661125</v>
      </c>
      <c r="O106">
        <f>((Table35[[#This Row],[i1]]*Table35[[#This Row],[w1]])+(Table35[[#This Row],[i2]]*Table35[[#This Row],[w2]]))</f>
        <v>2.7817870700367037E-2</v>
      </c>
      <c r="P106">
        <f>((Table35[[#This Row],[i1]]*Table35[[#This Row],[w3]])+(Table35[[#This Row],[i2]]*Table35[[#This Row],[w4]]))</f>
        <v>4.2768653875746784E-2</v>
      </c>
      <c r="Q106">
        <f>((1/(1 + EXP(-Table35[[#This Row],[h1]]))))</f>
        <v>0.50695401924287176</v>
      </c>
      <c r="R106">
        <f>((1/(1 + EXP(-Table35[[#This Row],[h2]]))))</f>
        <v>0.51069053396252184</v>
      </c>
      <c r="S106">
        <f>((Table35[[#This Row],[out_h1]]*Table35[[#This Row],[w5]])+(Table35[[#This Row],[out_h2]]*Table35[[#This Row],[w6]]))</f>
        <v>2.8503318901355733E-2</v>
      </c>
      <c r="T106">
        <f>((Table35[[#This Row],[out_h1]]*Table35[[#This Row],[w7]])+(Table35[[#This Row],[out_h2]]*Table35[[#This Row],[w8]]))</f>
        <v>0.76036201684285276</v>
      </c>
      <c r="U106">
        <f>((1/(1 + EXP(-Table35[[#This Row],[o1]]))))</f>
        <v>0.50712534732258796</v>
      </c>
      <c r="V106">
        <f>((1/(1 + EXP(-Table35[[#This Row],[o2]]))))</f>
        <v>0.6814323264030967</v>
      </c>
      <c r="W106">
        <f>((1/2 * (Table35[[#This Row],[t1]]-Table35[[#This Row],[out_o1]])^2))</f>
        <v>0.12356680547530186</v>
      </c>
      <c r="X106">
        <f>((1/2 * (Table35[[#This Row],[t2]]-Table35[[#This Row],[out_o2]])^2))</f>
        <v>4.7607004594502525E-2</v>
      </c>
      <c r="Y106" s="30">
        <f>Table35[[#This Row],[E1]]+Table35[[#This Row],[E2]]</f>
        <v>0.17117381006980437</v>
      </c>
      <c r="Z10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-5.969982167864183E-4</v>
      </c>
      <c r="AA10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-1.1939964335728366E-3</v>
      </c>
      <c r="AB10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-5.6711456857977101E-4</v>
      </c>
      <c r="AC10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-1.134229137159542E-3</v>
      </c>
      <c r="AD106">
        <f>(Table35[[#This Row],[out_o1]]-Table35[[#This Row],[t1]])*Table35[[#This Row],[out_o1]]*(1-Table35[[#This Row],[out_o1]])*Table35[[#This Row],[out_h1]]</f>
        <v>6.2992128038588349E-2</v>
      </c>
      <c r="AE106">
        <f>(Table35[[#This Row],[out_o1]]-Table35[[#This Row],[t1]])*Table35[[#This Row],[out_o1]]*(1-Table35[[#This Row],[out_o1]])*Table35[[#This Row],[out_h2]]</f>
        <v>6.3456412775870427E-2</v>
      </c>
      <c r="AF106">
        <f>(Table35[[#This Row],[out_o2]]-Table35[[#This Row],[t2]])*Table35[[#This Row],[out_o2]]*(1-Table35[[#This Row],[out_o2]])*Table35[[#This Row],[out_h1]]</f>
        <v>-3.3958103916053445E-2</v>
      </c>
      <c r="AG106">
        <f>(Table35[[#This Row],[out_o2]]-Table35[[#This Row],[t2]])*Table35[[#This Row],[out_o2]]*(1-Table35[[#This Row],[out_o2]])*Table35[[#This Row],[out_h2]]</f>
        <v>-3.4208392798905661E-2</v>
      </c>
    </row>
    <row r="107" spans="1:33">
      <c r="A107">
        <v>31</v>
      </c>
      <c r="B107">
        <v>0.05</v>
      </c>
      <c r="C107">
        <v>0.1</v>
      </c>
      <c r="D107">
        <v>0.01</v>
      </c>
      <c r="E107">
        <v>0.99</v>
      </c>
      <c r="F107" s="29">
        <v>0.2</v>
      </c>
      <c r="G107">
        <f t="shared" si="8"/>
        <v>0.15139088244482546</v>
      </c>
      <c r="H107">
        <f t="shared" si="9"/>
        <v>0.20278176488965083</v>
      </c>
      <c r="I107">
        <f t="shared" si="10"/>
        <v>0.25118803841670317</v>
      </c>
      <c r="J107">
        <f t="shared" si="11"/>
        <v>0.30237607683340612</v>
      </c>
      <c r="K107">
        <f t="shared" si="12"/>
        <v>-8.2151414647085776E-3</v>
      </c>
      <c r="L107">
        <f t="shared" si="13"/>
        <v>3.8770794064210502E-2</v>
      </c>
      <c r="M107">
        <f t="shared" si="14"/>
        <v>0.72805828584209242</v>
      </c>
      <c r="N107">
        <f t="shared" si="15"/>
        <v>0.77974220401639238</v>
      </c>
      <c r="O107">
        <f>((Table35[[#This Row],[i1]]*Table35[[#This Row],[w1]])+(Table35[[#This Row],[i2]]*Table35[[#This Row],[w2]]))</f>
        <v>2.7847720611206359E-2</v>
      </c>
      <c r="P107">
        <f>((Table35[[#This Row],[i1]]*Table35[[#This Row],[w3]])+(Table35[[#This Row],[i2]]*Table35[[#This Row],[w4]]))</f>
        <v>4.2797009604175776E-2</v>
      </c>
      <c r="Q107">
        <f>((1/(1 + EXP(-Table35[[#This Row],[h1]]))))</f>
        <v>0.50696148027553889</v>
      </c>
      <c r="R107">
        <f>((1/(1 + EXP(-Table35[[#This Row],[h2]]))))</f>
        <v>0.51069761965177496</v>
      </c>
      <c r="S107">
        <f>((Table35[[#This Row],[out_h1]]*Table35[[#This Row],[w5]])+(Table35[[#This Row],[out_h2]]*Table35[[#This Row],[w6]]))</f>
        <v>1.5635391962979851E-2</v>
      </c>
      <c r="T107">
        <f>((Table35[[#This Row],[out_h1]]*Table35[[#This Row],[w7]])+(Table35[[#This Row],[out_h2]]*Table35[[#This Row],[w8]]))</f>
        <v>0.76730999385057885</v>
      </c>
      <c r="U107">
        <f>((1/(1 + EXP(-Table35[[#This Row],[o1]]))))</f>
        <v>0.50390876836115772</v>
      </c>
      <c r="V107">
        <f>((1/(1 + EXP(-Table35[[#This Row],[o2]]))))</f>
        <v>0.68293870432693282</v>
      </c>
      <c r="W107">
        <f>((1/2 * (Table35[[#This Row],[t1]]-Table35[[#This Row],[out_o1]])^2))</f>
        <v>0.12197293573201787</v>
      </c>
      <c r="X107">
        <f>((1/2 * (Table35[[#This Row],[t2]]-Table35[[#This Row],[out_o2]])^2))</f>
        <v>4.7143319650211388E-2</v>
      </c>
      <c r="Y107" s="30">
        <f>Table35[[#This Row],[E1]]+Table35[[#This Row],[E2]]</f>
        <v>0.16911625538222924</v>
      </c>
      <c r="Z10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-6.1765791922738266E-4</v>
      </c>
      <c r="AA10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-1.2353158384547653E-3</v>
      </c>
      <c r="AB10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-5.8810211292575313E-4</v>
      </c>
      <c r="AC10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-1.1762042258515063E-3</v>
      </c>
      <c r="AD107">
        <f>(Table35[[#This Row],[out_o1]]-Table35[[#This Row],[t1]])*Table35[[#This Row],[out_o1]]*(1-Table35[[#This Row],[out_o1]])*Table35[[#This Row],[out_h1]]</f>
        <v>6.2594354464669086E-2</v>
      </c>
      <c r="AE107">
        <f>(Table35[[#This Row],[out_o1]]-Table35[[#This Row],[t1]])*Table35[[#This Row],[out_o1]]*(1-Table35[[#This Row],[out_o1]])*Table35[[#This Row],[out_h2]]</f>
        <v>6.3055654270560493E-2</v>
      </c>
      <c r="AF107">
        <f>(Table35[[#This Row],[out_o2]]-Table35[[#This Row],[t2]])*Table35[[#This Row],[out_o2]]*(1-Table35[[#This Row],[out_o2]])*Table35[[#This Row],[out_h1]]</f>
        <v>-3.3707379967323321E-2</v>
      </c>
      <c r="AG107">
        <f>(Table35[[#This Row],[out_o2]]-Table35[[#This Row],[t2]])*Table35[[#This Row],[out_o2]]*(1-Table35[[#This Row],[out_o2]])*Table35[[#This Row],[out_h2]]</f>
        <v>-3.3955792271739865E-2</v>
      </c>
    </row>
    <row r="108" spans="1:33">
      <c r="A108">
        <v>32</v>
      </c>
      <c r="B108">
        <v>0.05</v>
      </c>
      <c r="C108">
        <v>0.1</v>
      </c>
      <c r="D108">
        <v>0.01</v>
      </c>
      <c r="E108">
        <v>0.99</v>
      </c>
      <c r="F108" s="29">
        <v>0.2</v>
      </c>
      <c r="G108">
        <f t="shared" si="8"/>
        <v>0.15151441402867094</v>
      </c>
      <c r="H108">
        <f t="shared" si="9"/>
        <v>0.20302882805734179</v>
      </c>
      <c r="I108">
        <f t="shared" si="10"/>
        <v>0.25130565883928835</v>
      </c>
      <c r="J108">
        <f t="shared" si="11"/>
        <v>0.30261131767857641</v>
      </c>
      <c r="K108">
        <f t="shared" si="12"/>
        <v>-2.0734012357642398E-2</v>
      </c>
      <c r="L108">
        <f t="shared" si="13"/>
        <v>2.6159663210098404E-2</v>
      </c>
      <c r="M108">
        <f t="shared" si="14"/>
        <v>0.73479976183555706</v>
      </c>
      <c r="N108">
        <f t="shared" si="15"/>
        <v>0.78653336247074035</v>
      </c>
      <c r="O108">
        <f>((Table35[[#This Row],[i1]]*Table35[[#This Row],[w1]])+(Table35[[#This Row],[i2]]*Table35[[#This Row],[w2]]))</f>
        <v>2.787860350716773E-2</v>
      </c>
      <c r="P108">
        <f>((Table35[[#This Row],[i1]]*Table35[[#This Row],[w3]])+(Table35[[#This Row],[i2]]*Table35[[#This Row],[w4]]))</f>
        <v>4.2826414709822062E-2</v>
      </c>
      <c r="Q108">
        <f>((1/(1 + EXP(-Table35[[#This Row],[h1]]))))</f>
        <v>0.50696919950121577</v>
      </c>
      <c r="R108">
        <f>((1/(1 + EXP(-Table35[[#This Row],[h2]]))))</f>
        <v>0.51070496756078165</v>
      </c>
      <c r="S108">
        <f>((Table35[[#This Row],[out_h1]]*Table35[[#This Row],[w5]])+(Table35[[#This Row],[out_h2]]*Table35[[#This Row],[w6]]))</f>
        <v>2.8483643037119973E-3</v>
      </c>
      <c r="T108">
        <f>((Table35[[#This Row],[out_h1]]*Table35[[#This Row],[w7]])+(Table35[[#This Row],[out_h2]]*Table35[[#This Row],[w8]]))</f>
        <v>0.77420734241754841</v>
      </c>
      <c r="U108">
        <f>((1/(1 + EXP(-Table35[[#This Row],[o1]]))))</f>
        <v>0.50071209059448485</v>
      </c>
      <c r="V108">
        <f>((1/(1 + EXP(-Table35[[#This Row],[o2]]))))</f>
        <v>0.68443032284743555</v>
      </c>
      <c r="W108">
        <f>((1/2 * (Table35[[#This Row],[t1]]-Table35[[#This Row],[out_o1]])^2))</f>
        <v>0.12039917792780495</v>
      </c>
      <c r="X108">
        <f>((1/2 * (Table35[[#This Row],[t2]]-Table35[[#This Row],[out_o2]])^2))</f>
        <v>4.6686413797561235E-2</v>
      </c>
      <c r="Y108" s="30">
        <f>Table35[[#This Row],[E1]]+Table35[[#This Row],[E2]]</f>
        <v>0.16708559172536619</v>
      </c>
      <c r="Z10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-6.3786808276375916E-4</v>
      </c>
      <c r="AA10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-1.2757361655275183E-3</v>
      </c>
      <c r="AB10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-6.0864293424398475E-4</v>
      </c>
      <c r="AC10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-1.2172858684879695E-3</v>
      </c>
      <c r="AD108">
        <f>(Table35[[#This Row],[out_o1]]-Table35[[#This Row],[t1]])*Table35[[#This Row],[out_o1]]*(1-Table35[[#This Row],[out_o1]])*Table35[[#This Row],[out_h1]]</f>
        <v>6.2193852791009911E-2</v>
      </c>
      <c r="AE108">
        <f>(Table35[[#This Row],[out_o1]]-Table35[[#This Row],[t1]])*Table35[[#This Row],[out_o1]]*(1-Table35[[#This Row],[out_o1]])*Table35[[#This Row],[out_h2]]</f>
        <v>6.2652148500071891E-2</v>
      </c>
      <c r="AF108">
        <f>(Table35[[#This Row],[out_o2]]-Table35[[#This Row],[t2]])*Table35[[#This Row],[out_o2]]*(1-Table35[[#This Row],[out_o2]])*Table35[[#This Row],[out_h1]]</f>
        <v>-3.3459260484445322E-2</v>
      </c>
      <c r="AG108">
        <f>(Table35[[#This Row],[out_o2]]-Table35[[#This Row],[t2]])*Table35[[#This Row],[out_o2]]*(1-Table35[[#This Row],[out_o2]])*Table35[[#This Row],[out_h2]]</f>
        <v>-3.3705815968954958E-2</v>
      </c>
    </row>
    <row r="109" spans="1:33">
      <c r="A109">
        <v>33</v>
      </c>
      <c r="B109">
        <v>0.05</v>
      </c>
      <c r="C109">
        <v>0.1</v>
      </c>
      <c r="D109">
        <v>0.01</v>
      </c>
      <c r="E109">
        <v>0.99</v>
      </c>
      <c r="F109" s="29">
        <v>0.2</v>
      </c>
      <c r="G109">
        <f t="shared" si="8"/>
        <v>0.15164198764522369</v>
      </c>
      <c r="H109">
        <f t="shared" si="9"/>
        <v>0.20328397529044728</v>
      </c>
      <c r="I109">
        <f t="shared" si="10"/>
        <v>0.25142738742613713</v>
      </c>
      <c r="J109">
        <f t="shared" si="11"/>
        <v>0.30285477485227402</v>
      </c>
      <c r="K109">
        <f t="shared" si="12"/>
        <v>-3.3172782915844384E-2</v>
      </c>
      <c r="L109">
        <f t="shared" si="13"/>
        <v>1.3629233510084025E-2</v>
      </c>
      <c r="M109">
        <f t="shared" si="14"/>
        <v>0.74149161393244611</v>
      </c>
      <c r="N109">
        <f t="shared" si="15"/>
        <v>0.79327452566453138</v>
      </c>
      <c r="O109">
        <f>((Table35[[#This Row],[i1]]*Table35[[#This Row],[w1]])+(Table35[[#This Row],[i2]]*Table35[[#This Row],[w2]]))</f>
        <v>2.7910496911305913E-2</v>
      </c>
      <c r="P109">
        <f>((Table35[[#This Row],[i1]]*Table35[[#This Row],[w3]])+(Table35[[#This Row],[i2]]*Table35[[#This Row],[w4]]))</f>
        <v>4.2856846856534264E-2</v>
      </c>
      <c r="Q109">
        <f>((1/(1 + EXP(-Table35[[#This Row],[h1]]))))</f>
        <v>0.50697717130142328</v>
      </c>
      <c r="R109">
        <f>((1/(1 + EXP(-Table35[[#This Row],[h2]]))))</f>
        <v>0.51071257210756948</v>
      </c>
      <c r="S109">
        <f>((Table35[[#This Row],[out_h1]]*Table35[[#This Row],[w5]])+(Table35[[#This Row],[out_h2]]*Table35[[#This Row],[w6]]))</f>
        <v>-9.8572227450812767E-3</v>
      </c>
      <c r="T109">
        <f>((Table35[[#This Row],[out_h1]]*Table35[[#This Row],[w7]])+(Table35[[#This Row],[out_h2]]*Table35[[#This Row],[w8]]))</f>
        <v>0.78105459436474356</v>
      </c>
      <c r="U109">
        <f>((1/(1 + EXP(-Table35[[#This Row],[o1]]))))</f>
        <v>0.49753571426719156</v>
      </c>
      <c r="V109">
        <f>((1/(1 + EXP(-Table35[[#This Row],[o2]]))))</f>
        <v>0.68590735864961294</v>
      </c>
      <c r="W109">
        <f>((1/2 * (Table35[[#This Row],[t1]]-Table35[[#This Row],[out_o1]])^2))</f>
        <v>0.11884553634301033</v>
      </c>
      <c r="X109">
        <f>((1/2 * (Table35[[#This Row],[t2]]-Table35[[#This Row],[out_o2]])^2))</f>
        <v>4.6236167261727565E-2</v>
      </c>
      <c r="Y109" s="30">
        <f>Table35[[#This Row],[E1]]+Table35[[#This Row],[E2]]</f>
        <v>0.16508170360473789</v>
      </c>
      <c r="Z10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-6.5763010981751964E-4</v>
      </c>
      <c r="AA10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-1.3152602196350393E-3</v>
      </c>
      <c r="AB10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-6.2873813316134024E-4</v>
      </c>
      <c r="AC10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-1.2574762663226805E-3</v>
      </c>
      <c r="AD109">
        <f>(Table35[[#This Row],[out_o1]]-Table35[[#This Row],[t1]])*Table35[[#This Row],[out_o1]]*(1-Table35[[#This Row],[out_o1]])*Table35[[#This Row],[out_h1]]</f>
        <v>6.1790868344783541E-2</v>
      </c>
      <c r="AE109">
        <f>(Table35[[#This Row],[out_o1]]-Table35[[#This Row],[t1]])*Table35[[#This Row],[out_o1]]*(1-Table35[[#This Row],[out_o1]])*Table35[[#This Row],[out_h2]]</f>
        <v>6.2246142610555853E-2</v>
      </c>
      <c r="AF109">
        <f>(Table35[[#This Row],[out_o2]]-Table35[[#This Row],[t2]])*Table35[[#This Row],[out_o2]]*(1-Table35[[#This Row],[out_o2]])*Table35[[#This Row],[out_h1]]</f>
        <v>-3.3213721420114001E-2</v>
      </c>
      <c r="AG109">
        <f>(Table35[[#This Row],[out_o2]]-Table35[[#This Row],[t2]])*Table35[[#This Row],[out_o2]]*(1-Table35[[#This Row],[out_o2]])*Table35[[#This Row],[out_h2]]</f>
        <v>-3.3458439661468595E-2</v>
      </c>
    </row>
    <row r="110" spans="1:33">
      <c r="A110">
        <v>34</v>
      </c>
      <c r="B110">
        <v>0.05</v>
      </c>
      <c r="C110">
        <v>0.1</v>
      </c>
      <c r="D110">
        <v>0.01</v>
      </c>
      <c r="E110">
        <v>0.99</v>
      </c>
      <c r="F110" s="29">
        <v>0.2</v>
      </c>
      <c r="G110">
        <f t="shared" si="8"/>
        <v>0.15177351366718719</v>
      </c>
      <c r="H110">
        <f t="shared" si="9"/>
        <v>0.2035470273343743</v>
      </c>
      <c r="I110">
        <f t="shared" si="10"/>
        <v>0.25155313505276938</v>
      </c>
      <c r="J110">
        <f t="shared" si="11"/>
        <v>0.30310627010553853</v>
      </c>
      <c r="K110">
        <f t="shared" si="12"/>
        <v>-4.5530956584801094E-2</v>
      </c>
      <c r="L110">
        <f t="shared" si="13"/>
        <v>1.180004987972853E-3</v>
      </c>
      <c r="M110">
        <f t="shared" si="14"/>
        <v>0.7481343582164689</v>
      </c>
      <c r="N110">
        <f t="shared" si="15"/>
        <v>0.79996621359682507</v>
      </c>
      <c r="O110">
        <f>((Table35[[#This Row],[i1]]*Table35[[#This Row],[w1]])+(Table35[[#This Row],[i2]]*Table35[[#This Row],[w2]]))</f>
        <v>2.7943378416796789E-2</v>
      </c>
      <c r="P110">
        <f>((Table35[[#This Row],[i1]]*Table35[[#This Row],[w3]])+(Table35[[#This Row],[i2]]*Table35[[#This Row],[w4]]))</f>
        <v>4.2888283763192328E-2</v>
      </c>
      <c r="Q110">
        <f>((1/(1 + EXP(-Table35[[#This Row],[h1]]))))</f>
        <v>0.50698539007520782</v>
      </c>
      <c r="R110">
        <f>((1/(1 + EXP(-Table35[[#This Row],[h2]]))))</f>
        <v>0.51072042772391346</v>
      </c>
      <c r="S110">
        <f>((Table35[[#This Row],[out_h1]]*Table35[[#This Row],[w5]])+(Table35[[#This Row],[out_h2]]*Table35[[#This Row],[w6]]))</f>
        <v>-2.2480877132468886E-2</v>
      </c>
      <c r="T110">
        <f>((Table35[[#This Row],[out_h1]]*Table35[[#This Row],[w7]])+(Table35[[#This Row],[out_h2]]*Table35[[#This Row],[w8]]))</f>
        <v>0.7878522762018918</v>
      </c>
      <c r="U110">
        <f>((1/(1 + EXP(-Table35[[#This Row],[o1]]))))</f>
        <v>0.49438001740506293</v>
      </c>
      <c r="V110">
        <f>((1/(1 + EXP(-Table35[[#This Row],[o2]]))))</f>
        <v>0.68736998670302074</v>
      </c>
      <c r="W110">
        <f>((1/2 * (Table35[[#This Row],[t1]]-Table35[[#This Row],[out_o1]])^2))</f>
        <v>0.11731200063066453</v>
      </c>
      <c r="X110">
        <f>((1/2 * (Table35[[#This Row],[t2]]-Table35[[#This Row],[out_o2]])^2))</f>
        <v>4.5792462474064918E-2</v>
      </c>
      <c r="Y110" s="30">
        <f>Table35[[#This Row],[E1]]+Table35[[#This Row],[E2]]</f>
        <v>0.16310446310472945</v>
      </c>
      <c r="Z11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-6.7694577218837637E-4</v>
      </c>
      <c r="AA11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-1.3538915443767527E-3</v>
      </c>
      <c r="AB11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-6.4838918764146799E-4</v>
      </c>
      <c r="AC11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-1.296778375282936E-3</v>
      </c>
      <c r="AD110">
        <f>(Table35[[#This Row],[out_o1]]-Table35[[#This Row],[t1]])*Table35[[#This Row],[out_o1]]*(1-Table35[[#This Row],[out_o1]])*Table35[[#This Row],[out_h1]]</f>
        <v>6.1385641770666306E-2</v>
      </c>
      <c r="AE110">
        <f>(Table35[[#This Row],[out_o1]]-Table35[[#This Row],[t1]])*Table35[[#This Row],[out_o1]]*(1-Table35[[#This Row],[out_o1]])*Table35[[#This Row],[out_h2]]</f>
        <v>6.1837879029553358E-2</v>
      </c>
      <c r="AF110">
        <f>(Table35[[#This Row],[out_o2]]-Table35[[#This Row],[t2]])*Table35[[#This Row],[out_o2]]*(1-Table35[[#This Row],[out_o2]])*Table35[[#This Row],[out_h1]]</f>
        <v>-3.2970738552638185E-2</v>
      </c>
      <c r="AG110">
        <f>(Table35[[#This Row],[out_o2]]-Table35[[#This Row],[t2]])*Table35[[#This Row],[out_o2]]*(1-Table35[[#This Row],[out_o2]])*Table35[[#This Row],[out_h2]]</f>
        <v>-3.3213638944267744E-2</v>
      </c>
    </row>
    <row r="111" spans="1:33">
      <c r="A111">
        <v>35</v>
      </c>
      <c r="B111">
        <v>0.05</v>
      </c>
      <c r="C111">
        <v>0.1</v>
      </c>
      <c r="D111">
        <v>0.01</v>
      </c>
      <c r="E111">
        <v>0.99</v>
      </c>
      <c r="F111" s="29">
        <v>0.2</v>
      </c>
      <c r="G111">
        <f t="shared" si="8"/>
        <v>0.15190890282162486</v>
      </c>
      <c r="H111">
        <f t="shared" si="9"/>
        <v>0.20381780564324964</v>
      </c>
      <c r="I111">
        <f t="shared" si="10"/>
        <v>0.2516828128902977</v>
      </c>
      <c r="J111">
        <f t="shared" si="11"/>
        <v>0.30336562578059512</v>
      </c>
      <c r="K111">
        <f t="shared" si="12"/>
        <v>-5.7808084938934357E-2</v>
      </c>
      <c r="L111">
        <f t="shared" si="13"/>
        <v>-1.1187570817937819E-2</v>
      </c>
      <c r="M111">
        <f t="shared" si="14"/>
        <v>0.75472850592699658</v>
      </c>
      <c r="N111">
        <f t="shared" si="15"/>
        <v>0.80660894138567862</v>
      </c>
      <c r="O111">
        <f>((Table35[[#This Row],[i1]]*Table35[[#This Row],[w1]])+(Table35[[#This Row],[i2]]*Table35[[#This Row],[w2]]))</f>
        <v>2.7977225705406207E-2</v>
      </c>
      <c r="P111">
        <f>((Table35[[#This Row],[i1]]*Table35[[#This Row],[w3]])+(Table35[[#This Row],[i2]]*Table35[[#This Row],[w4]]))</f>
        <v>4.2920703222574401E-2</v>
      </c>
      <c r="Q111">
        <f>((1/(1 + EXP(-Table35[[#This Row],[h1]]))))</f>
        <v>0.50699385024375776</v>
      </c>
      <c r="R111">
        <f>((1/(1 + EXP(-Table35[[#This Row],[h2]]))))</f>
        <v>0.51072852886005304</v>
      </c>
      <c r="S111">
        <f>((Table35[[#This Row],[out_h1]]*Table35[[#This Row],[w5]])+(Table35[[#This Row],[out_h2]]*Table35[[#This Row],[w6]]))</f>
        <v>-3.5022155143771556E-2</v>
      </c>
      <c r="T111">
        <f>((Table35[[#This Row],[out_h1]]*Table35[[#This Row],[w7]])+(Table35[[#This Row],[out_h2]]*Table35[[#This Row],[w8]]))</f>
        <v>0.79460090910791914</v>
      </c>
      <c r="U111">
        <f>((1/(1 + EXP(-Table35[[#This Row],[o1]]))))</f>
        <v>0.49124535603079716</v>
      </c>
      <c r="V111">
        <f>((1/(1 + EXP(-Table35[[#This Row],[o2]]))))</f>
        <v>0.68881838024125042</v>
      </c>
      <c r="W111">
        <f>((1/2 * (Table35[[#This Row],[t1]]-Table35[[#This Row],[out_o1]])^2))</f>
        <v>0.11579854635060435</v>
      </c>
      <c r="X111">
        <f>((1/2 * (Table35[[#This Row],[t2]]-Table35[[#This Row],[out_o2]])^2))</f>
        <v>4.5355184040252003E-2</v>
      </c>
      <c r="Y111" s="30">
        <f>Table35[[#This Row],[E1]]+Table35[[#This Row],[E2]]</f>
        <v>0.16115373039085634</v>
      </c>
      <c r="Z11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-6.9581719620461586E-4</v>
      </c>
      <c r="AA11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-1.3916343924092317E-3</v>
      </c>
      <c r="AB11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-6.6759793833334096E-4</v>
      </c>
      <c r="AC11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-1.3351958766666819E-3</v>
      </c>
      <c r="AD111">
        <f>(Table35[[#This Row],[out_o1]]-Table35[[#This Row],[t1]])*Table35[[#This Row],[out_o1]]*(1-Table35[[#This Row],[out_o1]])*Table35[[#This Row],[out_h1]]</f>
        <v>6.097840879279616E-2</v>
      </c>
      <c r="AE111">
        <f>(Table35[[#This Row],[out_o1]]-Table35[[#This Row],[t1]])*Table35[[#This Row],[out_o1]]*(1-Table35[[#This Row],[out_o1]])*Table35[[#This Row],[out_h2]]</f>
        <v>6.1427595226250284E-2</v>
      </c>
      <c r="AF111">
        <f>(Table35[[#This Row],[out_o2]]-Table35[[#This Row],[t2]])*Table35[[#This Row],[out_o2]]*(1-Table35[[#This Row],[out_o2]])*Table35[[#This Row],[out_h1]]</f>
        <v>-3.2730287512446166E-2</v>
      </c>
      <c r="AG111">
        <f>(Table35[[#This Row],[out_o2]]-Table35[[#This Row],[t2]])*Table35[[#This Row],[out_o2]]*(1-Table35[[#This Row],[out_o2]])*Table35[[#This Row],[out_h2]]</f>
        <v>-3.2971389263126497E-2</v>
      </c>
    </row>
    <row r="112" spans="1:33">
      <c r="A112">
        <v>36</v>
      </c>
      <c r="B112">
        <v>0.05</v>
      </c>
      <c r="C112">
        <v>0.1</v>
      </c>
      <c r="D112">
        <v>0.01</v>
      </c>
      <c r="E112">
        <v>0.99</v>
      </c>
      <c r="F112" s="29">
        <v>0.2</v>
      </c>
      <c r="G112">
        <f t="shared" si="8"/>
        <v>0.15204806626086578</v>
      </c>
      <c r="H112">
        <f t="shared" si="9"/>
        <v>0.20409613252173148</v>
      </c>
      <c r="I112">
        <f t="shared" si="10"/>
        <v>0.25181633247796437</v>
      </c>
      <c r="J112">
        <f t="shared" si="11"/>
        <v>0.30363266495592844</v>
      </c>
      <c r="K112">
        <f t="shared" si="12"/>
        <v>-7.0003766697493586E-2</v>
      </c>
      <c r="L112">
        <f t="shared" si="13"/>
        <v>-2.3473089863187878E-2</v>
      </c>
      <c r="M112">
        <f t="shared" si="14"/>
        <v>0.76127456342948585</v>
      </c>
      <c r="N112">
        <f t="shared" si="15"/>
        <v>0.81320321923830396</v>
      </c>
      <c r="O112">
        <f>((Table35[[#This Row],[i1]]*Table35[[#This Row],[w1]])+(Table35[[#This Row],[i2]]*Table35[[#This Row],[w2]]))</f>
        <v>2.801201656521644E-2</v>
      </c>
      <c r="P112">
        <f>((Table35[[#This Row],[i1]]*Table35[[#This Row],[w3]])+(Table35[[#This Row],[i2]]*Table35[[#This Row],[w4]]))</f>
        <v>4.295408311949106E-2</v>
      </c>
      <c r="Q112">
        <f>((1/(1 + EXP(-Table35[[#This Row],[h1]]))))</f>
        <v>0.50700254625483543</v>
      </c>
      <c r="R112">
        <f>((1/(1 + EXP(-Table35[[#This Row],[h2]]))))</f>
        <v>0.51073686998922374</v>
      </c>
      <c r="S112">
        <f>((Table35[[#This Row],[out_h1]]*Table35[[#This Row],[w5]])+(Table35[[#This Row],[out_h2]]*Table35[[#This Row],[w6]]))</f>
        <v>-4.7480660408759055E-2</v>
      </c>
      <c r="T112">
        <f>((Table35[[#This Row],[out_h1]]*Table35[[#This Row],[w7]])+(Table35[[#This Row],[out_h2]]*Table35[[#This Row],[w8]]))</f>
        <v>0.8013010089167194</v>
      </c>
      <c r="U112">
        <f>((1/(1 + EXP(-Table35[[#This Row],[o1]]))))</f>
        <v>0.48813206441650742</v>
      </c>
      <c r="V112">
        <f>((1/(1 + EXP(-Table35[[#This Row],[o2]]))))</f>
        <v>0.69025271074410022</v>
      </c>
      <c r="W112">
        <f>((1/2 * (Table35[[#This Row],[t1]]-Table35[[#This Row],[out_o1]])^2))</f>
        <v>0.1143051355115956</v>
      </c>
      <c r="X112">
        <f>((1/2 * (Table35[[#This Row],[t2]]-Table35[[#This Row],[out_o2]])^2))</f>
        <v>4.4924218708130022E-2</v>
      </c>
      <c r="Y112" s="30">
        <f>Table35[[#This Row],[E1]]+Table35[[#This Row],[E2]]</f>
        <v>0.15922935421972562</v>
      </c>
      <c r="Z11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-7.1424684750977176E-4</v>
      </c>
      <c r="AA11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-1.4284936950195435E-3</v>
      </c>
      <c r="AB11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-6.8636657352407848E-4</v>
      </c>
      <c r="AC11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-1.372733147048157E-3</v>
      </c>
      <c r="AD112">
        <f>(Table35[[#This Row],[out_o1]]-Table35[[#This Row],[t1]])*Table35[[#This Row],[out_o1]]*(1-Table35[[#This Row],[out_o1]])*Table35[[#This Row],[out_h1]]</f>
        <v>6.0569400000168284E-2</v>
      </c>
      <c r="AE112">
        <f>(Table35[[#This Row],[out_o1]]-Table35[[#This Row],[t1]])*Table35[[#This Row],[out_o1]]*(1-Table35[[#This Row],[out_o1]])*Table35[[#This Row],[out_h2]]</f>
        <v>6.1015523495344184E-2</v>
      </c>
      <c r="AF112">
        <f>(Table35[[#This Row],[out_o2]]-Table35[[#This Row],[t2]])*Table35[[#This Row],[out_o2]]*(1-Table35[[#This Row],[out_o2]])*Table35[[#This Row],[out_h1]]</f>
        <v>-3.2492343807181488E-2</v>
      </c>
      <c r="AG112">
        <f>(Table35[[#This Row],[out_o2]]-Table35[[#This Row],[t2]])*Table35[[#This Row],[out_o2]]*(1-Table35[[#This Row],[out_o2]])*Table35[[#This Row],[out_h2]]</f>
        <v>-3.2731665939903232E-2</v>
      </c>
    </row>
    <row r="113" spans="1:33">
      <c r="A113">
        <v>37</v>
      </c>
      <c r="B113">
        <v>0.05</v>
      </c>
      <c r="C113">
        <v>0.1</v>
      </c>
      <c r="D113">
        <v>0.01</v>
      </c>
      <c r="E113">
        <v>0.99</v>
      </c>
      <c r="F113" s="29">
        <v>0.2</v>
      </c>
      <c r="G113">
        <f t="shared" si="8"/>
        <v>0.15219091563036774</v>
      </c>
      <c r="H113">
        <f t="shared" si="9"/>
        <v>0.20438183126073539</v>
      </c>
      <c r="I113">
        <f t="shared" si="10"/>
        <v>0.25195360579266918</v>
      </c>
      <c r="J113">
        <f t="shared" si="11"/>
        <v>0.30390721158533807</v>
      </c>
      <c r="K113">
        <f t="shared" si="12"/>
        <v>-8.2117646697527247E-2</v>
      </c>
      <c r="L113">
        <f t="shared" si="13"/>
        <v>-3.5676194562256715E-2</v>
      </c>
      <c r="M113">
        <f t="shared" si="14"/>
        <v>0.76777303219092219</v>
      </c>
      <c r="N113">
        <f t="shared" si="15"/>
        <v>0.81974955242628456</v>
      </c>
      <c r="O113">
        <f>((Table35[[#This Row],[i1]]*Table35[[#This Row],[w1]])+(Table35[[#This Row],[i2]]*Table35[[#This Row],[w2]]))</f>
        <v>2.8047728907591926E-2</v>
      </c>
      <c r="P113">
        <f>((Table35[[#This Row],[i1]]*Table35[[#This Row],[w3]])+(Table35[[#This Row],[i2]]*Table35[[#This Row],[w4]]))</f>
        <v>4.2988401448167263E-2</v>
      </c>
      <c r="Q113">
        <f>((1/(1 + EXP(-Table35[[#This Row],[h1]]))))</f>
        <v>0.50701147258701795</v>
      </c>
      <c r="R113">
        <f>((1/(1 + EXP(-Table35[[#This Row],[h2]]))))</f>
        <v>0.51074544561200219</v>
      </c>
      <c r="S113">
        <f>((Table35[[#This Row],[out_h1]]*Table35[[#This Row],[w5]])+(Table35[[#This Row],[out_h2]]*Table35[[#This Row],[w6]]))</f>
        <v>-5.9856042866934051E-2</v>
      </c>
      <c r="T113">
        <f>((Table35[[#This Row],[out_h1]]*Table35[[#This Row],[w7]])+(Table35[[#This Row],[out_h2]]*Table35[[#This Row],[w8]]))</f>
        <v>0.80795308610792149</v>
      </c>
      <c r="U113">
        <f>((1/(1 + EXP(-Table35[[#This Row],[o1]]))))</f>
        <v>0.4850404553704844</v>
      </c>
      <c r="V113">
        <f>((1/(1 + EXP(-Table35[[#This Row],[o2]]))))</f>
        <v>0.69167314792228052</v>
      </c>
      <c r="W113">
        <f>((1/2 * (Table35[[#This Row],[t1]]-Table35[[#This Row],[out_o1]])^2))</f>
        <v>0.11283171711929858</v>
      </c>
      <c r="X113">
        <f>((1/2 * (Table35[[#This Row],[t2]]-Table35[[#This Row],[out_o2]])^2))</f>
        <v>4.449945533530076E-2</v>
      </c>
      <c r="Y113" s="30">
        <f>Table35[[#This Row],[E1]]+Table35[[#This Row],[E2]]</f>
        <v>0.15733117245459935</v>
      </c>
      <c r="Z11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-7.3223751556504091E-4</v>
      </c>
      <c r="AA11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-1.4644750311300818E-3</v>
      </c>
      <c r="AB11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-7.0469761377712126E-4</v>
      </c>
      <c r="AC11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-1.4093952275542425E-3</v>
      </c>
      <c r="AD113">
        <f>(Table35[[#This Row],[out_o1]]-Table35[[#This Row],[t1]])*Table35[[#This Row],[out_o1]]*(1-Table35[[#This Row],[out_o1]])*Table35[[#This Row],[out_h1]]</f>
        <v>6.0158840655025608E-2</v>
      </c>
      <c r="AE113">
        <f>(Table35[[#This Row],[out_o1]]-Table35[[#This Row],[t1]])*Table35[[#This Row],[out_o1]]*(1-Table35[[#This Row],[out_o1]])*Table35[[#This Row],[out_h2]]</f>
        <v>6.0601890764077411E-2</v>
      </c>
      <c r="AF113">
        <f>(Table35[[#This Row],[out_o2]]-Table35[[#This Row],[t2]])*Table35[[#This Row],[out_o2]]*(1-Table35[[#This Row],[out_o2]])*Table35[[#This Row],[out_h1]]</f>
        <v>-3.2256882845446082E-2</v>
      </c>
      <c r="AG113">
        <f>(Table35[[#This Row],[out_o2]]-Table35[[#This Row],[t2]])*Table35[[#This Row],[out_o2]]*(1-Table35[[#This Row],[out_o2]])*Table35[[#This Row],[out_h2]]</f>
        <v>-3.2494444196475077E-2</v>
      </c>
    </row>
    <row r="114" spans="1:33">
      <c r="A114">
        <v>38</v>
      </c>
      <c r="B114">
        <v>0.05</v>
      </c>
      <c r="C114">
        <v>0.1</v>
      </c>
      <c r="D114">
        <v>0.01</v>
      </c>
      <c r="E114">
        <v>0.99</v>
      </c>
      <c r="F114" s="29">
        <v>0.2</v>
      </c>
      <c r="G114">
        <f t="shared" si="8"/>
        <v>0.15233736313348076</v>
      </c>
      <c r="H114">
        <f t="shared" si="9"/>
        <v>0.2046747262669614</v>
      </c>
      <c r="I114">
        <f t="shared" si="10"/>
        <v>0.25209454531542458</v>
      </c>
      <c r="J114">
        <f t="shared" si="11"/>
        <v>0.30418909063084892</v>
      </c>
      <c r="K114">
        <f t="shared" si="12"/>
        <v>-9.4149414828532368E-2</v>
      </c>
      <c r="L114">
        <f t="shared" si="13"/>
        <v>-4.7796572715072198E-2</v>
      </c>
      <c r="M114">
        <f t="shared" si="14"/>
        <v>0.77422440876001142</v>
      </c>
      <c r="N114">
        <f t="shared" si="15"/>
        <v>0.82624844126557961</v>
      </c>
      <c r="O114">
        <f>((Table35[[#This Row],[i1]]*Table35[[#This Row],[w1]])+(Table35[[#This Row],[i2]]*Table35[[#This Row],[w2]]))</f>
        <v>2.8084340783370177E-2</v>
      </c>
      <c r="P114">
        <f>((Table35[[#This Row],[i1]]*Table35[[#This Row],[w3]])+(Table35[[#This Row],[i2]]*Table35[[#This Row],[w4]]))</f>
        <v>4.302363632885612E-2</v>
      </c>
      <c r="Q114">
        <f>((1/(1 + EXP(-Table35[[#This Row],[h1]]))))</f>
        <v>0.50702062375374524</v>
      </c>
      <c r="R114">
        <f>((1/(1 + EXP(-Table35[[#This Row],[h2]]))))</f>
        <v>0.51075425026045851</v>
      </c>
      <c r="S114">
        <f>((Table35[[#This Row],[out_h1]]*Table35[[#This Row],[w5]])+(Table35[[#This Row],[out_h2]]*Table35[[#This Row],[w6]]))</f>
        <v>-7.2147997694518781E-2</v>
      </c>
      <c r="T114">
        <f>((Table35[[#This Row],[out_h1]]*Table35[[#This Row],[w7]])+(Table35[[#This Row],[out_h2]]*Table35[[#This Row],[w8]]))</f>
        <v>0.81455764580234924</v>
      </c>
      <c r="U114">
        <f>((1/(1 + EXP(-Table35[[#This Row],[o1]]))))</f>
        <v>0.48197082055572094</v>
      </c>
      <c r="V114">
        <f>((1/(1 + EXP(-Table35[[#This Row],[o2]]))))</f>
        <v>0.69307985970450858</v>
      </c>
      <c r="W114">
        <f>((1/2 * (Table35[[#This Row],[t1]]-Table35[[#This Row],[out_o1]])^2))</f>
        <v>0.11137822772802027</v>
      </c>
      <c r="X114">
        <f>((1/2 * (Table35[[#This Row],[t2]]-Table35[[#This Row],[out_o2]])^2))</f>
        <v>4.4080784856547151E-2</v>
      </c>
      <c r="Y114" s="30">
        <f>Table35[[#This Row],[E1]]+Table35[[#This Row],[E2]]</f>
        <v>0.1554590125845674</v>
      </c>
      <c r="Z11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-7.497922979438419E-4</v>
      </c>
      <c r="AA11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-1.4995845958876838E-3</v>
      </c>
      <c r="AB11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-7.2259389633339769E-4</v>
      </c>
      <c r="AC11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-1.4451877926667954E-3</v>
      </c>
      <c r="AD114">
        <f>(Table35[[#This Row],[out_o1]]-Table35[[#This Row],[t1]])*Table35[[#This Row],[out_o1]]*(1-Table35[[#This Row],[out_o1]])*Table35[[#This Row],[out_h1]]</f>
        <v>5.9746950523715071E-2</v>
      </c>
      <c r="AE114">
        <f>(Table35[[#This Row],[out_o1]]-Table35[[#This Row],[t1]])*Table35[[#This Row],[out_o1]]*(1-Table35[[#This Row],[out_o1]])*Table35[[#This Row],[out_h2]]</f>
        <v>6.0186918421902526E-2</v>
      </c>
      <c r="AF114">
        <f>(Table35[[#This Row],[out_o2]]-Table35[[#This Row],[t2]])*Table35[[#This Row],[out_o2]]*(1-Table35[[#This Row],[out_o2]])*Table35[[#This Row],[out_h1]]</f>
        <v>-3.2023879959247069E-2</v>
      </c>
      <c r="AG114">
        <f>(Table35[[#This Row],[out_o2]]-Table35[[#This Row],[t2]])*Table35[[#This Row],[out_o2]]*(1-Table35[[#This Row],[out_o2]])*Table35[[#This Row],[out_h2]]</f>
        <v>-3.2259699177365743E-2</v>
      </c>
    </row>
    <row r="115" spans="1:33">
      <c r="A115">
        <v>39</v>
      </c>
      <c r="B115">
        <v>0.05</v>
      </c>
      <c r="C115">
        <v>0.1</v>
      </c>
      <c r="D115">
        <v>0.01</v>
      </c>
      <c r="E115">
        <v>0.99</v>
      </c>
      <c r="F115" s="29">
        <v>0.2</v>
      </c>
      <c r="G115">
        <f t="shared" si="8"/>
        <v>0.15248732159306952</v>
      </c>
      <c r="H115">
        <f t="shared" si="9"/>
        <v>0.20497464318613892</v>
      </c>
      <c r="I115">
        <f t="shared" si="10"/>
        <v>0.25223906409469127</v>
      </c>
      <c r="J115">
        <f t="shared" si="11"/>
        <v>0.3044781281893823</v>
      </c>
      <c r="K115">
        <f t="shared" si="12"/>
        <v>-0.10609880493327538</v>
      </c>
      <c r="L115">
        <f t="shared" si="13"/>
        <v>-5.9833956399452701E-2</v>
      </c>
      <c r="M115">
        <f t="shared" si="14"/>
        <v>0.78062918475186083</v>
      </c>
      <c r="N115">
        <f t="shared" si="15"/>
        <v>0.83270038110105271</v>
      </c>
      <c r="O115">
        <f>((Table35[[#This Row],[i1]]*Table35[[#This Row],[w1]])+(Table35[[#This Row],[i2]]*Table35[[#This Row],[w2]]))</f>
        <v>2.8121830398267367E-2</v>
      </c>
      <c r="P115">
        <f>((Table35[[#This Row],[i1]]*Table35[[#This Row],[w3]])+(Table35[[#This Row],[i2]]*Table35[[#This Row],[w4]]))</f>
        <v>4.3059766023672799E-2</v>
      </c>
      <c r="Q115">
        <f>((1/(1 + EXP(-Table35[[#This Row],[h1]]))))</f>
        <v>0.50702999430717055</v>
      </c>
      <c r="R115">
        <f>((1/(1 + EXP(-Table35[[#This Row],[h2]]))))</f>
        <v>0.51076327850211367</v>
      </c>
      <c r="S115">
        <f>((Table35[[#This Row],[out_h1]]*Table35[[#This Row],[w5]])+(Table35[[#This Row],[out_h2]]*Table35[[#This Row],[w6]]))</f>
        <v>-8.43562641976532E-2</v>
      </c>
      <c r="T115">
        <f>((Table35[[#This Row],[out_h1]]*Table35[[#This Row],[w7]])+(Table35[[#This Row],[out_h2]]*Table35[[#This Row],[w8]]))</f>
        <v>0.82111518776188031</v>
      </c>
      <c r="U115">
        <f>((1/(1 + EXP(-Table35[[#This Row],[o1]]))))</f>
        <v>0.47892343083770816</v>
      </c>
      <c r="V115">
        <f>((1/(1 + EXP(-Table35[[#This Row],[o2]]))))</f>
        <v>0.69447301222685542</v>
      </c>
      <c r="W115">
        <f>((1/2 * (Table35[[#This Row],[t1]]-Table35[[#This Row],[out_o1]])^2))</f>
        <v>0.10994459199430343</v>
      </c>
      <c r="X115">
        <f>((1/2 * (Table35[[#This Row],[t2]]-Table35[[#This Row],[out_o2]])^2))</f>
        <v>4.366810025113417E-2</v>
      </c>
      <c r="Y115" s="30">
        <f>Table35[[#This Row],[E1]]+Table35[[#This Row],[E2]]</f>
        <v>0.15361269224543761</v>
      </c>
      <c r="Z11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-7.6691458449114748E-4</v>
      </c>
      <c r="AA11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-1.533829168982295E-3</v>
      </c>
      <c r="AB11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-7.4005855934941871E-4</v>
      </c>
      <c r="AC11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-1.4801171186988374E-3</v>
      </c>
      <c r="AD115">
        <f>(Table35[[#This Row],[out_o1]]-Table35[[#This Row],[t1]])*Table35[[#This Row],[out_o1]]*(1-Table35[[#This Row],[out_o1]])*Table35[[#This Row],[out_h1]]</f>
        <v>5.9333943729403829E-2</v>
      </c>
      <c r="AE115">
        <f>(Table35[[#This Row],[out_o1]]-Table35[[#This Row],[t1]])*Table35[[#This Row],[out_o1]]*(1-Table35[[#This Row],[out_o1]])*Table35[[#This Row],[out_h2]]</f>
        <v>5.9770822172169939E-2</v>
      </c>
      <c r="AF115">
        <f>(Table35[[#This Row],[out_o2]]-Table35[[#This Row],[t2]])*Table35[[#This Row],[out_o2]]*(1-Table35[[#This Row],[out_o2]])*Table35[[#This Row],[out_h1]]</f>
        <v>-3.1793310425201088E-2</v>
      </c>
      <c r="AG115">
        <f>(Table35[[#This Row],[out_o2]]-Table35[[#This Row],[t2]])*Table35[[#This Row],[out_o2]]*(1-Table35[[#This Row],[out_o2]])*Table35[[#This Row],[out_h2]]</f>
        <v>-3.2027405971121428E-2</v>
      </c>
    </row>
    <row r="116" spans="1:33">
      <c r="A116">
        <v>40</v>
      </c>
      <c r="B116">
        <v>0.05</v>
      </c>
      <c r="C116">
        <v>0.1</v>
      </c>
      <c r="D116">
        <v>0.01</v>
      </c>
      <c r="E116">
        <v>0.99</v>
      </c>
      <c r="F116" s="29">
        <v>0.2</v>
      </c>
      <c r="G116">
        <f t="shared" si="8"/>
        <v>0.15264070450996775</v>
      </c>
      <c r="H116">
        <f t="shared" si="9"/>
        <v>0.20528140901993538</v>
      </c>
      <c r="I116">
        <f t="shared" si="10"/>
        <v>0.25238707580656117</v>
      </c>
      <c r="J116">
        <f t="shared" si="11"/>
        <v>0.30477415161312205</v>
      </c>
      <c r="K116">
        <f t="shared" si="12"/>
        <v>-0.11796559367915614</v>
      </c>
      <c r="L116">
        <f t="shared" si="13"/>
        <v>-7.1788120833886693E-2</v>
      </c>
      <c r="M116">
        <f t="shared" si="14"/>
        <v>0.78698784683690104</v>
      </c>
      <c r="N116">
        <f t="shared" si="15"/>
        <v>0.83910586229527695</v>
      </c>
      <c r="O116">
        <f>((Table35[[#This Row],[i1]]*Table35[[#This Row],[w1]])+(Table35[[#This Row],[i2]]*Table35[[#This Row],[w2]]))</f>
        <v>2.8160176127491929E-2</v>
      </c>
      <c r="P116">
        <f>((Table35[[#This Row],[i1]]*Table35[[#This Row],[w3]])+(Table35[[#This Row],[i2]]*Table35[[#This Row],[w4]]))</f>
        <v>4.3096768951640267E-2</v>
      </c>
      <c r="Q116">
        <f>((1/(1 + EXP(-Table35[[#This Row],[h1]]))))</f>
        <v>0.5070395788418145</v>
      </c>
      <c r="R116">
        <f>((1/(1 + EXP(-Table35[[#This Row],[h2]]))))</f>
        <v>0.51077252494370062</v>
      </c>
      <c r="S116">
        <f>((Table35[[#This Row],[out_h1]]*Table35[[#This Row],[w5]])+(Table35[[#This Row],[out_h2]]*Table35[[#This Row],[w6]]))</f>
        <v>-9.6480624676191729E-2</v>
      </c>
      <c r="T116">
        <f>((Table35[[#This Row],[out_h1]]*Table35[[#This Row],[w7]])+(Table35[[#This Row],[out_h2]]*Table35[[#This Row],[w8]]))</f>
        <v>0.82762620639342854</v>
      </c>
      <c r="U116">
        <f>((1/(1 + EXP(-Table35[[#This Row],[o1]]))))</f>
        <v>0.47589853665903231</v>
      </c>
      <c r="V116">
        <f>((1/(1 + EXP(-Table35[[#This Row],[o2]]))))</f>
        <v>0.69585276982421207</v>
      </c>
      <c r="W116">
        <f>((1/2 * (Table35[[#This Row],[t1]]-Table35[[#This Row],[out_o1]])^2))</f>
        <v>0.10853072323051384</v>
      </c>
      <c r="X116">
        <f>((1/2 * (Table35[[#This Row],[t2]]-Table35[[#This Row],[out_o2]])^2))</f>
        <v>4.3261296510043977E-2</v>
      </c>
      <c r="Y116" s="30">
        <f>Table35[[#This Row],[E1]]+Table35[[#This Row],[E2]]</f>
        <v>0.15179201974055781</v>
      </c>
      <c r="Z11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-7.8360804141624726E-4</v>
      </c>
      <c r="AA11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-1.5672160828324945E-3</v>
      </c>
      <c r="AB11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-7.570950260423078E-4</v>
      </c>
      <c r="AC11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-1.5141900520846156E-3</v>
      </c>
      <c r="AD116">
        <f>(Table35[[#This Row],[out_o1]]-Table35[[#This Row],[t1]])*Table35[[#This Row],[out_o1]]*(1-Table35[[#This Row],[out_o1]])*Table35[[#This Row],[out_h1]]</f>
        <v>5.8920028625981044E-2</v>
      </c>
      <c r="AE116">
        <f>(Table35[[#This Row],[out_o1]]-Table35[[#This Row],[t1]])*Table35[[#This Row],[out_o1]]*(1-Table35[[#This Row],[out_o1]])*Table35[[#This Row],[out_h2]]</f>
        <v>5.935381190515774E-2</v>
      </c>
      <c r="AF116">
        <f>(Table35[[#This Row],[out_o2]]-Table35[[#This Row],[t2]])*Table35[[#This Row],[out_o2]]*(1-Table35[[#This Row],[out_o2]])*Table35[[#This Row],[out_h1]]</f>
        <v>-3.1565149484549193E-2</v>
      </c>
      <c r="AG116">
        <f>(Table35[[#This Row],[out_o2]]-Table35[[#This Row],[t2]])*Table35[[#This Row],[out_o2]]*(1-Table35[[#This Row],[out_o2]])*Table35[[#This Row],[out_h2]]</f>
        <v>-3.1797539630488002E-2</v>
      </c>
    </row>
    <row r="117" spans="1:33">
      <c r="A117">
        <v>41</v>
      </c>
      <c r="B117">
        <v>0.05</v>
      </c>
      <c r="C117">
        <v>0.1</v>
      </c>
      <c r="D117">
        <v>0.01</v>
      </c>
      <c r="E117">
        <v>0.99</v>
      </c>
      <c r="F117" s="29">
        <v>0.2</v>
      </c>
      <c r="G117">
        <f t="shared" si="8"/>
        <v>0.15279742611825101</v>
      </c>
      <c r="H117">
        <f t="shared" si="9"/>
        <v>0.2055948522365019</v>
      </c>
      <c r="I117">
        <f t="shared" si="10"/>
        <v>0.25253849481176965</v>
      </c>
      <c r="J117">
        <f t="shared" si="11"/>
        <v>0.30507698962353896</v>
      </c>
      <c r="K117">
        <f t="shared" si="12"/>
        <v>-0.12974959940435235</v>
      </c>
      <c r="L117">
        <f t="shared" si="13"/>
        <v>-8.3658883214918239E-2</v>
      </c>
      <c r="M117">
        <f t="shared" si="14"/>
        <v>0.79330087673381089</v>
      </c>
      <c r="N117">
        <f t="shared" si="15"/>
        <v>0.84546537022137458</v>
      </c>
      <c r="O117">
        <f>((Table35[[#This Row],[i1]]*Table35[[#This Row],[w1]])+(Table35[[#This Row],[i2]]*Table35[[#This Row],[w2]]))</f>
        <v>2.8199356529562743E-2</v>
      </c>
      <c r="P117">
        <f>((Table35[[#This Row],[i1]]*Table35[[#This Row],[w3]])+(Table35[[#This Row],[i2]]*Table35[[#This Row],[w4]]))</f>
        <v>4.3134623702942382E-2</v>
      </c>
      <c r="Q117">
        <f>((1/(1 + EXP(-Table35[[#This Row],[h1]]))))</f>
        <v>0.50704937199801869</v>
      </c>
      <c r="R117">
        <f>((1/(1 + EXP(-Table35[[#This Row],[h2]]))))</f>
        <v>0.51078198423472609</v>
      </c>
      <c r="S117">
        <f>((Table35[[#This Row],[out_h1]]*Table35[[#This Row],[w5]])+(Table35[[#This Row],[out_h2]]*Table35[[#This Row],[w6]]))</f>
        <v>-0.10852090326234852</v>
      </c>
      <c r="T117">
        <f>((Table35[[#This Row],[out_h1]]*Table35[[#This Row],[w7]])+(Table35[[#This Row],[out_h2]]*Table35[[#This Row],[w8]]))</f>
        <v>0.8340911907567774</v>
      </c>
      <c r="U117">
        <f>((1/(1 + EXP(-Table35[[#This Row],[o1]]))))</f>
        <v>0.47289636843833627</v>
      </c>
      <c r="V117">
        <f>((1/(1 + EXP(-Table35[[#This Row],[o2]]))))</f>
        <v>0.69721929502374924</v>
      </c>
      <c r="W117">
        <f>((1/2 * (Table35[[#This Row],[t1]]-Table35[[#This Row],[out_o1]])^2))</f>
        <v>0.10713652395669998</v>
      </c>
      <c r="X117">
        <f>((1/2 * (Table35[[#This Row],[t2]]-Table35[[#This Row],[out_o2]])^2))</f>
        <v>4.2860270603195187E-2</v>
      </c>
      <c r="Y117" s="30">
        <f>Table35[[#This Row],[E1]]+Table35[[#This Row],[E2]]</f>
        <v>0.14999679455989517</v>
      </c>
      <c r="Z11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-7.9987659538346761E-4</v>
      </c>
      <c r="AA117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-1.5997531907669352E-3</v>
      </c>
      <c r="AB11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-7.7370698880768014E-4</v>
      </c>
      <c r="AC117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-1.5474139776153603E-3</v>
      </c>
      <c r="AD117">
        <f>(Table35[[#This Row],[out_o1]]-Table35[[#This Row],[t1]])*Table35[[#This Row],[out_o1]]*(1-Table35[[#This Row],[out_o1]])*Table35[[#This Row],[out_h1]]</f>
        <v>5.8505407692412345E-2</v>
      </c>
      <c r="AE117">
        <f>(Table35[[#This Row],[out_o1]]-Table35[[#This Row],[t1]])*Table35[[#This Row],[out_o1]]*(1-Table35[[#This Row],[out_o1]])*Table35[[#This Row],[out_h2]]</f>
        <v>5.8936091591705507E-2</v>
      </c>
      <c r="AF117">
        <f>(Table35[[#This Row],[out_o2]]-Table35[[#This Row],[t2]])*Table35[[#This Row],[out_o2]]*(1-Table35[[#This Row],[out_o2]])*Table35[[#This Row],[out_h1]]</f>
        <v>-3.1339372362033123E-2</v>
      </c>
      <c r="AG117">
        <f>(Table35[[#This Row],[out_o2]]-Table35[[#This Row],[t2]])*Table35[[#This Row],[out_o2]]*(1-Table35[[#This Row],[out_o2]])*Table35[[#This Row],[out_h2]]</f>
        <v>-3.1570075191440651E-2</v>
      </c>
    </row>
    <row r="118" spans="1:33">
      <c r="A118">
        <v>42</v>
      </c>
      <c r="B118">
        <v>0.05</v>
      </c>
      <c r="C118">
        <v>0.1</v>
      </c>
      <c r="D118">
        <v>0.01</v>
      </c>
      <c r="E118">
        <v>0.99</v>
      </c>
      <c r="F118" s="29">
        <v>0.2</v>
      </c>
      <c r="G118">
        <f t="shared" si="8"/>
        <v>0.15295740143732769</v>
      </c>
      <c r="H118">
        <f t="shared" si="9"/>
        <v>0.20591480287465527</v>
      </c>
      <c r="I118">
        <f t="shared" si="10"/>
        <v>0.25269323620953121</v>
      </c>
      <c r="J118">
        <f t="shared" si="11"/>
        <v>0.30538647241906203</v>
      </c>
      <c r="K118">
        <f t="shared" si="12"/>
        <v>-0.14145068094283481</v>
      </c>
      <c r="L118">
        <f t="shared" si="13"/>
        <v>-9.5446101533259345E-2</v>
      </c>
      <c r="M118">
        <f t="shared" si="14"/>
        <v>0.79956875120621751</v>
      </c>
      <c r="N118">
        <f t="shared" si="15"/>
        <v>0.85177938525966268</v>
      </c>
      <c r="O118">
        <f>((Table35[[#This Row],[i1]]*Table35[[#This Row],[w1]])+(Table35[[#This Row],[i2]]*Table35[[#This Row],[w2]]))</f>
        <v>2.8239350359331915E-2</v>
      </c>
      <c r="P118">
        <f>((Table35[[#This Row],[i1]]*Table35[[#This Row],[w3]])+(Table35[[#This Row],[i2]]*Table35[[#This Row],[w4]]))</f>
        <v>4.3173309052382765E-2</v>
      </c>
      <c r="Q118">
        <f>((1/(1 + EXP(-Table35[[#This Row],[h1]]))))</f>
        <v>0.50705936846520216</v>
      </c>
      <c r="R118">
        <f>((1/(1 + EXP(-Table35[[#This Row],[h2]]))))</f>
        <v>0.51079165107083535</v>
      </c>
      <c r="S118">
        <f>((Table35[[#This Row],[out_h1]]*Table35[[#This Row],[w5]])+(Table35[[#This Row],[out_h2]]*Table35[[#This Row],[w6]]))</f>
        <v>-0.12047696473829475</v>
      </c>
      <c r="T118">
        <f>((Table35[[#This Row],[out_h1]]*Table35[[#This Row],[w7]])+(Table35[[#This Row],[out_h2]]*Table35[[#This Row],[w8]]))</f>
        <v>0.84051062457601922</v>
      </c>
      <c r="U118">
        <f>((1/(1 + EXP(-Table35[[#This Row],[o1]]))))</f>
        <v>0.46991713699125143</v>
      </c>
      <c r="V118">
        <f>((1/(1 + EXP(-Table35[[#This Row],[o2]]))))</f>
        <v>0.69857274854025153</v>
      </c>
      <c r="W118">
        <f>((1/2 * (Table35[[#This Row],[t1]]-Table35[[#This Row],[out_o1]])^2))</f>
        <v>0.10576188644911476</v>
      </c>
      <c r="X118">
        <f>((1/2 * (Table35[[#This Row],[t2]]-Table35[[#This Row],[out_o2]])^2))</f>
        <v>4.2464921446691728E-2</v>
      </c>
      <c r="Y118" s="30">
        <f>Table35[[#This Row],[E1]]+Table35[[#This Row],[E2]]</f>
        <v>0.1482268078958065</v>
      </c>
      <c r="Z11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-8.1572441766112128E-4</v>
      </c>
      <c r="AA118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-1.6314488353222426E-3</v>
      </c>
      <c r="AB11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-7.8989839337206033E-4</v>
      </c>
      <c r="AC118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-1.5797967867441207E-3</v>
      </c>
      <c r="AD118">
        <f>(Table35[[#This Row],[out_o1]]-Table35[[#This Row],[t1]])*Table35[[#This Row],[out_o1]]*(1-Table35[[#This Row],[out_o1]])*Table35[[#This Row],[out_h1]]</f>
        <v>5.8090277446764156E-2</v>
      </c>
      <c r="AE118">
        <f>(Table35[[#This Row],[out_o1]]-Table35[[#This Row],[t1]])*Table35[[#This Row],[out_o1]]*(1-Table35[[#This Row],[out_o1]])*Table35[[#This Row],[out_h2]]</f>
        <v>5.8517859196663018E-2</v>
      </c>
      <c r="AF118">
        <f>(Table35[[#This Row],[out_o2]]-Table35[[#This Row],[t2]])*Table35[[#This Row],[out_o2]]*(1-Table35[[#This Row],[out_o2]])*Table35[[#This Row],[out_h1]]</f>
        <v>-3.111595428368237E-2</v>
      </c>
      <c r="AG118">
        <f>(Table35[[#This Row],[out_o2]]-Table35[[#This Row],[t2]])*Table35[[#This Row],[out_o2]]*(1-Table35[[#This Row],[out_o2]])*Table35[[#This Row],[out_h2]]</f>
        <v>-3.1344987691115871E-2</v>
      </c>
    </row>
    <row r="119" spans="1:33">
      <c r="A119">
        <v>43</v>
      </c>
      <c r="B119">
        <v>0.05</v>
      </c>
      <c r="C119">
        <v>0.1</v>
      </c>
      <c r="D119">
        <v>0.01</v>
      </c>
      <c r="E119">
        <v>0.99</v>
      </c>
      <c r="F119" s="29">
        <v>0.2</v>
      </c>
      <c r="G119">
        <f t="shared" si="8"/>
        <v>0.15312054632085992</v>
      </c>
      <c r="H119">
        <f t="shared" si="9"/>
        <v>0.20624109264171972</v>
      </c>
      <c r="I119">
        <f t="shared" si="10"/>
        <v>0.25285121588820564</v>
      </c>
      <c r="J119">
        <f t="shared" si="11"/>
        <v>0.30570243177641088</v>
      </c>
      <c r="K119">
        <f t="shared" si="12"/>
        <v>-0.15306873643218763</v>
      </c>
      <c r="L119">
        <f t="shared" si="13"/>
        <v>-0.10714967337259194</v>
      </c>
      <c r="M119">
        <f t="shared" si="14"/>
        <v>0.80579194206295401</v>
      </c>
      <c r="N119">
        <f t="shared" si="15"/>
        <v>0.85804838279788587</v>
      </c>
      <c r="O119">
        <f>((Table35[[#This Row],[i1]]*Table35[[#This Row],[w1]])+(Table35[[#This Row],[i2]]*Table35[[#This Row],[w2]]))</f>
        <v>2.8280136580214971E-2</v>
      </c>
      <c r="P119">
        <f>((Table35[[#This Row],[i1]]*Table35[[#This Row],[w3]])+(Table35[[#This Row],[i2]]*Table35[[#This Row],[w4]]))</f>
        <v>4.3212803972051371E-2</v>
      </c>
      <c r="Q119">
        <f>((1/(1 + EXP(-Table35[[#This Row],[h1]]))))</f>
        <v>0.50706956298491779</v>
      </c>
      <c r="R119">
        <f>((1/(1 + EXP(-Table35[[#This Row],[h2]]))))</f>
        <v>0.510801520196977</v>
      </c>
      <c r="S119">
        <f>((Table35[[#This Row],[out_h1]]*Table35[[#This Row],[w5]])+(Table35[[#This Row],[out_h2]]*Table35[[#This Row],[w6]]))</f>
        <v>-0.13234871333665246</v>
      </c>
      <c r="T119">
        <f>((Table35[[#This Row],[out_h1]]*Table35[[#This Row],[w7]])+(Table35[[#This Row],[out_h2]]*Table35[[#This Row],[w8]]))</f>
        <v>0.84688498625434805</v>
      </c>
      <c r="U119">
        <f>((1/(1 + EXP(-Table35[[#This Row],[o1]]))))</f>
        <v>0.46696103397096206</v>
      </c>
      <c r="V119">
        <f>((1/(1 + EXP(-Table35[[#This Row],[o2]]))))</f>
        <v>0.69991328927320884</v>
      </c>
      <c r="W119">
        <f>((1/2 * (Table35[[#This Row],[t1]]-Table35[[#This Row],[out_o1]])^2))</f>
        <v>0.10440669328390537</v>
      </c>
      <c r="X119">
        <f>((1/2 * (Table35[[#This Row],[t2]]-Table35[[#This Row],[out_o2]])^2))</f>
        <v>4.2075149870144504E-2</v>
      </c>
      <c r="Y119" s="30">
        <f>Table35[[#This Row],[E1]]+Table35[[#This Row],[E2]]</f>
        <v>0.14648184315404988</v>
      </c>
      <c r="Z11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-8.3115590838466987E-4</v>
      </c>
      <c r="AA119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-1.6623118167693397E-3</v>
      </c>
      <c r="AB11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-8.0567342303724154E-4</v>
      </c>
      <c r="AC119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-1.6113468460744831E-3</v>
      </c>
      <c r="AD119">
        <f>(Table35[[#This Row],[out_o1]]-Table35[[#This Row],[t1]])*Table35[[#This Row],[out_o1]]*(1-Table35[[#This Row],[out_o1]])*Table35[[#This Row],[out_h1]]</f>
        <v>5.7674828379072132E-2</v>
      </c>
      <c r="AE119">
        <f>(Table35[[#This Row],[out_o1]]-Table35[[#This Row],[t1]])*Table35[[#This Row],[out_o1]]*(1-Table35[[#This Row],[out_o1]])*Table35[[#This Row],[out_h2]]</f>
        <v>5.809930661132201E-2</v>
      </c>
      <c r="AF119">
        <f>(Table35[[#This Row],[out_o2]]-Table35[[#This Row],[t2]])*Table35[[#This Row],[out_o2]]*(1-Table35[[#This Row],[out_o2]])*Table35[[#This Row],[out_h1]]</f>
        <v>-3.0894870493560003E-2</v>
      </c>
      <c r="AG119">
        <f>(Table35[[#This Row],[out_o2]]-Table35[[#This Row],[t2]])*Table35[[#This Row],[out_o2]]*(1-Table35[[#This Row],[out_o2]])*Table35[[#This Row],[out_h2]]</f>
        <v>-3.1122252184693978E-2</v>
      </c>
    </row>
    <row r="120" spans="1:33">
      <c r="A120">
        <v>44</v>
      </c>
      <c r="B120">
        <v>0.05</v>
      </c>
      <c r="C120">
        <v>0.1</v>
      </c>
      <c r="D120">
        <v>0.01</v>
      </c>
      <c r="E120">
        <v>0.99</v>
      </c>
      <c r="F120" s="29">
        <v>0.2</v>
      </c>
      <c r="G120">
        <f t="shared" si="8"/>
        <v>0.15328677750253686</v>
      </c>
      <c r="H120">
        <f t="shared" si="9"/>
        <v>0.2065735550050736</v>
      </c>
      <c r="I120">
        <f t="shared" si="10"/>
        <v>0.25301235057281307</v>
      </c>
      <c r="J120">
        <f t="shared" si="11"/>
        <v>0.3060247011456258</v>
      </c>
      <c r="K120">
        <f t="shared" si="12"/>
        <v>-0.16460370210800207</v>
      </c>
      <c r="L120">
        <f t="shared" si="13"/>
        <v>-0.11876953469485635</v>
      </c>
      <c r="M120">
        <f t="shared" si="14"/>
        <v>0.81197091616166606</v>
      </c>
      <c r="N120">
        <f t="shared" si="15"/>
        <v>0.86427283323482462</v>
      </c>
      <c r="O120">
        <f>((Table35[[#This Row],[i1]]*Table35[[#This Row],[w1]])+(Table35[[#This Row],[i2]]*Table35[[#This Row],[w2]]))</f>
        <v>2.8321694375634202E-2</v>
      </c>
      <c r="P120">
        <f>((Table35[[#This Row],[i1]]*Table35[[#This Row],[w3]])+(Table35[[#This Row],[i2]]*Table35[[#This Row],[w4]]))</f>
        <v>4.3253087643203236E-2</v>
      </c>
      <c r="Q120">
        <f>((1/(1 + EXP(-Table35[[#This Row],[h1]]))))</f>
        <v>0.507079950353714</v>
      </c>
      <c r="R120">
        <f>((1/(1 + EXP(-Table35[[#This Row],[h2]]))))</f>
        <v>0.51081158641037328</v>
      </c>
      <c r="S120">
        <f>((Table35[[#This Row],[out_h1]]*Table35[[#This Row],[w5]])+(Table35[[#This Row],[out_h2]]*Table35[[#This Row],[w6]]))</f>
        <v>-0.14413609152766466</v>
      </c>
      <c r="T120">
        <f>((Table35[[#This Row],[out_h1]]*Table35[[#This Row],[w7]])+(Table35[[#This Row],[out_h2]]*Table35[[#This Row],[w8]]))</f>
        <v>0.85321474889198612</v>
      </c>
      <c r="U120">
        <f>((1/(1 + EXP(-Table35[[#This Row],[o1]]))))</f>
        <v>0.46402823232612245</v>
      </c>
      <c r="V120">
        <f>((1/(1 + EXP(-Table35[[#This Row],[o2]]))))</f>
        <v>0.70124107430555827</v>
      </c>
      <c r="W120">
        <f>((1/2 * (Table35[[#This Row],[t1]]-Table35[[#This Row],[out_o1]])^2))</f>
        <v>0.1030708178745917</v>
      </c>
      <c r="X120">
        <f>((1/2 * (Table35[[#This Row],[t2]]-Table35[[#This Row],[out_o2]])^2))</f>
        <v>4.1690858584104061E-2</v>
      </c>
      <c r="Y120" s="30">
        <f>Table35[[#This Row],[E1]]+Table35[[#This Row],[E2]]</f>
        <v>0.14476167645869575</v>
      </c>
      <c r="Z12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-8.4617568098571509E-4</v>
      </c>
      <c r="AA120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-1.6923513619714302E-3</v>
      </c>
      <c r="AB12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-8.2103648306964356E-4</v>
      </c>
      <c r="AC120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-1.6420729661392871E-3</v>
      </c>
      <c r="AD120">
        <f>(Table35[[#This Row],[out_o1]]-Table35[[#This Row],[t1]])*Table35[[#This Row],[out_o1]]*(1-Table35[[#This Row],[out_o1]])*Table35[[#This Row],[out_h1]]</f>
        <v>5.7259244902196006E-2</v>
      </c>
      <c r="AE120">
        <f>(Table35[[#This Row],[out_o1]]-Table35[[#This Row],[t1]])*Table35[[#This Row],[out_o1]]*(1-Table35[[#This Row],[out_o1]])*Table35[[#This Row],[out_h2]]</f>
        <v>5.7680619603966546E-2</v>
      </c>
      <c r="AF120">
        <f>(Table35[[#This Row],[out_o2]]-Table35[[#This Row],[t2]])*Table35[[#This Row],[out_o2]]*(1-Table35[[#This Row],[out_o2]])*Table35[[#This Row],[out_h1]]</f>
        <v>-3.0676096269513318E-2</v>
      </c>
      <c r="AG120">
        <f>(Table35[[#This Row],[out_o2]]-Table35[[#This Row],[t2]])*Table35[[#This Row],[out_o2]]*(1-Table35[[#This Row],[out_o2]])*Table35[[#This Row],[out_h2]]</f>
        <v>-3.0901843761278705E-2</v>
      </c>
    </row>
    <row r="121" spans="1:33">
      <c r="A121">
        <v>45</v>
      </c>
      <c r="B121">
        <v>0.05</v>
      </c>
      <c r="C121">
        <v>0.1</v>
      </c>
      <c r="D121">
        <v>0.01</v>
      </c>
      <c r="E121">
        <v>0.99</v>
      </c>
      <c r="F121" s="29">
        <v>0.2</v>
      </c>
      <c r="G121">
        <f t="shared" si="8"/>
        <v>0.15345601263873401</v>
      </c>
      <c r="H121">
        <f t="shared" si="9"/>
        <v>0.20691202527746788</v>
      </c>
      <c r="I121">
        <f t="shared" si="10"/>
        <v>0.253176557869427</v>
      </c>
      <c r="J121">
        <f t="shared" si="11"/>
        <v>0.30635311573885365</v>
      </c>
      <c r="K121">
        <f t="shared" si="12"/>
        <v>-0.17605555108844129</v>
      </c>
      <c r="L121">
        <f t="shared" si="13"/>
        <v>-0.13030565861564966</v>
      </c>
      <c r="M121">
        <f t="shared" si="14"/>
        <v>0.81810613541556876</v>
      </c>
      <c r="N121">
        <f t="shared" si="15"/>
        <v>0.87045320198708032</v>
      </c>
      <c r="O121">
        <f>((Table35[[#This Row],[i1]]*Table35[[#This Row],[w1]])+(Table35[[#This Row],[i2]]*Table35[[#This Row],[w2]]))</f>
        <v>2.8364003159683491E-2</v>
      </c>
      <c r="P121">
        <f>((Table35[[#This Row],[i1]]*Table35[[#This Row],[w3]])+(Table35[[#This Row],[i2]]*Table35[[#This Row],[w4]]))</f>
        <v>4.3294139467356718E-2</v>
      </c>
      <c r="Q121">
        <f>((1/(1 + EXP(-Table35[[#This Row],[h1]]))))</f>
        <v>0.50709052542579969</v>
      </c>
      <c r="R121">
        <f>((1/(1 + EXP(-Table35[[#This Row],[h2]]))))</f>
        <v>0.51082184456329316</v>
      </c>
      <c r="S121">
        <f>((Table35[[#This Row],[out_h1]]*Table35[[#This Row],[w5]])+(Table35[[#This Row],[out_h2]]*Table35[[#This Row],[w6]]))</f>
        <v>-0.15583907879664732</v>
      </c>
      <c r="T121">
        <f>((Table35[[#This Row],[out_h1]]*Table35[[#This Row],[w7]])+(Table35[[#This Row],[out_h2]]*Table35[[#This Row],[w8]]))</f>
        <v>0.85950038030701637</v>
      </c>
      <c r="U121">
        <f>((1/(1 + EXP(-Table35[[#This Row],[o1]]))))</f>
        <v>0.46111888677392204</v>
      </c>
      <c r="V121">
        <f>((1/(1 + EXP(-Table35[[#This Row],[o2]]))))</f>
        <v>0.70255625890396978</v>
      </c>
      <c r="W121">
        <f>((1/2 * (Table35[[#This Row],[t1]]-Table35[[#This Row],[out_o1]])^2))</f>
        <v>0.10175412500207134</v>
      </c>
      <c r="X121">
        <f>((1/2 * (Table35[[#This Row],[t2]]-Table35[[#This Row],[out_o2]])^2))</f>
        <v>4.1311952147640822E-2</v>
      </c>
      <c r="Y121" s="30">
        <f>Table35[[#This Row],[E1]]+Table35[[#This Row],[E2]]</f>
        <v>0.14306607714971217</v>
      </c>
      <c r="Z12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-8.6078854683412694E-4</v>
      </c>
      <c r="AA121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-1.7215770936682539E-3</v>
      </c>
      <c r="AB12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-8.3599218528340128E-4</v>
      </c>
      <c r="AC121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-1.6719843705668026E-3</v>
      </c>
      <c r="AD121">
        <f>(Table35[[#This Row],[out_o1]]-Table35[[#This Row],[t1]])*Table35[[#This Row],[out_o1]]*(1-Table35[[#This Row],[out_o1]])*Table35[[#This Row],[out_h1]]</f>
        <v>5.6843705319775034E-2</v>
      </c>
      <c r="AE121">
        <f>(Table35[[#This Row],[out_o1]]-Table35[[#This Row],[t1]])*Table35[[#This Row],[out_o1]]*(1-Table35[[#This Row],[out_o1]])*Table35[[#This Row],[out_h2]]</f>
        <v>5.7261977787649708E-2</v>
      </c>
      <c r="AF121">
        <f>(Table35[[#This Row],[out_o2]]-Table35[[#This Row],[t2]])*Table35[[#This Row],[out_o2]]*(1-Table35[[#This Row],[out_o2]])*Table35[[#This Row],[out_h1]]</f>
        <v>-3.045960693797406E-2</v>
      </c>
      <c r="AG121">
        <f>(Table35[[#This Row],[out_o2]]-Table35[[#This Row],[t2]])*Table35[[#This Row],[out_o2]]*(1-Table35[[#This Row],[out_o2]])*Table35[[#This Row],[out_h2]]</f>
        <v>-3.0683737558818841E-2</v>
      </c>
    </row>
    <row r="122" spans="1:33">
      <c r="A122">
        <v>46</v>
      </c>
      <c r="B122">
        <v>0.05</v>
      </c>
      <c r="C122">
        <v>0.1</v>
      </c>
      <c r="D122">
        <v>0.01</v>
      </c>
      <c r="E122">
        <v>0.99</v>
      </c>
      <c r="F122" s="29">
        <v>0.2</v>
      </c>
      <c r="G122">
        <f t="shared" si="8"/>
        <v>0.15362817034810083</v>
      </c>
      <c r="H122">
        <f t="shared" si="9"/>
        <v>0.20725634069620152</v>
      </c>
      <c r="I122">
        <f t="shared" si="10"/>
        <v>0.2533437563064837</v>
      </c>
      <c r="J122">
        <f t="shared" si="11"/>
        <v>0.30668751261296701</v>
      </c>
      <c r="K122">
        <f t="shared" si="12"/>
        <v>-0.18742429215239628</v>
      </c>
      <c r="L122">
        <f t="shared" si="13"/>
        <v>-0.1417580541731796</v>
      </c>
      <c r="M122">
        <f t="shared" si="14"/>
        <v>0.8241980568031636</v>
      </c>
      <c r="N122">
        <f t="shared" si="15"/>
        <v>0.87658994949884406</v>
      </c>
      <c r="O122">
        <f>((Table35[[#This Row],[i1]]*Table35[[#This Row],[w1]])+(Table35[[#This Row],[i2]]*Table35[[#This Row],[w2]]))</f>
        <v>2.8407042587025196E-2</v>
      </c>
      <c r="P122">
        <f>((Table35[[#This Row],[i1]]*Table35[[#This Row],[w3]])+(Table35[[#This Row],[i2]]*Table35[[#This Row],[w4]]))</f>
        <v>4.3335939076620887E-2</v>
      </c>
      <c r="Q122">
        <f>((1/(1 + EXP(-Table35[[#This Row],[h1]]))))</f>
        <v>0.50710128311551961</v>
      </c>
      <c r="R122">
        <f>((1/(1 + EXP(-Table35[[#This Row],[h2]]))))</f>
        <v>0.51083228956563365</v>
      </c>
      <c r="S122">
        <f>((Table35[[#This Row],[out_h1]]*Table35[[#This Row],[w5]])+(Table35[[#This Row],[out_h2]]*Table35[[#This Row],[w6]]))</f>
        <v>-0.16745769041515263</v>
      </c>
      <c r="T122">
        <f>((Table35[[#This Row],[out_h1]]*Table35[[#This Row],[w7]])+(Table35[[#This Row],[out_h2]]*Table35[[#This Row],[w8]]))</f>
        <v>0.86574234305891984</v>
      </c>
      <c r="U122">
        <f>((1/(1 + EXP(-Table35[[#This Row],[o1]]))))</f>
        <v>0.45823313428616547</v>
      </c>
      <c r="V122">
        <f>((1/(1 + EXP(-Table35[[#This Row],[o2]]))))</f>
        <v>0.70385899652057904</v>
      </c>
      <c r="W122">
        <f>((1/2 * (Table35[[#This Row],[t1]]-Table35[[#This Row],[out_o1]])^2))</f>
        <v>0.10045647133599982</v>
      </c>
      <c r="X122">
        <f>((1/2 * (Table35[[#This Row],[t2]]-Table35[[#This Row],[out_o2]])^2))</f>
        <v>4.0938336936104998E-2</v>
      </c>
      <c r="Y122" s="30">
        <f>Table35[[#This Row],[E1]]+Table35[[#This Row],[E2]]</f>
        <v>0.14139480827210482</v>
      </c>
      <c r="Z12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-8.7499950013630195E-4</v>
      </c>
      <c r="AA122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-1.7499990002726039E-3</v>
      </c>
      <c r="AB12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-8.505453328616011E-4</v>
      </c>
      <c r="AC122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-1.7010906657232022E-3</v>
      </c>
      <c r="AD122">
        <f>(Table35[[#This Row],[out_o1]]-Table35[[#This Row],[t1]])*Table35[[#This Row],[out_o1]]*(1-Table35[[#This Row],[out_o1]])*Table35[[#This Row],[out_h1]]</f>
        <v>5.6428381810381185E-2</v>
      </c>
      <c r="AE122">
        <f>(Table35[[#This Row],[out_o1]]-Table35[[#This Row],[t1]])*Table35[[#This Row],[out_o1]]*(1-Table35[[#This Row],[out_o1]])*Table35[[#This Row],[out_h2]]</f>
        <v>5.6843554604286479E-2</v>
      </c>
      <c r="AF122">
        <f>(Table35[[#This Row],[out_o2]]-Table35[[#This Row],[t2]])*Table35[[#This Row],[out_o2]]*(1-Table35[[#This Row],[out_o2]])*Table35[[#This Row],[out_h1]]</f>
        <v>-3.0245377887851178E-2</v>
      </c>
      <c r="AG122">
        <f>(Table35[[#This Row],[out_o2]]-Table35[[#This Row],[t2]])*Table35[[#This Row],[out_o2]]*(1-Table35[[#This Row],[out_o2]])*Table35[[#This Row],[out_h2]]</f>
        <v>-3.0467908778115168E-2</v>
      </c>
    </row>
    <row r="123" spans="1:33">
      <c r="A123">
        <v>47</v>
      </c>
      <c r="B123">
        <v>0.05</v>
      </c>
      <c r="C123">
        <v>0.1</v>
      </c>
      <c r="D123">
        <v>0.01</v>
      </c>
      <c r="E123">
        <v>0.99</v>
      </c>
      <c r="F123" s="29">
        <v>0.2</v>
      </c>
      <c r="G123">
        <f t="shared" si="8"/>
        <v>0.15380317024812809</v>
      </c>
      <c r="H123">
        <f t="shared" si="9"/>
        <v>0.20760634049625604</v>
      </c>
      <c r="I123">
        <f t="shared" si="10"/>
        <v>0.25351386537305604</v>
      </c>
      <c r="J123">
        <f t="shared" si="11"/>
        <v>0.30702773074611167</v>
      </c>
      <c r="K123">
        <f t="shared" si="12"/>
        <v>-0.19870996851447253</v>
      </c>
      <c r="L123">
        <f t="shared" si="13"/>
        <v>-0.15312676509403689</v>
      </c>
      <c r="M123">
        <f t="shared" si="14"/>
        <v>0.83024713238073389</v>
      </c>
      <c r="N123">
        <f t="shared" si="15"/>
        <v>0.88268353125446708</v>
      </c>
      <c r="O123">
        <f>((Table35[[#This Row],[i1]]*Table35[[#This Row],[w1]])+(Table35[[#This Row],[i2]]*Table35[[#This Row],[w2]]))</f>
        <v>2.845079256203201E-2</v>
      </c>
      <c r="P123">
        <f>((Table35[[#This Row],[i1]]*Table35[[#This Row],[w3]])+(Table35[[#This Row],[i2]]*Table35[[#This Row],[w4]]))</f>
        <v>4.337846634326397E-2</v>
      </c>
      <c r="Q123">
        <f>((1/(1 + EXP(-Table35[[#This Row],[h1]]))))</f>
        <v>0.50711221839963871</v>
      </c>
      <c r="R123">
        <f>((1/(1 + EXP(-Table35[[#This Row],[h2]]))))</f>
        <v>0.51084291638731183</v>
      </c>
      <c r="S123">
        <f>((Table35[[#This Row],[out_h1]]*Table35[[#This Row],[w5]])+(Table35[[#This Row],[out_h2]]*Table35[[#This Row],[w6]]))</f>
        <v>-0.17899197620908913</v>
      </c>
      <c r="T123">
        <f>((Table35[[#This Row],[out_h1]]*Table35[[#This Row],[w7]])+(Table35[[#This Row],[out_h2]]*Table35[[#This Row],[w8]]))</f>
        <v>0.87194109447461532</v>
      </c>
      <c r="U123">
        <f>((1/(1 + EXP(-Table35[[#This Row],[o1]]))))</f>
        <v>0.45537109458631952</v>
      </c>
      <c r="V123">
        <f>((1/(1 + EXP(-Table35[[#This Row],[o2]]))))</f>
        <v>0.70514943879607117</v>
      </c>
      <c r="W123">
        <f>((1/2 * (Table35[[#This Row],[t1]]-Table35[[#This Row],[out_o1]])^2))</f>
        <v>9.9177705946508182E-2</v>
      </c>
      <c r="X123">
        <f>((1/2 * (Table35[[#This Row],[t2]]-Table35[[#This Row],[out_o2]])^2))</f>
        <v>4.0569921109096602E-2</v>
      </c>
      <c r="Y123" s="30">
        <f>Table35[[#This Row],[E1]]+Table35[[#This Row],[E2]]</f>
        <v>0.13974762705560478</v>
      </c>
      <c r="Z12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-8.8881370312834419E-4</v>
      </c>
      <c r="AA123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-1.7776274062566884E-3</v>
      </c>
      <c r="AB12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-8.6470090545584717E-4</v>
      </c>
      <c r="AC123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-1.7294018109116943E-3</v>
      </c>
      <c r="AD123">
        <f>(Table35[[#This Row],[out_o1]]-Table35[[#This Row],[t1]])*Table35[[#This Row],[out_o1]]*(1-Table35[[#This Row],[out_o1]])*Table35[[#This Row],[out_h1]]</f>
        <v>5.6013440426953554E-2</v>
      </c>
      <c r="AE123">
        <f>(Table35[[#This Row],[out_o1]]-Table35[[#This Row],[t1]])*Table35[[#This Row],[out_o1]]*(1-Table35[[#This Row],[out_o1]])*Table35[[#This Row],[out_h2]]</f>
        <v>5.642551732414005E-2</v>
      </c>
      <c r="AF123">
        <f>(Table35[[#This Row],[out_o2]]-Table35[[#This Row],[t2]])*Table35[[#This Row],[out_o2]]*(1-Table35[[#This Row],[out_o2]])*Table35[[#This Row],[out_h1]]</f>
        <v>-3.0033384583557619E-2</v>
      </c>
      <c r="AG123">
        <f>(Table35[[#This Row],[out_o2]]-Table35[[#This Row],[t2]])*Table35[[#This Row],[out_o2]]*(1-Table35[[#This Row],[out_o2]])*Table35[[#This Row],[out_h2]]</f>
        <v>-3.0254332695954692E-2</v>
      </c>
    </row>
    <row r="124" spans="1:33">
      <c r="A124">
        <v>48</v>
      </c>
      <c r="B124">
        <v>0.05</v>
      </c>
      <c r="C124">
        <v>0.1</v>
      </c>
      <c r="D124">
        <v>0.01</v>
      </c>
      <c r="E124">
        <v>0.99</v>
      </c>
      <c r="F124" s="29">
        <v>0.2</v>
      </c>
      <c r="G124">
        <f t="shared" si="8"/>
        <v>0.15398093298875376</v>
      </c>
      <c r="H124">
        <f t="shared" si="9"/>
        <v>0.20796186597750738</v>
      </c>
      <c r="I124">
        <f t="shared" si="10"/>
        <v>0.25368680555414719</v>
      </c>
      <c r="J124">
        <f t="shared" si="11"/>
        <v>0.30737361110829403</v>
      </c>
      <c r="K124">
        <f t="shared" si="12"/>
        <v>-0.20991265659986325</v>
      </c>
      <c r="L124">
        <f t="shared" si="13"/>
        <v>-0.16441186855886489</v>
      </c>
      <c r="M124">
        <f t="shared" si="14"/>
        <v>0.83625380929744542</v>
      </c>
      <c r="N124">
        <f t="shared" si="15"/>
        <v>0.88873439779365804</v>
      </c>
      <c r="O124">
        <f>((Table35[[#This Row],[i1]]*Table35[[#This Row],[w1]])+(Table35[[#This Row],[i2]]*Table35[[#This Row],[w2]]))</f>
        <v>2.8495233247188428E-2</v>
      </c>
      <c r="P124">
        <f>((Table35[[#This Row],[i1]]*Table35[[#This Row],[w3]])+(Table35[[#This Row],[i2]]*Table35[[#This Row],[w4]]))</f>
        <v>4.3421701388536765E-2</v>
      </c>
      <c r="Q124">
        <f>((1/(1 + EXP(-Table35[[#This Row],[h1]]))))</f>
        <v>0.50712332631944301</v>
      </c>
      <c r="R124">
        <f>((1/(1 + EXP(-Table35[[#This Row],[h2]]))))</f>
        <v>0.5108537200604697</v>
      </c>
      <c r="S124">
        <f>((Table35[[#This Row],[out_h1]]*Table35[[#This Row],[w5]])+(Table35[[#This Row],[out_h2]]*Table35[[#This Row],[w6]]))</f>
        <v>-0.19044201932686272</v>
      </c>
      <c r="T124">
        <f>((Table35[[#This Row],[out_h1]]*Table35[[#This Row],[w7]])+(Table35[[#This Row],[out_h2]]*Table35[[#This Row],[w8]]))</f>
        <v>0.87809708667681718</v>
      </c>
      <c r="U124">
        <f>((1/(1 + EXP(-Table35[[#This Row],[o1]]))))</f>
        <v>0.45253287065556563</v>
      </c>
      <c r="V124">
        <f>((1/(1 + EXP(-Table35[[#This Row],[o2]]))))</f>
        <v>0.70642773556402527</v>
      </c>
      <c r="W124">
        <f>((1/2 * (Table35[[#This Row],[t1]]-Table35[[#This Row],[out_o1]])^2))</f>
        <v>9.7917670805327789E-2</v>
      </c>
      <c r="X124">
        <f>((1/2 * (Table35[[#This Row],[t2]]-Table35[[#This Row],[out_o2]])^2))</f>
        <v>4.0206614578673187E-2</v>
      </c>
      <c r="Y124" s="30">
        <f>Table35[[#This Row],[E1]]+Table35[[#This Row],[E2]]</f>
        <v>0.13812428538400098</v>
      </c>
      <c r="Z12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-9.0223647159882363E-4</v>
      </c>
      <c r="AA124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-1.8044729431976473E-3</v>
      </c>
      <c r="AB12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-8.7846404460019975E-4</v>
      </c>
      <c r="AC124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-1.7569280892003995E-3</v>
      </c>
      <c r="AD124">
        <f>(Table35[[#This Row],[out_o1]]-Table35[[#This Row],[t1]])*Table35[[#This Row],[out_o1]]*(1-Table35[[#This Row],[out_o1]])*Table35[[#This Row],[out_h1]]</f>
        <v>5.5599041110593078E-2</v>
      </c>
      <c r="AE124">
        <f>(Table35[[#This Row],[out_o1]]-Table35[[#This Row],[t1]])*Table35[[#This Row],[out_o1]]*(1-Table35[[#This Row],[out_o1]])*Table35[[#This Row],[out_h2]]</f>
        <v>5.6008027059773008E-2</v>
      </c>
      <c r="AF124">
        <f>(Table35[[#This Row],[out_o2]]-Table35[[#This Row],[t2]])*Table35[[#This Row],[out_o2]]*(1-Table35[[#This Row],[out_o2]])*Table35[[#This Row],[out_h1]]</f>
        <v>-2.9823602577211498E-2</v>
      </c>
      <c r="AG124">
        <f>(Table35[[#This Row],[out_o2]]-Table35[[#This Row],[t2]])*Table35[[#This Row],[out_o2]]*(1-Table35[[#This Row],[out_o2]])*Table35[[#This Row],[out_h2]]</f>
        <v>-3.0042984677412538E-2</v>
      </c>
    </row>
    <row r="125" spans="1:33">
      <c r="A125">
        <v>49</v>
      </c>
      <c r="B125">
        <v>0.05</v>
      </c>
      <c r="C125">
        <v>0.1</v>
      </c>
      <c r="D125">
        <v>0.01</v>
      </c>
      <c r="E125">
        <v>0.99</v>
      </c>
      <c r="F125" s="29">
        <v>0.2</v>
      </c>
      <c r="G125">
        <f t="shared" si="8"/>
        <v>0.15416138028307352</v>
      </c>
      <c r="H125">
        <f t="shared" si="9"/>
        <v>0.2083227605661469</v>
      </c>
      <c r="I125">
        <f t="shared" si="10"/>
        <v>0.25386249836306723</v>
      </c>
      <c r="J125">
        <f t="shared" si="11"/>
        <v>0.30772499672613413</v>
      </c>
      <c r="K125">
        <f t="shared" si="12"/>
        <v>-0.22103246482198186</v>
      </c>
      <c r="L125">
        <f t="shared" si="13"/>
        <v>-0.1756134739708195</v>
      </c>
      <c r="M125">
        <f t="shared" si="14"/>
        <v>0.8422185298128877</v>
      </c>
      <c r="N125">
        <f t="shared" si="15"/>
        <v>0.89474299472914054</v>
      </c>
      <c r="O125">
        <f>((Table35[[#This Row],[i1]]*Table35[[#This Row],[w1]])+(Table35[[#This Row],[i2]]*Table35[[#This Row],[w2]]))</f>
        <v>2.8540345070768369E-2</v>
      </c>
      <c r="P125">
        <f>((Table35[[#This Row],[i1]]*Table35[[#This Row],[w3]])+(Table35[[#This Row],[i2]]*Table35[[#This Row],[w4]]))</f>
        <v>4.3465624590766777E-2</v>
      </c>
      <c r="Q125">
        <f>((1/(1 + EXP(-Table35[[#This Row],[h1]]))))</f>
        <v>0.50713460198265858</v>
      </c>
      <c r="R125">
        <f>((1/(1 + EXP(-Table35[[#This Row],[h2]]))))</f>
        <v>0.5108646956814975</v>
      </c>
      <c r="S125">
        <f>((Table35[[#This Row],[out_h1]]*Table35[[#This Row],[w5]])+(Table35[[#This Row],[out_h2]]*Table35[[#This Row],[w6]]))</f>
        <v>-0.20180793501041505</v>
      </c>
      <c r="T125">
        <f>((Table35[[#This Row],[out_h1]]*Table35[[#This Row],[w7]])+(Table35[[#This Row],[out_h2]]*Table35[[#This Row],[w8]]))</f>
        <v>0.88421076661453279</v>
      </c>
      <c r="U125">
        <f>((1/(1 + EXP(-Table35[[#This Row],[o1]]))))</f>
        <v>0.44971854924598481</v>
      </c>
      <c r="V125">
        <f>((1/(1 + EXP(-Table35[[#This Row],[o2]]))))</f>
        <v>0.70769403485643723</v>
      </c>
      <c r="W125">
        <f>((1/2 * (Table35[[#This Row],[t1]]-Table35[[#This Row],[out_o1]])^2))</f>
        <v>9.6676201275496781E-2</v>
      </c>
      <c r="X125">
        <f>((1/2 * (Table35[[#This Row],[t2]]-Table35[[#This Row],[out_o2]])^2))</f>
        <v>3.9848328977819238E-2</v>
      </c>
      <c r="Y125" s="30">
        <f>Table35[[#This Row],[E1]]+Table35[[#This Row],[E2]]</f>
        <v>0.13652453025331601</v>
      </c>
      <c r="Z12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-9.152732607717566E-4</v>
      </c>
      <c r="AA125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-1.8305465215435132E-3</v>
      </c>
      <c r="AB12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-8.9184003947145928E-4</v>
      </c>
      <c r="AC125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-1.7836800789429186E-3</v>
      </c>
      <c r="AD125">
        <f>(Table35[[#This Row],[out_o1]]-Table35[[#This Row],[t1]])*Table35[[#This Row],[out_o1]]*(1-Table35[[#This Row],[out_o1]])*Table35[[#This Row],[out_h1]]</f>
        <v>5.5185337717795123E-2</v>
      </c>
      <c r="AE125">
        <f>(Table35[[#This Row],[out_o1]]-Table35[[#This Row],[t1]])*Table35[[#This Row],[out_o1]]*(1-Table35[[#This Row],[out_o1]])*Table35[[#This Row],[out_h2]]</f>
        <v>5.5591238793534545E-2</v>
      </c>
      <c r="AF125">
        <f>(Table35[[#This Row],[out_o2]]-Table35[[#This Row],[t2]])*Table35[[#This Row],[out_o2]]*(1-Table35[[#This Row],[out_o2]])*Table35[[#This Row],[out_h1]]</f>
        <v>-2.9616007520049576E-2</v>
      </c>
      <c r="AG125">
        <f>(Table35[[#This Row],[out_o2]]-Table35[[#This Row],[t2]])*Table35[[#This Row],[out_o2]]*(1-Table35[[#This Row],[out_o2]])*Table35[[#This Row],[out_h2]]</f>
        <v>-2.983384018736002E-2</v>
      </c>
    </row>
    <row r="126" spans="1:33">
      <c r="A126">
        <v>50</v>
      </c>
      <c r="B126">
        <v>0.05</v>
      </c>
      <c r="C126">
        <v>0.1</v>
      </c>
      <c r="D126">
        <v>0.01</v>
      </c>
      <c r="E126">
        <v>0.99</v>
      </c>
      <c r="F126" s="29">
        <v>0.2</v>
      </c>
      <c r="G126">
        <f t="shared" si="8"/>
        <v>0.15434443493522787</v>
      </c>
      <c r="H126">
        <f t="shared" si="9"/>
        <v>0.2086888698704556</v>
      </c>
      <c r="I126">
        <f t="shared" si="10"/>
        <v>0.25404086637096152</v>
      </c>
      <c r="J126">
        <f t="shared" si="11"/>
        <v>0.30808173274192269</v>
      </c>
      <c r="K126">
        <f t="shared" si="12"/>
        <v>-0.23206953236554087</v>
      </c>
      <c r="L126">
        <f t="shared" si="13"/>
        <v>-0.1867317217295264</v>
      </c>
      <c r="M126">
        <f t="shared" si="14"/>
        <v>0.84814173131689763</v>
      </c>
      <c r="N126">
        <f t="shared" si="15"/>
        <v>0.90070976276661252</v>
      </c>
      <c r="O126">
        <f>((Table35[[#This Row],[i1]]*Table35[[#This Row],[w1]])+(Table35[[#This Row],[i2]]*Table35[[#This Row],[w2]]))</f>
        <v>2.8586108733806952E-2</v>
      </c>
      <c r="P126">
        <f>((Table35[[#This Row],[i1]]*Table35[[#This Row],[w3]])+(Table35[[#This Row],[i2]]*Table35[[#This Row],[w4]]))</f>
        <v>4.3510216592740347E-2</v>
      </c>
      <c r="Q126">
        <f>((1/(1 + EXP(-Table35[[#This Row],[h1]]))))</f>
        <v>0.50714604056519452</v>
      </c>
      <c r="R126">
        <f>((1/(1 + EXP(-Table35[[#This Row],[h2]]))))</f>
        <v>0.51087583841287887</v>
      </c>
      <c r="S126">
        <f>((Table35[[#This Row],[out_h1]]*Table35[[#This Row],[w5]])+(Table35[[#This Row],[out_h2]]*Table35[[#This Row],[w6]]))</f>
        <v>-0.21308986937185251</v>
      </c>
      <c r="T126">
        <f>((Table35[[#This Row],[out_h1]]*Table35[[#This Row],[w7]])+(Table35[[#This Row],[out_h2]]*Table35[[#This Row],[w8]]))</f>
        <v>0.89028257609553207</v>
      </c>
      <c r="U126">
        <f>((1/(1 + EXP(-Table35[[#This Row],[o1]]))))</f>
        <v>0.44692820139909628</v>
      </c>
      <c r="V126">
        <f>((1/(1 + EXP(-Table35[[#This Row],[o2]]))))</f>
        <v>0.70894848291033719</v>
      </c>
      <c r="W126">
        <f>((1/2 * (Table35[[#This Row],[t1]]-Table35[[#This Row],[out_o1]])^2))</f>
        <v>9.5453126588924617E-2</v>
      </c>
      <c r="X126">
        <f>((1/2 * (Table35[[#This Row],[t2]]-Table35[[#This Row],[out_o2]])^2))</f>
        <v>3.9494977629200512E-2</v>
      </c>
      <c r="Y126" s="30">
        <f>Table35[[#This Row],[E1]]+Table35[[#This Row],[E2]]</f>
        <v>0.13494810421812514</v>
      </c>
      <c r="Z12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Row],[i1]]</f>
        <v>-9.2792965157659387E-4</v>
      </c>
      <c r="AA126">
        <f>((Table35[[#This Row],[out_o1]]-Table35[[#This Row],[t1]])*Table35[[#This Row],[out_o1]]*(1-Table35[[#This Row],[out_o1]])*Table35[[#This Row],[w5]]+(Table35[[#This Row],[out_o2]]-Table35[[#This Row],[t2]])*Table35[[#This Row],[out_o2]]*(1-Table35[[#This Row],[out_o2]])*Table35[[#This Row],[w7]])*(Table35[[#This Row],[out_h1]]*(1-Table35[[#This Row],[out_h1]]))*Table35[[#This Row],[i2]]</f>
        <v>-1.8558593031531877E-3</v>
      </c>
      <c r="AB12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Row],[i1]]</f>
        <v>-9.048343130238966E-4</v>
      </c>
      <c r="AC126">
        <f>((Table35[[#This Row],[out_o1]]-Table35[[#This Row],[t1]])*Table35[[#This Row],[out_o1]]*(1-Table35[[#This Row],[out_o1]])*Table35[[#This Row],[w6]]+(Table35[[#This Row],[out_o2]]-Table35[[#This Row],[t2]])*Table35[[#This Row],[out_o2]]*(1-Table35[[#This Row],[out_o2]])*Table35[[#This Row],[w8]])*(Table35[[#This Row],[out_h1]]*(1-Table35[[#This Row],[out_h1]]))*Table35[[#This Row],[i2]]</f>
        <v>-1.8096686260477932E-3</v>
      </c>
      <c r="AD126">
        <f>(Table35[[#This Row],[out_o1]]-Table35[[#This Row],[t1]])*Table35[[#This Row],[out_o1]]*(1-Table35[[#This Row],[out_o1]])*Table35[[#This Row],[out_h1]]</f>
        <v>5.4772478060203966E-2</v>
      </c>
      <c r="AE126">
        <f>(Table35[[#This Row],[out_o1]]-Table35[[#This Row],[t1]])*Table35[[#This Row],[out_o1]]*(1-Table35[[#This Row],[out_o1]])*Table35[[#This Row],[out_h2]]</f>
        <v>5.5175301417660555E-2</v>
      </c>
      <c r="AF126">
        <f>(Table35[[#This Row],[out_o2]]-Table35[[#This Row],[t2]])*Table35[[#This Row],[out_o2]]*(1-Table35[[#This Row],[out_o2]])*Table35[[#This Row],[out_h1]]</f>
        <v>-2.941057517309055E-2</v>
      </c>
      <c r="AG126">
        <f>(Table35[[#This Row],[out_o2]]-Table35[[#This Row],[t2]])*Table35[[#This Row],[out_o2]]*(1-Table35[[#This Row],[out_o2]])*Table35[[#This Row],[out_h2]]</f>
        <v>-2.9626874801216407E-2</v>
      </c>
    </row>
    <row r="130" spans="1:33">
      <c r="A130" t="s">
        <v>96</v>
      </c>
      <c r="B130" t="s">
        <v>73</v>
      </c>
      <c r="C130" t="s">
        <v>74</v>
      </c>
      <c r="D130" t="s">
        <v>94</v>
      </c>
      <c r="E130" t="s">
        <v>95</v>
      </c>
      <c r="F130" t="s">
        <v>108</v>
      </c>
      <c r="G130" t="s">
        <v>75</v>
      </c>
      <c r="H130" t="s">
        <v>76</v>
      </c>
      <c r="I130" t="s">
        <v>77</v>
      </c>
      <c r="J130" t="s">
        <v>78</v>
      </c>
      <c r="K130" t="s">
        <v>83</v>
      </c>
      <c r="L130" t="s">
        <v>84</v>
      </c>
      <c r="M130" t="s">
        <v>85</v>
      </c>
      <c r="N130" t="s">
        <v>86</v>
      </c>
      <c r="O130" t="s">
        <v>79</v>
      </c>
      <c r="P130" t="s">
        <v>81</v>
      </c>
      <c r="Q130" t="s">
        <v>80</v>
      </c>
      <c r="R130" t="s">
        <v>82</v>
      </c>
      <c r="S130" t="s">
        <v>87</v>
      </c>
      <c r="T130" t="s">
        <v>89</v>
      </c>
      <c r="U130" t="s">
        <v>88</v>
      </c>
      <c r="V130" t="s">
        <v>90</v>
      </c>
      <c r="W130" t="s">
        <v>91</v>
      </c>
      <c r="X130" t="s">
        <v>92</v>
      </c>
      <c r="Y130" t="s">
        <v>93</v>
      </c>
      <c r="Z130" t="s">
        <v>97</v>
      </c>
      <c r="AA130" t="s">
        <v>98</v>
      </c>
      <c r="AB130" t="s">
        <v>99</v>
      </c>
      <c r="AC130" t="s">
        <v>100</v>
      </c>
      <c r="AD130" t="s">
        <v>101</v>
      </c>
      <c r="AE130" t="s">
        <v>102</v>
      </c>
      <c r="AF130" t="s">
        <v>103</v>
      </c>
      <c r="AG130" t="s">
        <v>104</v>
      </c>
    </row>
    <row r="131" spans="1:33">
      <c r="A131">
        <v>1</v>
      </c>
      <c r="B131">
        <v>0.05</v>
      </c>
      <c r="C131">
        <v>0.1</v>
      </c>
      <c r="D131">
        <v>0.01</v>
      </c>
      <c r="E131">
        <v>0.99</v>
      </c>
      <c r="F131" s="29">
        <v>0.5</v>
      </c>
      <c r="G131">
        <v>0.15</v>
      </c>
      <c r="H131">
        <v>0.2</v>
      </c>
      <c r="I131">
        <v>0.25</v>
      </c>
      <c r="J131">
        <v>0.3</v>
      </c>
      <c r="K131">
        <v>0.4</v>
      </c>
      <c r="L131">
        <v>0.45</v>
      </c>
      <c r="M131">
        <v>0.5</v>
      </c>
      <c r="N131">
        <v>0.55000000000000004</v>
      </c>
      <c r="O131">
        <f>((Table36[[#This Row],[i1]]*Table36[[#This Row],[w1]])+(Table36[[#This Row],[i2]]*Table36[[#This Row],[w2]]))</f>
        <v>2.7500000000000004E-2</v>
      </c>
      <c r="P131">
        <f>((Table36[[#This Row],[i1]]*Table36[[#This Row],[w3]])+(Table36[[#This Row],[i2]]*Table36[[#This Row],[w4]]))</f>
        <v>4.2499999999999996E-2</v>
      </c>
      <c r="Q131">
        <f>((1/(1 + EXP(-Table36[[#This Row],[h1]]))))</f>
        <v>0.50687456676453424</v>
      </c>
      <c r="R131">
        <f>((1/(1 + EXP(-Table36[[#This Row],[h2]]))))</f>
        <v>0.51062340100496373</v>
      </c>
      <c r="S131">
        <f>((Table36[[#This Row],[out_h1]]*Table36[[#This Row],[w5]])+(Table36[[#This Row],[out_h2]]*Table36[[#This Row],[w6]]))</f>
        <v>0.43253035715804738</v>
      </c>
      <c r="T131">
        <f>((Table36[[#This Row],[out_h1]]*Table36[[#This Row],[w7]])+(Table36[[#This Row],[out_h2]]*Table36[[#This Row],[w8]]))</f>
        <v>0.53428015393499717</v>
      </c>
      <c r="U131">
        <f>((1/(1 + EXP(-Table36[[#This Row],[o1]]))))</f>
        <v>0.60647773220672796</v>
      </c>
      <c r="V131">
        <f>((1/(1 + EXP(-Table36[[#This Row],[o2]]))))</f>
        <v>0.63048083545063482</v>
      </c>
      <c r="W131">
        <f>((1/2 * (Table36[[#This Row],[t1]]-Table36[[#This Row],[out_o1]])^2))</f>
        <v>0.17789284250924053</v>
      </c>
      <c r="X131">
        <f>((1/2 * (Table36[[#This Row],[t2]]-Table36[[#This Row],[out_o2]])^2))</f>
        <v>6.4627014839136757E-2</v>
      </c>
      <c r="Y131" s="30">
        <f>Table36[[#This Row],[E1]]+Table36[[#This Row],[E2]]</f>
        <v>0.24251985734837728</v>
      </c>
      <c r="Z13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1.882556669401121E-4</v>
      </c>
      <c r="AA13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3.765113338802242E-4</v>
      </c>
      <c r="AB13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2.2487247755452336E-4</v>
      </c>
      <c r="AC13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4.4974495510904672E-4</v>
      </c>
      <c r="AD131">
        <f>(Table36[[#This Row],[out_o1]]-Table36[[#This Row],[t1]])*Table36[[#This Row],[out_o1]]*(1-Table36[[#This Row],[out_o1]])*Table36[[#This Row],[out_h1]]</f>
        <v>7.2157072912136258E-2</v>
      </c>
      <c r="AE131">
        <f>(Table36[[#This Row],[out_o1]]-Table36[[#This Row],[t1]])*Table36[[#This Row],[out_o1]]*(1-Table36[[#This Row],[out_o1]])*Table36[[#This Row],[out_h2]]</f>
        <v>7.2690745191944781E-2</v>
      </c>
      <c r="AF131">
        <f>(Table36[[#This Row],[out_o2]]-Table36[[#This Row],[t2]])*Table36[[#This Row],[out_o2]]*(1-Table36[[#This Row],[out_o2]])*Table36[[#This Row],[out_h1]]</f>
        <v>-4.2455250092604709E-2</v>
      </c>
      <c r="AG131">
        <f>(Table36[[#This Row],[out_o2]]-Table36[[#This Row],[t2]])*Table36[[#This Row],[out_o2]]*(1-Table36[[#This Row],[out_o2]])*Table36[[#This Row],[out_h2]]</f>
        <v>-4.276924828006376E-2</v>
      </c>
    </row>
    <row r="132" spans="1:33">
      <c r="A132">
        <v>2</v>
      </c>
      <c r="B132">
        <v>0.05</v>
      </c>
      <c r="C132">
        <v>0.1</v>
      </c>
      <c r="D132">
        <v>0.01</v>
      </c>
      <c r="E132">
        <v>0.99</v>
      </c>
      <c r="F132" s="29">
        <v>0.5</v>
      </c>
      <c r="G132">
        <f>G131-F131*Z131</f>
        <v>0.14990587216652995</v>
      </c>
      <c r="H132">
        <f>H131-F131*AA131</f>
        <v>0.1998117443330599</v>
      </c>
      <c r="I132">
        <f>I131-F131*AB131</f>
        <v>0.24988756376122273</v>
      </c>
      <c r="J132">
        <f>J131-F131*AC131</f>
        <v>0.29977512752244545</v>
      </c>
      <c r="K132">
        <f>K131-F131*AD131</f>
        <v>0.3639214635439319</v>
      </c>
      <c r="L132">
        <f>L131-F131*AE131</f>
        <v>0.41365462740402764</v>
      </c>
      <c r="M132">
        <f>M131-F131*AF131</f>
        <v>0.52122762504630238</v>
      </c>
      <c r="N132">
        <f>N131-F131*AG131</f>
        <v>0.57138462414003188</v>
      </c>
      <c r="O132">
        <f>((Table36[[#This Row],[i1]]*Table36[[#This Row],[w1]])+(Table36[[#This Row],[i2]]*Table36[[#This Row],[w2]]))</f>
        <v>2.747646804163249E-2</v>
      </c>
      <c r="P132">
        <f>((Table36[[#This Row],[i1]]*Table36[[#This Row],[w3]])+(Table36[[#This Row],[i2]]*Table36[[#This Row],[w4]]))</f>
        <v>4.2471890940305679E-2</v>
      </c>
      <c r="Q132">
        <f>((1/(1 + EXP(-Table36[[#This Row],[h1]]))))</f>
        <v>0.5068686848861037</v>
      </c>
      <c r="R132">
        <f>((1/(1 + EXP(-Table36[[#This Row],[h2]]))))</f>
        <v>0.51061637691023731</v>
      </c>
      <c r="S132">
        <f>((Table36[[#This Row],[out_h1]]*Table36[[#This Row],[w5]])+(Table36[[#This Row],[out_h2]]*Table36[[#This Row],[w6]]))</f>
        <v>0.39567922076553763</v>
      </c>
      <c r="T132">
        <f>((Table36[[#This Row],[out_h1]]*Table36[[#This Row],[w7]])+(Table36[[#This Row],[out_h2]]*Table36[[#This Row],[w8]]))</f>
        <v>0.55595230743412727</v>
      </c>
      <c r="U132">
        <f>((1/(1 + EXP(-Table36[[#This Row],[o1]]))))</f>
        <v>0.59764910523945525</v>
      </c>
      <c r="V132">
        <f>((1/(1 + EXP(-Table36[[#This Row],[o2]]))))</f>
        <v>0.63551546604158105</v>
      </c>
      <c r="W132">
        <f>((1/2 * (Table36[[#This Row],[t1]]-Table36[[#This Row],[out_o1]])^2))</f>
        <v>0.17266573544436617</v>
      </c>
      <c r="X132">
        <f>((1/2 * (Table36[[#This Row],[t2]]-Table36[[#This Row],[out_o2]])^2))</f>
        <v>6.2829642407858738E-2</v>
      </c>
      <c r="Y132" s="30">
        <f>Table36[[#This Row],[E1]]+Table36[[#This Row],[E2]]</f>
        <v>0.23549537785222491</v>
      </c>
      <c r="Z13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1.0781316630090259E-4</v>
      </c>
      <c r="AA13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2.1562633260180519E-4</v>
      </c>
      <c r="AB13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1.4417234153215553E-4</v>
      </c>
      <c r="AC13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2.8834468306431106E-4</v>
      </c>
      <c r="AD132">
        <f>(Table36[[#This Row],[out_o1]]-Table36[[#This Row],[t1]])*Table36[[#This Row],[out_o1]]*(1-Table36[[#This Row],[out_o1]])*Table36[[#This Row],[out_h1]]</f>
        <v>7.162502474503657E-2</v>
      </c>
      <c r="AE132">
        <f>(Table36[[#This Row],[out_o1]]-Table36[[#This Row],[t1]])*Table36[[#This Row],[out_o1]]*(1-Table36[[#This Row],[out_o1]])*Table36[[#This Row],[out_h2]]</f>
        <v>7.2154606749152014E-2</v>
      </c>
      <c r="AF132">
        <f>(Table36[[#This Row],[out_o2]]-Table36[[#This Row],[t2]])*Table36[[#This Row],[out_o2]]*(1-Table36[[#This Row],[out_o2]])*Table36[[#This Row],[out_h1]]</f>
        <v>-4.1619607611403708E-2</v>
      </c>
      <c r="AG132">
        <f>(Table36[[#This Row],[out_o2]]-Table36[[#This Row],[t2]])*Table36[[#This Row],[out_o2]]*(1-Table36[[#This Row],[out_o2]])*Table36[[#This Row],[out_h2]]</f>
        <v>-4.1927335186895724E-2</v>
      </c>
    </row>
    <row r="133" spans="1:33">
      <c r="A133">
        <v>3</v>
      </c>
      <c r="B133">
        <v>0.05</v>
      </c>
      <c r="C133">
        <v>0.1</v>
      </c>
      <c r="D133">
        <v>0.01</v>
      </c>
      <c r="E133">
        <v>0.99</v>
      </c>
      <c r="F133" s="29">
        <v>0.5</v>
      </c>
      <c r="G133">
        <f t="shared" ref="G133:G180" si="16">G132-F132*Z132</f>
        <v>0.14985196558337949</v>
      </c>
      <c r="H133">
        <f t="shared" ref="H133:H180" si="17">H132-F132*AA132</f>
        <v>0.199703931166759</v>
      </c>
      <c r="I133">
        <f t="shared" ref="I133:I180" si="18">I132-F132*AB132</f>
        <v>0.24981547759045666</v>
      </c>
      <c r="J133">
        <f t="shared" ref="J133:J180" si="19">J132-F132*AC132</f>
        <v>0.29963095518091332</v>
      </c>
      <c r="K133">
        <f t="shared" ref="K133:K180" si="20">K132-F132*AD132</f>
        <v>0.32810895117141359</v>
      </c>
      <c r="L133">
        <f t="shared" ref="L133:L180" si="21">L132-F132*AE132</f>
        <v>0.37757732402945166</v>
      </c>
      <c r="M133">
        <f t="shared" ref="M133:M180" si="22">M132-F132*AF132</f>
        <v>0.54203742885200423</v>
      </c>
      <c r="N133">
        <f t="shared" ref="N133:N180" si="23">N132-F132*AG132</f>
        <v>0.59234829173347969</v>
      </c>
      <c r="O133">
        <f>((Table36[[#This Row],[i1]]*Table36[[#This Row],[w1]])+(Table36[[#This Row],[i2]]*Table36[[#This Row],[w2]]))</f>
        <v>2.7462991395844877E-2</v>
      </c>
      <c r="P133">
        <f>((Table36[[#This Row],[i1]]*Table36[[#This Row],[w3]])+(Table36[[#This Row],[i2]]*Table36[[#This Row],[w4]]))</f>
        <v>4.2453869397614169E-2</v>
      </c>
      <c r="Q133">
        <f>((1/(1 + EXP(-Table36[[#This Row],[h1]]))))</f>
        <v>0.50686531636015741</v>
      </c>
      <c r="R133">
        <f>((1/(1 + EXP(-Table36[[#This Row],[h2]]))))</f>
        <v>0.51061187355486526</v>
      </c>
      <c r="S133">
        <f>((Table36[[#This Row],[out_h1]]*Table36[[#This Row],[w5]])+(Table36[[#This Row],[out_h2]]*Table36[[#This Row],[w6]]))</f>
        <v>0.35910251217060873</v>
      </c>
      <c r="T133">
        <f>((Table36[[#This Row],[out_h1]]*Table36[[#This Row],[w7]])+(Table36[[#This Row],[out_h2]]*Table36[[#This Row],[w8]]))</f>
        <v>0.57720004389317348</v>
      </c>
      <c r="U133">
        <f>((1/(1 + EXP(-Table36[[#This Row],[o1]]))))</f>
        <v>0.58882316021498016</v>
      </c>
      <c r="V133">
        <f>((1/(1 + EXP(-Table36[[#This Row],[o2]]))))</f>
        <v>0.64042288231673805</v>
      </c>
      <c r="W133">
        <f>((1/2 * (Table36[[#This Row],[t1]]-Table36[[#This Row],[out_o1]])^2))</f>
        <v>0.1675181254006283</v>
      </c>
      <c r="X133">
        <f>((1/2 * (Table36[[#This Row],[t2]]-Table36[[#This Row],[out_o2]])^2))</f>
        <v>6.1102080603868583E-2</v>
      </c>
      <c r="Y133" s="30">
        <f>Table36[[#This Row],[E1]]+Table36[[#This Row],[E2]]</f>
        <v>0.2286202060044969</v>
      </c>
      <c r="Z13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2.9323068539339863E-5</v>
      </c>
      <c r="AA13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5.8646137078679727E-5</v>
      </c>
      <c r="AB13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6.5345956535502883E-5</v>
      </c>
      <c r="AC13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1.3069191307100577E-4</v>
      </c>
      <c r="AD133">
        <f>(Table36[[#This Row],[out_o1]]-Table36[[#This Row],[t1]])*Table36[[#This Row],[out_o1]]*(1-Table36[[#This Row],[out_o1]])*Table36[[#This Row],[out_h1]]</f>
        <v>7.1031666284573761E-2</v>
      </c>
      <c r="AE133">
        <f>(Table36[[#This Row],[out_o1]]-Table36[[#This Row],[t1]])*Table36[[#This Row],[out_o1]]*(1-Table36[[#This Row],[out_o1]])*Table36[[#This Row],[out_h2]]</f>
        <v>7.1556705563807971E-2</v>
      </c>
      <c r="AF133">
        <f>(Table36[[#This Row],[out_o2]]-Table36[[#This Row],[t2]])*Table36[[#This Row],[out_o2]]*(1-Table36[[#This Row],[out_o2]])*Table36[[#This Row],[out_h1]]</f>
        <v>-4.0803222110494995E-2</v>
      </c>
      <c r="AG133">
        <f>(Table36[[#This Row],[out_o2]]-Table36[[#This Row],[t2]])*Table36[[#This Row],[out_o2]]*(1-Table36[[#This Row],[out_o2]])*Table36[[#This Row],[out_h2]]</f>
        <v>-4.1104824134604916E-2</v>
      </c>
    </row>
    <row r="134" spans="1:33">
      <c r="A134">
        <v>4</v>
      </c>
      <c r="B134">
        <v>0.05</v>
      </c>
      <c r="C134">
        <v>0.1</v>
      </c>
      <c r="D134">
        <v>0.01</v>
      </c>
      <c r="E134">
        <v>0.99</v>
      </c>
      <c r="F134" s="29">
        <v>0.5</v>
      </c>
      <c r="G134">
        <f t="shared" si="16"/>
        <v>0.1498373040491098</v>
      </c>
      <c r="H134">
        <f t="shared" si="17"/>
        <v>0.19967460809821966</v>
      </c>
      <c r="I134">
        <f t="shared" si="18"/>
        <v>0.24978280461218891</v>
      </c>
      <c r="J134">
        <f t="shared" si="19"/>
        <v>0.2995656092243778</v>
      </c>
      <c r="K134">
        <f t="shared" si="20"/>
        <v>0.29259311802912669</v>
      </c>
      <c r="L134">
        <f t="shared" si="21"/>
        <v>0.34179897124754766</v>
      </c>
      <c r="M134">
        <f t="shared" si="22"/>
        <v>0.56243903990725175</v>
      </c>
      <c r="N134">
        <f t="shared" si="23"/>
        <v>0.6129007038007821</v>
      </c>
      <c r="O134">
        <f>((Table36[[#This Row],[i1]]*Table36[[#This Row],[w1]])+(Table36[[#This Row],[i2]]*Table36[[#This Row],[w2]]))</f>
        <v>2.7459326012277456E-2</v>
      </c>
      <c r="P134">
        <f>((Table36[[#This Row],[i1]]*Table36[[#This Row],[w3]])+(Table36[[#This Row],[i2]]*Table36[[#This Row],[w4]]))</f>
        <v>4.244570115304723E-2</v>
      </c>
      <c r="Q134">
        <f>((1/(1 + EXP(-Table36[[#This Row],[h1]]))))</f>
        <v>0.50686440018700141</v>
      </c>
      <c r="R134">
        <f>((1/(1 + EXP(-Table36[[#This Row],[h2]]))))</f>
        <v>0.51060983241338787</v>
      </c>
      <c r="S134">
        <f>((Table36[[#This Row],[out_h1]]*Table36[[#This Row],[w5]])+(Table36[[#This Row],[out_h2]]*Table36[[#This Row],[w6]]))</f>
        <v>0.32283095069645651</v>
      </c>
      <c r="T134">
        <f>((Table36[[#This Row],[out_h1]]*Table36[[#This Row],[w7]])+(Table36[[#This Row],[out_h2]]*Table36[[#This Row],[w8]]))</f>
        <v>0.598033452258107</v>
      </c>
      <c r="U134">
        <f>((1/(1 + EXP(-Table36[[#This Row],[o1]]))))</f>
        <v>0.58001402116981071</v>
      </c>
      <c r="V134">
        <f>((1/(1 + EXP(-Table36[[#This Row],[o2]]))))</f>
        <v>0.64520626232877298</v>
      </c>
      <c r="W134">
        <f>((1/2 * (Table36[[#This Row],[t1]]-Table36[[#This Row],[out_o1]])^2))</f>
        <v>0.16245799216508869</v>
      </c>
      <c r="X134">
        <f>((1/2 * (Table36[[#This Row],[t2]]-Table36[[#This Row],[out_o2]])^2))</f>
        <v>5.944136076864745E-2</v>
      </c>
      <c r="Y134" s="30">
        <f>Table36[[#This Row],[E1]]+Table36[[#This Row],[E2]]</f>
        <v>0.22189935293373614</v>
      </c>
      <c r="Z13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-4.7049992985864863E-5</v>
      </c>
      <c r="AA13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-9.4099985971729725E-5</v>
      </c>
      <c r="AB13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-1.1437050750545269E-5</v>
      </c>
      <c r="AC13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-2.2874101501090537E-5</v>
      </c>
      <c r="AD134">
        <f>(Table36[[#This Row],[out_o1]]-Table36[[#This Row],[t1]])*Table36[[#This Row],[out_o1]]*(1-Table36[[#This Row],[out_o1]])*Table36[[#This Row],[out_h1]]</f>
        <v>7.0380218703192762E-2</v>
      </c>
      <c r="AE134">
        <f>(Table36[[#This Row],[out_o1]]-Table36[[#This Row],[t1]])*Table36[[#This Row],[out_o1]]*(1-Table36[[#This Row],[out_o1]])*Table36[[#This Row],[out_h2]]</f>
        <v>7.0900287461491449E-2</v>
      </c>
      <c r="AF134">
        <f>(Table36[[#This Row],[out_o2]]-Table36[[#This Row],[t2]])*Table36[[#This Row],[out_o2]]*(1-Table36[[#This Row],[out_o2]])*Table36[[#This Row],[out_h1]]</f>
        <v>-4.0006050462686737E-2</v>
      </c>
      <c r="AG134">
        <f>(Table36[[#This Row],[out_o2]]-Table36[[#This Row],[t2]])*Table36[[#This Row],[out_o2]]*(1-Table36[[#This Row],[out_o2]])*Table36[[#This Row],[out_h2]]</f>
        <v>-4.0301671837157126E-2</v>
      </c>
    </row>
    <row r="135" spans="1:33">
      <c r="A135">
        <v>5</v>
      </c>
      <c r="B135">
        <v>0.05</v>
      </c>
      <c r="C135">
        <v>0.1</v>
      </c>
      <c r="D135">
        <v>0.01</v>
      </c>
      <c r="E135">
        <v>0.99</v>
      </c>
      <c r="F135" s="29">
        <v>0.5</v>
      </c>
      <c r="G135">
        <f t="shared" si="16"/>
        <v>0.14986082904560274</v>
      </c>
      <c r="H135">
        <f t="shared" si="17"/>
        <v>0.19972165809120551</v>
      </c>
      <c r="I135">
        <f t="shared" si="18"/>
        <v>0.24978852313756417</v>
      </c>
      <c r="J135">
        <f t="shared" si="19"/>
        <v>0.29957704627512832</v>
      </c>
      <c r="K135">
        <f t="shared" si="20"/>
        <v>0.2574030086775303</v>
      </c>
      <c r="L135">
        <f t="shared" si="21"/>
        <v>0.30634882751680192</v>
      </c>
      <c r="M135">
        <f t="shared" si="22"/>
        <v>0.58244206513859509</v>
      </c>
      <c r="N135">
        <f t="shared" si="23"/>
        <v>0.63305153971936068</v>
      </c>
      <c r="O135">
        <f>((Table36[[#This Row],[i1]]*Table36[[#This Row],[w1]])+(Table36[[#This Row],[i2]]*Table36[[#This Row],[w2]]))</f>
        <v>2.7465207261400691E-2</v>
      </c>
      <c r="P135">
        <f>((Table36[[#This Row],[i1]]*Table36[[#This Row],[w3]])+(Table36[[#This Row],[i2]]*Table36[[#This Row],[w4]]))</f>
        <v>4.2447130784391045E-2</v>
      </c>
      <c r="Q135">
        <f>((1/(1 + EXP(-Table36[[#This Row],[h1]]))))</f>
        <v>0.5068658702220985</v>
      </c>
      <c r="R135">
        <f>((1/(1 + EXP(-Table36[[#This Row],[h2]]))))</f>
        <v>0.51061018966028682</v>
      </c>
      <c r="S135">
        <f>((Table36[[#This Row],[out_h1]]*Table36[[#This Row],[w5]])+(Table36[[#This Row],[out_h2]]*Table36[[#This Row],[w6]]))</f>
        <v>0.28689363291168346</v>
      </c>
      <c r="T135">
        <f>((Table36[[#This Row],[out_h1]]*Table36[[#This Row],[w7]])+(Table36[[#This Row],[out_h2]]*Table36[[#This Row],[w8]]))</f>
        <v>0.61846257096126955</v>
      </c>
      <c r="U135">
        <f>((1/(1 + EXP(-Table36[[#This Row],[o1]]))))</f>
        <v>0.57123547332953795</v>
      </c>
      <c r="V135">
        <f>((1/(1 + EXP(-Table36[[#This Row],[o2]]))))</f>
        <v>0.64986880363699806</v>
      </c>
      <c r="W135">
        <f>((1/2 * (Table36[[#This Row],[t1]]-Table36[[#This Row],[out_o1]])^2))</f>
        <v>0.15749262826171526</v>
      </c>
      <c r="X135">
        <f>((1/2 * (Table36[[#This Row],[t2]]-Table36[[#This Row],[out_o2]])^2))</f>
        <v>5.7844615369663489E-2</v>
      </c>
      <c r="Y135" s="30">
        <f>Table36[[#This Row],[E1]]+Table36[[#This Row],[E2]]</f>
        <v>0.21533724363137874</v>
      </c>
      <c r="Z13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-1.2115498776121782E-4</v>
      </c>
      <c r="AA13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-2.4230997552243563E-4</v>
      </c>
      <c r="AB13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-8.6020303433375939E-5</v>
      </c>
      <c r="AC13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-1.7204060686675188E-4</v>
      </c>
      <c r="AD135">
        <f>(Table36[[#This Row],[out_o1]]-Table36[[#This Row],[t1]])*Table36[[#This Row],[out_o1]]*(1-Table36[[#This Row],[out_o1]])*Table36[[#This Row],[out_h1]]</f>
        <v>6.9674230104668028E-2</v>
      </c>
      <c r="AE135">
        <f>(Table36[[#This Row],[out_o1]]-Table36[[#This Row],[t1]])*Table36[[#This Row],[out_o1]]*(1-Table36[[#This Row],[out_o1]])*Table36[[#This Row],[out_h2]]</f>
        <v>7.0188927561033371E-2</v>
      </c>
      <c r="AF135">
        <f>(Table36[[#This Row],[out_o2]]-Table36[[#This Row],[t2]])*Table36[[#This Row],[out_o2]]*(1-Table36[[#This Row],[out_o2]])*Table36[[#This Row],[out_h1]]</f>
        <v>-3.9227986118450464E-2</v>
      </c>
      <c r="AG135">
        <f>(Table36[[#This Row],[out_o2]]-Table36[[#This Row],[t2]])*Table36[[#This Row],[out_o2]]*(1-Table36[[#This Row],[out_o2]])*Table36[[#This Row],[out_h2]]</f>
        <v>-3.9517771088347801E-2</v>
      </c>
    </row>
    <row r="136" spans="1:33">
      <c r="A136">
        <v>6</v>
      </c>
      <c r="B136">
        <v>0.05</v>
      </c>
      <c r="C136">
        <v>0.1</v>
      </c>
      <c r="D136">
        <v>0.01</v>
      </c>
      <c r="E136">
        <v>0.99</v>
      </c>
      <c r="F136" s="29">
        <v>0.5</v>
      </c>
      <c r="G136">
        <f t="shared" si="16"/>
        <v>0.14992140653948335</v>
      </c>
      <c r="H136">
        <f t="shared" si="17"/>
        <v>0.19984281307896673</v>
      </c>
      <c r="I136">
        <f t="shared" si="18"/>
        <v>0.24983153328928084</v>
      </c>
      <c r="J136">
        <f t="shared" si="19"/>
        <v>0.29966306657856168</v>
      </c>
      <c r="K136">
        <f t="shared" si="20"/>
        <v>0.2225658936251963</v>
      </c>
      <c r="L136">
        <f t="shared" si="21"/>
        <v>0.27125436373628525</v>
      </c>
      <c r="M136">
        <f t="shared" si="22"/>
        <v>0.60205605819782027</v>
      </c>
      <c r="N136">
        <f t="shared" si="23"/>
        <v>0.65281042526353461</v>
      </c>
      <c r="O136">
        <f>((Table36[[#This Row],[i1]]*Table36[[#This Row],[w1]])+(Table36[[#This Row],[i2]]*Table36[[#This Row],[w2]]))</f>
        <v>2.748035163487084E-2</v>
      </c>
      <c r="P136">
        <f>((Table36[[#This Row],[i1]]*Table36[[#This Row],[w3]])+(Table36[[#This Row],[i2]]*Table36[[#This Row],[w4]]))</f>
        <v>4.2457883322320214E-2</v>
      </c>
      <c r="Q136">
        <f>((1/(1 + EXP(-Table36[[#This Row],[h1]]))))</f>
        <v>0.50686965560116404</v>
      </c>
      <c r="R136">
        <f>((1/(1 + EXP(-Table36[[#This Row],[h2]]))))</f>
        <v>0.51061287658398358</v>
      </c>
      <c r="S136">
        <f>((Table36[[#This Row],[out_h1]]*Table36[[#This Row],[w5]])+(Table36[[#This Row],[out_h2]]*Table36[[#This Row],[w6]]))</f>
        <v>0.25131786880371138</v>
      </c>
      <c r="T136">
        <f>((Table36[[#This Row],[out_h1]]*Table36[[#This Row],[w7]])+(Table36[[#This Row],[out_h2]]*Table36[[#This Row],[w8]]))</f>
        <v>0.63849735597915058</v>
      </c>
      <c r="U136">
        <f>((1/(1 + EXP(-Table36[[#This Row],[o1]]))))</f>
        <v>0.562500846690977</v>
      </c>
      <c r="V136">
        <f>((1/(1 + EXP(-Table36[[#This Row],[o2]]))))</f>
        <v>0.65441370692997314</v>
      </c>
      <c r="W136">
        <f>((1/2 * (Table36[[#This Row],[t1]]-Table36[[#This Row],[out_o1]])^2))</f>
        <v>0.15262859279712324</v>
      </c>
      <c r="X136">
        <f>((1/2 * (Table36[[#This Row],[t2]]-Table36[[#This Row],[out_o2]])^2))</f>
        <v>5.6309080048240978E-2</v>
      </c>
      <c r="Y136" s="30">
        <f>Table36[[#This Row],[E1]]+Table36[[#This Row],[E2]]</f>
        <v>0.20893767284536421</v>
      </c>
      <c r="Z13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-1.9285650906925619E-4</v>
      </c>
      <c r="AA13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-3.8571301813851238E-4</v>
      </c>
      <c r="AB13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-1.5826278517989907E-4</v>
      </c>
      <c r="AC13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-3.1652557035979814E-4</v>
      </c>
      <c r="AD136">
        <f>(Table36[[#This Row],[out_o1]]-Table36[[#This Row],[t1]])*Table36[[#This Row],[out_o1]]*(1-Table36[[#This Row],[out_o1]])*Table36[[#This Row],[out_h1]]</f>
        <v>6.8917519480057421E-2</v>
      </c>
      <c r="AE136">
        <f>(Table36[[#This Row],[out_o1]]-Table36[[#This Row],[t1]])*Table36[[#This Row],[out_o1]]*(1-Table36[[#This Row],[out_o1]])*Table36[[#This Row],[out_h2]]</f>
        <v>6.9426473808159112E-2</v>
      </c>
      <c r="AF136">
        <f>(Table36[[#This Row],[out_o2]]-Table36[[#This Row],[t2]])*Table36[[#This Row],[out_o2]]*(1-Table36[[#This Row],[out_o2]])*Table36[[#This Row],[out_h1]]</f>
        <v>-3.8468867603730285E-2</v>
      </c>
      <c r="AG136">
        <f>(Table36[[#This Row],[out_o2]]-Table36[[#This Row],[t2]])*Table36[[#This Row],[out_o2]]*(1-Table36[[#This Row],[out_o2]])*Table36[[#This Row],[out_h2]]</f>
        <v>-3.8752959323975017E-2</v>
      </c>
    </row>
    <row r="137" spans="1:33">
      <c r="A137">
        <v>7</v>
      </c>
      <c r="B137">
        <v>0.05</v>
      </c>
      <c r="C137">
        <v>0.1</v>
      </c>
      <c r="D137">
        <v>0.01</v>
      </c>
      <c r="E137">
        <v>0.99</v>
      </c>
      <c r="F137" s="29">
        <v>0.5</v>
      </c>
      <c r="G137">
        <f t="shared" si="16"/>
        <v>0.15001783479401798</v>
      </c>
      <c r="H137">
        <f t="shared" si="17"/>
        <v>0.20003566958803598</v>
      </c>
      <c r="I137">
        <f t="shared" si="18"/>
        <v>0.24991066468187079</v>
      </c>
      <c r="J137">
        <f t="shared" si="19"/>
        <v>0.29982132936374156</v>
      </c>
      <c r="K137">
        <f t="shared" si="20"/>
        <v>0.18810713388516759</v>
      </c>
      <c r="L137">
        <f t="shared" si="21"/>
        <v>0.23654112683220568</v>
      </c>
      <c r="M137">
        <f t="shared" si="22"/>
        <v>0.62129049199968545</v>
      </c>
      <c r="N137">
        <f t="shared" si="23"/>
        <v>0.67218690492552213</v>
      </c>
      <c r="O137">
        <f>((Table36[[#This Row],[i1]]*Table36[[#This Row],[w1]])+(Table36[[#This Row],[i2]]*Table36[[#This Row],[w2]]))</f>
        <v>2.75044586985045E-2</v>
      </c>
      <c r="P137">
        <f>((Table36[[#This Row],[i1]]*Table36[[#This Row],[w3]])+(Table36[[#This Row],[i2]]*Table36[[#This Row],[w4]]))</f>
        <v>4.2477666170467693E-2</v>
      </c>
      <c r="Q137">
        <f>((1/(1 + EXP(-Table36[[#This Row],[h1]]))))</f>
        <v>0.50687568122840965</v>
      </c>
      <c r="R137">
        <f>((1/(1 + EXP(-Table36[[#This Row],[h2]]))))</f>
        <v>0.51061782006677792</v>
      </c>
      <c r="S137">
        <f>((Table36[[#This Row],[out_h1]]*Table36[[#This Row],[w5]])+(Table36[[#This Row],[out_h2]]*Table36[[#This Row],[w6]]))</f>
        <v>0.21612904617116807</v>
      </c>
      <c r="T137">
        <f>((Table36[[#This Row],[out_h1]]*Table36[[#This Row],[w7]])+(Table36[[#This Row],[out_h2]]*Table36[[#This Row],[w8]]))</f>
        <v>0.65814765344357895</v>
      </c>
      <c r="U137">
        <f>((1/(1 + EXP(-Table36[[#This Row],[o1]]))))</f>
        <v>0.55382291087883828</v>
      </c>
      <c r="V137">
        <f>((1/(1 + EXP(-Table36[[#This Row],[o2]]))))</f>
        <v>0.65884416182189121</v>
      </c>
      <c r="W137">
        <f>((1/2 * (Table36[[#This Row],[t1]]-Table36[[#This Row],[out_o1]])^2))</f>
        <v>0.14787167919836644</v>
      </c>
      <c r="X137">
        <f>((1/2 * (Table36[[#This Row],[t2]]-Table36[[#This Row],[out_o2]])^2))</f>
        <v>5.4832094579722886E-2</v>
      </c>
      <c r="Y137" s="30">
        <f>Table36[[#This Row],[E1]]+Table36[[#This Row],[E2]]</f>
        <v>0.20270377377808932</v>
      </c>
      <c r="Z13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-2.6203635672484947E-4</v>
      </c>
      <c r="AA13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-5.2407271344969894E-4</v>
      </c>
      <c r="AB13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-2.2804051145130038E-4</v>
      </c>
      <c r="AC13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-4.5608102290260077E-4</v>
      </c>
      <c r="AD137">
        <f>(Table36[[#This Row],[out_o1]]-Table36[[#This Row],[t1]])*Table36[[#This Row],[out_o1]]*(1-Table36[[#This Row],[out_o1]])*Table36[[#This Row],[out_h1]]</f>
        <v>6.8114118276315846E-2</v>
      </c>
      <c r="AE137">
        <f>(Table36[[#This Row],[out_o1]]-Table36[[#This Row],[t1]])*Table36[[#This Row],[out_o1]]*(1-Table36[[#This Row],[out_o1]])*Table36[[#This Row],[out_h2]]</f>
        <v>6.8616988105906565E-2</v>
      </c>
      <c r="AF137">
        <f>(Table36[[#This Row],[out_o2]]-Table36[[#This Row],[t2]])*Table36[[#This Row],[out_o2]]*(1-Table36[[#This Row],[out_o2]])*Table36[[#This Row],[out_h1]]</f>
        <v>-3.7728486259058405E-2</v>
      </c>
      <c r="AG137">
        <f>(Table36[[#This Row],[out_o2]]-Table36[[#This Row],[t2]])*Table36[[#This Row],[out_o2]]*(1-Table36[[#This Row],[out_o2]])*Table36[[#This Row],[out_h2]]</f>
        <v>-3.8007026419834528E-2</v>
      </c>
    </row>
    <row r="138" spans="1:33">
      <c r="A138">
        <v>8</v>
      </c>
      <c r="B138">
        <v>0.05</v>
      </c>
      <c r="C138">
        <v>0.1</v>
      </c>
      <c r="D138">
        <v>0.01</v>
      </c>
      <c r="E138">
        <v>0.99</v>
      </c>
      <c r="F138" s="29">
        <v>0.5</v>
      </c>
      <c r="G138">
        <f t="shared" si="16"/>
        <v>0.1501488529723804</v>
      </c>
      <c r="H138">
        <f t="shared" si="17"/>
        <v>0.20029770594476082</v>
      </c>
      <c r="I138">
        <f t="shared" si="18"/>
        <v>0.25002468493759644</v>
      </c>
      <c r="J138">
        <f t="shared" si="19"/>
        <v>0.30004936987519287</v>
      </c>
      <c r="K138">
        <f t="shared" si="20"/>
        <v>0.15405007474700966</v>
      </c>
      <c r="L138">
        <f t="shared" si="21"/>
        <v>0.20223263277925241</v>
      </c>
      <c r="M138">
        <f t="shared" si="22"/>
        <v>0.64015473512921461</v>
      </c>
      <c r="N138">
        <f t="shared" si="23"/>
        <v>0.69119041813543936</v>
      </c>
      <c r="O138">
        <f>((Table36[[#This Row],[i1]]*Table36[[#This Row],[w1]])+(Table36[[#This Row],[i2]]*Table36[[#This Row],[w2]]))</f>
        <v>2.7537213243095101E-2</v>
      </c>
      <c r="P138">
        <f>((Table36[[#This Row],[i1]]*Table36[[#This Row],[w3]])+(Table36[[#This Row],[i2]]*Table36[[#This Row],[w4]]))</f>
        <v>4.2506171234399107E-2</v>
      </c>
      <c r="Q138">
        <f>((1/(1 + EXP(-Table36[[#This Row],[h1]]))))</f>
        <v>0.50688386831424181</v>
      </c>
      <c r="R138">
        <f>((1/(1 + EXP(-Table36[[#This Row],[h2]]))))</f>
        <v>0.51062494311699747</v>
      </c>
      <c r="S138">
        <f>((Table36[[#This Row],[out_h1]]*Table36[[#This Row],[w5]])+(Table36[[#This Row],[out_h2]]*Table36[[#This Row],[w6]]))</f>
        <v>0.18135052441116875</v>
      </c>
      <c r="T138">
        <f>((Table36[[#This Row],[out_h1]]*Table36[[#This Row],[w7]])+(Table36[[#This Row],[out_h2]]*Table36[[#This Row],[w8]]))</f>
        <v>0.67742317640539751</v>
      </c>
      <c r="U138">
        <f>((1/(1 + EXP(-Table36[[#This Row],[o1]]))))</f>
        <v>0.54521378301628776</v>
      </c>
      <c r="V138">
        <f>((1/(1 + EXP(-Table36[[#This Row],[o2]]))))</f>
        <v>0.66316333463458454</v>
      </c>
      <c r="W138">
        <f>((1/2 * (Table36[[#This Row],[t1]]-Table36[[#This Row],[out_o1]])^2))</f>
        <v>0.14322689676530298</v>
      </c>
      <c r="X138">
        <f>((1/2 * (Table36[[#This Row],[t2]]-Table36[[#This Row],[out_o2]])^2))</f>
        <v>5.341110291359228E-2</v>
      </c>
      <c r="Y138" s="30">
        <f>Table36[[#This Row],[E1]]+Table36[[#This Row],[E2]]</f>
        <v>0.19663799967889525</v>
      </c>
      <c r="Z13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-3.2859466360988013E-4</v>
      </c>
      <c r="AA13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-6.5718932721976027E-4</v>
      </c>
      <c r="AB13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-2.9524774116103386E-4</v>
      </c>
      <c r="AC13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-5.9049548232206772E-4</v>
      </c>
      <c r="AD138">
        <f>(Table36[[#This Row],[out_o1]]-Table36[[#This Row],[t1]])*Table36[[#This Row],[out_o1]]*(1-Table36[[#This Row],[out_o1]])*Table36[[#This Row],[out_h1]]</f>
        <v>6.7268211261266822E-2</v>
      </c>
      <c r="AE138">
        <f>(Table36[[#This Row],[out_o1]]-Table36[[#This Row],[t1]])*Table36[[#This Row],[out_o1]]*(1-Table36[[#This Row],[out_o1]])*Table36[[#This Row],[out_h2]]</f>
        <v>6.7764686738012433E-2</v>
      </c>
      <c r="AF138">
        <f>(Table36[[#This Row],[out_o2]]-Table36[[#This Row],[t2]])*Table36[[#This Row],[out_o2]]*(1-Table36[[#This Row],[out_o2]])*Table36[[#This Row],[out_h1]]</f>
        <v>-3.7006593251486981E-2</v>
      </c>
      <c r="AG138">
        <f>(Table36[[#This Row],[out_o2]]-Table36[[#This Row],[t2]])*Table36[[#This Row],[out_o2]]*(1-Table36[[#This Row],[out_o2]])*Table36[[#This Row],[out_h2]]</f>
        <v>-3.7279721757251812E-2</v>
      </c>
    </row>
    <row r="139" spans="1:33">
      <c r="A139">
        <v>9</v>
      </c>
      <c r="B139">
        <v>0.05</v>
      </c>
      <c r="C139">
        <v>0.1</v>
      </c>
      <c r="D139">
        <v>0.01</v>
      </c>
      <c r="E139">
        <v>0.99</v>
      </c>
      <c r="F139" s="29">
        <v>0.5</v>
      </c>
      <c r="G139">
        <f t="shared" si="16"/>
        <v>0.15031315030418535</v>
      </c>
      <c r="H139">
        <f t="shared" si="17"/>
        <v>0.20062630060837069</v>
      </c>
      <c r="I139">
        <f t="shared" si="18"/>
        <v>0.25017230880817698</v>
      </c>
      <c r="J139">
        <f t="shared" si="19"/>
        <v>0.30034461761635389</v>
      </c>
      <c r="K139">
        <f t="shared" si="20"/>
        <v>0.12041596911637625</v>
      </c>
      <c r="L139">
        <f t="shared" si="21"/>
        <v>0.16835028941024618</v>
      </c>
      <c r="M139">
        <f t="shared" si="22"/>
        <v>0.65865803175495807</v>
      </c>
      <c r="N139">
        <f t="shared" si="23"/>
        <v>0.70983027901406526</v>
      </c>
      <c r="O139">
        <f>((Table36[[#This Row],[i1]]*Table36[[#This Row],[w1]])+(Table36[[#This Row],[i2]]*Table36[[#This Row],[w2]]))</f>
        <v>2.7578287576046336E-2</v>
      </c>
      <c r="P139">
        <f>((Table36[[#This Row],[i1]]*Table36[[#This Row],[w3]])+(Table36[[#This Row],[i2]]*Table36[[#This Row],[w4]]))</f>
        <v>4.2543077202044241E-2</v>
      </c>
      <c r="Q139">
        <f>((1/(1 + EXP(-Table36[[#This Row],[h1]]))))</f>
        <v>0.50689413494815949</v>
      </c>
      <c r="R139">
        <f>((1/(1 + EXP(-Table36[[#This Row],[h2]]))))</f>
        <v>0.51063416543899831</v>
      </c>
      <c r="S139">
        <f>((Table36[[#This Row],[out_h1]]*Table36[[#This Row],[w5]])+(Table36[[#This Row],[out_h2]]*Table36[[#This Row],[w6]]))</f>
        <v>0.14700355803360471</v>
      </c>
      <c r="T139">
        <f>((Table36[[#This Row],[out_h1]]*Table36[[#This Row],[w7]])+(Table36[[#This Row],[out_h2]]*Table36[[#This Row],[w8]]))</f>
        <v>0.69633348536076545</v>
      </c>
      <c r="U139">
        <f>((1/(1 + EXP(-Table36[[#This Row],[o1]]))))</f>
        <v>0.53668484984877629</v>
      </c>
      <c r="V139">
        <f>((1/(1 + EXP(-Table36[[#This Row],[o2]]))))</f>
        <v>0.66737435798140488</v>
      </c>
      <c r="W139">
        <f>((1/2 * (Table36[[#This Row],[t1]]-Table36[[#This Row],[out_o1]])^2))</f>
        <v>0.138698465530114</v>
      </c>
      <c r="X139">
        <f>((1/2 * (Table36[[#This Row],[t2]]-Table36[[#This Row],[out_o2]])^2))</f>
        <v>5.2043652443955341E-2</v>
      </c>
      <c r="Y139" s="30">
        <f>Table36[[#This Row],[E1]]+Table36[[#This Row],[E2]]</f>
        <v>0.19074211797406934</v>
      </c>
      <c r="Z13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-3.9245056688474143E-4</v>
      </c>
      <c r="AA13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-7.8490113376948286E-4</v>
      </c>
      <c r="AB13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-3.5979772783604423E-4</v>
      </c>
      <c r="AC13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-7.1959545567208845E-4</v>
      </c>
      <c r="AD139">
        <f>(Table36[[#This Row],[out_o1]]-Table36[[#This Row],[t1]])*Table36[[#This Row],[out_o1]]*(1-Table36[[#This Row],[out_o1]])*Table36[[#This Row],[out_h1]]</f>
        <v>6.6384078272080038E-2</v>
      </c>
      <c r="AE139">
        <f>(Table36[[#This Row],[out_o1]]-Table36[[#This Row],[t1]])*Table36[[#This Row],[out_o1]]*(1-Table36[[#This Row],[out_o1]])*Table36[[#This Row],[out_h2]]</f>
        <v>6.6873881684126224E-2</v>
      </c>
      <c r="AF139">
        <f>(Table36[[#This Row],[out_o2]]-Table36[[#This Row],[t2]])*Table36[[#This Row],[out_o2]]*(1-Table36[[#This Row],[out_o2]])*Table36[[#This Row],[out_h1]]</f>
        <v>-3.6302905896847183E-2</v>
      </c>
      <c r="AG139">
        <f>(Table36[[#This Row],[out_o2]]-Table36[[#This Row],[t2]])*Table36[[#This Row],[out_o2]]*(1-Table36[[#This Row],[out_o2]])*Table36[[#This Row],[out_h2]]</f>
        <v>-3.6570760593911587E-2</v>
      </c>
    </row>
    <row r="140" spans="1:33">
      <c r="A140">
        <v>10</v>
      </c>
      <c r="B140">
        <v>0.05</v>
      </c>
      <c r="C140">
        <v>0.1</v>
      </c>
      <c r="D140">
        <v>0.01</v>
      </c>
      <c r="E140">
        <v>0.99</v>
      </c>
      <c r="F140" s="29">
        <v>0.5</v>
      </c>
      <c r="G140">
        <f t="shared" si="16"/>
        <v>0.15050937558762773</v>
      </c>
      <c r="H140">
        <f t="shared" si="17"/>
        <v>0.20101875117525544</v>
      </c>
      <c r="I140">
        <f t="shared" si="18"/>
        <v>0.25035220767209498</v>
      </c>
      <c r="J140">
        <f t="shared" si="19"/>
        <v>0.30070441534418996</v>
      </c>
      <c r="K140">
        <f t="shared" si="20"/>
        <v>8.7223929980336234E-2</v>
      </c>
      <c r="L140">
        <f t="shared" si="21"/>
        <v>0.13491334856818307</v>
      </c>
      <c r="M140">
        <f t="shared" si="22"/>
        <v>0.67680948470338165</v>
      </c>
      <c r="N140">
        <f t="shared" si="23"/>
        <v>0.72811565931102107</v>
      </c>
      <c r="O140">
        <f>((Table36[[#This Row],[i1]]*Table36[[#This Row],[w1]])+(Table36[[#This Row],[i2]]*Table36[[#This Row],[w2]]))</f>
        <v>2.7627343896906933E-2</v>
      </c>
      <c r="P140">
        <f>((Table36[[#This Row],[i1]]*Table36[[#This Row],[w3]])+(Table36[[#This Row],[i2]]*Table36[[#This Row],[w4]]))</f>
        <v>4.2588051918023749E-2</v>
      </c>
      <c r="Q140">
        <f>((1/(1 + EXP(-Table36[[#This Row],[h1]]))))</f>
        <v>0.50690639669262261</v>
      </c>
      <c r="R140">
        <f>((1/(1 + EXP(-Table36[[#This Row],[h2]]))))</f>
        <v>0.51064540402662917</v>
      </c>
      <c r="S140">
        <f>((Table36[[#This Row],[out_h1]]*Table36[[#This Row],[w5]])+(Table36[[#This Row],[out_h2]]*Table36[[#This Row],[w6]]))</f>
        <v>0.11310724943988715</v>
      </c>
      <c r="T140">
        <f>((Table36[[#This Row],[out_h1]]*Table36[[#This Row],[w7]])+(Table36[[#This Row],[out_h2]]*Table36[[#This Row],[w8]]))</f>
        <v>0.7148879721653737</v>
      </c>
      <c r="U140">
        <f>((1/(1 + EXP(-Table36[[#This Row],[o1]]))))</f>
        <v>0.52824670484949132</v>
      </c>
      <c r="V140">
        <f>((1/(1 + EXP(-Table36[[#This Row],[o2]]))))</f>
        <v>0.67148032197609497</v>
      </c>
      <c r="W140">
        <f>((1/2 * (Table36[[#This Row],[t1]]-Table36[[#This Row],[out_o1]])^2))</f>
        <v>0.13428982354367788</v>
      </c>
      <c r="X140">
        <f>((1/2 * (Table36[[#This Row],[t2]]-Table36[[#This Row],[out_o2]])^2))</f>
        <v>5.0727392644226058E-2</v>
      </c>
      <c r="Y140" s="30">
        <f>Table36[[#This Row],[E1]]+Table36[[#This Row],[E2]]</f>
        <v>0.18501721618790395</v>
      </c>
      <c r="Z14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-4.535424417063305E-4</v>
      </c>
      <c r="AA14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-9.0708488341266101E-4</v>
      </c>
      <c r="AB14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-4.2162302662812948E-4</v>
      </c>
      <c r="AC14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-8.4324605325625896E-4</v>
      </c>
      <c r="AD140">
        <f>(Table36[[#This Row],[out_o1]]-Table36[[#This Row],[t1]])*Table36[[#This Row],[out_o1]]*(1-Table36[[#This Row],[out_o1]])*Table36[[#This Row],[out_h1]]</f>
        <v>6.5466038274758803E-2</v>
      </c>
      <c r="AE140">
        <f>(Table36[[#This Row],[out_o1]]-Table36[[#This Row],[t1]])*Table36[[#This Row],[out_o1]]*(1-Table36[[#This Row],[out_o1]])*Table36[[#This Row],[out_h2]]</f>
        <v>6.5948924264824751E-2</v>
      </c>
      <c r="AF140">
        <f>(Table36[[#This Row],[out_o2]]-Table36[[#This Row],[t2]])*Table36[[#This Row],[out_o2]]*(1-Table36[[#This Row],[out_o2]])*Table36[[#This Row],[out_h1]]</f>
        <v>-3.5617113333821185E-2</v>
      </c>
      <c r="AG140">
        <f>(Table36[[#This Row],[out_o2]]-Table36[[#This Row],[t2]])*Table36[[#This Row],[out_o2]]*(1-Table36[[#This Row],[out_o2]])*Table36[[#This Row],[out_h2]]</f>
        <v>-3.5879829781749639E-2</v>
      </c>
    </row>
    <row r="141" spans="1:33">
      <c r="A141">
        <v>11</v>
      </c>
      <c r="B141">
        <v>0.05</v>
      </c>
      <c r="C141">
        <v>0.1</v>
      </c>
      <c r="D141">
        <v>0.01</v>
      </c>
      <c r="E141">
        <v>0.99</v>
      </c>
      <c r="F141" s="29">
        <v>0.5</v>
      </c>
      <c r="G141">
        <f t="shared" si="16"/>
        <v>0.15073614680848088</v>
      </c>
      <c r="H141">
        <f t="shared" si="17"/>
        <v>0.20147229361696178</v>
      </c>
      <c r="I141">
        <f t="shared" si="18"/>
        <v>0.25056301918540907</v>
      </c>
      <c r="J141">
        <f t="shared" si="19"/>
        <v>0.30112603837081808</v>
      </c>
      <c r="K141">
        <f t="shared" si="20"/>
        <v>5.4490910842956833E-2</v>
      </c>
      <c r="L141">
        <f t="shared" si="21"/>
        <v>0.1019388864357707</v>
      </c>
      <c r="M141">
        <f t="shared" si="22"/>
        <v>0.69461804137029226</v>
      </c>
      <c r="N141">
        <f t="shared" si="23"/>
        <v>0.74605557420189594</v>
      </c>
      <c r="O141">
        <f>((Table36[[#This Row],[i1]]*Table36[[#This Row],[w1]])+(Table36[[#This Row],[i2]]*Table36[[#This Row],[w2]]))</f>
        <v>2.7684036702120225E-2</v>
      </c>
      <c r="P141">
        <f>((Table36[[#This Row],[i1]]*Table36[[#This Row],[w3]])+(Table36[[#This Row],[i2]]*Table36[[#This Row],[w4]]))</f>
        <v>4.2640754796352265E-2</v>
      </c>
      <c r="Q141">
        <f>((1/(1 + EXP(-Table36[[#This Row],[h1]]))))</f>
        <v>0.50692056718422251</v>
      </c>
      <c r="R141">
        <f>((1/(1 + EXP(-Table36[[#This Row],[h2]]))))</f>
        <v>0.51065857376628543</v>
      </c>
      <c r="S141">
        <f>((Table36[[#This Row],[out_h1]]*Table36[[#This Row],[w5]])+(Table36[[#This Row],[out_h2]]*Table36[[#This Row],[w6]]))</f>
        <v>7.9678529789510594E-2</v>
      </c>
      <c r="T141">
        <f>((Table36[[#This Row],[out_h1]]*Table36[[#This Row],[w7]])+(Table36[[#This Row],[out_h2]]*Table36[[#This Row],[w8]]))</f>
        <v>0.73309584698014962</v>
      </c>
      <c r="U141">
        <f>((1/(1 + EXP(-Table36[[#This Row],[o1]]))))</f>
        <v>0.51990910053908035</v>
      </c>
      <c r="V141">
        <f>((1/(1 + EXP(-Table36[[#This Row],[o2]]))))</f>
        <v>0.67548426689847985</v>
      </c>
      <c r="W141">
        <f>((1/2 * (Table36[[#This Row],[t1]]-Table36[[#This Row],[out_o1]])^2))</f>
        <v>0.13000364540628698</v>
      </c>
      <c r="X141">
        <f>((1/2 * (Table36[[#This Row],[t2]]-Table36[[#This Row],[out_o2]])^2))</f>
        <v>4.9460073184193327E-2</v>
      </c>
      <c r="Y141" s="30">
        <f>Table36[[#This Row],[E1]]+Table36[[#This Row],[E2]]</f>
        <v>0.1794637185904803</v>
      </c>
      <c r="Z14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-5.1182772957859336E-4</v>
      </c>
      <c r="AA14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-1.0236554591571867E-3</v>
      </c>
      <c r="AB14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-4.8067538816864595E-4</v>
      </c>
      <c r="AC14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-9.613507763372919E-4</v>
      </c>
      <c r="AD141">
        <f>(Table36[[#This Row],[out_o1]]-Table36[[#This Row],[t1]])*Table36[[#This Row],[out_o1]]*(1-Table36[[#This Row],[out_o1]])*Table36[[#This Row],[out_h1]]</f>
        <v>6.4518396954566487E-2</v>
      </c>
      <c r="AE141">
        <f>(Table36[[#This Row],[out_o1]]-Table36[[#This Row],[t1]])*Table36[[#This Row],[out_o1]]*(1-Table36[[#This Row],[out_o1]])*Table36[[#This Row],[out_h2]]</f>
        <v>6.4994152345238324E-2</v>
      </c>
      <c r="AF141">
        <f>(Table36[[#This Row],[out_o2]]-Table36[[#This Row],[t2]])*Table36[[#This Row],[out_o2]]*(1-Table36[[#This Row],[out_o2]])*Table36[[#This Row],[out_h1]]</f>
        <v>-3.4948881593618426E-2</v>
      </c>
      <c r="AG141">
        <f>(Table36[[#This Row],[out_o2]]-Table36[[#This Row],[t2]])*Table36[[#This Row],[out_o2]]*(1-Table36[[#This Row],[out_o2]])*Table36[[#This Row],[out_h2]]</f>
        <v>-3.5206592875996139E-2</v>
      </c>
    </row>
    <row r="142" spans="1:33">
      <c r="A142">
        <v>12</v>
      </c>
      <c r="B142">
        <v>0.05</v>
      </c>
      <c r="C142">
        <v>0.1</v>
      </c>
      <c r="D142">
        <v>0.01</v>
      </c>
      <c r="E142">
        <v>0.99</v>
      </c>
      <c r="F142" s="29">
        <v>0.5</v>
      </c>
      <c r="G142">
        <f t="shared" si="16"/>
        <v>0.15099206067327017</v>
      </c>
      <c r="H142">
        <f t="shared" si="17"/>
        <v>0.20198412134654037</v>
      </c>
      <c r="I142">
        <f t="shared" si="18"/>
        <v>0.2508033568794934</v>
      </c>
      <c r="J142">
        <f t="shared" si="19"/>
        <v>0.30160671375898673</v>
      </c>
      <c r="K142">
        <f t="shared" si="20"/>
        <v>2.2231712365673589E-2</v>
      </c>
      <c r="L142">
        <f t="shared" si="21"/>
        <v>6.9441810263151549E-2</v>
      </c>
      <c r="M142">
        <f t="shared" si="22"/>
        <v>0.71209248216710153</v>
      </c>
      <c r="N142">
        <f t="shared" si="23"/>
        <v>0.76365887063989402</v>
      </c>
      <c r="O142">
        <f>((Table36[[#This Row],[i1]]*Table36[[#This Row],[w1]])+(Table36[[#This Row],[i2]]*Table36[[#This Row],[w2]]))</f>
        <v>2.7748015168317545E-2</v>
      </c>
      <c r="P142">
        <f>((Table36[[#This Row],[i1]]*Table36[[#This Row],[w3]])+(Table36[[#This Row],[i2]]*Table36[[#This Row],[w4]]))</f>
        <v>4.2700839219873346E-2</v>
      </c>
      <c r="Q142">
        <f>((1/(1 + EXP(-Table36[[#This Row],[h1]]))))</f>
        <v>0.50693655872948518</v>
      </c>
      <c r="R142">
        <f>((1/(1 + EXP(-Table36[[#This Row],[h2]]))))</f>
        <v>0.5106735880366432</v>
      </c>
      <c r="S142">
        <f>((Table36[[#This Row],[out_h1]]*Table36[[#This Row],[w5]])+(Table36[[#This Row],[out_h2]]*Table36[[#This Row],[w6]]))</f>
        <v>4.6732166168161712E-2</v>
      </c>
      <c r="T142">
        <f>((Table36[[#This Row],[out_h1]]*Table36[[#This Row],[w7]])+(Table36[[#This Row],[out_h2]]*Table36[[#This Row],[w8]]))</f>
        <v>0.75096612791261319</v>
      </c>
      <c r="U142">
        <f>((1/(1 + EXP(-Table36[[#This Row],[o1]]))))</f>
        <v>0.51168091579460073</v>
      </c>
      <c r="V142">
        <f>((1/(1 + EXP(-Table36[[#This Row],[o2]]))))</f>
        <v>0.67938917715876568</v>
      </c>
      <c r="W142">
        <f>((1/2 * (Table36[[#This Row],[t1]]-Table36[[#This Row],[out_o1]])^2))</f>
        <v>0.12584187063625463</v>
      </c>
      <c r="X142">
        <f>((1/2 * (Table36[[#This Row],[t2]]-Table36[[#This Row],[out_o2]])^2))</f>
        <v>4.8239541633054321E-2</v>
      </c>
      <c r="Y142" s="30">
        <f>Table36[[#This Row],[E1]]+Table36[[#This Row],[E2]]</f>
        <v>0.17408141226930895</v>
      </c>
      <c r="Z14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-5.6728240463042249E-4</v>
      </c>
      <c r="AA14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-1.134564809260845E-3</v>
      </c>
      <c r="AB14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-5.3692528179015431E-4</v>
      </c>
      <c r="AC14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-1.0738505635803086E-3</v>
      </c>
      <c r="AD142">
        <f>(Table36[[#This Row],[out_o1]]-Table36[[#This Row],[t1]])*Table36[[#This Row],[out_o1]]*(1-Table36[[#This Row],[out_o1]])*Table36[[#This Row],[out_h1]]</f>
        <v>6.3545398818480814E-2</v>
      </c>
      <c r="AE142">
        <f>(Table36[[#This Row],[out_o1]]-Table36[[#This Row],[t1]])*Table36[[#This Row],[out_o1]]*(1-Table36[[#This Row],[out_o1]])*Table36[[#This Row],[out_h2]]</f>
        <v>6.4013842085454631E-2</v>
      </c>
      <c r="AF142">
        <f>(Table36[[#This Row],[out_o2]]-Table36[[#This Row],[t2]])*Table36[[#This Row],[out_o2]]*(1-Table36[[#This Row],[out_o2]])*Table36[[#This Row],[out_h1]]</f>
        <v>-3.4297858110010744E-2</v>
      </c>
      <c r="AG142">
        <f>(Table36[[#This Row],[out_o2]]-Table36[[#This Row],[t2]])*Table36[[#This Row],[out_o2]]*(1-Table36[[#This Row],[out_o2]])*Table36[[#This Row],[out_h2]]</f>
        <v>-3.4550694680431093E-2</v>
      </c>
    </row>
    <row r="143" spans="1:33">
      <c r="A143">
        <v>13</v>
      </c>
      <c r="B143">
        <v>0.05</v>
      </c>
      <c r="C143">
        <v>0.1</v>
      </c>
      <c r="D143">
        <v>0.01</v>
      </c>
      <c r="E143">
        <v>0.99</v>
      </c>
      <c r="F143" s="29">
        <v>0.5</v>
      </c>
      <c r="G143">
        <f t="shared" si="16"/>
        <v>0.15127570187558539</v>
      </c>
      <c r="H143">
        <f t="shared" si="17"/>
        <v>0.20255140375117078</v>
      </c>
      <c r="I143">
        <f t="shared" si="18"/>
        <v>0.25107181952038848</v>
      </c>
      <c r="J143">
        <f t="shared" si="19"/>
        <v>0.3021436390407769</v>
      </c>
      <c r="K143">
        <f t="shared" si="20"/>
        <v>-9.5409870435668176E-3</v>
      </c>
      <c r="L143">
        <f t="shared" si="21"/>
        <v>3.7434889220424233E-2</v>
      </c>
      <c r="M143">
        <f t="shared" si="22"/>
        <v>0.72924141122210695</v>
      </c>
      <c r="N143">
        <f t="shared" si="23"/>
        <v>0.78093421798010954</v>
      </c>
      <c r="O143">
        <f>((Table36[[#This Row],[i1]]*Table36[[#This Row],[w1]])+(Table36[[#This Row],[i2]]*Table36[[#This Row],[w2]]))</f>
        <v>2.781892546889635E-2</v>
      </c>
      <c r="P143">
        <f>((Table36[[#This Row],[i1]]*Table36[[#This Row],[w3]])+(Table36[[#This Row],[i2]]*Table36[[#This Row],[w4]]))</f>
        <v>4.2767954880097117E-2</v>
      </c>
      <c r="Q143">
        <f>((1/(1 + EXP(-Table36[[#This Row],[h1]]))))</f>
        <v>0.50695428288399524</v>
      </c>
      <c r="R143">
        <f>((1/(1 + EXP(-Table36[[#This Row],[h2]]))))</f>
        <v>0.5106903592934946</v>
      </c>
      <c r="S143">
        <f>((Table36[[#This Row],[out_h1]]*Table36[[#This Row],[w5]])+(Table36[[#This Row],[out_h2]]*Table36[[#This Row],[w6]]))</f>
        <v>1.4280792781413712E-2</v>
      </c>
      <c r="T143">
        <f>((Table36[[#This Row],[out_h1]]*Table36[[#This Row],[w7]])+(Table36[[#This Row],[out_h2]]*Table36[[#This Row],[w8]]))</f>
        <v>0.76850763304026226</v>
      </c>
      <c r="U143">
        <f>((1/(1 + EXP(-Table36[[#This Row],[o1]]))))</f>
        <v>0.50357013752076241</v>
      </c>
      <c r="V143">
        <f>((1/(1 + EXP(-Table36[[#This Row],[o2]]))))</f>
        <v>0.68319797641303293</v>
      </c>
      <c r="W143">
        <f>((1/2 * (Table36[[#This Row],[t1]]-Table36[[#This Row],[out_o1]])^2))</f>
        <v>0.12180574032613216</v>
      </c>
      <c r="X143">
        <f>((1/2 * (Table36[[#This Row],[t2]]-Table36[[#This Row],[out_o2]])^2))</f>
        <v>4.7063740838528947E-2</v>
      </c>
      <c r="Y143" s="30">
        <f>Table36[[#This Row],[E1]]+Table36[[#This Row],[E2]]</f>
        <v>0.16886948116466111</v>
      </c>
      <c r="Z14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-6.1990012895383974E-4</v>
      </c>
      <c r="AA14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-1.2398002579076795E-3</v>
      </c>
      <c r="AB14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-5.9036109882956841E-4</v>
      </c>
      <c r="AC14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-1.1807221976591368E-3</v>
      </c>
      <c r="AD143">
        <f>(Table36[[#This Row],[out_o1]]-Table36[[#This Row],[t1]])*Table36[[#This Row],[out_o1]]*(1-Table36[[#This Row],[out_o1]])*Table36[[#This Row],[out_h1]]</f>
        <v>6.2551184537301852E-2</v>
      </c>
      <c r="AE143">
        <f>(Table36[[#This Row],[out_o1]]-Table36[[#This Row],[t1]])*Table36[[#This Row],[out_o1]]*(1-Table36[[#This Row],[out_o1]])*Table36[[#This Row],[out_h2]]</f>
        <v>6.301216497050105E-2</v>
      </c>
      <c r="AF143">
        <f>(Table36[[#This Row],[out_o2]]-Table36[[#This Row],[t2]])*Table36[[#This Row],[out_o2]]*(1-Table36[[#This Row],[out_o2]])*Table36[[#This Row],[out_h1]]</f>
        <v>-3.3663675714377672E-2</v>
      </c>
      <c r="AG143">
        <f>(Table36[[#This Row],[out_o2]]-Table36[[#This Row],[t2]])*Table36[[#This Row],[out_o2]]*(1-Table36[[#This Row],[out_o2]])*Table36[[#This Row],[out_h2]]</f>
        <v>-3.3911765273810984E-2</v>
      </c>
    </row>
    <row r="144" spans="1:33">
      <c r="A144">
        <v>14</v>
      </c>
      <c r="B144">
        <v>0.05</v>
      </c>
      <c r="C144">
        <v>0.1</v>
      </c>
      <c r="D144">
        <v>0.01</v>
      </c>
      <c r="E144">
        <v>0.99</v>
      </c>
      <c r="F144" s="29">
        <v>0.5</v>
      </c>
      <c r="G144">
        <f t="shared" si="16"/>
        <v>0.15158565194006232</v>
      </c>
      <c r="H144">
        <f t="shared" si="17"/>
        <v>0.20317130388012461</v>
      </c>
      <c r="I144">
        <f t="shared" si="18"/>
        <v>0.25136700006980328</v>
      </c>
      <c r="J144">
        <f t="shared" si="19"/>
        <v>0.3027340001396065</v>
      </c>
      <c r="K144">
        <f t="shared" si="20"/>
        <v>-4.0816579312217743E-2</v>
      </c>
      <c r="L144">
        <f t="shared" si="21"/>
        <v>5.9288067351737084E-3</v>
      </c>
      <c r="M144">
        <f t="shared" si="22"/>
        <v>0.74607324907929584</v>
      </c>
      <c r="N144">
        <f t="shared" si="23"/>
        <v>0.79789010061701504</v>
      </c>
      <c r="O144">
        <f>((Table36[[#This Row],[i1]]*Table36[[#This Row],[w1]])+(Table36[[#This Row],[i2]]*Table36[[#This Row],[w2]]))</f>
        <v>2.7896412985015578E-2</v>
      </c>
      <c r="P144">
        <f>((Table36[[#This Row],[i1]]*Table36[[#This Row],[w3]])+(Table36[[#This Row],[i2]]*Table36[[#This Row],[w4]]))</f>
        <v>4.2841750017450816E-2</v>
      </c>
      <c r="Q144">
        <f>((1/(1 + EXP(-Table36[[#This Row],[h1]]))))</f>
        <v>0.50697365100512326</v>
      </c>
      <c r="R144">
        <f>((1/(1 + EXP(-Table36[[#This Row],[h2]]))))</f>
        <v>0.51070879962968974</v>
      </c>
      <c r="S144">
        <f>((Table36[[#This Row],[out_h1]]*Table36[[#This Row],[w5]])+(Table36[[#This Row],[out_h2]]*Table36[[#This Row],[w6]]))</f>
        <v>-1.7665036464498227E-2</v>
      </c>
      <c r="T144">
        <f>((Table36[[#This Row],[out_h1]]*Table36[[#This Row],[w7]])+(Table36[[#This Row],[out_h2]]*Table36[[#This Row],[w8]]))</f>
        <v>0.78572897452551338</v>
      </c>
      <c r="U144">
        <f>((1/(1 + EXP(-Table36[[#This Row],[o1]]))))</f>
        <v>0.49558385572272295</v>
      </c>
      <c r="V144">
        <f>((1/(1 + EXP(-Table36[[#This Row],[o2]]))))</f>
        <v>0.6869135236937105</v>
      </c>
      <c r="W144">
        <f>((1/2 * (Table36[[#This Row],[t1]]-Table36[[#This Row],[out_o1]])^2))</f>
        <v>0.11789584046927311</v>
      </c>
      <c r="X144">
        <f>((1/2 * (Table36[[#This Row],[t2]]-Table36[[#This Row],[out_o2]])^2))</f>
        <v>4.593070605988149E-2</v>
      </c>
      <c r="Y144" s="30">
        <f>Table36[[#This Row],[E1]]+Table36[[#This Row],[E2]]</f>
        <v>0.1638265465291546</v>
      </c>
      <c r="Z14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-6.696911526866844E-4</v>
      </c>
      <c r="AA14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-1.3393823053733688E-3</v>
      </c>
      <c r="AB14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-6.4098809160543547E-4</v>
      </c>
      <c r="AC14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-1.2819761832108709E-3</v>
      </c>
      <c r="AD144">
        <f>(Table36[[#This Row],[out_o1]]-Table36[[#This Row],[t1]])*Table36[[#This Row],[out_o1]]*(1-Table36[[#This Row],[out_o1]])*Table36[[#This Row],[out_h1]]</f>
        <v>6.1539754002265842E-2</v>
      </c>
      <c r="AE144">
        <f>(Table36[[#This Row],[out_o1]]-Table36[[#This Row],[t1]])*Table36[[#This Row],[out_o1]]*(1-Table36[[#This Row],[out_o1]])*Table36[[#This Row],[out_h2]]</f>
        <v>6.1993150598049475E-2</v>
      </c>
      <c r="AF144">
        <f>(Table36[[#This Row],[out_o2]]-Table36[[#This Row],[t2]])*Table36[[#This Row],[out_o2]]*(1-Table36[[#This Row],[out_o2]])*Table36[[#This Row],[out_h1]]</f>
        <v>-3.3045956159490311E-2</v>
      </c>
      <c r="AG144">
        <f>(Table36[[#This Row],[out_o2]]-Table36[[#This Row],[t2]])*Table36[[#This Row],[out_o2]]*(1-Table36[[#This Row],[out_o2]])*Table36[[#This Row],[out_h2]]</f>
        <v>-3.3289423561498069E-2</v>
      </c>
    </row>
    <row r="145" spans="1:33">
      <c r="A145">
        <v>15</v>
      </c>
      <c r="B145">
        <v>0.05</v>
      </c>
      <c r="C145">
        <v>0.1</v>
      </c>
      <c r="D145">
        <v>0.01</v>
      </c>
      <c r="E145">
        <v>0.99</v>
      </c>
      <c r="F145" s="29">
        <v>0.5</v>
      </c>
      <c r="G145">
        <f t="shared" si="16"/>
        <v>0.15192049751640566</v>
      </c>
      <c r="H145">
        <f t="shared" si="17"/>
        <v>0.20384099503281131</v>
      </c>
      <c r="I145">
        <f t="shared" si="18"/>
        <v>0.25168749411560598</v>
      </c>
      <c r="J145">
        <f t="shared" si="19"/>
        <v>0.30337498823121195</v>
      </c>
      <c r="K145">
        <f t="shared" si="20"/>
        <v>-7.1586456313350671E-2</v>
      </c>
      <c r="L145">
        <f t="shared" si="21"/>
        <v>-2.5067768563851029E-2</v>
      </c>
      <c r="M145">
        <f t="shared" si="22"/>
        <v>0.76259622715904096</v>
      </c>
      <c r="N145">
        <f t="shared" si="23"/>
        <v>0.81453481239776404</v>
      </c>
      <c r="O145">
        <f>((Table36[[#This Row],[i1]]*Table36[[#This Row],[w1]])+(Table36[[#This Row],[i2]]*Table36[[#This Row],[w2]]))</f>
        <v>2.7980124379101416E-2</v>
      </c>
      <c r="P145">
        <f>((Table36[[#This Row],[i1]]*Table36[[#This Row],[w3]])+(Table36[[#This Row],[i2]]*Table36[[#This Row],[w4]]))</f>
        <v>4.2921873528901498E-2</v>
      </c>
      <c r="Q145">
        <f>((1/(1 + EXP(-Table36[[#This Row],[h1]]))))</f>
        <v>0.50699457477038135</v>
      </c>
      <c r="R145">
        <f>((1/(1 + EXP(-Table36[[#This Row],[h2]]))))</f>
        <v>0.51072882130192732</v>
      </c>
      <c r="S145">
        <f>((Table36[[#This Row],[out_h1]]*Table36[[#This Row],[w5]])+(Table36[[#This Row],[out_h2]]*Table36[[#This Row],[w6]]))</f>
        <v>-4.9096776869190846E-2</v>
      </c>
      <c r="T145">
        <f>((Table36[[#This Row],[out_h1]]*Table36[[#This Row],[w7]])+(Table36[[#This Row],[out_h2]]*Table36[[#This Row],[w8]]))</f>
        <v>0.80263855455529165</v>
      </c>
      <c r="U145">
        <f>((1/(1 + EXP(-Table36[[#This Row],[o1]]))))</f>
        <v>0.48772827076063646</v>
      </c>
      <c r="V145">
        <f>((1/(1 + EXP(-Table36[[#This Row],[o2]]))))</f>
        <v>0.69053861043015519</v>
      </c>
      <c r="W145">
        <f>((1/2 * (Table36[[#This Row],[t1]]-Table36[[#This Row],[out_o1]])^2))</f>
        <v>0.11411215034197399</v>
      </c>
      <c r="X145">
        <f>((1/2 * (Table36[[#This Row],[t2]]-Table36[[#This Row],[out_o2]])^2))</f>
        <v>4.4838561921551175E-2</v>
      </c>
      <c r="Y145" s="30">
        <f>Table36[[#This Row],[E1]]+Table36[[#This Row],[E2]]</f>
        <v>0.15895071226352517</v>
      </c>
      <c r="Z14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-7.1668101603648718E-4</v>
      </c>
      <c r="AA14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-1.4333620320729744E-3</v>
      </c>
      <c r="AB14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-6.8882710546211293E-4</v>
      </c>
      <c r="AC14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-1.3776542109242259E-3</v>
      </c>
      <c r="AD145">
        <f>(Table36[[#This Row],[out_o1]]-Table36[[#This Row],[t1]])*Table36[[#This Row],[out_o1]]*(1-Table36[[#This Row],[out_o1]])*Table36[[#This Row],[out_h1]]</f>
        <v>6.0514935331946934E-2</v>
      </c>
      <c r="AE145">
        <f>(Table36[[#This Row],[out_o1]]-Table36[[#This Row],[t1]])*Table36[[#This Row],[out_o1]]*(1-Table36[[#This Row],[out_o1]])*Table36[[#This Row],[out_h2]]</f>
        <v>6.0960655461146339E-2</v>
      </c>
      <c r="AF145">
        <f>(Table36[[#This Row],[out_o2]]-Table36[[#This Row],[t2]])*Table36[[#This Row],[out_o2]]*(1-Table36[[#This Row],[out_o2]])*Table36[[#This Row],[out_h1]]</f>
        <v>-3.2444313214220109E-2</v>
      </c>
      <c r="AG145">
        <f>(Table36[[#This Row],[out_o2]]-Table36[[#This Row],[t2]])*Table36[[#This Row],[out_o2]]*(1-Table36[[#This Row],[out_o2]])*Table36[[#This Row],[out_h2]]</f>
        <v>-3.2683280394773202E-2</v>
      </c>
    </row>
    <row r="146" spans="1:33">
      <c r="A146">
        <v>16</v>
      </c>
      <c r="B146">
        <v>0.05</v>
      </c>
      <c r="C146">
        <v>0.1</v>
      </c>
      <c r="D146">
        <v>0.01</v>
      </c>
      <c r="E146">
        <v>0.99</v>
      </c>
      <c r="F146" s="29">
        <v>0.5</v>
      </c>
      <c r="G146">
        <f t="shared" si="16"/>
        <v>0.15227883802442391</v>
      </c>
      <c r="H146">
        <f t="shared" si="17"/>
        <v>0.20455767604884778</v>
      </c>
      <c r="I146">
        <f t="shared" si="18"/>
        <v>0.25203190766833705</v>
      </c>
      <c r="J146">
        <f t="shared" si="19"/>
        <v>0.30406381533667404</v>
      </c>
      <c r="K146">
        <f t="shared" si="20"/>
        <v>-0.10184392397932414</v>
      </c>
      <c r="L146">
        <f t="shared" si="21"/>
        <v>-5.5548096294424198E-2</v>
      </c>
      <c r="M146">
        <f t="shared" si="22"/>
        <v>0.77881838376615098</v>
      </c>
      <c r="N146">
        <f t="shared" si="23"/>
        <v>0.83087645259515064</v>
      </c>
      <c r="O146">
        <f>((Table36[[#This Row],[i1]]*Table36[[#This Row],[w1]])+(Table36[[#This Row],[i2]]*Table36[[#This Row],[w2]]))</f>
        <v>2.8069709506105975E-2</v>
      </c>
      <c r="P146">
        <f>((Table36[[#This Row],[i1]]*Table36[[#This Row],[w3]])+(Table36[[#This Row],[i2]]*Table36[[#This Row],[w4]]))</f>
        <v>4.3007976917084259E-2</v>
      </c>
      <c r="Q146">
        <f>((1/(1 + EXP(-Table36[[#This Row],[h1]]))))</f>
        <v>0.50701696665521689</v>
      </c>
      <c r="R146">
        <f>((1/(1 + EXP(-Table36[[#This Row],[h2]]))))</f>
        <v>0.51075033721792862</v>
      </c>
      <c r="S146">
        <f>((Table36[[#This Row],[out_h1]]*Table36[[#This Row],[w5]])+(Table36[[#This Row],[out_h2]]*Table36[[#This Row],[w6]]))</f>
        <v>-8.0007806322452565E-2</v>
      </c>
      <c r="T146">
        <f>((Table36[[#This Row],[out_h1]]*Table36[[#This Row],[w7]])+(Table36[[#This Row],[out_h2]]*Table36[[#This Row],[w8]]))</f>
        <v>0.81924456286184189</v>
      </c>
      <c r="U146">
        <f>((1/(1 + EXP(-Table36[[#This Row],[o1]]))))</f>
        <v>0.48000871138331047</v>
      </c>
      <c r="V146">
        <f>((1/(1 + EXP(-Table36[[#This Row],[o2]]))))</f>
        <v>0.69407595824563584</v>
      </c>
      <c r="W146">
        <f>((1/2 * (Table36[[#This Row],[t1]]-Table36[[#This Row],[out_o1]])^2))</f>
        <v>0.11045409438810001</v>
      </c>
      <c r="X146">
        <f>((1/2 * (Table36[[#This Row],[t2]]-Table36[[#This Row],[out_o2]])^2))</f>
        <v>4.3785519244119331E-2</v>
      </c>
      <c r="Y146" s="30">
        <f>Table36[[#This Row],[E1]]+Table36[[#This Row],[E2]]</f>
        <v>0.15423961363221933</v>
      </c>
      <c r="Z14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-7.609091093152444E-4</v>
      </c>
      <c r="AA14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-1.5218182186304888E-3</v>
      </c>
      <c r="AB14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-7.3391316038656969E-4</v>
      </c>
      <c r="AC14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-1.4678263207731394E-3</v>
      </c>
      <c r="AD146">
        <f>(Table36[[#This Row],[out_o1]]-Table36[[#This Row],[t1]])*Table36[[#This Row],[out_o1]]*(1-Table36[[#This Row],[out_o1]])*Table36[[#This Row],[out_h1]]</f>
        <v>5.9480359849969099E-2</v>
      </c>
      <c r="AE146">
        <f>(Table36[[#This Row],[out_o1]]-Table36[[#This Row],[t1]])*Table36[[#This Row],[out_o1]]*(1-Table36[[#This Row],[out_o1]])*Table36[[#This Row],[out_h2]]</f>
        <v>5.9918337746425535E-2</v>
      </c>
      <c r="AF146">
        <f>(Table36[[#This Row],[out_o2]]-Table36[[#This Row],[t2]])*Table36[[#This Row],[out_o2]]*(1-Table36[[#This Row],[out_o2]])*Table36[[#This Row],[out_h1]]</f>
        <v>-3.1858355369375799E-2</v>
      </c>
      <c r="AG146">
        <f>(Table36[[#This Row],[out_o2]]-Table36[[#This Row],[t2]])*Table36[[#This Row],[out_o2]]*(1-Table36[[#This Row],[out_o2]])*Table36[[#This Row],[out_h2]]</f>
        <v>-3.2092941298318328E-2</v>
      </c>
    </row>
    <row r="147" spans="1:33">
      <c r="A147">
        <v>17</v>
      </c>
      <c r="B147">
        <v>0.05</v>
      </c>
      <c r="C147">
        <v>0.1</v>
      </c>
      <c r="D147">
        <v>0.01</v>
      </c>
      <c r="E147">
        <v>0.99</v>
      </c>
      <c r="F147" s="29">
        <v>0.5</v>
      </c>
      <c r="G147">
        <f t="shared" si="16"/>
        <v>0.15265929257908153</v>
      </c>
      <c r="H147">
        <f t="shared" si="17"/>
        <v>0.20531858515816304</v>
      </c>
      <c r="I147">
        <f t="shared" si="18"/>
        <v>0.25239886424853036</v>
      </c>
      <c r="J147">
        <f t="shared" si="19"/>
        <v>0.3047977284970606</v>
      </c>
      <c r="K147">
        <f t="shared" si="20"/>
        <v>-0.13158410390430869</v>
      </c>
      <c r="L147">
        <f t="shared" si="21"/>
        <v>-8.5507265167636959E-2</v>
      </c>
      <c r="M147">
        <f t="shared" si="22"/>
        <v>0.79474756145083891</v>
      </c>
      <c r="N147">
        <f t="shared" si="23"/>
        <v>0.84692292324430984</v>
      </c>
      <c r="O147">
        <f>((Table36[[#This Row],[i1]]*Table36[[#This Row],[w1]])+(Table36[[#This Row],[i2]]*Table36[[#This Row],[w2]]))</f>
        <v>2.8164823144770382E-2</v>
      </c>
      <c r="P147">
        <f>((Table36[[#This Row],[i1]]*Table36[[#This Row],[w3]])+(Table36[[#This Row],[i2]]*Table36[[#This Row],[w4]]))</f>
        <v>4.309971606213258E-2</v>
      </c>
      <c r="Q147">
        <f>((1/(1 + EXP(-Table36[[#This Row],[h1]]))))</f>
        <v>0.50704074036581004</v>
      </c>
      <c r="R147">
        <f>((1/(1 + EXP(-Table36[[#This Row],[h2]]))))</f>
        <v>0.51077326137929613</v>
      </c>
      <c r="S147">
        <f>((Table36[[#This Row],[out_h1]]*Table36[[#This Row],[w5]])+(Table36[[#This Row],[out_h2]]*Table36[[#This Row],[w6]]))</f>
        <v>-0.11039332616531057</v>
      </c>
      <c r="T147">
        <f>((Table36[[#This Row],[out_h1]]*Table36[[#This Row],[w7]])+(Table36[[#This Row],[out_h2]]*Table36[[#This Row],[w8]]))</f>
        <v>0.83555497560433889</v>
      </c>
      <c r="U147">
        <f>((1/(1 + EXP(-Table36[[#This Row],[o1]]))))</f>
        <v>0.4724296620287281</v>
      </c>
      <c r="V147">
        <f>((1/(1 + EXP(-Table36[[#This Row],[o2]]))))</f>
        <v>0.69752821742788473</v>
      </c>
      <c r="W147">
        <f>((1/2 * (Table36[[#This Row],[t1]]-Table36[[#This Row],[out_o1]])^2))</f>
        <v>0.10692059616200185</v>
      </c>
      <c r="X147">
        <f>((1/2 * (Table36[[#This Row],[t2]]-Table36[[#This Row],[out_o2]])^2))</f>
        <v>4.2769871800455328E-2</v>
      </c>
      <c r="Y147" s="30">
        <f>Table36[[#This Row],[E1]]+Table36[[#This Row],[E2]]</f>
        <v>0.14969046796245716</v>
      </c>
      <c r="Z14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-8.0242714378201275E-4</v>
      </c>
      <c r="AA14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-1.6048542875640255E-3</v>
      </c>
      <c r="AB14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-7.7629393561865531E-4</v>
      </c>
      <c r="AC14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-1.5525878712373106E-3</v>
      </c>
      <c r="AD147">
        <f>(Table36[[#This Row],[out_o1]]-Table36[[#This Row],[t1]])*Table36[[#This Row],[out_o1]]*(1-Table36[[#This Row],[out_o1]])*Table36[[#This Row],[out_h1]]</f>
        <v>5.8439442869571201E-2</v>
      </c>
      <c r="AE147">
        <f>(Table36[[#This Row],[out_o1]]-Table36[[#This Row],[t1]])*Table36[[#This Row],[out_o1]]*(1-Table36[[#This Row],[out_o1]])*Table36[[#This Row],[out_h2]]</f>
        <v>5.886963798243279E-2</v>
      </c>
      <c r="AF147">
        <f>(Table36[[#This Row],[out_o2]]-Table36[[#This Row],[t2]])*Table36[[#This Row],[out_o2]]*(1-Table36[[#This Row],[out_o2]])*Table36[[#This Row],[out_h1]]</f>
        <v>-3.1287688192585844E-2</v>
      </c>
      <c r="AG147">
        <f>(Table36[[#This Row],[out_o2]]-Table36[[#This Row],[t2]])*Table36[[#This Row],[out_o2]]*(1-Table36[[#This Row],[out_o2]])*Table36[[#This Row],[out_h2]]</f>
        <v>-3.1518008844054549E-2</v>
      </c>
    </row>
    <row r="148" spans="1:33">
      <c r="A148">
        <v>18</v>
      </c>
      <c r="B148">
        <v>0.05</v>
      </c>
      <c r="C148">
        <v>0.1</v>
      </c>
      <c r="D148">
        <v>0.01</v>
      </c>
      <c r="E148">
        <v>0.99</v>
      </c>
      <c r="F148" s="29">
        <v>0.5</v>
      </c>
      <c r="G148">
        <f t="shared" si="16"/>
        <v>0.15306050615097255</v>
      </c>
      <c r="H148">
        <f t="shared" si="17"/>
        <v>0.20612101230194504</v>
      </c>
      <c r="I148">
        <f t="shared" si="18"/>
        <v>0.25278701121633967</v>
      </c>
      <c r="J148">
        <f t="shared" si="19"/>
        <v>0.30557402243267928</v>
      </c>
      <c r="K148">
        <f t="shared" si="20"/>
        <v>-0.16080382533909429</v>
      </c>
      <c r="L148">
        <f t="shared" si="21"/>
        <v>-0.11494208415885335</v>
      </c>
      <c r="M148">
        <f t="shared" si="22"/>
        <v>0.81039140554713185</v>
      </c>
      <c r="N148">
        <f t="shared" si="23"/>
        <v>0.86268192766633711</v>
      </c>
      <c r="O148">
        <f>((Table36[[#This Row],[i1]]*Table36[[#This Row],[w1]])+(Table36[[#This Row],[i2]]*Table36[[#This Row],[w2]]))</f>
        <v>2.8265126537743136E-2</v>
      </c>
      <c r="P148">
        <f>((Table36[[#This Row],[i1]]*Table36[[#This Row],[w3]])+(Table36[[#This Row],[i2]]*Table36[[#This Row],[w4]]))</f>
        <v>4.3196752804084915E-2</v>
      </c>
      <c r="Q148">
        <f>((1/(1 + EXP(-Table36[[#This Row],[h1]]))))</f>
        <v>0.50706581122408456</v>
      </c>
      <c r="R148">
        <f>((1/(1 + EXP(-Table36[[#This Row],[h2]]))))</f>
        <v>0.51079750927702539</v>
      </c>
      <c r="S148">
        <f>((Table36[[#This Row],[out_h1]]*Table36[[#This Row],[w5]])+(Table36[[#This Row],[out_h2]]*Table36[[#This Row],[w6]]))</f>
        <v>-0.14025025244295639</v>
      </c>
      <c r="T148">
        <f>((Table36[[#This Row],[out_h1]]*Table36[[#This Row],[w7]])+(Table36[[#This Row],[out_h2]]*Table36[[#This Row],[w8]]))</f>
        <v>0.85157755541305047</v>
      </c>
      <c r="U148">
        <f>((1/(1 + EXP(-Table36[[#This Row],[o1]]))))</f>
        <v>0.4649947978363706</v>
      </c>
      <c r="V148">
        <f>((1/(1 + EXP(-Table36[[#This Row],[o2]]))))</f>
        <v>0.70089796598074028</v>
      </c>
      <c r="W148">
        <f>((1/2 * (Table36[[#This Row],[t1]]-Table36[[#This Row],[out_o1]])^2))</f>
        <v>0.10351013302907987</v>
      </c>
      <c r="X148">
        <f>((1/2 * (Table36[[#This Row],[t2]]-Table36[[#This Row],[out_o2]])^2))</f>
        <v>4.17899930370366E-2</v>
      </c>
      <c r="Y148" s="30">
        <f>Table36[[#This Row],[E1]]+Table36[[#This Row],[E2]]</f>
        <v>0.14530012606611648</v>
      </c>
      <c r="Z14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-8.4129758120608941E-4</v>
      </c>
      <c r="AA14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-1.6825951624121788E-3</v>
      </c>
      <c r="AB14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-8.1602820592694954E-4</v>
      </c>
      <c r="AC14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-1.6320564118538991E-3</v>
      </c>
      <c r="AD148">
        <f>(Table36[[#This Row],[out_o1]]-Table36[[#This Row],[t1]])*Table36[[#This Row],[out_o1]]*(1-Table36[[#This Row],[out_o1]])*Table36[[#This Row],[out_h1]]</f>
        <v>5.739536997126609E-2</v>
      </c>
      <c r="AE148">
        <f>(Table36[[#This Row],[out_o1]]-Table36[[#This Row],[t1]])*Table36[[#This Row],[out_o1]]*(1-Table36[[#This Row],[out_o1]])*Table36[[#This Row],[out_h2]]</f>
        <v>5.7817765221800821E-2</v>
      </c>
      <c r="AF148">
        <f>(Table36[[#This Row],[out_o2]]-Table36[[#This Row],[t2]])*Table36[[#This Row],[out_o2]]*(1-Table36[[#This Row],[out_o2]])*Table36[[#This Row],[out_h1]]</f>
        <v>-3.0731916367675031E-2</v>
      </c>
      <c r="AG148">
        <f>(Table36[[#This Row],[out_o2]]-Table36[[#This Row],[t2]])*Table36[[#This Row],[out_o2]]*(1-Table36[[#This Row],[out_o2]])*Table36[[#This Row],[out_h2]]</f>
        <v>-3.0958084707038206E-2</v>
      </c>
    </row>
    <row r="149" spans="1:33">
      <c r="A149">
        <v>19</v>
      </c>
      <c r="B149">
        <v>0.05</v>
      </c>
      <c r="C149">
        <v>0.1</v>
      </c>
      <c r="D149">
        <v>0.01</v>
      </c>
      <c r="E149">
        <v>0.99</v>
      </c>
      <c r="F149" s="29">
        <v>0.5</v>
      </c>
      <c r="G149">
        <f t="shared" si="16"/>
        <v>0.1534811549415756</v>
      </c>
      <c r="H149">
        <f t="shared" si="17"/>
        <v>0.20696230988315115</v>
      </c>
      <c r="I149">
        <f t="shared" si="18"/>
        <v>0.25319502531930316</v>
      </c>
      <c r="J149">
        <f t="shared" si="19"/>
        <v>0.30639005063860625</v>
      </c>
      <c r="K149">
        <f t="shared" si="20"/>
        <v>-0.18950151032472734</v>
      </c>
      <c r="L149">
        <f t="shared" si="21"/>
        <v>-0.14385096676975376</v>
      </c>
      <c r="M149">
        <f t="shared" si="22"/>
        <v>0.82575736373096942</v>
      </c>
      <c r="N149">
        <f t="shared" si="23"/>
        <v>0.87816097001985627</v>
      </c>
      <c r="O149">
        <f>((Table36[[#This Row],[i1]]*Table36[[#This Row],[w1]])+(Table36[[#This Row],[i2]]*Table36[[#This Row],[w2]]))</f>
        <v>2.8370288735393899E-2</v>
      </c>
      <c r="P149">
        <f>((Table36[[#This Row],[i1]]*Table36[[#This Row],[w3]])+(Table36[[#This Row],[i2]]*Table36[[#This Row],[w4]]))</f>
        <v>4.3298756329825785E-2</v>
      </c>
      <c r="Q149">
        <f>((1/(1 + EXP(-Table36[[#This Row],[h1]]))))</f>
        <v>0.50709209650364651</v>
      </c>
      <c r="R149">
        <f>((1/(1 + EXP(-Table36[[#This Row],[h2]]))))</f>
        <v>0.51082299823816124</v>
      </c>
      <c r="S149">
        <f>((Table36[[#This Row],[out_h1]]*Table36[[#This Row],[w5]])+(Table36[[#This Row],[out_h2]]*Table36[[#This Row],[w6]]))</f>
        <v>-0.16957710030595713</v>
      </c>
      <c r="T149">
        <f>((Table36[[#This Row],[out_h1]]*Table36[[#This Row],[w7]])+(Table36[[#This Row],[out_h2]]*Table36[[#This Row],[w8]]))</f>
        <v>0.8673198524189365</v>
      </c>
      <c r="U149">
        <f>((1/(1 + EXP(-Table36[[#This Row],[o1]]))))</f>
        <v>0.45770702583134659</v>
      </c>
      <c r="V149">
        <f>((1/(1 + EXP(-Table36[[#This Row],[o2]]))))</f>
        <v>0.70418770917419315</v>
      </c>
      <c r="W149">
        <f>((1/2 * (Table36[[#This Row],[t1]]-Table36[[#This Row],[out_o1]])^2))</f>
        <v>0.10022079048937502</v>
      </c>
      <c r="X149">
        <f>((1/2 * (Table36[[#This Row],[t2]]-Table36[[#This Row],[out_o2]])^2))</f>
        <v>4.0844332793547794E-2</v>
      </c>
      <c r="Y149" s="30">
        <f>Table36[[#This Row],[E1]]+Table36[[#This Row],[E2]]</f>
        <v>0.14106512328292281</v>
      </c>
      <c r="Z14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-8.7759206409680811E-4</v>
      </c>
      <c r="AA14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-1.7551841281936162E-3</v>
      </c>
      <c r="AB14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-8.5318427234118898E-4</v>
      </c>
      <c r="AC14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-1.706368544682378E-3</v>
      </c>
      <c r="AD149">
        <f>(Table36[[#This Row],[out_o1]]-Table36[[#This Row],[t1]])*Table36[[#This Row],[out_o1]]*(1-Table36[[#This Row],[out_o1]])*Table36[[#This Row],[out_h1]]</f>
        <v>5.6351088345866288E-2</v>
      </c>
      <c r="AE149">
        <f>(Table36[[#This Row],[out_o1]]-Table36[[#This Row],[t1]])*Table36[[#This Row],[out_o1]]*(1-Table36[[#This Row],[out_o1]])*Table36[[#This Row],[out_h2]]</f>
        <v>5.6765688326226804E-2</v>
      </c>
      <c r="AF149">
        <f>(Table36[[#This Row],[out_o2]]-Table36[[#This Row],[t2]])*Table36[[#This Row],[out_o2]]*(1-Table36[[#This Row],[out_o2]])*Table36[[#This Row],[out_h1]]</f>
        <v>-3.0190645451424695E-2</v>
      </c>
      <c r="AG149">
        <f>(Table36[[#This Row],[out_o2]]-Table36[[#This Row],[t2]])*Table36[[#This Row],[out_o2]]*(1-Table36[[#This Row],[out_o2]])*Table36[[#This Row],[out_h2]]</f>
        <v>-3.0412771436541541E-2</v>
      </c>
    </row>
    <row r="150" spans="1:33">
      <c r="A150">
        <v>20</v>
      </c>
      <c r="B150">
        <v>0.05</v>
      </c>
      <c r="C150">
        <v>0.1</v>
      </c>
      <c r="D150">
        <v>0.01</v>
      </c>
      <c r="E150">
        <v>0.99</v>
      </c>
      <c r="F150" s="29">
        <v>0.5</v>
      </c>
      <c r="G150">
        <f t="shared" si="16"/>
        <v>0.15391995097362401</v>
      </c>
      <c r="H150">
        <f t="shared" si="17"/>
        <v>0.20783990194724797</v>
      </c>
      <c r="I150">
        <f t="shared" si="18"/>
        <v>0.25362161745547374</v>
      </c>
      <c r="J150">
        <f t="shared" si="19"/>
        <v>0.30724323491094746</v>
      </c>
      <c r="K150">
        <f t="shared" si="20"/>
        <v>-0.21767705449766048</v>
      </c>
      <c r="L150">
        <f t="shared" si="21"/>
        <v>-0.17223381093286716</v>
      </c>
      <c r="M150">
        <f t="shared" si="22"/>
        <v>0.84085268645668176</v>
      </c>
      <c r="N150">
        <f t="shared" si="23"/>
        <v>0.89336735573812709</v>
      </c>
      <c r="O150">
        <f>((Table36[[#This Row],[i1]]*Table36[[#This Row],[w1]])+(Table36[[#This Row],[i2]]*Table36[[#This Row],[w2]]))</f>
        <v>2.8479987743405998E-2</v>
      </c>
      <c r="P150">
        <f>((Table36[[#This Row],[i1]]*Table36[[#This Row],[w3]])+(Table36[[#This Row],[i2]]*Table36[[#This Row],[w4]]))</f>
        <v>4.340540436386843E-2</v>
      </c>
      <c r="Q150">
        <f>((1/(1 + EXP(-Table36[[#This Row],[h1]]))))</f>
        <v>0.50711951571666758</v>
      </c>
      <c r="R150">
        <f>((1/(1 + EXP(-Table36[[#This Row],[h2]]))))</f>
        <v>0.51084964772342467</v>
      </c>
      <c r="S150">
        <f>((Table36[[#This Row],[out_h1]]*Table36[[#This Row],[w5]])+(Table36[[#This Row],[out_h2]]*Table36[[#This Row],[w6]]))</f>
        <v>-0.19837386410060237</v>
      </c>
      <c r="T150">
        <f>((Table36[[#This Row],[out_h1]]*Table36[[#This Row],[w7]])+(Table36[[#This Row],[out_h2]]*Table36[[#This Row],[w8]]))</f>
        <v>0.88278920611140099</v>
      </c>
      <c r="U150">
        <f>((1/(1 + EXP(-Table36[[#This Row],[o1]]))))</f>
        <v>0.45056853080301495</v>
      </c>
      <c r="V150">
        <f>((1/(1 + EXP(-Table36[[#This Row],[o2]]))))</f>
        <v>0.70739987951926819</v>
      </c>
      <c r="W150">
        <f>((1/2 * (Table36[[#This Row],[t1]]-Table36[[#This Row],[out_o1]])^2))</f>
        <v>9.7050315166963566E-2</v>
      </c>
      <c r="X150">
        <f>((1/2 * (Table36[[#This Row],[t2]]-Table36[[#This Row],[out_o2]])^2))</f>
        <v>3.9931414047862067E-2</v>
      </c>
      <c r="Y150" s="30">
        <f>Table36[[#This Row],[E1]]+Table36[[#This Row],[E2]]</f>
        <v>0.13698172921482563</v>
      </c>
      <c r="Z15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-9.113898819843024E-4</v>
      </c>
      <c r="AA15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-1.8227797639686048E-3</v>
      </c>
      <c r="AB15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-8.8783842361139006E-4</v>
      </c>
      <c r="AC15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-1.7756768472227801E-3</v>
      </c>
      <c r="AD150">
        <f>(Table36[[#This Row],[out_o1]]-Table36[[#This Row],[t1]])*Table36[[#This Row],[out_o1]]*(1-Table36[[#This Row],[out_o1]])*Table36[[#This Row],[out_h1]]</f>
        <v>5.5309302695894291E-2</v>
      </c>
      <c r="AE150">
        <f>(Table36[[#This Row],[out_o1]]-Table36[[#This Row],[t1]])*Table36[[#This Row],[out_o1]]*(1-Table36[[#This Row],[out_o1]])*Table36[[#This Row],[out_h2]]</f>
        <v>5.5716131843389846E-2</v>
      </c>
      <c r="AF150">
        <f>(Table36[[#This Row],[out_o2]]-Table36[[#This Row],[t2]])*Table36[[#This Row],[out_o2]]*(1-Table36[[#This Row],[out_o2]])*Table36[[#This Row],[out_h1]]</f>
        <v>-2.9663483378030188E-2</v>
      </c>
      <c r="AG150">
        <f>(Table36[[#This Row],[out_o2]]-Table36[[#This Row],[t2]])*Table36[[#This Row],[out_o2]]*(1-Table36[[#This Row],[out_o2]])*Table36[[#This Row],[out_h2]]</f>
        <v>-2.9881673972852647E-2</v>
      </c>
    </row>
    <row r="151" spans="1:33">
      <c r="A151">
        <v>21</v>
      </c>
      <c r="B151">
        <v>0.05</v>
      </c>
      <c r="C151">
        <v>0.1</v>
      </c>
      <c r="D151">
        <v>0.01</v>
      </c>
      <c r="E151">
        <v>0.99</v>
      </c>
      <c r="F151" s="29">
        <v>0.5</v>
      </c>
      <c r="G151">
        <f t="shared" si="16"/>
        <v>0.15437564591461617</v>
      </c>
      <c r="H151">
        <f t="shared" si="17"/>
        <v>0.20875129182923227</v>
      </c>
      <c r="I151">
        <f t="shared" si="18"/>
        <v>0.25406553666727943</v>
      </c>
      <c r="J151">
        <f t="shared" si="19"/>
        <v>0.30813107333455886</v>
      </c>
      <c r="K151">
        <f t="shared" si="20"/>
        <v>-0.24533170584560762</v>
      </c>
      <c r="L151">
        <f t="shared" si="21"/>
        <v>-0.20009187685456209</v>
      </c>
      <c r="M151">
        <f t="shared" si="22"/>
        <v>0.8556844281456969</v>
      </c>
      <c r="N151">
        <f t="shared" si="23"/>
        <v>0.90830819272455343</v>
      </c>
      <c r="O151">
        <f>((Table36[[#This Row],[i1]]*Table36[[#This Row],[w1]])+(Table36[[#This Row],[i2]]*Table36[[#This Row],[w2]]))</f>
        <v>2.8593911478654036E-2</v>
      </c>
      <c r="P151">
        <f>((Table36[[#This Row],[i1]]*Table36[[#This Row],[w3]])+(Table36[[#This Row],[i2]]*Table36[[#This Row],[w4]]))</f>
        <v>4.3516384166819862E-2</v>
      </c>
      <c r="Q151">
        <f>((1/(1 + EXP(-Table36[[#This Row],[h1]]))))</f>
        <v>0.50714799085284334</v>
      </c>
      <c r="R151">
        <f>((1/(1 + EXP(-Table36[[#This Row],[h2]]))))</f>
        <v>0.51087737957677093</v>
      </c>
      <c r="S151">
        <f>((Table36[[#This Row],[out_h1]]*Table36[[#This Row],[w5]])+(Table36[[#This Row],[out_h2]]*Table36[[#This Row],[w6]]))</f>
        <v>-0.2266418954341573</v>
      </c>
      <c r="T151">
        <f>((Table36[[#This Row],[out_h1]]*Table36[[#This Row],[w7]])+(Table36[[#This Row],[out_h2]]*Table36[[#This Row],[w8]]))</f>
        <v>0.89799274788538685</v>
      </c>
      <c r="U151">
        <f>((1/(1 + EXP(-Table36[[#This Row],[o1]]))))</f>
        <v>0.4435808245002833</v>
      </c>
      <c r="V151">
        <f>((1/(1 + EXP(-Table36[[#This Row],[o2]]))))</f>
        <v>0.71053683710261062</v>
      </c>
      <c r="W151">
        <f>((1/2 * (Table36[[#This Row],[t1]]-Table36[[#This Row],[out_o1]])^2))</f>
        <v>9.3996165687172728E-2</v>
      </c>
      <c r="X151">
        <f>((1/2 * (Table36[[#This Row],[t2]]-Table36[[#This Row],[out_o2]])^2))</f>
        <v>3.9049829708306394E-2</v>
      </c>
      <c r="Y151" s="30">
        <f>Table36[[#This Row],[E1]]+Table36[[#This Row],[E2]]</f>
        <v>0.13304599539547912</v>
      </c>
      <c r="Z15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-9.4277650240088173E-4</v>
      </c>
      <c r="AA15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-1.8855530048017635E-3</v>
      </c>
      <c r="AB15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-9.2007345793154889E-4</v>
      </c>
      <c r="AC15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-1.8401469158630978E-3</v>
      </c>
      <c r="AD151">
        <f>(Table36[[#This Row],[out_o1]]-Table36[[#This Row],[t1]])*Table36[[#This Row],[out_o1]]*(1-Table36[[#This Row],[out_o1]])*Table36[[#This Row],[out_h1]]</f>
        <v>5.427247514102039E-2</v>
      </c>
      <c r="AE151">
        <f>(Table36[[#This Row],[out_o1]]-Table36[[#This Row],[t1]])*Table36[[#This Row],[out_o1]]*(1-Table36[[#This Row],[out_o1]])*Table36[[#This Row],[out_h2]]</f>
        <v>5.467157591724587E-2</v>
      </c>
      <c r="AF151">
        <f>(Table36[[#This Row],[out_o2]]-Table36[[#This Row],[t2]])*Table36[[#This Row],[out_o2]]*(1-Table36[[#This Row],[out_o2]])*Table36[[#This Row],[out_h1]]</f>
        <v>-2.9150041739032715E-2</v>
      </c>
      <c r="AG151">
        <f>(Table36[[#This Row],[out_o2]]-Table36[[#This Row],[t2]])*Table36[[#This Row],[out_o2]]*(1-Table36[[#This Row],[out_o2]])*Table36[[#This Row],[out_h2]]</f>
        <v>-2.9364400937776168E-2</v>
      </c>
    </row>
    <row r="152" spans="1:33">
      <c r="A152">
        <v>22</v>
      </c>
      <c r="B152">
        <v>0.05</v>
      </c>
      <c r="C152">
        <v>0.1</v>
      </c>
      <c r="D152">
        <v>0.01</v>
      </c>
      <c r="E152">
        <v>0.99</v>
      </c>
      <c r="F152" s="29">
        <v>0.5</v>
      </c>
      <c r="G152">
        <f t="shared" si="16"/>
        <v>0.1548470341658166</v>
      </c>
      <c r="H152">
        <f t="shared" si="17"/>
        <v>0.20969406833163315</v>
      </c>
      <c r="I152">
        <f t="shared" si="18"/>
        <v>0.25452557339624521</v>
      </c>
      <c r="J152">
        <f t="shared" si="19"/>
        <v>0.30905114679249041</v>
      </c>
      <c r="K152">
        <f t="shared" si="20"/>
        <v>-0.2724679434161178</v>
      </c>
      <c r="L152">
        <f t="shared" si="21"/>
        <v>-0.22742766481318502</v>
      </c>
      <c r="M152">
        <f t="shared" si="22"/>
        <v>0.87025944901521324</v>
      </c>
      <c r="N152">
        <f t="shared" si="23"/>
        <v>0.92299039319344156</v>
      </c>
      <c r="O152">
        <f>((Table36[[#This Row],[i1]]*Table36[[#This Row],[w1]])+(Table36[[#This Row],[i2]]*Table36[[#This Row],[w2]]))</f>
        <v>2.8711758541454146E-2</v>
      </c>
      <c r="P152">
        <f>((Table36[[#This Row],[i1]]*Table36[[#This Row],[w3]])+(Table36[[#This Row],[i2]]*Table36[[#This Row],[w4]]))</f>
        <v>4.3631393349061305E-2</v>
      </c>
      <c r="Q152">
        <f>((1/(1 + EXP(-Table36[[#This Row],[h1]]))))</f>
        <v>0.50717744657244557</v>
      </c>
      <c r="R152">
        <f>((1/(1 + EXP(-Table36[[#This Row],[h2]]))))</f>
        <v>0.51090611822876164</v>
      </c>
      <c r="S152">
        <f>((Table36[[#This Row],[out_h1]]*Table36[[#This Row],[w5]])+(Table36[[#This Row],[out_h2]]*Table36[[#This Row],[w6]]))</f>
        <v>-0.25438378122216848</v>
      </c>
      <c r="T152">
        <f>((Table36[[#This Row],[out_h1]]*Table36[[#This Row],[w7]])+(Table36[[#This Row],[out_h2]]*Table36[[#This Row],[w8]]))</f>
        <v>0.91293740415597879</v>
      </c>
      <c r="U152">
        <f>((1/(1 + EXP(-Table36[[#This Row],[o1]]))))</f>
        <v>0.4367447968915591</v>
      </c>
      <c r="V152">
        <f>((1/(1 + EXP(-Table36[[#This Row],[o2]]))))</f>
        <v>0.71360087022336072</v>
      </c>
      <c r="W152">
        <f>((1/2 * (Table36[[#This Row],[t1]]-Table36[[#This Row],[out_o1]])^2))</f>
        <v>9.1055560837009011E-2</v>
      </c>
      <c r="X152">
        <f>((1/2 * (Table36[[#This Row],[t2]]-Table36[[#This Row],[out_o2]])^2))</f>
        <v>3.8198239470641743E-2</v>
      </c>
      <c r="Y152" s="30">
        <f>Table36[[#This Row],[E1]]+Table36[[#This Row],[E2]]</f>
        <v>0.12925380030765077</v>
      </c>
      <c r="Z15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-9.7184218864766183E-4</v>
      </c>
      <c r="AA15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-1.9436843772953237E-3</v>
      </c>
      <c r="AB15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-9.4997728787216639E-4</v>
      </c>
      <c r="AC15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-1.8999545757443328E-3</v>
      </c>
      <c r="AD152">
        <f>(Table36[[#This Row],[out_o1]]-Table36[[#This Row],[t1]])*Table36[[#This Row],[out_o1]]*(1-Table36[[#This Row],[out_o1]])*Table36[[#This Row],[out_h1]]</f>
        <v>5.3242828553675639E-2</v>
      </c>
      <c r="AE152">
        <f>(Table36[[#This Row],[out_o1]]-Table36[[#This Row],[t1]])*Table36[[#This Row],[out_o1]]*(1-Table36[[#This Row],[out_o1]])*Table36[[#This Row],[out_h2]]</f>
        <v>5.3634259653524106E-2</v>
      </c>
      <c r="AF152">
        <f>(Table36[[#This Row],[out_o2]]-Table36[[#This Row],[t2]])*Table36[[#This Row],[out_o2]]*(1-Table36[[#This Row],[out_o2]])*Table36[[#This Row],[out_h1]]</f>
        <v>-2.8649936864049128E-2</v>
      </c>
      <c r="AG152">
        <f>(Table36[[#This Row],[out_o2]]-Table36[[#This Row],[t2]])*Table36[[#This Row],[out_o2]]*(1-Table36[[#This Row],[out_o2]])*Table36[[#This Row],[out_h2]]</f>
        <v>-2.8860565724346775E-2</v>
      </c>
    </row>
    <row r="153" spans="1:33">
      <c r="A153">
        <v>23</v>
      </c>
      <c r="B153">
        <v>0.05</v>
      </c>
      <c r="C153">
        <v>0.1</v>
      </c>
      <c r="D153">
        <v>0.01</v>
      </c>
      <c r="E153">
        <v>0.99</v>
      </c>
      <c r="F153" s="29">
        <v>0.5</v>
      </c>
      <c r="G153">
        <f t="shared" si="16"/>
        <v>0.15533295526014043</v>
      </c>
      <c r="H153">
        <f t="shared" si="17"/>
        <v>0.2106659105202808</v>
      </c>
      <c r="I153">
        <f t="shared" si="18"/>
        <v>0.25500056204018129</v>
      </c>
      <c r="J153">
        <f t="shared" si="19"/>
        <v>0.31000112408036257</v>
      </c>
      <c r="K153">
        <f t="shared" si="20"/>
        <v>-0.29908935769295564</v>
      </c>
      <c r="L153">
        <f t="shared" si="21"/>
        <v>-0.25424479463994709</v>
      </c>
      <c r="M153">
        <f t="shared" si="22"/>
        <v>0.88458441744723781</v>
      </c>
      <c r="N153">
        <f t="shared" si="23"/>
        <v>0.93742067605561497</v>
      </c>
      <c r="O153">
        <f>((Table36[[#This Row],[i1]]*Table36[[#This Row],[w1]])+(Table36[[#This Row],[i2]]*Table36[[#This Row],[w2]]))</f>
        <v>2.8833238815035106E-2</v>
      </c>
      <c r="P153">
        <f>((Table36[[#This Row],[i1]]*Table36[[#This Row],[w3]])+(Table36[[#This Row],[i2]]*Table36[[#This Row],[w4]]))</f>
        <v>4.3750140510045318E-2</v>
      </c>
      <c r="Q153">
        <f>((1/(1 + EXP(-Table36[[#This Row],[h1]]))))</f>
        <v>0.50720781035618268</v>
      </c>
      <c r="R153">
        <f>((1/(1 + EXP(-Table36[[#This Row],[h2]]))))</f>
        <v>0.51093579085635188</v>
      </c>
      <c r="S153">
        <f>((Table36[[#This Row],[out_h1]]*Table36[[#This Row],[w5]])+(Table36[[#This Row],[out_h2]]*Table36[[#This Row],[w6]]))</f>
        <v>-0.28160322343675326</v>
      </c>
      <c r="T153">
        <f>((Table36[[#This Row],[out_h1]]*Table36[[#This Row],[w7]])+(Table36[[#This Row],[out_h2]]*Table36[[#This Row],[w8]]))</f>
        <v>0.92762989993418465</v>
      </c>
      <c r="U153">
        <f>((1/(1 + EXP(-Table36[[#This Row],[o1]]))))</f>
        <v>0.43006076837973239</v>
      </c>
      <c r="V153">
        <f>((1/(1 + EXP(-Table36[[#This Row],[o2]]))))</f>
        <v>0.71659419628191856</v>
      </c>
      <c r="W153">
        <f>((1/2 * (Table36[[#This Row],[t1]]-Table36[[#This Row],[out_o1]])^2))</f>
        <v>8.8225524565885588E-2</v>
      </c>
      <c r="X153">
        <f>((1/2 * (Table36[[#This Row],[t2]]-Table36[[#This Row],[out_o2]])^2))</f>
        <v>3.7375366753365037E-2</v>
      </c>
      <c r="Y153" s="30">
        <f>Table36[[#This Row],[E1]]+Table36[[#This Row],[E2]]</f>
        <v>0.12560089131925062</v>
      </c>
      <c r="Z15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-9.9868072029510812E-4</v>
      </c>
      <c r="AA15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-1.9973614405902162E-3</v>
      </c>
      <c r="AB15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-9.7764164527748749E-4</v>
      </c>
      <c r="AC15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-1.955283290554975E-3</v>
      </c>
      <c r="AD153">
        <f>(Table36[[#This Row],[out_o1]]-Table36[[#This Row],[t1]])*Table36[[#This Row],[out_o1]]*(1-Table36[[#This Row],[out_o1]])*Table36[[#This Row],[out_h1]]</f>
        <v>5.2222352754742636E-2</v>
      </c>
      <c r="AE153">
        <f>(Table36[[#This Row],[out_o1]]-Table36[[#This Row],[t1]])*Table36[[#This Row],[out_o1]]*(1-Table36[[#This Row],[out_o1]])*Table36[[#This Row],[out_h2]]</f>
        <v>5.2606187366054956E-2</v>
      </c>
      <c r="AF153">
        <f>(Table36[[#This Row],[out_o2]]-Table36[[#This Row],[t2]])*Table36[[#This Row],[out_o2]]*(1-Table36[[#This Row],[out_o2]])*Table36[[#This Row],[out_h1]]</f>
        <v>-2.8162790725281467E-2</v>
      </c>
      <c r="AG153">
        <f>(Table36[[#This Row],[out_o2]]-Table36[[#This Row],[t2]])*Table36[[#This Row],[out_o2]]*(1-Table36[[#This Row],[out_o2]])*Table36[[#This Row],[out_h2]]</f>
        <v>-2.8369787408909952E-2</v>
      </c>
    </row>
    <row r="154" spans="1:33">
      <c r="A154">
        <v>24</v>
      </c>
      <c r="B154">
        <v>0.05</v>
      </c>
      <c r="C154">
        <v>0.1</v>
      </c>
      <c r="D154">
        <v>0.01</v>
      </c>
      <c r="E154">
        <v>0.99</v>
      </c>
      <c r="F154" s="29">
        <v>0.5</v>
      </c>
      <c r="G154">
        <f t="shared" si="16"/>
        <v>0.155832295620288</v>
      </c>
      <c r="H154">
        <f t="shared" si="17"/>
        <v>0.21166459124057591</v>
      </c>
      <c r="I154">
        <f t="shared" si="18"/>
        <v>0.25548938286282002</v>
      </c>
      <c r="J154">
        <f t="shared" si="19"/>
        <v>0.31097876572564004</v>
      </c>
      <c r="K154">
        <f t="shared" si="20"/>
        <v>-0.32520053407032695</v>
      </c>
      <c r="L154">
        <f t="shared" si="21"/>
        <v>-0.28054788832297456</v>
      </c>
      <c r="M154">
        <f t="shared" si="22"/>
        <v>0.89866581280987856</v>
      </c>
      <c r="N154">
        <f t="shared" si="23"/>
        <v>0.95160556976006994</v>
      </c>
      <c r="O154">
        <f>((Table36[[#This Row],[i1]]*Table36[[#This Row],[w1]])+(Table36[[#This Row],[i2]]*Table36[[#This Row],[w2]]))</f>
        <v>2.8958073905071994E-2</v>
      </c>
      <c r="P154">
        <f>((Table36[[#This Row],[i1]]*Table36[[#This Row],[w3]])+(Table36[[#This Row],[i2]]*Table36[[#This Row],[w4]]))</f>
        <v>4.3872345715705009E-2</v>
      </c>
      <c r="Q154">
        <f>((1/(1 + EXP(-Table36[[#This Row],[h1]]))))</f>
        <v>0.5072390126150772</v>
      </c>
      <c r="R154">
        <f>((1/(1 + EXP(-Table36[[#This Row],[h2]]))))</f>
        <v>0.51096632750221282</v>
      </c>
      <c r="S154">
        <f>((Table36[[#This Row],[out_h1]]*Table36[[#This Row],[w5]])+(Table36[[#This Row],[out_h2]]*Table36[[#This Row],[w6]]))</f>
        <v>-0.3083049219886197</v>
      </c>
      <c r="T154">
        <f>((Table36[[#This Row],[out_h1]]*Table36[[#This Row],[w7]])+(Table36[[#This Row],[out_h2]]*Table36[[#This Row],[w8]]))</f>
        <v>0.94207676277156227</v>
      </c>
      <c r="U154">
        <f>((1/(1 + EXP(-Table36[[#This Row],[o1]]))))</f>
        <v>0.42352854201305939</v>
      </c>
      <c r="V154">
        <f>((1/(1 + EXP(-Table36[[#This Row],[o2]]))))</f>
        <v>0.71951896287653405</v>
      </c>
      <c r="W154">
        <f>((1/2 * (Table36[[#This Row],[t1]]-Table36[[#This Row],[out_o1]])^2))</f>
        <v>8.5502927529723313E-2</v>
      </c>
      <c r="X154">
        <f>((1/2 * (Table36[[#This Row],[t2]]-Table36[[#This Row],[out_o2]])^2))</f>
        <v>3.6579995721692883E-2</v>
      </c>
      <c r="Y154" s="30">
        <f>Table36[[#This Row],[E1]]+Table36[[#This Row],[E2]]</f>
        <v>0.1220829232514162</v>
      </c>
      <c r="Z15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-1.0233882268381757E-3</v>
      </c>
      <c r="AA15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-2.0467764536763514E-3</v>
      </c>
      <c r="AB15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-1.0031608972862116E-3</v>
      </c>
      <c r="AC15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-2.0063217945724232E-3</v>
      </c>
      <c r="AD154">
        <f>(Table36[[#This Row],[out_o1]]-Table36[[#This Row],[t1]])*Table36[[#This Row],[out_o1]]*(1-Table36[[#This Row],[out_o1]])*Table36[[#This Row],[out_h1]]</f>
        <v>5.1212813021382794E-2</v>
      </c>
      <c r="AE154">
        <f>(Table36[[#This Row],[out_o1]]-Table36[[#This Row],[t1]])*Table36[[#This Row],[out_o1]]*(1-Table36[[#This Row],[out_o1]])*Table36[[#This Row],[out_h2]]</f>
        <v>5.158913715189984E-2</v>
      </c>
      <c r="AF154">
        <f>(Table36[[#This Row],[out_o2]]-Table36[[#This Row],[t2]])*Table36[[#This Row],[out_o2]]*(1-Table36[[#This Row],[out_o2]])*Table36[[#This Row],[out_h1]]</f>
        <v>-2.7688231686578232E-2</v>
      </c>
      <c r="AG154">
        <f>(Table36[[#This Row],[out_o2]]-Table36[[#This Row],[t2]])*Table36[[#This Row],[out_o2]]*(1-Table36[[#This Row],[out_o2]])*Table36[[#This Row],[out_h2]]</f>
        <v>-2.7891691506499772E-2</v>
      </c>
    </row>
    <row r="155" spans="1:33">
      <c r="A155">
        <v>25</v>
      </c>
      <c r="B155">
        <v>0.05</v>
      </c>
      <c r="C155">
        <v>0.1</v>
      </c>
      <c r="D155">
        <v>0.01</v>
      </c>
      <c r="E155">
        <v>0.99</v>
      </c>
      <c r="F155" s="29">
        <v>0.5</v>
      </c>
      <c r="G155">
        <f t="shared" si="16"/>
        <v>0.15634398973370708</v>
      </c>
      <c r="H155">
        <f t="shared" si="17"/>
        <v>0.21268797946741408</v>
      </c>
      <c r="I155">
        <f t="shared" si="18"/>
        <v>0.25599096331146315</v>
      </c>
      <c r="J155">
        <f t="shared" si="19"/>
        <v>0.31198192662292623</v>
      </c>
      <c r="K155">
        <f t="shared" si="20"/>
        <v>-0.35080694058101836</v>
      </c>
      <c r="L155">
        <f t="shared" si="21"/>
        <v>-0.30634245689892448</v>
      </c>
      <c r="M155">
        <f t="shared" si="22"/>
        <v>0.91250992865316771</v>
      </c>
      <c r="N155">
        <f t="shared" si="23"/>
        <v>0.9655514155133198</v>
      </c>
      <c r="O155">
        <f>((Table36[[#This Row],[i1]]*Table36[[#This Row],[w1]])+(Table36[[#This Row],[i2]]*Table36[[#This Row],[w2]]))</f>
        <v>2.9085997433426762E-2</v>
      </c>
      <c r="P155">
        <f>((Table36[[#This Row],[i1]]*Table36[[#This Row],[w3]])+(Table36[[#This Row],[i2]]*Table36[[#This Row],[w4]]))</f>
        <v>4.3997740827865783E-2</v>
      </c>
      <c r="Q155">
        <f>((1/(1 + EXP(-Table36[[#This Row],[h1]]))))</f>
        <v>0.50727098676389737</v>
      </c>
      <c r="R155">
        <f>((1/(1 + EXP(-Table36[[#This Row],[h2]]))))</f>
        <v>0.51099766115706557</v>
      </c>
      <c r="S155">
        <f>((Table36[[#This Row],[out_h1]]*Table36[[#This Row],[w5]])+(Table36[[#This Row],[out_h2]]*Table36[[#This Row],[w6]]))</f>
        <v>-0.33449446190061666</v>
      </c>
      <c r="T155">
        <f>((Table36[[#This Row],[out_h1]]*Table36[[#This Row],[w7]])+(Table36[[#This Row],[out_h2]]*Table36[[#This Row],[w8]]))</f>
        <v>0.95628432699394639</v>
      </c>
      <c r="U155">
        <f>((1/(1 + EXP(-Table36[[#This Row],[o1]]))))</f>
        <v>0.41714745488432292</v>
      </c>
      <c r="V155">
        <f>((1/(1 + EXP(-Table36[[#This Row],[o2]]))))</f>
        <v>0.72237724906933976</v>
      </c>
      <c r="W155">
        <f>((1/2 * (Table36[[#This Row],[t1]]-Table36[[#This Row],[out_o1]])^2))</f>
        <v>8.2884525009390878E-2</v>
      </c>
      <c r="X155">
        <f>((1/2 * (Table36[[#This Row],[t2]]-Table36[[#This Row],[out_o2]])^2))</f>
        <v>3.5810968407847102E-2</v>
      </c>
      <c r="Y155" s="30">
        <f>Table36[[#This Row],[E1]]+Table36[[#This Row],[E2]]</f>
        <v>0.11869549341723798</v>
      </c>
      <c r="Z15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-1.0460621401137133E-3</v>
      </c>
      <c r="AA15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-2.0921242802274267E-3</v>
      </c>
      <c r="AB15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-1.0266309797417644E-3</v>
      </c>
      <c r="AC15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-2.0532619594835289E-3</v>
      </c>
      <c r="AD155">
        <f>(Table36[[#This Row],[out_o1]]-Table36[[#This Row],[t1]])*Table36[[#This Row],[out_o1]]*(1-Table36[[#This Row],[out_o1]])*Table36[[#This Row],[out_h1]]</f>
        <v>5.0215760394923245E-2</v>
      </c>
      <c r="AE155">
        <f>(Table36[[#This Row],[out_o1]]-Table36[[#This Row],[t1]])*Table36[[#This Row],[out_o1]]*(1-Table36[[#This Row],[out_o1]])*Table36[[#This Row],[out_h2]]</f>
        <v>5.0584671279401514E-2</v>
      </c>
      <c r="AF155">
        <f>(Table36[[#This Row],[out_o2]]-Table36[[#This Row],[t2]])*Table36[[#This Row],[out_o2]]*(1-Table36[[#This Row],[out_o2]])*Table36[[#This Row],[out_h1]]</f>
        <v>-2.7225895115754684E-2</v>
      </c>
      <c r="AG155">
        <f>(Table36[[#This Row],[out_o2]]-Table36[[#This Row],[t2]])*Table36[[#This Row],[out_o2]]*(1-Table36[[#This Row],[out_o2]])*Table36[[#This Row],[out_h2]]</f>
        <v>-2.7425910588364771E-2</v>
      </c>
    </row>
    <row r="156" spans="1:33">
      <c r="A156">
        <v>26</v>
      </c>
      <c r="B156">
        <v>0.05</v>
      </c>
      <c r="C156">
        <v>0.1</v>
      </c>
      <c r="D156">
        <v>0.01</v>
      </c>
      <c r="E156">
        <v>0.99</v>
      </c>
      <c r="F156" s="29">
        <v>0.5</v>
      </c>
      <c r="G156">
        <f t="shared" si="16"/>
        <v>0.15686702080376394</v>
      </c>
      <c r="H156">
        <f t="shared" si="17"/>
        <v>0.21373404160752779</v>
      </c>
      <c r="I156">
        <f t="shared" si="18"/>
        <v>0.25650427880133403</v>
      </c>
      <c r="J156">
        <f t="shared" si="19"/>
        <v>0.31300855760266799</v>
      </c>
      <c r="K156">
        <f t="shared" si="20"/>
        <v>-0.37591482077847999</v>
      </c>
      <c r="L156">
        <f t="shared" si="21"/>
        <v>-0.33163479253862521</v>
      </c>
      <c r="M156">
        <f t="shared" si="22"/>
        <v>0.92612287621104505</v>
      </c>
      <c r="N156">
        <f t="shared" si="23"/>
        <v>0.97926437080750217</v>
      </c>
      <c r="O156">
        <f>((Table36[[#This Row],[i1]]*Table36[[#This Row],[w1]])+(Table36[[#This Row],[i2]]*Table36[[#This Row],[w2]]))</f>
        <v>2.9216755200940976E-2</v>
      </c>
      <c r="P156">
        <f>((Table36[[#This Row],[i1]]*Table36[[#This Row],[w3]])+(Table36[[#This Row],[i2]]*Table36[[#This Row],[w4]]))</f>
        <v>4.4126069700333503E-2</v>
      </c>
      <c r="Q156">
        <f>((1/(1 + EXP(-Table36[[#This Row],[h1]]))))</f>
        <v>0.50730366926185355</v>
      </c>
      <c r="R156">
        <f>((1/(1 + EXP(-Table36[[#This Row],[h2]]))))</f>
        <v>0.51102972780869105</v>
      </c>
      <c r="S156">
        <f>((Table36[[#This Row],[out_h1]]*Table36[[#This Row],[w5]])+(Table36[[#This Row],[out_h2]]*Table36[[#This Row],[w6]]))</f>
        <v>-0.36017820567374037</v>
      </c>
      <c r="T156">
        <f>((Table36[[#This Row],[out_h1]]*Table36[[#This Row],[w7]])+(Table36[[#This Row],[out_h2]]*Table36[[#This Row],[w8]]))</f>
        <v>0.9702587381557114</v>
      </c>
      <c r="U156">
        <f>((1/(1 + EXP(-Table36[[#This Row],[o1]]))))</f>
        <v>0.41091642805753081</v>
      </c>
      <c r="V156">
        <f>((1/(1 + EXP(-Table36[[#This Row],[o2]]))))</f>
        <v>0.72517106678850896</v>
      </c>
      <c r="W156">
        <f>((1/2 * (Table36[[#This Row],[t1]]-Table36[[#This Row],[out_o1]])^2))</f>
        <v>8.0366991143204641E-2</v>
      </c>
      <c r="X156">
        <f>((1/2 * (Table36[[#This Row],[t2]]-Table36[[#This Row],[out_o2]])^2))</f>
        <v>3.5067181932968192E-2</v>
      </c>
      <c r="Y156" s="30">
        <f>Table36[[#This Row],[E1]]+Table36[[#This Row],[E2]]</f>
        <v>0.11543417307617283</v>
      </c>
      <c r="Z15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-1.0668002670358087E-3</v>
      </c>
      <c r="AA15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-2.1336005340716175E-3</v>
      </c>
      <c r="AB15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-1.0481484501214655E-3</v>
      </c>
      <c r="AC15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-2.0962969002429311E-3</v>
      </c>
      <c r="AD156">
        <f>(Table36[[#This Row],[out_o1]]-Table36[[#This Row],[t1]])*Table36[[#This Row],[out_o1]]*(1-Table36[[#This Row],[out_o1]])*Table36[[#This Row],[out_h1]]</f>
        <v>4.9232543321980231E-2</v>
      </c>
      <c r="AE156">
        <f>(Table36[[#This Row],[out_o1]]-Table36[[#This Row],[t1]])*Table36[[#This Row],[out_o1]]*(1-Table36[[#This Row],[out_o1]])*Table36[[#This Row],[out_h2]]</f>
        <v>4.9594147918876466E-2</v>
      </c>
      <c r="AF156">
        <f>(Table36[[#This Row],[out_o2]]-Table36[[#This Row],[t2]])*Table36[[#This Row],[out_o2]]*(1-Table36[[#This Row],[out_o2]])*Table36[[#This Row],[out_h1]]</f>
        <v>-2.6775423876966041E-2</v>
      </c>
      <c r="AG156">
        <f>(Table36[[#This Row],[out_o2]]-Table36[[#This Row],[t2]])*Table36[[#This Row],[out_o2]]*(1-Table36[[#This Row],[out_o2]])*Table36[[#This Row],[out_h2]]</f>
        <v>-2.6972084778565927E-2</v>
      </c>
    </row>
    <row r="157" spans="1:33">
      <c r="A157">
        <v>27</v>
      </c>
      <c r="B157">
        <v>0.05</v>
      </c>
      <c r="C157">
        <v>0.1</v>
      </c>
      <c r="D157">
        <v>0.01</v>
      </c>
      <c r="E157">
        <v>0.99</v>
      </c>
      <c r="F157" s="29">
        <v>0.5</v>
      </c>
      <c r="G157">
        <f t="shared" si="16"/>
        <v>0.15740042093728185</v>
      </c>
      <c r="H157">
        <f t="shared" si="17"/>
        <v>0.21480084187456361</v>
      </c>
      <c r="I157">
        <f t="shared" si="18"/>
        <v>0.25702835302639476</v>
      </c>
      <c r="J157">
        <f t="shared" si="19"/>
        <v>0.31405670605278946</v>
      </c>
      <c r="K157">
        <f t="shared" si="20"/>
        <v>-0.4005310924394701</v>
      </c>
      <c r="L157">
        <f t="shared" si="21"/>
        <v>-0.35643186649806347</v>
      </c>
      <c r="M157">
        <f t="shared" si="22"/>
        <v>0.93951058814952804</v>
      </c>
      <c r="N157">
        <f t="shared" si="23"/>
        <v>0.99275041319678514</v>
      </c>
      <c r="O157">
        <f>((Table36[[#This Row],[i1]]*Table36[[#This Row],[w1]])+(Table36[[#This Row],[i2]]*Table36[[#This Row],[w2]]))</f>
        <v>2.9350105234320453E-2</v>
      </c>
      <c r="P157">
        <f>((Table36[[#This Row],[i1]]*Table36[[#This Row],[w3]])+(Table36[[#This Row],[i2]]*Table36[[#This Row],[w4]]))</f>
        <v>4.4257088256598687E-2</v>
      </c>
      <c r="Q157">
        <f>((1/(1 + EXP(-Table36[[#This Row],[h1]]))))</f>
        <v>0.50733699962431833</v>
      </c>
      <c r="R157">
        <f>((1/(1 + EXP(-Table36[[#This Row],[h2]]))))</f>
        <v>0.51106246646135123</v>
      </c>
      <c r="S157">
        <f>((Table36[[#This Row],[out_h1]]*Table36[[#This Row],[w5]])+(Table36[[#This Row],[out_h2]]*Table36[[#This Row],[w6]]))</f>
        <v>-0.3853631915124146</v>
      </c>
      <c r="T157">
        <f>((Table36[[#This Row],[out_h1]]*Table36[[#This Row],[w7]])+(Table36[[#This Row],[out_h2]]*Table36[[#This Row],[w8]]))</f>
        <v>0.98400595765593479</v>
      </c>
      <c r="U157">
        <f>((1/(1 + EXP(-Table36[[#This Row],[o1]]))))</f>
        <v>0.40483401449948342</v>
      </c>
      <c r="V157">
        <f>((1/(1 + EXP(-Table36[[#This Row],[o2]]))))</f>
        <v>0.7279023623377251</v>
      </c>
      <c r="W157">
        <f>((1/2 * (Table36[[#This Row],[t1]]-Table36[[#This Row],[out_o1]])^2))</f>
        <v>7.7946949502889135E-2</v>
      </c>
      <c r="X157">
        <f>((1/2 * (Table36[[#This Row],[t2]]-Table36[[#This Row],[out_o2]])^2))</f>
        <v>3.4347585834072568E-2</v>
      </c>
      <c r="Y157" s="30">
        <f>Table36[[#This Row],[E1]]+Table36[[#This Row],[E2]]</f>
        <v>0.11229453533696171</v>
      </c>
      <c r="Z15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-1.0856999809115183E-3</v>
      </c>
      <c r="AA15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-2.1713999618230367E-3</v>
      </c>
      <c r="AB15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-1.0678096587351455E-3</v>
      </c>
      <c r="AC15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-2.135619317470291E-3</v>
      </c>
      <c r="AD157">
        <f>(Table36[[#This Row],[out_o1]]-Table36[[#This Row],[t1]])*Table36[[#This Row],[out_o1]]*(1-Table36[[#This Row],[out_o1]])*Table36[[#This Row],[out_h1]]</f>
        <v>4.8264320212868243E-2</v>
      </c>
      <c r="AE157">
        <f>(Table36[[#This Row],[out_o1]]-Table36[[#This Row],[t1]])*Table36[[#This Row],[out_o1]]*(1-Table36[[#This Row],[out_o1]])*Table36[[#This Row],[out_h2]]</f>
        <v>4.8618733796931934E-2</v>
      </c>
      <c r="AF157">
        <f>(Table36[[#This Row],[out_o2]]-Table36[[#This Row],[t2]])*Table36[[#This Row],[out_o2]]*(1-Table36[[#This Row],[out_o2]])*Table36[[#This Row],[out_h1]]</f>
        <v>-2.6336468718164821E-2</v>
      </c>
      <c r="AG157">
        <f>(Table36[[#This Row],[out_o2]]-Table36[[#This Row],[t2]])*Table36[[#This Row],[out_o2]]*(1-Table36[[#This Row],[out_o2]])*Table36[[#This Row],[out_h2]]</f>
        <v>-2.6529862144795899E-2</v>
      </c>
    </row>
    <row r="158" spans="1:33">
      <c r="A158">
        <v>28</v>
      </c>
      <c r="B158">
        <v>0.05</v>
      </c>
      <c r="C158">
        <v>0.1</v>
      </c>
      <c r="D158">
        <v>0.01</v>
      </c>
      <c r="E158">
        <v>0.99</v>
      </c>
      <c r="F158" s="29">
        <v>0.5</v>
      </c>
      <c r="G158">
        <f t="shared" si="16"/>
        <v>0.15794327092773761</v>
      </c>
      <c r="H158">
        <f t="shared" si="17"/>
        <v>0.21588654185547512</v>
      </c>
      <c r="I158">
        <f t="shared" si="18"/>
        <v>0.25756225785576231</v>
      </c>
      <c r="J158">
        <f t="shared" si="19"/>
        <v>0.31512451571152461</v>
      </c>
      <c r="K158">
        <f t="shared" si="20"/>
        <v>-0.4246632525459042</v>
      </c>
      <c r="L158">
        <f t="shared" si="21"/>
        <v>-0.38074123339652943</v>
      </c>
      <c r="M158">
        <f t="shared" si="22"/>
        <v>0.95267882250861047</v>
      </c>
      <c r="N158">
        <f t="shared" si="23"/>
        <v>1.006015344269183</v>
      </c>
      <c r="O158">
        <f>((Table36[[#This Row],[i1]]*Table36[[#This Row],[w1]])+(Table36[[#This Row],[i2]]*Table36[[#This Row],[w2]]))</f>
        <v>2.9485817731934393E-2</v>
      </c>
      <c r="P158">
        <f>((Table36[[#This Row],[i1]]*Table36[[#This Row],[w3]])+(Table36[[#This Row],[i2]]*Table36[[#This Row],[w4]]))</f>
        <v>4.4390564463940581E-2</v>
      </c>
      <c r="Q158">
        <f>((1/(1 + EXP(-Table36[[#This Row],[h1]]))))</f>
        <v>0.50737092040927811</v>
      </c>
      <c r="R158">
        <f>((1/(1 + EXP(-Table36[[#This Row],[h2]]))))</f>
        <v>0.51109581912931623</v>
      </c>
      <c r="S158">
        <f>((Table36[[#This Row],[out_h1]]*Table36[[#This Row],[w5]])+(Table36[[#This Row],[out_h2]]*Table36[[#This Row],[w6]]))</f>
        <v>-0.41005703786731851</v>
      </c>
      <c r="T158">
        <f>((Table36[[#This Row],[out_h1]]*Table36[[#This Row],[w7]])+(Table36[[#This Row],[out_h2]]*Table36[[#This Row],[w8]]))</f>
        <v>0.99753176746654026</v>
      </c>
      <c r="U158">
        <f>((1/(1 + EXP(-Table36[[#This Row],[o1]]))))</f>
        <v>0.39889844461989521</v>
      </c>
      <c r="V158">
        <f>((1/(1 + EXP(-Table36[[#This Row],[o2]]))))</f>
        <v>0.73057301798812824</v>
      </c>
      <c r="W158">
        <f>((1/2 * (Table36[[#This Row],[t1]]-Table36[[#This Row],[out_o1]])^2))</f>
        <v>7.5621000113886852E-2</v>
      </c>
      <c r="X158">
        <f>((1/2 * (Table36[[#This Row],[t2]]-Table36[[#This Row],[out_o2]])^2))</f>
        <v>3.3651179497894014E-2</v>
      </c>
      <c r="Y158" s="30">
        <f>Table36[[#This Row],[E1]]+Table36[[#This Row],[E2]]</f>
        <v>0.10927217961178087</v>
      </c>
      <c r="Z15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-1.1028575270267541E-3</v>
      </c>
      <c r="AA15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-2.2057150540535082E-3</v>
      </c>
      <c r="AB15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-1.0857100342881996E-3</v>
      </c>
      <c r="AC15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-2.1714200685763992E-3</v>
      </c>
      <c r="AD158">
        <f>(Table36[[#This Row],[out_o1]]-Table36[[#This Row],[t1]])*Table36[[#This Row],[out_o1]]*(1-Table36[[#This Row],[out_o1]])*Table36[[#This Row],[out_h1]]</f>
        <v>4.7312072554680153E-2</v>
      </c>
      <c r="AE158">
        <f>(Table36[[#This Row],[out_o1]]-Table36[[#This Row],[t1]])*Table36[[#This Row],[out_o1]]*(1-Table36[[#This Row],[out_o1]])*Table36[[#This Row],[out_h2]]</f>
        <v>4.7659417409129275E-2</v>
      </c>
      <c r="AF158">
        <f>(Table36[[#This Row],[out_o2]]-Table36[[#This Row],[t2]])*Table36[[#This Row],[out_o2]]*(1-Table36[[#This Row],[out_o2]])*Table36[[#This Row],[out_h1]]</f>
        <v>-2.5908688567061165E-2</v>
      </c>
      <c r="AG158">
        <f>(Table36[[#This Row],[out_o2]]-Table36[[#This Row],[t2]])*Table36[[#This Row],[out_o2]]*(1-Table36[[#This Row],[out_o2]])*Table36[[#This Row],[out_h2]]</f>
        <v>-2.6098898996944422E-2</v>
      </c>
    </row>
    <row r="159" spans="1:33">
      <c r="A159">
        <v>29</v>
      </c>
      <c r="B159">
        <v>0.05</v>
      </c>
      <c r="C159">
        <v>0.1</v>
      </c>
      <c r="D159">
        <v>0.01</v>
      </c>
      <c r="E159">
        <v>0.99</v>
      </c>
      <c r="F159" s="29">
        <v>0.5</v>
      </c>
      <c r="G159">
        <f t="shared" si="16"/>
        <v>0.15849469969125099</v>
      </c>
      <c r="H159">
        <f t="shared" si="17"/>
        <v>0.21698939938250186</v>
      </c>
      <c r="I159">
        <f t="shared" si="18"/>
        <v>0.25810511287290638</v>
      </c>
      <c r="J159">
        <f t="shared" si="19"/>
        <v>0.31621022574581281</v>
      </c>
      <c r="K159">
        <f t="shared" si="20"/>
        <v>-0.44831928882324429</v>
      </c>
      <c r="L159">
        <f t="shared" si="21"/>
        <v>-0.40457094210109407</v>
      </c>
      <c r="M159">
        <f t="shared" si="22"/>
        <v>0.96563316679214106</v>
      </c>
      <c r="N159">
        <f t="shared" si="23"/>
        <v>1.0190647937676554</v>
      </c>
      <c r="O159">
        <f>((Table36[[#This Row],[i1]]*Table36[[#This Row],[w1]])+(Table36[[#This Row],[i2]]*Table36[[#This Row],[w2]]))</f>
        <v>2.9623674922812739E-2</v>
      </c>
      <c r="P159">
        <f>((Table36[[#This Row],[i1]]*Table36[[#This Row],[w3]])+(Table36[[#This Row],[i2]]*Table36[[#This Row],[w4]]))</f>
        <v>4.4526278218226606E-2</v>
      </c>
      <c r="Q159">
        <f>((1/(1 + EXP(-Table36[[#This Row],[h1]]))))</f>
        <v>0.50740537718208467</v>
      </c>
      <c r="R159">
        <f>((1/(1 + EXP(-Table36[[#This Row],[h2]]))))</f>
        <v>0.51112973080807178</v>
      </c>
      <c r="S159">
        <f>((Table36[[#This Row],[out_h1]]*Table36[[#This Row],[w5]])+(Table36[[#This Row],[out_h2]]*Table36[[#This Row],[w6]]))</f>
        <v>-0.43426785457226247</v>
      </c>
      <c r="T159">
        <f>((Table36[[#This Row],[out_h1]]*Table36[[#This Row],[w7]])+(Table36[[#This Row],[out_h2]]*Table36[[#This Row],[w8]]))</f>
        <v>1.0108417749301419</v>
      </c>
      <c r="U159">
        <f>((1/(1 + EXP(-Table36[[#This Row],[o1]]))))</f>
        <v>0.39310766913664413</v>
      </c>
      <c r="V159">
        <f>((1/(1 + EXP(-Table36[[#This Row],[o2]]))))</f>
        <v>0.73318485363140717</v>
      </c>
      <c r="W159">
        <f>((1/2 * (Table36[[#This Row],[t1]]-Table36[[#This Row],[out_o1]])^2))</f>
        <v>7.3385743075656193E-2</v>
      </c>
      <c r="X159">
        <f>((1/2 * (Table36[[#This Row],[t2]]-Table36[[#This Row],[out_o2]])^2))</f>
        <v>3.297700970216088E-2</v>
      </c>
      <c r="Y159" s="30">
        <f>Table36[[#This Row],[E1]]+Table36[[#This Row],[E2]]</f>
        <v>0.10636275277781707</v>
      </c>
      <c r="Z15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-1.1183674362773813E-3</v>
      </c>
      <c r="AA15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-2.2367348725547626E-3</v>
      </c>
      <c r="AB15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-1.1019434779115489E-3</v>
      </c>
      <c r="AC15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-2.2038869558230977E-3</v>
      </c>
      <c r="AD159">
        <f>(Table36[[#This Row],[out_o1]]-Table36[[#This Row],[t1]])*Table36[[#This Row],[out_o1]]*(1-Table36[[#This Row],[out_o1]])*Table36[[#This Row],[out_h1]]</f>
        <v>4.6376618269707515E-2</v>
      </c>
      <c r="AE159">
        <f>(Table36[[#This Row],[out_o1]]-Table36[[#This Row],[t1]])*Table36[[#This Row],[out_o1]]*(1-Table36[[#This Row],[out_o1]])*Table36[[#This Row],[out_h2]]</f>
        <v>4.6717022479400828E-2</v>
      </c>
      <c r="AF159">
        <f>(Table36[[#This Row],[out_o2]]-Table36[[#This Row],[t2]])*Table36[[#This Row],[out_o2]]*(1-Table36[[#This Row],[out_o2]])*Table36[[#This Row],[out_h1]]</f>
        <v>-2.5491750747536592E-2</v>
      </c>
      <c r="AG159">
        <f>(Table36[[#This Row],[out_o2]]-Table36[[#This Row],[t2]])*Table36[[#This Row],[out_o2]]*(1-Table36[[#This Row],[out_o2]])*Table36[[#This Row],[out_h2]]</f>
        <v>-2.5678860105455909E-2</v>
      </c>
    </row>
    <row r="160" spans="1:33">
      <c r="A160">
        <v>30</v>
      </c>
      <c r="B160">
        <v>0.05</v>
      </c>
      <c r="C160">
        <v>0.1</v>
      </c>
      <c r="D160">
        <v>0.01</v>
      </c>
      <c r="E160">
        <v>0.99</v>
      </c>
      <c r="F160" s="29">
        <v>0.5</v>
      </c>
      <c r="G160">
        <f t="shared" si="16"/>
        <v>0.15905388340938967</v>
      </c>
      <c r="H160">
        <f t="shared" si="17"/>
        <v>0.21810776681877925</v>
      </c>
      <c r="I160">
        <f t="shared" si="18"/>
        <v>0.25865608461186218</v>
      </c>
      <c r="J160">
        <f t="shared" si="19"/>
        <v>0.31731216922372435</v>
      </c>
      <c r="K160">
        <f t="shared" si="20"/>
        <v>-0.47150759795809805</v>
      </c>
      <c r="L160">
        <f t="shared" si="21"/>
        <v>-0.42792945334079446</v>
      </c>
      <c r="M160">
        <f t="shared" si="22"/>
        <v>0.97837904216590932</v>
      </c>
      <c r="N160">
        <f t="shared" si="23"/>
        <v>1.0319042238203833</v>
      </c>
      <c r="O160">
        <f>((Table36[[#This Row],[i1]]*Table36[[#This Row],[w1]])+(Table36[[#This Row],[i2]]*Table36[[#This Row],[w2]]))</f>
        <v>2.9763470852347408E-2</v>
      </c>
      <c r="P160">
        <f>((Table36[[#This Row],[i1]]*Table36[[#This Row],[w3]])+(Table36[[#This Row],[i2]]*Table36[[#This Row],[w4]]))</f>
        <v>4.4664021152965541E-2</v>
      </c>
      <c r="Q160">
        <f>((1/(1 + EXP(-Table36[[#This Row],[h1]]))))</f>
        <v>0.50744031846188442</v>
      </c>
      <c r="R160">
        <f>((1/(1 + EXP(-Table36[[#This Row],[h2]]))))</f>
        <v>0.51116414942659461</v>
      </c>
      <c r="S160">
        <f>((Table36[[#This Row],[out_h1]]*Table36[[#This Row],[w5]])+(Table36[[#This Row],[out_h2]]*Table36[[#This Row],[w6]]))</f>
        <v>-0.45800416069659022</v>
      </c>
      <c r="T160">
        <f>((Table36[[#This Row],[out_h1]]*Table36[[#This Row],[w7]])+(Table36[[#This Row],[out_h2]]*Table36[[#This Row],[w8]]))</f>
        <v>1.023941417591959</v>
      </c>
      <c r="U160">
        <f>((1/(1 + EXP(-Table36[[#This Row],[o1]]))))</f>
        <v>0.38745939908130683</v>
      </c>
      <c r="V160">
        <f>((1/(1 + EXP(-Table36[[#This Row],[o2]]))))</f>
        <v>0.73573962847578289</v>
      </c>
      <c r="W160">
        <f>((1/2 * (Table36[[#This Row],[t1]]-Table36[[#This Row],[out_o1]])^2))</f>
        <v>7.123779897741063E-2</v>
      </c>
      <c r="X160">
        <f>((1/2 * (Table36[[#This Row],[t2]]-Table36[[#This Row],[out_o2]])^2))</f>
        <v>3.2324168263816455E-2</v>
      </c>
      <c r="Y160" s="30">
        <f>Table36[[#This Row],[E1]]+Table36[[#This Row],[E2]]</f>
        <v>0.10356196724122708</v>
      </c>
      <c r="Z16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-1.1323220392864097E-3</v>
      </c>
      <c r="AA16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-2.2646440785728194E-3</v>
      </c>
      <c r="AB16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-1.1166018583557093E-3</v>
      </c>
      <c r="AC16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-2.2332037167114185E-3</v>
      </c>
      <c r="AD160">
        <f>(Table36[[#This Row],[out_o1]]-Table36[[#This Row],[t1]])*Table36[[#This Row],[out_o1]]*(1-Table36[[#This Row],[out_o1]])*Table36[[#This Row],[out_h1]]</f>
        <v>4.5458625061187322E-2</v>
      </c>
      <c r="AE160">
        <f>(Table36[[#This Row],[out_o1]]-Table36[[#This Row],[t1]])*Table36[[#This Row],[out_o1]]*(1-Table36[[#This Row],[out_o1]])*Table36[[#This Row],[out_h2]]</f>
        <v>4.5792221406328187E-2</v>
      </c>
      <c r="AF160">
        <f>(Table36[[#This Row],[out_o2]]-Table36[[#This Row],[t2]])*Table36[[#This Row],[out_o2]]*(1-Table36[[#This Row],[out_o2]])*Table36[[#This Row],[out_h1]]</f>
        <v>-2.5085331127130451E-2</v>
      </c>
      <c r="AG160">
        <f>(Table36[[#This Row],[out_o2]]-Table36[[#This Row],[t2]])*Table36[[#This Row],[out_o2]]*(1-Table36[[#This Row],[out_o2]])*Table36[[#This Row],[out_h2]]</f>
        <v>-2.5269418850184001E-2</v>
      </c>
    </row>
    <row r="161" spans="1:33">
      <c r="A161">
        <v>31</v>
      </c>
      <c r="B161">
        <v>0.05</v>
      </c>
      <c r="C161">
        <v>0.1</v>
      </c>
      <c r="D161">
        <v>0.01</v>
      </c>
      <c r="E161">
        <v>0.99</v>
      </c>
      <c r="F161" s="29">
        <v>0.5</v>
      </c>
      <c r="G161">
        <f t="shared" si="16"/>
        <v>0.15962004442903288</v>
      </c>
      <c r="H161">
        <f t="shared" si="17"/>
        <v>0.21924008885806565</v>
      </c>
      <c r="I161">
        <f t="shared" si="18"/>
        <v>0.25921438554104004</v>
      </c>
      <c r="J161">
        <f t="shared" si="19"/>
        <v>0.31842877108208006</v>
      </c>
      <c r="K161">
        <f t="shared" si="20"/>
        <v>-0.49423691048869173</v>
      </c>
      <c r="L161">
        <f t="shared" si="21"/>
        <v>-0.45082556404395857</v>
      </c>
      <c r="M161">
        <f t="shared" si="22"/>
        <v>0.99092170772947452</v>
      </c>
      <c r="N161">
        <f t="shared" si="23"/>
        <v>1.0445389332454753</v>
      </c>
      <c r="O161">
        <f>((Table36[[#This Row],[i1]]*Table36[[#This Row],[w1]])+(Table36[[#This Row],[i2]]*Table36[[#This Row],[w2]]))</f>
        <v>2.9905011107258211E-2</v>
      </c>
      <c r="P161">
        <f>((Table36[[#This Row],[i1]]*Table36[[#This Row],[w3]])+(Table36[[#This Row],[i2]]*Table36[[#This Row],[w4]]))</f>
        <v>4.4803596385260012E-2</v>
      </c>
      <c r="Q161">
        <f>((1/(1 + EXP(-Table36[[#This Row],[h1]]))))</f>
        <v>0.50747569565286377</v>
      </c>
      <c r="R161">
        <f>((1/(1 + EXP(-Table36[[#This Row],[h2]]))))</f>
        <v>0.51119902578385568</v>
      </c>
      <c r="S161">
        <f>((Table36[[#This Row],[out_h1]]*Table36[[#This Row],[w5]])+(Table36[[#This Row],[out_h2]]*Table36[[#This Row],[w6]]))</f>
        <v>-0.48127480910529985</v>
      </c>
      <c r="T161">
        <f>((Table36[[#This Row],[out_h1]]*Table36[[#This Row],[w7]])+(Table36[[#This Row],[out_h2]]*Table36[[#This Row],[w8]]))</f>
        <v>1.0368359680359336</v>
      </c>
      <c r="U161">
        <f>((1/(1 + EXP(-Table36[[#This Row],[o1]]))))</f>
        <v>0.38195114284436338</v>
      </c>
      <c r="V161">
        <f>((1/(1 + EXP(-Table36[[#This Row],[o2]]))))</f>
        <v>0.73823904276931995</v>
      </c>
      <c r="W161">
        <f>((1/2 * (Table36[[#This Row],[t1]]-Table36[[#This Row],[out_o1]])^2))</f>
        <v>6.9173826331614008E-2</v>
      </c>
      <c r="X161">
        <f>((1/2 * (Table36[[#This Row],[t2]]-Table36[[#This Row],[out_o2]])^2))</f>
        <v>3.1691789792854148E-2</v>
      </c>
      <c r="Y161" s="30">
        <f>Table36[[#This Row],[E1]]+Table36[[#This Row],[E2]]</f>
        <v>0.10086561612446815</v>
      </c>
      <c r="Z16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-1.1448110726105668E-3</v>
      </c>
      <c r="AA16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-2.2896221452211336E-3</v>
      </c>
      <c r="AB16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-1.1297746001452181E-3</v>
      </c>
      <c r="AC16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-2.2595492002904362E-3</v>
      </c>
      <c r="AD161">
        <f>(Table36[[#This Row],[out_o1]]-Table36[[#This Row],[t1]])*Table36[[#This Row],[out_o1]]*(1-Table36[[#This Row],[out_o1]])*Table36[[#This Row],[out_h1]]</f>
        <v>4.4558623536352308E-2</v>
      </c>
      <c r="AE161">
        <f>(Table36[[#This Row],[out_o1]]-Table36[[#This Row],[t1]])*Table36[[#This Row],[out_o1]]*(1-Table36[[#This Row],[out_o1]])*Table36[[#This Row],[out_h2]]</f>
        <v>4.488554848473824E-2</v>
      </c>
      <c r="AF161">
        <f>(Table36[[#This Row],[out_o2]]-Table36[[#This Row],[t2]])*Table36[[#This Row],[out_o2]]*(1-Table36[[#This Row],[out_o2]])*Table36[[#This Row],[out_h1]]</f>
        <v>-2.4689114205016516E-2</v>
      </c>
      <c r="AG161">
        <f>(Table36[[#This Row],[out_o2]]-Table36[[#This Row],[t2]])*Table36[[#This Row],[out_o2]]*(1-Table36[[#This Row],[out_o2]])*Table36[[#This Row],[out_h2]]</f>
        <v>-2.4870257309237056E-2</v>
      </c>
    </row>
    <row r="162" spans="1:33">
      <c r="A162">
        <v>32</v>
      </c>
      <c r="B162">
        <v>0.05</v>
      </c>
      <c r="C162">
        <v>0.1</v>
      </c>
      <c r="D162">
        <v>0.01</v>
      </c>
      <c r="E162">
        <v>0.99</v>
      </c>
      <c r="F162" s="29">
        <v>0.5</v>
      </c>
      <c r="G162">
        <f t="shared" si="16"/>
        <v>0.16019244996533816</v>
      </c>
      <c r="H162">
        <f t="shared" si="17"/>
        <v>0.22038489993067623</v>
      </c>
      <c r="I162">
        <f t="shared" si="18"/>
        <v>0.25977927284111263</v>
      </c>
      <c r="J162">
        <f t="shared" si="19"/>
        <v>0.3195585456822253</v>
      </c>
      <c r="K162">
        <f t="shared" si="20"/>
        <v>-0.51651622225686789</v>
      </c>
      <c r="L162">
        <f t="shared" si="21"/>
        <v>-0.47326833828632769</v>
      </c>
      <c r="M162">
        <f t="shared" si="22"/>
        <v>1.0032662648319828</v>
      </c>
      <c r="N162">
        <f t="shared" si="23"/>
        <v>1.0569740619000938</v>
      </c>
      <c r="O162">
        <f>((Table36[[#This Row],[i1]]*Table36[[#This Row],[w1]])+(Table36[[#This Row],[i2]]*Table36[[#This Row],[w2]]))</f>
        <v>3.004811249133453E-2</v>
      </c>
      <c r="P162">
        <f>((Table36[[#This Row],[i1]]*Table36[[#This Row],[w3]])+(Table36[[#This Row],[i2]]*Table36[[#This Row],[w4]]))</f>
        <v>4.494481821027816E-2</v>
      </c>
      <c r="Q162">
        <f>((1/(1 + EXP(-Table36[[#This Row],[h1]]))))</f>
        <v>0.50751146296319105</v>
      </c>
      <c r="R162">
        <f>((1/(1 + EXP(-Table36[[#This Row],[h2]]))))</f>
        <v>0.5112343134724584</v>
      </c>
      <c r="S162">
        <f>((Table36[[#This Row],[out_h1]]*Table36[[#This Row],[w5]])+(Table36[[#This Row],[out_h2]]*Table36[[#This Row],[w6]]))</f>
        <v>-0.50408891761386565</v>
      </c>
      <c r="T162">
        <f>((Table36[[#This Row],[out_h1]]*Table36[[#This Row],[w7]])+(Table36[[#This Row],[out_h2]]*Table36[[#This Row],[w8]]))</f>
        <v>1.0495305387001861</v>
      </c>
      <c r="U162">
        <f>((1/(1 + EXP(-Table36[[#This Row],[o1]]))))</f>
        <v>0.37658024022980402</v>
      </c>
      <c r="V162">
        <f>((1/(1 + EXP(-Table36[[#This Row],[o2]]))))</f>
        <v>0.74068473953735747</v>
      </c>
      <c r="W162">
        <f>((1/2 * (Table36[[#This Row],[t1]]-Table36[[#This Row],[out_o1]])^2))</f>
        <v>6.7190536263470407E-2</v>
      </c>
      <c r="X162">
        <f>((1/2 * (Table36[[#This Row],[t2]]-Table36[[#This Row],[out_o2]])^2))</f>
        <v>3.1079049549777641E-2</v>
      </c>
      <c r="Y162" s="30">
        <f>Table36[[#This Row],[E1]]+Table36[[#This Row],[E2]]</f>
        <v>9.8269585813248045E-2</v>
      </c>
      <c r="Z16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-1.1559213682139355E-3</v>
      </c>
      <c r="AA16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-2.3118427364278711E-3</v>
      </c>
      <c r="AB16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-1.1415483560087327E-3</v>
      </c>
      <c r="AC16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-2.2830967120174655E-3</v>
      </c>
      <c r="AD162">
        <f>(Table36[[#This Row],[out_o1]]-Table36[[#This Row],[t1]])*Table36[[#This Row],[out_o1]]*(1-Table36[[#This Row],[out_o1]])*Table36[[#This Row],[out_h1]]</f>
        <v>4.3677019940536896E-2</v>
      </c>
      <c r="AE162">
        <f>(Table36[[#This Row],[out_o1]]-Table36[[#This Row],[t1]])*Table36[[#This Row],[out_o1]]*(1-Table36[[#This Row],[out_o1]])*Table36[[#This Row],[out_h2]]</f>
        <v>4.399741273517354E-2</v>
      </c>
      <c r="AF162">
        <f>(Table36[[#This Row],[out_o2]]-Table36[[#This Row],[t2]])*Table36[[#This Row],[out_o2]]*(1-Table36[[#This Row],[out_o2]])*Table36[[#This Row],[out_h1]]</f>
        <v>-2.4302793148804267E-2</v>
      </c>
      <c r="AG162">
        <f>(Table36[[#This Row],[out_o2]]-Table36[[#This Row],[t2]])*Table36[[#This Row],[out_o2]]*(1-Table36[[#This Row],[out_o2]])*Table36[[#This Row],[out_h2]]</f>
        <v>-2.4481066296217307E-2</v>
      </c>
    </row>
    <row r="163" spans="1:33">
      <c r="A163">
        <v>33</v>
      </c>
      <c r="B163">
        <v>0.05</v>
      </c>
      <c r="C163">
        <v>0.1</v>
      </c>
      <c r="D163">
        <v>0.01</v>
      </c>
      <c r="E163">
        <v>0.99</v>
      </c>
      <c r="F163" s="29">
        <v>0.5</v>
      </c>
      <c r="G163">
        <f t="shared" si="16"/>
        <v>0.16077041064944511</v>
      </c>
      <c r="H163">
        <f t="shared" si="17"/>
        <v>0.22154082129889016</v>
      </c>
      <c r="I163">
        <f t="shared" si="18"/>
        <v>0.26035004701911701</v>
      </c>
      <c r="J163">
        <f t="shared" si="19"/>
        <v>0.32070009403823402</v>
      </c>
      <c r="K163">
        <f t="shared" si="20"/>
        <v>-0.53835473222713637</v>
      </c>
      <c r="L163">
        <f t="shared" si="21"/>
        <v>-0.49526704465391447</v>
      </c>
      <c r="M163">
        <f t="shared" si="22"/>
        <v>1.015417661406385</v>
      </c>
      <c r="N163">
        <f t="shared" si="23"/>
        <v>1.0692145950482024</v>
      </c>
      <c r="O163">
        <f>((Table36[[#This Row],[i1]]*Table36[[#This Row],[w1]])+(Table36[[#This Row],[i2]]*Table36[[#This Row],[w2]]))</f>
        <v>3.0192602662361276E-2</v>
      </c>
      <c r="P163">
        <f>((Table36[[#This Row],[i1]]*Table36[[#This Row],[w3]])+(Table36[[#This Row],[i2]]*Table36[[#This Row],[w4]]))</f>
        <v>4.508751175477925E-2</v>
      </c>
      <c r="Q163">
        <f>((1/(1 + EXP(-Table36[[#This Row],[h1]]))))</f>
        <v>0.50754757731425337</v>
      </c>
      <c r="R163">
        <f>((1/(1 + EXP(-Table36[[#This Row],[h2]]))))</f>
        <v>0.51126996879204178</v>
      </c>
      <c r="S163">
        <f>((Table36[[#This Row],[out_h1]]*Table36[[#This Row],[w5]])+(Table36[[#This Row],[out_h2]]*Table36[[#This Row],[w6]]))</f>
        <v>-0.52645580654148028</v>
      </c>
      <c r="T163">
        <f>((Table36[[#This Row],[out_h1]]*Table36[[#This Row],[w7]])+(Table36[[#This Row],[out_h2]]*Table36[[#This Row],[w8]]))</f>
        <v>1.0620300866512056</v>
      </c>
      <c r="U163">
        <f>((1/(1 + EXP(-Table36[[#This Row],[o1]]))))</f>
        <v>0.37134389354623665</v>
      </c>
      <c r="V163">
        <f>((1/(1 + EXP(-Table36[[#This Row],[o2]]))))</f>
        <v>0.74307830632289074</v>
      </c>
      <c r="W163">
        <f>((1/2 * (Table36[[#This Row],[t1]]-Table36[[#This Row],[out_o1]])^2))</f>
        <v>6.5284704701577004E-2</v>
      </c>
      <c r="X163">
        <f>((1/2 * (Table36[[#This Row],[t2]]-Table36[[#This Row],[out_o2]])^2))</f>
        <v>3.0485161404186088E-2</v>
      </c>
      <c r="Y163" s="30">
        <f>Table36[[#This Row],[E1]]+Table36[[#This Row],[E2]]</f>
        <v>9.5769866105763088E-2</v>
      </c>
      <c r="Z16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-1.1657366172920791E-3</v>
      </c>
      <c r="AA16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-2.3314732345841582E-3</v>
      </c>
      <c r="AB16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-1.1520067547586583E-3</v>
      </c>
      <c r="AC16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-2.3040135095173165E-3</v>
      </c>
      <c r="AD163">
        <f>(Table36[[#This Row],[out_o1]]-Table36[[#This Row],[t1]])*Table36[[#This Row],[out_o1]]*(1-Table36[[#This Row],[out_o1]])*Table36[[#This Row],[out_h1]]</f>
        <v>4.2814108375151483E-2</v>
      </c>
      <c r="AE163">
        <f>(Table36[[#This Row],[out_o1]]-Table36[[#This Row],[t1]])*Table36[[#This Row],[out_o1]]*(1-Table36[[#This Row],[out_o1]])*Table36[[#This Row],[out_h2]]</f>
        <v>4.3128110213142917E-2</v>
      </c>
      <c r="AF163">
        <f>(Table36[[#This Row],[out_o2]]-Table36[[#This Row],[t2]])*Table36[[#This Row],[out_o2]]*(1-Table36[[#This Row],[out_o2]])*Table36[[#This Row],[out_h1]]</f>
        <v>-2.3926069787529439E-2</v>
      </c>
      <c r="AG163">
        <f>(Table36[[#This Row],[out_o2]]-Table36[[#This Row],[t2]])*Table36[[#This Row],[out_o2]]*(1-Table36[[#This Row],[out_o2]])*Table36[[#This Row],[out_h2]]</f>
        <v>-2.4101545353279064E-2</v>
      </c>
    </row>
    <row r="164" spans="1:33">
      <c r="A164">
        <v>34</v>
      </c>
      <c r="B164">
        <v>0.05</v>
      </c>
      <c r="C164">
        <v>0.1</v>
      </c>
      <c r="D164">
        <v>0.01</v>
      </c>
      <c r="E164">
        <v>0.99</v>
      </c>
      <c r="F164" s="29">
        <v>0.5</v>
      </c>
      <c r="G164">
        <f t="shared" si="16"/>
        <v>0.16135327895809115</v>
      </c>
      <c r="H164">
        <f t="shared" si="17"/>
        <v>0.22270655791618224</v>
      </c>
      <c r="I164">
        <f t="shared" si="18"/>
        <v>0.26092605039649636</v>
      </c>
      <c r="J164">
        <f t="shared" si="19"/>
        <v>0.3218521007929927</v>
      </c>
      <c r="K164">
        <f t="shared" si="20"/>
        <v>-0.55976178641471208</v>
      </c>
      <c r="L164">
        <f t="shared" si="21"/>
        <v>-0.51683109976048591</v>
      </c>
      <c r="M164">
        <f t="shared" si="22"/>
        <v>1.0273806963001497</v>
      </c>
      <c r="N164">
        <f t="shared" si="23"/>
        <v>1.0812653677248418</v>
      </c>
      <c r="O164">
        <f>((Table36[[#This Row],[i1]]*Table36[[#This Row],[w1]])+(Table36[[#This Row],[i2]]*Table36[[#This Row],[w2]]))</f>
        <v>3.0338319739522786E-2</v>
      </c>
      <c r="P164">
        <f>((Table36[[#This Row],[i1]]*Table36[[#This Row],[w3]])+(Table36[[#This Row],[i2]]*Table36[[#This Row],[w4]]))</f>
        <v>4.5231512599124092E-2</v>
      </c>
      <c r="Q164">
        <f>((1/(1 + EXP(-Table36[[#This Row],[h1]]))))</f>
        <v>0.50758399824251532</v>
      </c>
      <c r="R164">
        <f>((1/(1 + EXP(-Table36[[#This Row],[h2]]))))</f>
        <v>0.51130595065480777</v>
      </c>
      <c r="S164">
        <f>((Table36[[#This Row],[out_h1]]*Table36[[#This Row],[w5]])+(Table36[[#This Row],[out_h2]]*Table36[[#This Row],[w6]]))</f>
        <v>-0.54838494240275748</v>
      </c>
      <c r="T164">
        <f>((Table36[[#This Row],[out_h1]]*Table36[[#This Row],[w7]])+(Table36[[#This Row],[out_h2]]*Table36[[#This Row],[w8]]))</f>
        <v>1.07433941829988</v>
      </c>
      <c r="U164">
        <f>((1/(1 + EXP(-Table36[[#This Row],[o1]]))))</f>
        <v>0.36623919580712178</v>
      </c>
      <c r="V164">
        <f>((1/(1 + EXP(-Table36[[#This Row],[o2]]))))</f>
        <v>0.74542127692051896</v>
      </c>
      <c r="W164">
        <f>((1/2 * (Table36[[#This Row],[t1]]-Table36[[#This Row],[out_o1]])^2))</f>
        <v>6.3453182314652426E-2</v>
      </c>
      <c r="X164">
        <f>((1/2 * (Table36[[#This Row],[t2]]-Table36[[#This Row],[out_o2]])^2))</f>
        <v>2.9909375891594734E-2</v>
      </c>
      <c r="Y164" s="30">
        <f>Table36[[#This Row],[E1]]+Table36[[#This Row],[E2]]</f>
        <v>9.3362558206247157E-2</v>
      </c>
      <c r="Z16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-1.1743371996932261E-3</v>
      </c>
      <c r="AA16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-2.3486743993864521E-3</v>
      </c>
      <c r="AB16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-1.1612302159177469E-3</v>
      </c>
      <c r="AC16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-2.3224604318354937E-3</v>
      </c>
      <c r="AD164">
        <f>(Table36[[#This Row],[out_o1]]-Table36[[#This Row],[t1]])*Table36[[#This Row],[out_o1]]*(1-Table36[[#This Row],[out_o1]])*Table36[[#This Row],[out_h1]]</f>
        <v>4.1970082406501394E-2</v>
      </c>
      <c r="AE164">
        <f>(Table36[[#This Row],[out_o1]]-Table36[[#This Row],[t1]])*Table36[[#This Row],[out_o1]]*(1-Table36[[#This Row],[out_o1]])*Table36[[#This Row],[out_h2]]</f>
        <v>4.2277835704473479E-2</v>
      </c>
      <c r="AF164">
        <f>(Table36[[#This Row],[out_o2]]-Table36[[#This Row],[t2]])*Table36[[#This Row],[out_o2]]*(1-Table36[[#This Row],[out_o2]])*Table36[[#This Row],[out_h1]]</f>
        <v>-2.3558654567328179E-2</v>
      </c>
      <c r="AG164">
        <f>(Table36[[#This Row],[out_o2]]-Table36[[#This Row],[t2]])*Table36[[#This Row],[out_o2]]*(1-Table36[[#This Row],[out_o2]])*Table36[[#This Row],[out_h2]]</f>
        <v>-2.3731402706554071E-2</v>
      </c>
    </row>
    <row r="165" spans="1:33">
      <c r="A165">
        <v>35</v>
      </c>
      <c r="B165">
        <v>0.05</v>
      </c>
      <c r="C165">
        <v>0.1</v>
      </c>
      <c r="D165">
        <v>0.01</v>
      </c>
      <c r="E165">
        <v>0.99</v>
      </c>
      <c r="F165" s="29">
        <v>0.5</v>
      </c>
      <c r="G165">
        <f t="shared" si="16"/>
        <v>0.16194044755793777</v>
      </c>
      <c r="H165">
        <f t="shared" si="17"/>
        <v>0.22388089511587547</v>
      </c>
      <c r="I165">
        <f t="shared" si="18"/>
        <v>0.26150666550445523</v>
      </c>
      <c r="J165">
        <f t="shared" si="19"/>
        <v>0.32301333100891044</v>
      </c>
      <c r="K165">
        <f t="shared" si="20"/>
        <v>-0.58074682761796281</v>
      </c>
      <c r="L165">
        <f t="shared" si="21"/>
        <v>-0.53797001761272267</v>
      </c>
      <c r="M165">
        <f t="shared" si="22"/>
        <v>1.0391600235838139</v>
      </c>
      <c r="N165">
        <f t="shared" si="23"/>
        <v>1.0931310690781189</v>
      </c>
      <c r="O165">
        <f>((Table36[[#This Row],[i1]]*Table36[[#This Row],[w1]])+(Table36[[#This Row],[i2]]*Table36[[#This Row],[w2]]))</f>
        <v>3.048511188948444E-2</v>
      </c>
      <c r="P165">
        <f>((Table36[[#This Row],[i1]]*Table36[[#This Row],[w3]])+(Table36[[#This Row],[i2]]*Table36[[#This Row],[w4]]))</f>
        <v>4.537666637611381E-2</v>
      </c>
      <c r="Q165">
        <f>((1/(1 + EXP(-Table36[[#This Row],[h1]]))))</f>
        <v>0.50762068779604608</v>
      </c>
      <c r="R165">
        <f>((1/(1 + EXP(-Table36[[#This Row],[h2]]))))</f>
        <v>0.51134222048525713</v>
      </c>
      <c r="S165">
        <f>((Table36[[#This Row],[out_h1]]*Table36[[#This Row],[w5]])+(Table36[[#This Row],[out_h2]]*Table36[[#This Row],[w6]]))</f>
        <v>-0.56988588743138457</v>
      </c>
      <c r="T165">
        <f>((Table36[[#This Row],[out_h1]]*Table36[[#This Row],[w7]])+(Table36[[#This Row],[out_h2]]*Table36[[#This Row],[w8]]))</f>
        <v>1.0864631940455993</v>
      </c>
      <c r="U165">
        <f>((1/(1 + EXP(-Table36[[#This Row],[o1]]))))</f>
        <v>0.36126315614775556</v>
      </c>
      <c r="V165">
        <f>((1/(1 + EXP(-Table36[[#This Row],[o2]]))))</f>
        <v>0.74771513309611459</v>
      </c>
      <c r="W165">
        <f>((1/2 * (Table36[[#This Row],[t1]]-Table36[[#This Row],[out_o1]])^2))</f>
        <v>6.1692902433441249E-2</v>
      </c>
      <c r="X165">
        <f>((1/2 * (Table36[[#This Row],[t2]]-Table36[[#This Row],[out_o2]])^2))</f>
        <v>2.9350978365316732E-2</v>
      </c>
      <c r="Y165" s="30">
        <f>Table36[[#This Row],[E1]]+Table36[[#This Row],[E2]]</f>
        <v>9.1043880798757984E-2</v>
      </c>
      <c r="Z16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-1.1818000705382534E-3</v>
      </c>
      <c r="AA16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-2.3636001410765068E-3</v>
      </c>
      <c r="AB16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-1.1692958227129651E-3</v>
      </c>
      <c r="AC16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-2.3385916454259303E-3</v>
      </c>
      <c r="AD165">
        <f>(Table36[[#This Row],[out_o1]]-Table36[[#This Row],[t1]])*Table36[[#This Row],[out_o1]]*(1-Table36[[#This Row],[out_o1]])*Table36[[#This Row],[out_h1]]</f>
        <v>4.1145046001742673E-2</v>
      </c>
      <c r="AE165">
        <f>(Table36[[#This Row],[out_o1]]-Table36[[#This Row],[t1]])*Table36[[#This Row],[out_o1]]*(1-Table36[[#This Row],[out_o1]])*Table36[[#This Row],[out_h2]]</f>
        <v>4.1446693742616662E-2</v>
      </c>
      <c r="AF165">
        <f>(Table36[[#This Row],[out_o2]]-Table36[[#This Row],[t2]])*Table36[[#This Row],[out_o2]]*(1-Table36[[#This Row],[out_o2]])*Table36[[#This Row],[out_h1]]</f>
        <v>-2.3200266475512907E-2</v>
      </c>
      <c r="AG165">
        <f>(Table36[[#This Row],[out_o2]]-Table36[[#This Row],[t2]])*Table36[[#This Row],[out_o2]]*(1-Table36[[#This Row],[out_o2]])*Table36[[#This Row],[out_h2]]</f>
        <v>-2.337035518970991E-2</v>
      </c>
    </row>
    <row r="166" spans="1:33">
      <c r="A166">
        <v>36</v>
      </c>
      <c r="B166">
        <v>0.05</v>
      </c>
      <c r="C166">
        <v>0.1</v>
      </c>
      <c r="D166">
        <v>0.01</v>
      </c>
      <c r="E166">
        <v>0.99</v>
      </c>
      <c r="F166" s="29">
        <v>0.5</v>
      </c>
      <c r="G166">
        <f t="shared" si="16"/>
        <v>0.16253134759320689</v>
      </c>
      <c r="H166">
        <f t="shared" si="17"/>
        <v>0.22506269518641372</v>
      </c>
      <c r="I166">
        <f t="shared" si="18"/>
        <v>0.26209131341581171</v>
      </c>
      <c r="J166">
        <f t="shared" si="19"/>
        <v>0.32418262683162341</v>
      </c>
      <c r="K166">
        <f t="shared" si="20"/>
        <v>-0.60131935061883413</v>
      </c>
      <c r="L166">
        <f t="shared" si="21"/>
        <v>-0.55869336448403095</v>
      </c>
      <c r="M166">
        <f t="shared" si="22"/>
        <v>1.0507601568215703</v>
      </c>
      <c r="N166">
        <f t="shared" si="23"/>
        <v>1.1048162466729738</v>
      </c>
      <c r="O166">
        <f>((Table36[[#This Row],[i1]]*Table36[[#This Row],[w1]])+(Table36[[#This Row],[i2]]*Table36[[#This Row],[w2]]))</f>
        <v>3.0632836898301721E-2</v>
      </c>
      <c r="P166">
        <f>((Table36[[#This Row],[i1]]*Table36[[#This Row],[w3]])+(Table36[[#This Row],[i2]]*Table36[[#This Row],[w4]]))</f>
        <v>4.5522828353952931E-2</v>
      </c>
      <c r="Q166">
        <f>((1/(1 + EXP(-Table36[[#This Row],[h1]]))))</f>
        <v>0.50765761042750435</v>
      </c>
      <c r="R166">
        <f>((1/(1 + EXP(-Table36[[#This Row],[h2]]))))</f>
        <v>0.51137874211595769</v>
      </c>
      <c r="S166">
        <f>((Table36[[#This Row],[out_h1]]*Table36[[#This Row],[w5]])+(Table36[[#This Row],[out_h2]]*Table36[[#This Row],[w6]]))</f>
        <v>-0.59096825459735203</v>
      </c>
      <c r="T166">
        <f>((Table36[[#This Row],[out_h1]]*Table36[[#This Row],[w7]])+(Table36[[#This Row],[out_h2]]*Table36[[#This Row],[w8]]))</f>
        <v>1.098405932837367</v>
      </c>
      <c r="U166">
        <f>((1/(1 + EXP(-Table36[[#This Row],[o1]]))))</f>
        <v>0.35641272259240087</v>
      </c>
      <c r="V166">
        <f>((1/(1 + EXP(-Table36[[#This Row],[o2]]))))</f>
        <v>0.74996130628570468</v>
      </c>
      <c r="W166">
        <f>((1/2 * (Table36[[#This Row],[t1]]-Table36[[#This Row],[out_o1]])^2))</f>
        <v>6.0000887186939834E-2</v>
      </c>
      <c r="X166">
        <f>((1/2 * (Table36[[#This Row],[t2]]-Table36[[#This Row],[out_o2]])^2))</f>
        <v>2.8809287240032639E-2</v>
      </c>
      <c r="Y166" s="30">
        <f>Table36[[#This Row],[E1]]+Table36[[#This Row],[E2]]</f>
        <v>8.8810174426972477E-2</v>
      </c>
      <c r="Z16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-1.188198696132172E-3</v>
      </c>
      <c r="AA16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-2.376397392264344E-3</v>
      </c>
      <c r="AB16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-1.1762772455219828E-3</v>
      </c>
      <c r="AC16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-2.3525544910439657E-3</v>
      </c>
      <c r="AD166">
        <f>(Table36[[#This Row],[out_o1]]-Table36[[#This Row],[t1]])*Table36[[#This Row],[out_o1]]*(1-Table36[[#This Row],[out_o1]])*Table36[[#This Row],[out_h1]]</f>
        <v>4.0339023752955394E-2</v>
      </c>
      <c r="AE166">
        <f>(Table36[[#This Row],[out_o1]]-Table36[[#This Row],[t1]])*Table36[[#This Row],[out_o1]]*(1-Table36[[#This Row],[out_o1]])*Table36[[#This Row],[out_h2]]</f>
        <v>4.0634708908629483E-2</v>
      </c>
      <c r="AF166">
        <f>(Table36[[#This Row],[out_o2]]-Table36[[#This Row],[t2]])*Table36[[#This Row],[out_o2]]*(1-Table36[[#This Row],[out_o2]])*Table36[[#This Row],[out_h1]]</f>
        <v>-2.2850632938075998E-2</v>
      </c>
      <c r="AG166">
        <f>(Table36[[#This Row],[out_o2]]-Table36[[#This Row],[t2]])*Table36[[#This Row],[out_o2]]*(1-Table36[[#This Row],[out_o2]])*Table36[[#This Row],[out_h2]]</f>
        <v>-2.3018128140709689E-2</v>
      </c>
    </row>
    <row r="167" spans="1:33">
      <c r="A167">
        <v>37</v>
      </c>
      <c r="B167">
        <v>0.05</v>
      </c>
      <c r="C167">
        <v>0.1</v>
      </c>
      <c r="D167">
        <v>0.01</v>
      </c>
      <c r="E167">
        <v>0.99</v>
      </c>
      <c r="F167" s="29">
        <v>0.5</v>
      </c>
      <c r="G167">
        <f t="shared" si="16"/>
        <v>0.16312544694127298</v>
      </c>
      <c r="H167">
        <f t="shared" si="17"/>
        <v>0.22625089388254591</v>
      </c>
      <c r="I167">
        <f t="shared" si="18"/>
        <v>0.26267945203857268</v>
      </c>
      <c r="J167">
        <f t="shared" si="19"/>
        <v>0.32535890407714541</v>
      </c>
      <c r="K167">
        <f t="shared" si="20"/>
        <v>-0.62148886249531188</v>
      </c>
      <c r="L167">
        <f t="shared" si="21"/>
        <v>-0.57901071893834566</v>
      </c>
      <c r="M167">
        <f t="shared" si="22"/>
        <v>1.0621854732906084</v>
      </c>
      <c r="N167">
        <f t="shared" si="23"/>
        <v>1.1163253107433286</v>
      </c>
      <c r="O167">
        <f>((Table36[[#This Row],[i1]]*Table36[[#This Row],[w1]])+(Table36[[#This Row],[i2]]*Table36[[#This Row],[w2]]))</f>
        <v>3.0781361735318244E-2</v>
      </c>
      <c r="P167">
        <f>((Table36[[#This Row],[i1]]*Table36[[#This Row],[w3]])+(Table36[[#This Row],[i2]]*Table36[[#This Row],[w4]]))</f>
        <v>4.5669863009643173E-2</v>
      </c>
      <c r="Q167">
        <f>((1/(1 + EXP(-Table36[[#This Row],[h1]]))))</f>
        <v>0.50769473288512168</v>
      </c>
      <c r="R167">
        <f>((1/(1 + EXP(-Table36[[#This Row],[h2]]))))</f>
        <v>0.51141548168092055</v>
      </c>
      <c r="S167">
        <f>((Table36[[#This Row],[out_h1]]*Table36[[#This Row],[w5]])+(Table36[[#This Row],[out_h2]]*Table36[[#This Row],[w6]]))</f>
        <v>-0.61164166775990569</v>
      </c>
      <c r="T167">
        <f>((Table36[[#This Row],[out_h1]]*Table36[[#This Row],[w7]])+(Table36[[#This Row],[out_h2]]*Table36[[#This Row],[w8]]))</f>
        <v>1.1101720166431348</v>
      </c>
      <c r="U167">
        <f>((1/(1 + EXP(-Table36[[#This Row],[o1]]))))</f>
        <v>0.3516848023228889</v>
      </c>
      <c r="V167">
        <f>((1/(1 + EXP(-Table36[[#This Row],[o2]]))))</f>
        <v>0.75216117926821158</v>
      </c>
      <c r="W167">
        <f>((1/2 * (Table36[[#This Row],[t1]]-Table36[[#This Row],[out_o1]])^2))</f>
        <v>5.8374252069215829E-2</v>
      </c>
      <c r="X167">
        <f>((1/2 * (Table36[[#This Row],[t2]]-Table36[[#This Row],[out_o2]])^2))</f>
        <v>2.8283652323543892E-2</v>
      </c>
      <c r="Y167" s="30">
        <f>Table36[[#This Row],[E1]]+Table36[[#This Row],[E2]]</f>
        <v>8.6657904392759721E-2</v>
      </c>
      <c r="Z16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-1.1936030318395706E-3</v>
      </c>
      <c r="AA16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-2.3872060636791412E-3</v>
      </c>
      <c r="AB16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-1.1822447084172691E-3</v>
      </c>
      <c r="AC16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-2.3644894168345382E-3</v>
      </c>
      <c r="AD167">
        <f>(Table36[[#This Row],[out_o1]]-Table36[[#This Row],[t1]])*Table36[[#This Row],[out_o1]]*(1-Table36[[#This Row],[out_o1]])*Table36[[#This Row],[out_h1]]</f>
        <v>3.9551970370714923E-2</v>
      </c>
      <c r="AE167">
        <f>(Table36[[#This Row],[out_o1]]-Table36[[#This Row],[t1]])*Table36[[#This Row],[out_o1]]*(1-Table36[[#This Row],[out_o1]])*Table36[[#This Row],[out_h2]]</f>
        <v>3.9841835395100764E-2</v>
      </c>
      <c r="AF167">
        <f>(Table36[[#This Row],[out_o2]]-Table36[[#This Row],[t2]])*Table36[[#This Row],[out_o2]]*(1-Table36[[#This Row],[out_o2]])*Table36[[#This Row],[out_h1]]</f>
        <v>-2.2509489695030662E-2</v>
      </c>
      <c r="AG167">
        <f>(Table36[[#This Row],[out_o2]]-Table36[[#This Row],[t2]])*Table36[[#This Row],[out_o2]]*(1-Table36[[#This Row],[out_o2]])*Table36[[#This Row],[out_h2]]</f>
        <v>-2.2674455276219353E-2</v>
      </c>
    </row>
    <row r="168" spans="1:33">
      <c r="A168">
        <v>38</v>
      </c>
      <c r="B168">
        <v>0.05</v>
      </c>
      <c r="C168">
        <v>0.1</v>
      </c>
      <c r="D168">
        <v>0.01</v>
      </c>
      <c r="E168">
        <v>0.99</v>
      </c>
      <c r="F168" s="29">
        <v>0.5</v>
      </c>
      <c r="G168">
        <f t="shared" si="16"/>
        <v>0.16372224845719277</v>
      </c>
      <c r="H168">
        <f t="shared" si="17"/>
        <v>0.22744449691438548</v>
      </c>
      <c r="I168">
        <f t="shared" si="18"/>
        <v>0.26327057439278134</v>
      </c>
      <c r="J168">
        <f t="shared" si="19"/>
        <v>0.32654114878556267</v>
      </c>
      <c r="K168">
        <f t="shared" si="20"/>
        <v>-0.64126484768066938</v>
      </c>
      <c r="L168">
        <f t="shared" si="21"/>
        <v>-0.59893163663589599</v>
      </c>
      <c r="M168">
        <f t="shared" si="22"/>
        <v>1.0734402181381237</v>
      </c>
      <c r="N168">
        <f t="shared" si="23"/>
        <v>1.1276625383814383</v>
      </c>
      <c r="O168">
        <f>((Table36[[#This Row],[i1]]*Table36[[#This Row],[w1]])+(Table36[[#This Row],[i2]]*Table36[[#This Row],[w2]]))</f>
        <v>3.0930562114298187E-2</v>
      </c>
      <c r="P168">
        <f>((Table36[[#This Row],[i1]]*Table36[[#This Row],[w3]])+(Table36[[#This Row],[i2]]*Table36[[#This Row],[w4]]))</f>
        <v>4.5817643598195332E-2</v>
      </c>
      <c r="Q168">
        <f>((1/(1 + EXP(-Table36[[#This Row],[h1]]))))</f>
        <v>0.50773202410299267</v>
      </c>
      <c r="R168">
        <f>((1/(1 + EXP(-Table36[[#This Row],[h2]]))))</f>
        <v>0.51145240750793342</v>
      </c>
      <c r="S168">
        <f>((Table36[[#This Row],[out_h1]]*Table36[[#This Row],[w5]])+(Table36[[#This Row],[out_h2]]*Table36[[#This Row],[w6]]))</f>
        <v>-0.63191572658909934</v>
      </c>
      <c r="T168">
        <f>((Table36[[#This Row],[out_h1]]*Table36[[#This Row],[w7]])+(Table36[[#This Row],[out_h2]]*Table36[[#This Row],[w8]]))</f>
        <v>1.1217656948205215</v>
      </c>
      <c r="U168">
        <f>((1/(1 + EXP(-Table36[[#This Row],[o1]]))))</f>
        <v>0.34707627961131626</v>
      </c>
      <c r="V168">
        <f>((1/(1 + EXP(-Table36[[#This Row],[o2]]))))</f>
        <v>0.75431608780769244</v>
      </c>
      <c r="W168">
        <f>((1/2 * (Table36[[#This Row],[t1]]-Table36[[#This Row],[out_o1]])^2))</f>
        <v>5.6810209138303126E-2</v>
      </c>
      <c r="X168">
        <f>((1/2 * (Table36[[#This Row],[t2]]-Table36[[#This Row],[out_o2]])^2))</f>
        <v>2.7773453233135667E-2</v>
      </c>
      <c r="Y168" s="30">
        <f>Table36[[#This Row],[E1]]+Table36[[#This Row],[E2]]</f>
        <v>8.45836623714388E-2</v>
      </c>
      <c r="Z16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-1.1980795352267994E-3</v>
      </c>
      <c r="AA16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-2.3961590704535988E-3</v>
      </c>
      <c r="AB16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-1.1872649920679403E-3</v>
      </c>
      <c r="AC16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-2.3745299841358807E-3</v>
      </c>
      <c r="AD168">
        <f>(Table36[[#This Row],[out_o1]]-Table36[[#This Row],[t1]])*Table36[[#This Row],[out_o1]]*(1-Table36[[#This Row],[out_o1]])*Table36[[#This Row],[out_h1]]</f>
        <v>3.8783779445052E-2</v>
      </c>
      <c r="AE168">
        <f>(Table36[[#This Row],[out_o1]]-Table36[[#This Row],[t1]])*Table36[[#This Row],[out_o1]]*(1-Table36[[#This Row],[out_o1]])*Table36[[#This Row],[out_h2]]</f>
        <v>3.9067965831922458E-2</v>
      </c>
      <c r="AF168">
        <f>(Table36[[#This Row],[out_o2]]-Table36[[#This Row],[t2]])*Table36[[#This Row],[out_o2]]*(1-Table36[[#This Row],[out_o2]])*Table36[[#This Row],[out_h1]]</f>
        <v>-2.2176580657451768E-2</v>
      </c>
      <c r="AG168">
        <f>(Table36[[#This Row],[out_o2]]-Table36[[#This Row],[t2]])*Table36[[#This Row],[out_o2]]*(1-Table36[[#This Row],[out_o2]])*Table36[[#This Row],[out_h2]]</f>
        <v>-2.2339078547558414E-2</v>
      </c>
    </row>
    <row r="169" spans="1:33">
      <c r="A169">
        <v>39</v>
      </c>
      <c r="B169">
        <v>0.05</v>
      </c>
      <c r="C169">
        <v>0.1</v>
      </c>
      <c r="D169">
        <v>0.01</v>
      </c>
      <c r="E169">
        <v>0.99</v>
      </c>
      <c r="F169" s="29">
        <v>0.5</v>
      </c>
      <c r="G169">
        <f t="shared" si="16"/>
        <v>0.16432128822480618</v>
      </c>
      <c r="H169">
        <f t="shared" si="17"/>
        <v>0.22864257644961228</v>
      </c>
      <c r="I169">
        <f t="shared" si="18"/>
        <v>0.26386420688881529</v>
      </c>
      <c r="J169">
        <f t="shared" si="19"/>
        <v>0.32772841377763062</v>
      </c>
      <c r="K169">
        <f t="shared" si="20"/>
        <v>-0.66065673740319542</v>
      </c>
      <c r="L169">
        <f t="shared" si="21"/>
        <v>-0.61846561955185719</v>
      </c>
      <c r="M169">
        <f t="shared" si="22"/>
        <v>1.0845285084668497</v>
      </c>
      <c r="N169">
        <f t="shared" si="23"/>
        <v>1.1388320776552174</v>
      </c>
      <c r="O169">
        <f>((Table36[[#This Row],[i1]]*Table36[[#This Row],[w1]])+(Table36[[#This Row],[i2]]*Table36[[#This Row],[w2]]))</f>
        <v>3.1080322056201537E-2</v>
      </c>
      <c r="P169">
        <f>((Table36[[#This Row],[i1]]*Table36[[#This Row],[w3]])+(Table36[[#This Row],[i2]]*Table36[[#This Row],[w4]]))</f>
        <v>4.5966051722203825E-2</v>
      </c>
      <c r="Q169">
        <f>((1/(1 + EXP(-Table36[[#This Row],[h1]]))))</f>
        <v>0.50776945509177762</v>
      </c>
      <c r="R169">
        <f>((1/(1 + EXP(-Table36[[#This Row],[h2]]))))</f>
        <v>0.51148949001098198</v>
      </c>
      <c r="S169">
        <f>((Table36[[#This Row],[out_h1]]*Table36[[#This Row],[w5]])+(Table36[[#This Row],[out_h2]]*Table36[[#This Row],[w6]]))</f>
        <v>-0.65179997588783767</v>
      </c>
      <c r="T169">
        <f>((Table36[[#This Row],[out_h1]]*Table36[[#This Row],[w7]])+(Table36[[#This Row],[out_h2]]*Table36[[#This Row],[w8]]))</f>
        <v>1.1331910883837248</v>
      </c>
      <c r="U169">
        <f>((1/(1 + EXP(-Table36[[#This Row],[o1]]))))</f>
        <v>0.34258403158532968</v>
      </c>
      <c r="V169">
        <f>((1/(1 + EXP(-Table36[[#This Row],[o2]]))))</f>
        <v>0.75642732226158038</v>
      </c>
      <c r="W169">
        <f>((1/2 * (Table36[[#This Row],[t1]]-Table36[[#This Row],[out_o1]])^2))</f>
        <v>5.5306069032775781E-2</v>
      </c>
      <c r="X169">
        <f>((1/2 * (Table36[[#This Row],[t2]]-Table36[[#This Row],[out_o2]])^2))</f>
        <v>2.7278097892947811E-2</v>
      </c>
      <c r="Y169" s="30">
        <f>Table36[[#This Row],[E1]]+Table36[[#This Row],[E2]]</f>
        <v>8.2584166925723596E-2</v>
      </c>
      <c r="Z16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-1.2016912084242967E-3</v>
      </c>
      <c r="AA16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-2.4033824168485933E-3</v>
      </c>
      <c r="AB16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-1.1914014668991833E-3</v>
      </c>
      <c r="AC16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-2.3828029337983666E-3</v>
      </c>
      <c r="AD169">
        <f>(Table36[[#This Row],[out_o1]]-Table36[[#This Row],[t1]])*Table36[[#This Row],[out_o1]]*(1-Table36[[#This Row],[out_o1]])*Table36[[#This Row],[out_h1]]</f>
        <v>3.8034291484756108E-2</v>
      </c>
      <c r="AE169">
        <f>(Table36[[#This Row],[out_o1]]-Table36[[#This Row],[t1]])*Table36[[#This Row],[out_o1]]*(1-Table36[[#This Row],[out_o1]])*Table36[[#This Row],[out_h2]]</f>
        <v>3.8312939384962941E-2</v>
      </c>
      <c r="AF169">
        <f>(Table36[[#This Row],[out_o2]]-Table36[[#This Row],[t2]])*Table36[[#This Row],[out_o2]]*(1-Table36[[#This Row],[out_o2]])*Table36[[#This Row],[out_h1]]</f>
        <v>-2.1851657749592537E-2</v>
      </c>
      <c r="AG169">
        <f>(Table36[[#This Row],[out_o2]]-Table36[[#This Row],[t2]])*Table36[[#This Row],[out_o2]]*(1-Table36[[#This Row],[out_o2]])*Table36[[#This Row],[out_h2]]</f>
        <v>-2.201174798159811E-2</v>
      </c>
    </row>
    <row r="170" spans="1:33">
      <c r="A170">
        <v>40</v>
      </c>
      <c r="B170">
        <v>0.05</v>
      </c>
      <c r="C170">
        <v>0.1</v>
      </c>
      <c r="D170">
        <v>0.01</v>
      </c>
      <c r="E170">
        <v>0.99</v>
      </c>
      <c r="F170" s="29">
        <v>0.5</v>
      </c>
      <c r="G170">
        <f t="shared" si="16"/>
        <v>0.16492213382901832</v>
      </c>
      <c r="H170">
        <f t="shared" si="17"/>
        <v>0.22984426765803659</v>
      </c>
      <c r="I170">
        <f t="shared" si="18"/>
        <v>0.2644599076222649</v>
      </c>
      <c r="J170">
        <f t="shared" si="19"/>
        <v>0.32891981524452979</v>
      </c>
      <c r="K170">
        <f t="shared" si="20"/>
        <v>-0.67967388314557342</v>
      </c>
      <c r="L170">
        <f t="shared" si="21"/>
        <v>-0.63762208924433872</v>
      </c>
      <c r="M170">
        <f t="shared" si="22"/>
        <v>1.0954543373416459</v>
      </c>
      <c r="N170">
        <f t="shared" si="23"/>
        <v>1.1498379516460164</v>
      </c>
      <c r="O170">
        <f>((Table36[[#This Row],[i1]]*Table36[[#This Row],[w1]])+(Table36[[#This Row],[i2]]*Table36[[#This Row],[w2]]))</f>
        <v>3.1230533457254576E-2</v>
      </c>
      <c r="P170">
        <f>((Table36[[#This Row],[i1]]*Table36[[#This Row],[w3]])+(Table36[[#This Row],[i2]]*Table36[[#This Row],[w4]]))</f>
        <v>4.6114976905566228E-2</v>
      </c>
      <c r="Q170">
        <f>((1/(1 + EXP(-Table36[[#This Row],[h1]]))))</f>
        <v>0.50780699883072844</v>
      </c>
      <c r="R170">
        <f>((1/(1 + EXP(-Table36[[#This Row],[h2]]))))</f>
        <v>0.51152670158370961</v>
      </c>
      <c r="S170">
        <f>((Table36[[#This Row],[out_h1]]*Table36[[#This Row],[w5]])+(Table36[[#This Row],[out_h2]]*Table36[[#This Row],[w6]]))</f>
        <v>-0.67130387895185117</v>
      </c>
      <c r="T170">
        <f>((Table36[[#This Row],[out_h1]]*Table36[[#This Row],[w7]])+(Table36[[#This Row],[out_h2]]*Table36[[#This Row],[w8]]))</f>
        <v>1.1444521941628212</v>
      </c>
      <c r="U170">
        <f>((1/(1 + EXP(-Table36[[#This Row],[o1]]))))</f>
        <v>0.33820494199596784</v>
      </c>
      <c r="V170">
        <f>((1/(1 + EXP(-Table36[[#This Row],[o2]]))))</f>
        <v>0.75849612915216136</v>
      </c>
      <c r="W170">
        <f>((1/2 * (Table36[[#This Row],[t1]]-Table36[[#This Row],[out_o1]])^2))</f>
        <v>5.3859241975288304E-2</v>
      </c>
      <c r="X170">
        <f>((1/2 * (Table36[[#This Row],[t2]]-Table36[[#This Row],[out_o2]])^2))</f>
        <v>2.6797021108766375E-2</v>
      </c>
      <c r="Y170" s="30">
        <f>Table36[[#This Row],[E1]]+Table36[[#This Row],[E2]]</f>
        <v>8.0656263084054686E-2</v>
      </c>
      <c r="Z17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-1.2044976643102224E-3</v>
      </c>
      <c r="AA17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-2.4089953286204448E-3</v>
      </c>
      <c r="AB17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-1.1947141510494496E-3</v>
      </c>
      <c r="AC17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-2.3894283020988991E-3</v>
      </c>
      <c r="AD170">
        <f>(Table36[[#This Row],[out_o1]]-Table36[[#This Row],[t1]])*Table36[[#This Row],[out_o1]]*(1-Table36[[#This Row],[out_o1]])*Table36[[#This Row],[out_h1]]</f>
        <v>3.730330125603238E-2</v>
      </c>
      <c r="AE170">
        <f>(Table36[[#This Row],[out_o1]]-Table36[[#This Row],[t1]])*Table36[[#This Row],[out_o1]]*(1-Table36[[#This Row],[out_o1]])*Table36[[#This Row],[out_h2]]</f>
        <v>3.7576549148827972E-2</v>
      </c>
      <c r="AF170">
        <f>(Table36[[#This Row],[out_o2]]-Table36[[#This Row],[t2]])*Table36[[#This Row],[out_o2]]*(1-Table36[[#This Row],[out_o2]])*Table36[[#This Row],[out_h1]]</f>
        <v>-2.1534480739023681E-2</v>
      </c>
      <c r="AG170">
        <f>(Table36[[#This Row],[out_o2]]-Table36[[#This Row],[t2]])*Table36[[#This Row],[out_o2]]*(1-Table36[[#This Row],[out_o2]])*Table36[[#This Row],[out_h2]]</f>
        <v>-2.1692221509579043E-2</v>
      </c>
    </row>
    <row r="171" spans="1:33">
      <c r="A171">
        <v>41</v>
      </c>
      <c r="B171">
        <v>0.05</v>
      </c>
      <c r="C171">
        <v>0.1</v>
      </c>
      <c r="D171">
        <v>0.01</v>
      </c>
      <c r="E171">
        <v>0.99</v>
      </c>
      <c r="F171" s="29">
        <v>0.5</v>
      </c>
      <c r="G171">
        <f t="shared" si="16"/>
        <v>0.16552438266117345</v>
      </c>
      <c r="H171">
        <f t="shared" si="17"/>
        <v>0.23104876532234681</v>
      </c>
      <c r="I171">
        <f t="shared" si="18"/>
        <v>0.26505726469778962</v>
      </c>
      <c r="J171">
        <f t="shared" si="19"/>
        <v>0.33011452939557923</v>
      </c>
      <c r="K171">
        <f t="shared" si="20"/>
        <v>-0.69832553377358964</v>
      </c>
      <c r="L171">
        <f t="shared" si="21"/>
        <v>-0.65641036381875273</v>
      </c>
      <c r="M171">
        <f t="shared" si="22"/>
        <v>1.1062215777111577</v>
      </c>
      <c r="N171">
        <f t="shared" si="23"/>
        <v>1.1606840624008059</v>
      </c>
      <c r="O171">
        <f>((Table36[[#This Row],[i1]]*Table36[[#This Row],[w1]])+(Table36[[#This Row],[i2]]*Table36[[#This Row],[w2]]))</f>
        <v>3.138109566529336E-2</v>
      </c>
      <c r="P171">
        <f>((Table36[[#This Row],[i1]]*Table36[[#This Row],[w3]])+(Table36[[#This Row],[i2]]*Table36[[#This Row],[w4]]))</f>
        <v>4.6264316174447401E-2</v>
      </c>
      <c r="Q171">
        <f>((1/(1 + EXP(-Table36[[#This Row],[h1]]))))</f>
        <v>0.50784463016178294</v>
      </c>
      <c r="R171">
        <f>((1/(1 + EXP(-Table36[[#This Row],[h2]]))))</f>
        <v>0.51156401649468763</v>
      </c>
      <c r="S171">
        <f>((Table36[[#This Row],[out_h1]]*Table36[[#This Row],[w5]])+(Table36[[#This Row],[out_h2]]*Table36[[#This Row],[w6]]))</f>
        <v>-0.69043679461563867</v>
      </c>
      <c r="T171">
        <f>((Table36[[#This Row],[out_h1]]*Table36[[#This Row],[w7]])+(Table36[[#This Row],[out_h2]]*Table36[[#This Row],[w8]]))</f>
        <v>1.1555528888528339</v>
      </c>
      <c r="U171">
        <f>((1/(1 + EXP(-Table36[[#This Row],[o1]]))))</f>
        <v>0.33393591315604843</v>
      </c>
      <c r="V171">
        <f>((1/(1 + EXP(-Table36[[#This Row],[o2]]))))</f>
        <v>0.76052371269916075</v>
      </c>
      <c r="W171">
        <f>((1/2 * (Table36[[#This Row],[t1]]-Table36[[#This Row],[out_o1]])^2))</f>
        <v>5.246723791612147E-2</v>
      </c>
      <c r="X171">
        <f>((1/2 * (Table36[[#This Row],[t2]]-Table36[[#This Row],[out_o2]])^2))</f>
        <v>2.6329683216688656E-2</v>
      </c>
      <c r="Y171" s="30">
        <f>Table36[[#This Row],[E1]]+Table36[[#This Row],[E2]]</f>
        <v>7.879692113281013E-2</v>
      </c>
      <c r="Z17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-1.2065552117442018E-3</v>
      </c>
      <c r="AA171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-2.4131104234884036E-3</v>
      </c>
      <c r="AB17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-1.1972597882887678E-3</v>
      </c>
      <c r="AC171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-2.3945195765775356E-3</v>
      </c>
      <c r="AD171">
        <f>(Table36[[#This Row],[out_o1]]-Table36[[#This Row],[t1]])*Table36[[#This Row],[out_o1]]*(1-Table36[[#This Row],[out_o1]])*Table36[[#This Row],[out_h1]]</f>
        <v>3.6590564449002883E-2</v>
      </c>
      <c r="AE171">
        <f>(Table36[[#This Row],[out_o1]]-Table36[[#This Row],[t1]])*Table36[[#This Row],[out_o1]]*(1-Table36[[#This Row],[out_o1]])*Table36[[#This Row],[out_h2]]</f>
        <v>3.685854886242778E-2</v>
      </c>
      <c r="AF171">
        <f>(Table36[[#This Row],[out_o2]]-Table36[[#This Row],[t2]])*Table36[[#This Row],[out_o2]]*(1-Table36[[#This Row],[out_o2]])*Table36[[#This Row],[out_h1]]</f>
        <v>-2.1224817057359284E-2</v>
      </c>
      <c r="AG171">
        <f>(Table36[[#This Row],[out_o2]]-Table36[[#This Row],[t2]])*Table36[[#This Row],[out_o2]]*(1-Table36[[#This Row],[out_o2]])*Table36[[#This Row],[out_h2]]</f>
        <v>-2.1380264786434209E-2</v>
      </c>
    </row>
    <row r="172" spans="1:33">
      <c r="A172">
        <v>42</v>
      </c>
      <c r="B172">
        <v>0.05</v>
      </c>
      <c r="C172">
        <v>0.1</v>
      </c>
      <c r="D172">
        <v>0.01</v>
      </c>
      <c r="E172">
        <v>0.99</v>
      </c>
      <c r="F172" s="29">
        <v>0.5</v>
      </c>
      <c r="G172">
        <f t="shared" si="16"/>
        <v>0.16612766026704553</v>
      </c>
      <c r="H172">
        <f t="shared" si="17"/>
        <v>0.23225532053409101</v>
      </c>
      <c r="I172">
        <f t="shared" si="18"/>
        <v>0.26565589459193401</v>
      </c>
      <c r="J172">
        <f t="shared" si="19"/>
        <v>0.331311789183868</v>
      </c>
      <c r="K172">
        <f t="shared" si="20"/>
        <v>-0.71662081599809113</v>
      </c>
      <c r="L172">
        <f t="shared" si="21"/>
        <v>-0.67483963824996662</v>
      </c>
      <c r="M172">
        <f t="shared" si="22"/>
        <v>1.1168339862398373</v>
      </c>
      <c r="N172">
        <f t="shared" si="23"/>
        <v>1.171374194794023</v>
      </c>
      <c r="O172">
        <f>((Table36[[#This Row],[i1]]*Table36[[#This Row],[w1]])+(Table36[[#This Row],[i2]]*Table36[[#This Row],[w2]]))</f>
        <v>3.1531915066761382E-2</v>
      </c>
      <c r="P172">
        <f>((Table36[[#This Row],[i1]]*Table36[[#This Row],[w3]])+(Table36[[#This Row],[i2]]*Table36[[#This Row],[w4]]))</f>
        <v>4.6413973647983504E-2</v>
      </c>
      <c r="Q172">
        <f>((1/(1 + EXP(-Table36[[#This Row],[h1]]))))</f>
        <v>0.5078823256863223</v>
      </c>
      <c r="R172">
        <f>((1/(1 + EXP(-Table36[[#This Row],[h2]]))))</f>
        <v>0.511601410785119</v>
      </c>
      <c r="S172">
        <f>((Table36[[#This Row],[out_h1]]*Table36[[#This Row],[w5]])+(Table36[[#This Row],[out_h2]]*Table36[[#This Row],[w6]]))</f>
        <v>-0.70920795764674294</v>
      </c>
      <c r="T172">
        <f>((Table36[[#This Row],[out_h1]]*Table36[[#This Row],[w7]])+(Table36[[#This Row],[out_h2]]*Table36[[#This Row],[w8]]))</f>
        <v>1.1664969329509196</v>
      </c>
      <c r="U172">
        <f>((1/(1 + EXP(-Table36[[#This Row],[o1]]))))</f>
        <v>0.32977387621245863</v>
      </c>
      <c r="V172">
        <f>((1/(1 + EXP(-Table36[[#This Row],[o2]]))))</f>
        <v>0.76251123631185158</v>
      </c>
      <c r="W172">
        <f>((1/2 * (Table36[[#This Row],[t1]]-Table36[[#This Row],[out_o1]])^2))</f>
        <v>5.1127665953970405E-2</v>
      </c>
      <c r="X172">
        <f>((1/2 * (Table36[[#This Row],[t2]]-Table36[[#This Row],[out_o2]])^2))</f>
        <v>2.5875568802181115E-2</v>
      </c>
      <c r="Y172" s="30">
        <f>Table36[[#This Row],[E1]]+Table36[[#This Row],[E2]]</f>
        <v>7.700323475615152E-2</v>
      </c>
      <c r="Z17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-1.2079169556755214E-3</v>
      </c>
      <c r="AA172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-2.4158339113510429E-3</v>
      </c>
      <c r="AB17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-1.1990919416548919E-3</v>
      </c>
      <c r="AC172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-2.3981838833097837E-3</v>
      </c>
      <c r="AD172">
        <f>(Table36[[#This Row],[out_o1]]-Table36[[#This Row],[t1]])*Table36[[#This Row],[out_o1]]*(1-Table36[[#This Row],[out_o1]])*Table36[[#This Row],[out_h1]]</f>
        <v>3.5895803705852714E-2</v>
      </c>
      <c r="AE172">
        <f>(Table36[[#This Row],[out_o1]]-Table36[[#This Row],[t1]])*Table36[[#This Row],[out_o1]]*(1-Table36[[#This Row],[out_o1]])*Table36[[#This Row],[out_h2]]</f>
        <v>3.6158658981415542E-2</v>
      </c>
      <c r="AF172">
        <f>(Table36[[#This Row],[out_o2]]-Table36[[#This Row],[t2]])*Table36[[#This Row],[out_o2]]*(1-Table36[[#This Row],[out_o2]])*Table36[[#This Row],[out_h1]]</f>
        <v>-2.0922441613797412E-2</v>
      </c>
      <c r="AG172">
        <f>(Table36[[#This Row],[out_o2]]-Table36[[#This Row],[t2]])*Table36[[#This Row],[out_o2]]*(1-Table36[[#This Row],[out_o2]])*Table36[[#This Row],[out_h2]]</f>
        <v>-2.1075651002864394E-2</v>
      </c>
    </row>
    <row r="173" spans="1:33">
      <c r="A173">
        <v>43</v>
      </c>
      <c r="B173">
        <v>0.05</v>
      </c>
      <c r="C173">
        <v>0.1</v>
      </c>
      <c r="D173">
        <v>0.01</v>
      </c>
      <c r="E173">
        <v>0.99</v>
      </c>
      <c r="F173" s="29">
        <v>0.5</v>
      </c>
      <c r="G173">
        <f t="shared" si="16"/>
        <v>0.16673161874488329</v>
      </c>
      <c r="H173">
        <f t="shared" si="17"/>
        <v>0.23346323748976652</v>
      </c>
      <c r="I173">
        <f t="shared" si="18"/>
        <v>0.26625544056276146</v>
      </c>
      <c r="J173">
        <f t="shared" si="19"/>
        <v>0.33251088112552291</v>
      </c>
      <c r="K173">
        <f t="shared" si="20"/>
        <v>-0.73456871785101752</v>
      </c>
      <c r="L173">
        <f t="shared" si="21"/>
        <v>-0.69291896774067441</v>
      </c>
      <c r="M173">
        <f t="shared" si="22"/>
        <v>1.1272952070467359</v>
      </c>
      <c r="N173">
        <f t="shared" si="23"/>
        <v>1.1819120202954552</v>
      </c>
      <c r="O173">
        <f>((Table36[[#This Row],[i1]]*Table36[[#This Row],[w1]])+(Table36[[#This Row],[i2]]*Table36[[#This Row],[w2]]))</f>
        <v>3.1682904686220821E-2</v>
      </c>
      <c r="P173">
        <f>((Table36[[#This Row],[i1]]*Table36[[#This Row],[w3]])+(Table36[[#This Row],[i2]]*Table36[[#This Row],[w4]]))</f>
        <v>4.6563860140690368E-2</v>
      </c>
      <c r="Q173">
        <f>((1/(1 + EXP(-Table36[[#This Row],[h1]]))))</f>
        <v>0.50792006366505671</v>
      </c>
      <c r="R173">
        <f>((1/(1 + EXP(-Table36[[#This Row],[h2]]))))</f>
        <v>0.51163886216946908</v>
      </c>
      <c r="S173">
        <f>((Table36[[#This Row],[out_h1]]*Table36[[#This Row],[w5]])+(Table36[[#This Row],[out_h2]]*Table36[[#This Row],[w6]]))</f>
        <v>-0.72762646216772964</v>
      </c>
      <c r="T173">
        <f>((Table36[[#This Row],[out_h1]]*Table36[[#This Row],[w7]])+(Table36[[#This Row],[out_h2]]*Table36[[#This Row],[w8]]))</f>
        <v>1.1772879745808766</v>
      </c>
      <c r="U173">
        <f>((1/(1 + EXP(-Table36[[#This Row],[o1]]))))</f>
        <v>0.32571579990910854</v>
      </c>
      <c r="V173">
        <f>((1/(1 + EXP(-Table36[[#This Row],[o2]]))))</f>
        <v>0.76445982403956136</v>
      </c>
      <c r="W173">
        <f>((1/2 * (Table36[[#This Row],[t1]]-Table36[[#This Row],[out_o1]])^2))</f>
        <v>4.983823315612413E-2</v>
      </c>
      <c r="X173">
        <f>((1/2 * (Table36[[#This Row],[t2]]-Table36[[#This Row],[out_o2]])^2))</f>
        <v>2.5434185486132809E-2</v>
      </c>
      <c r="Y173" s="30">
        <f>Table36[[#This Row],[E1]]+Table36[[#This Row],[E2]]</f>
        <v>7.5272418642256936E-2</v>
      </c>
      <c r="Z17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-1.2086329085054331E-3</v>
      </c>
      <c r="AA173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-2.4172658170108661E-3</v>
      </c>
      <c r="AB17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-1.2002610991190246E-3</v>
      </c>
      <c r="AC173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-2.4005221982380492E-3</v>
      </c>
      <c r="AD173">
        <f>(Table36[[#This Row],[out_o1]]-Table36[[#This Row],[t1]])*Table36[[#This Row],[out_o1]]*(1-Table36[[#This Row],[out_o1]])*Table36[[#This Row],[out_h1]]</f>
        <v>3.5218714047927181E-2</v>
      </c>
      <c r="AE173">
        <f>(Table36[[#This Row],[out_o1]]-Table36[[#This Row],[t1]])*Table36[[#This Row],[out_o1]]*(1-Table36[[#This Row],[out_o1]])*Table36[[#This Row],[out_h2]]</f>
        <v>3.5476572145092498E-2</v>
      </c>
      <c r="AF173">
        <f>(Table36[[#This Row],[out_o2]]-Table36[[#This Row],[t2]])*Table36[[#This Row],[out_o2]]*(1-Table36[[#This Row],[out_o2]])*Table36[[#This Row],[out_h1]]</f>
        <v>-2.0627136603405465E-2</v>
      </c>
      <c r="AG173">
        <f>(Table36[[#This Row],[out_o2]]-Table36[[#This Row],[t2]])*Table36[[#This Row],[out_o2]]*(1-Table36[[#This Row],[out_o2]])*Table36[[#This Row],[out_h2]]</f>
        <v>-2.0778160692112538E-2</v>
      </c>
    </row>
    <row r="174" spans="1:33">
      <c r="A174">
        <v>44</v>
      </c>
      <c r="B174">
        <v>0.05</v>
      </c>
      <c r="C174">
        <v>0.1</v>
      </c>
      <c r="D174">
        <v>0.01</v>
      </c>
      <c r="E174">
        <v>0.99</v>
      </c>
      <c r="F174" s="29">
        <v>0.5</v>
      </c>
      <c r="G174">
        <f t="shared" si="16"/>
        <v>0.167335935199136</v>
      </c>
      <c r="H174">
        <f t="shared" si="17"/>
        <v>0.23467187039827195</v>
      </c>
      <c r="I174">
        <f t="shared" si="18"/>
        <v>0.26685557111232094</v>
      </c>
      <c r="J174">
        <f t="shared" si="19"/>
        <v>0.33371114222464193</v>
      </c>
      <c r="K174">
        <f t="shared" si="20"/>
        <v>-0.75217807487498112</v>
      </c>
      <c r="L174">
        <f t="shared" si="21"/>
        <v>-0.71065725381322065</v>
      </c>
      <c r="M174">
        <f t="shared" si="22"/>
        <v>1.1376087753484387</v>
      </c>
      <c r="N174">
        <f t="shared" si="23"/>
        <v>1.1923011006415114</v>
      </c>
      <c r="O174">
        <f>((Table36[[#This Row],[i1]]*Table36[[#This Row],[w1]])+(Table36[[#This Row],[i2]]*Table36[[#This Row],[w2]]))</f>
        <v>3.1833983799783999E-2</v>
      </c>
      <c r="P174">
        <f>((Table36[[#This Row],[i1]]*Table36[[#This Row],[w3]])+(Table36[[#This Row],[i2]]*Table36[[#This Row],[w4]]))</f>
        <v>4.6713892778080239E-2</v>
      </c>
      <c r="Q174">
        <f>((1/(1 + EXP(-Table36[[#This Row],[h1]]))))</f>
        <v>0.50795782392139222</v>
      </c>
      <c r="R174">
        <f>((1/(1 + EXP(-Table36[[#This Row],[h2]]))))</f>
        <v>0.5116763499393967</v>
      </c>
      <c r="S174">
        <f>((Table36[[#This Row],[out_h1]]*Table36[[#This Row],[w5]])+(Table36[[#This Row],[out_h2]]*Table36[[#This Row],[w6]]))</f>
        <v>-0.7457012478039815</v>
      </c>
      <c r="T174">
        <f>((Table36[[#This Row],[out_h1]]*Table36[[#This Row],[w7]])+(Table36[[#This Row],[out_h2]]*Table36[[#This Row],[w8]]))</f>
        <v>1.1879295532048468</v>
      </c>
      <c r="U174">
        <f>((1/(1 + EXP(-Table36[[#This Row],[o1]]))))</f>
        <v>0.32175869798932438</v>
      </c>
      <c r="V174">
        <f>((1/(1 + EXP(-Table36[[#This Row],[o2]]))))</f>
        <v>0.76637056197984932</v>
      </c>
      <c r="W174">
        <f>((1/2 * (Table36[[#This Row],[t1]]-Table36[[#This Row],[out_o1]])^2))</f>
        <v>4.8596742885999383E-2</v>
      </c>
      <c r="X174">
        <f>((1/2 * (Table36[[#This Row],[t2]]-Table36[[#This Row],[out_o2]])^2))</f>
        <v>2.5005062774604205E-2</v>
      </c>
      <c r="Y174" s="30">
        <f>Table36[[#This Row],[E1]]+Table36[[#This Row],[E2]]</f>
        <v>7.3601805660603592E-2</v>
      </c>
      <c r="Z17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-1.2087501095937379E-3</v>
      </c>
      <c r="AA174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-2.4175002191874758E-3</v>
      </c>
      <c r="AB17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-1.200814788104467E-3</v>
      </c>
      <c r="AC174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-2.401629576208934E-3</v>
      </c>
      <c r="AD174">
        <f>(Table36[[#This Row],[out_o1]]-Table36[[#This Row],[t1]])*Table36[[#This Row],[out_o1]]*(1-Table36[[#This Row],[out_o1]])*Table36[[#This Row],[out_h1]]</f>
        <v>3.4558967741123409E-2</v>
      </c>
      <c r="AE174">
        <f>(Table36[[#This Row],[out_o1]]-Table36[[#This Row],[t1]])*Table36[[#This Row],[out_o1]]*(1-Table36[[#This Row],[out_o1]])*Table36[[#This Row],[out_h2]]</f>
        <v>3.4811958077424703E-2</v>
      </c>
      <c r="AF174">
        <f>(Table36[[#This Row],[out_o2]]-Table36[[#This Row],[t2]])*Table36[[#This Row],[out_o2]]*(1-Table36[[#This Row],[out_o2]])*Table36[[#This Row],[out_h1]]</f>
        <v>-2.0338691311817651E-2</v>
      </c>
      <c r="AG174">
        <f>(Table36[[#This Row],[out_o2]]-Table36[[#This Row],[t2]])*Table36[[#This Row],[out_o2]]*(1-Table36[[#This Row],[out_o2]])*Table36[[#This Row],[out_h2]]</f>
        <v>-2.0487581533118505E-2</v>
      </c>
    </row>
    <row r="175" spans="1:33">
      <c r="A175">
        <v>45</v>
      </c>
      <c r="B175">
        <v>0.05</v>
      </c>
      <c r="C175">
        <v>0.1</v>
      </c>
      <c r="D175">
        <v>0.01</v>
      </c>
      <c r="E175">
        <v>0.99</v>
      </c>
      <c r="F175" s="29">
        <v>0.5</v>
      </c>
      <c r="G175">
        <f t="shared" si="16"/>
        <v>0.16794031025393288</v>
      </c>
      <c r="H175">
        <f t="shared" si="17"/>
        <v>0.23588062050786568</v>
      </c>
      <c r="I175">
        <f t="shared" si="18"/>
        <v>0.2674559785063732</v>
      </c>
      <c r="J175">
        <f t="shared" si="19"/>
        <v>0.3349119570127464</v>
      </c>
      <c r="K175">
        <f t="shared" si="20"/>
        <v>-0.76945755874554278</v>
      </c>
      <c r="L175">
        <f t="shared" si="21"/>
        <v>-0.72806323285193297</v>
      </c>
      <c r="M175">
        <f t="shared" si="22"/>
        <v>1.1477781210043476</v>
      </c>
      <c r="N175">
        <f t="shared" si="23"/>
        <v>1.2025448914080707</v>
      </c>
      <c r="O175">
        <f>((Table36[[#This Row],[i1]]*Table36[[#This Row],[w1]])+(Table36[[#This Row],[i2]]*Table36[[#This Row],[w2]]))</f>
        <v>3.1985077563483212E-2</v>
      </c>
      <c r="P175">
        <f>((Table36[[#This Row],[i1]]*Table36[[#This Row],[w3]])+(Table36[[#This Row],[i2]]*Table36[[#This Row],[w4]]))</f>
        <v>4.6863994626593304E-2</v>
      </c>
      <c r="Q175">
        <f>((1/(1 + EXP(-Table36[[#This Row],[h1]]))))</f>
        <v>0.50799558774852982</v>
      </c>
      <c r="R175">
        <f>((1/(1 + EXP(-Table36[[#This Row],[h2]]))))</f>
        <v>0.51171385487126386</v>
      </c>
      <c r="S175">
        <f>((Table36[[#This Row],[out_h1]]*Table36[[#This Row],[w5]])+(Table36[[#This Row],[out_h2]]*Table36[[#This Row],[w6]]))</f>
        <v>-0.76344108827518808</v>
      </c>
      <c r="T175">
        <f>((Table36[[#This Row],[out_h1]]*Table36[[#This Row],[w7]])+(Table36[[#This Row],[out_h2]]*Table36[[#This Row],[w8]]))</f>
        <v>1.198425103222676</v>
      </c>
      <c r="U175">
        <f>((1/(1 + EXP(-Table36[[#This Row],[o1]]))))</f>
        <v>0.31789963537756022</v>
      </c>
      <c r="V175">
        <f>((1/(1 + EXP(-Table36[[#This Row],[o2]]))))</f>
        <v>0.76824449964396091</v>
      </c>
      <c r="W175">
        <f>((1/2 * (Table36[[#This Row],[t1]]-Table36[[#This Row],[out_o1]])^2))</f>
        <v>4.7401092732817264E-2</v>
      </c>
      <c r="X175">
        <f>((1/2 * (Table36[[#This Row],[t2]]-Table36[[#This Row],[out_o2]])^2))</f>
        <v>2.4587750969078625E-2</v>
      </c>
      <c r="Y175" s="30">
        <f>Table36[[#This Row],[E1]]+Table36[[#This Row],[E2]]</f>
        <v>7.1988843701895885E-2</v>
      </c>
      <c r="Z17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-1.2083127502633131E-3</v>
      </c>
      <c r="AA175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-2.4166255005266262E-3</v>
      </c>
      <c r="AB17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-1.2007976961472089E-3</v>
      </c>
      <c r="AC175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-2.4015953922944177E-3</v>
      </c>
      <c r="AD175">
        <f>(Table36[[#This Row],[out_o1]]-Table36[[#This Row],[t1]])*Table36[[#This Row],[out_o1]]*(1-Table36[[#This Row],[out_o1]])*Table36[[#This Row],[out_h1]]</f>
        <v>3.3916218639775057E-2</v>
      </c>
      <c r="AE175">
        <f>(Table36[[#This Row],[out_o1]]-Table36[[#This Row],[t1]])*Table36[[#This Row],[out_o1]]*(1-Table36[[#This Row],[out_o1]])*Table36[[#This Row],[out_h2]]</f>
        <v>3.4164467962676977E-2</v>
      </c>
      <c r="AF175">
        <f>(Table36[[#This Row],[out_o2]]-Table36[[#This Row],[t2]])*Table36[[#This Row],[out_o2]]*(1-Table36[[#This Row],[out_o2]])*Table36[[#This Row],[out_h1]]</f>
        <v>-2.0056901917780198E-2</v>
      </c>
      <c r="AG175">
        <f>(Table36[[#This Row],[out_o2]]-Table36[[#This Row],[t2]])*Table36[[#This Row],[out_o2]]*(1-Table36[[#This Row],[out_o2]])*Table36[[#This Row],[out_h2]]</f>
        <v>-2.0203708151502252E-2</v>
      </c>
    </row>
    <row r="176" spans="1:33">
      <c r="A176">
        <v>46</v>
      </c>
      <c r="B176">
        <v>0.05</v>
      </c>
      <c r="C176">
        <v>0.1</v>
      </c>
      <c r="D176">
        <v>0.01</v>
      </c>
      <c r="E176">
        <v>0.99</v>
      </c>
      <c r="F176" s="29">
        <v>0.5</v>
      </c>
      <c r="G176">
        <f t="shared" si="16"/>
        <v>0.16854446662906455</v>
      </c>
      <c r="H176">
        <f t="shared" si="17"/>
        <v>0.23708893325812899</v>
      </c>
      <c r="I176">
        <f t="shared" si="18"/>
        <v>0.26805637735444682</v>
      </c>
      <c r="J176">
        <f t="shared" si="19"/>
        <v>0.33611275470889362</v>
      </c>
      <c r="K176">
        <f t="shared" si="20"/>
        <v>-0.78641566806543028</v>
      </c>
      <c r="L176">
        <f t="shared" si="21"/>
        <v>-0.74514546683327143</v>
      </c>
      <c r="M176">
        <f t="shared" si="22"/>
        <v>1.1578065719632378</v>
      </c>
      <c r="N176">
        <f t="shared" si="23"/>
        <v>1.2126467454838219</v>
      </c>
      <c r="O176">
        <f>((Table36[[#This Row],[i1]]*Table36[[#This Row],[w1]])+(Table36[[#This Row],[i2]]*Table36[[#This Row],[w2]]))</f>
        <v>3.213611665726613E-2</v>
      </c>
      <c r="P176">
        <f>((Table36[[#This Row],[i1]]*Table36[[#This Row],[w3]])+(Table36[[#This Row],[i2]]*Table36[[#This Row],[w4]]))</f>
        <v>4.7014094338611707E-2</v>
      </c>
      <c r="Q176">
        <f>((1/(1 + EXP(-Table36[[#This Row],[h1]]))))</f>
        <v>0.50803333782047289</v>
      </c>
      <c r="R176">
        <f>((1/(1 + EXP(-Table36[[#This Row],[h2]]))))</f>
        <v>0.51175135913741499</v>
      </c>
      <c r="S176">
        <f>((Table36[[#This Row],[out_h1]]*Table36[[#This Row],[w5]])+(Table36[[#This Row],[out_h2]]*Table36[[#This Row],[w6]]))</f>
        <v>-0.78085458216860781</v>
      </c>
      <c r="T176">
        <f>((Table36[[#This Row],[out_h1]]*Table36[[#This Row],[w7]])+(Table36[[#This Row],[out_h2]]*Table36[[#This Row],[w8]]))</f>
        <v>1.208777957459872</v>
      </c>
      <c r="U176">
        <f>((1/(1 + EXP(-Table36[[#This Row],[o1]]))))</f>
        <v>0.31413573327087879</v>
      </c>
      <c r="V176">
        <f>((1/(1 + EXP(-Table36[[#This Row],[o2]]))))</f>
        <v>0.77008265127945275</v>
      </c>
      <c r="W176">
        <f>((1/2 * (Table36[[#This Row],[t1]]-Table36[[#This Row],[out_o1]])^2))</f>
        <v>4.6249272126107563E-2</v>
      </c>
      <c r="X176">
        <f>((1/2 * (Table36[[#This Row],[t2]]-Table36[[#This Row],[out_o2]])^2))</f>
        <v>2.4181820134137392E-2</v>
      </c>
      <c r="Y176" s="30">
        <f>Table36[[#This Row],[E1]]+Table36[[#This Row],[E2]]</f>
        <v>7.0431092260244951E-2</v>
      </c>
      <c r="Z17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-1.2073623020725274E-3</v>
      </c>
      <c r="AA176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-2.4147246041450548E-3</v>
      </c>
      <c r="AB17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-1.2002517954066854E-3</v>
      </c>
      <c r="AC176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-2.4005035908133709E-3</v>
      </c>
      <c r="AD176">
        <f>(Table36[[#This Row],[out_o1]]-Table36[[#This Row],[t1]])*Table36[[#This Row],[out_o1]]*(1-Table36[[#This Row],[out_o1]])*Table36[[#This Row],[out_h1]]</f>
        <v>3.3290106049158191E-2</v>
      </c>
      <c r="AE176">
        <f>(Table36[[#This Row],[out_o1]]-Table36[[#This Row],[t1]])*Table36[[#This Row],[out_o1]]*(1-Table36[[#This Row],[out_o1]])*Table36[[#This Row],[out_h2]]</f>
        <v>3.353373833609636E-2</v>
      </c>
      <c r="AF176">
        <f>(Table36[[#This Row],[out_o2]]-Table36[[#This Row],[t2]])*Table36[[#This Row],[out_o2]]*(1-Table36[[#This Row],[out_o2]])*Table36[[#This Row],[out_h1]]</f>
        <v>-1.9781571294775764E-2</v>
      </c>
      <c r="AG176">
        <f>(Table36[[#This Row],[out_o2]]-Table36[[#This Row],[t2]])*Table36[[#This Row],[out_o2]]*(1-Table36[[#This Row],[out_o2]])*Table36[[#This Row],[out_h2]]</f>
        <v>-1.9926341919617271E-2</v>
      </c>
    </row>
    <row r="177" spans="1:33">
      <c r="A177">
        <v>47</v>
      </c>
      <c r="B177">
        <v>0.05</v>
      </c>
      <c r="C177">
        <v>0.1</v>
      </c>
      <c r="D177">
        <v>0.01</v>
      </c>
      <c r="E177">
        <v>0.99</v>
      </c>
      <c r="F177" s="29">
        <v>0.5</v>
      </c>
      <c r="G177">
        <f t="shared" si="16"/>
        <v>0.16914814778010082</v>
      </c>
      <c r="H177">
        <f t="shared" si="17"/>
        <v>0.23829629556020152</v>
      </c>
      <c r="I177">
        <f t="shared" si="18"/>
        <v>0.26865650325215018</v>
      </c>
      <c r="J177">
        <f t="shared" si="19"/>
        <v>0.33731300650430029</v>
      </c>
      <c r="K177">
        <f t="shared" si="20"/>
        <v>-0.80306072109000937</v>
      </c>
      <c r="L177">
        <f t="shared" si="21"/>
        <v>-0.76191233600131958</v>
      </c>
      <c r="M177">
        <f t="shared" si="22"/>
        <v>1.1676973576106258</v>
      </c>
      <c r="N177">
        <f t="shared" si="23"/>
        <v>1.2226099164436306</v>
      </c>
      <c r="O177">
        <f>((Table36[[#This Row],[i1]]*Table36[[#This Row],[w1]])+(Table36[[#This Row],[i2]]*Table36[[#This Row],[w2]]))</f>
        <v>3.2287036945025195E-2</v>
      </c>
      <c r="P177">
        <f>((Table36[[#This Row],[i1]]*Table36[[#This Row],[w3]])+(Table36[[#This Row],[i2]]*Table36[[#This Row],[w4]]))</f>
        <v>4.7164125813037541E-2</v>
      </c>
      <c r="Q177">
        <f>((1/(1 + EXP(-Table36[[#This Row],[h1]]))))</f>
        <v>0.50807105810704134</v>
      </c>
      <c r="R177">
        <f>((1/(1 + EXP(-Table36[[#This Row],[h2]]))))</f>
        <v>0.51178884622134591</v>
      </c>
      <c r="S177">
        <f>((Table36[[#This Row],[out_h1]]*Table36[[#This Row],[w5]])+(Table36[[#This Row],[out_h2]]*Table36[[#This Row],[w6]]))</f>
        <v>-0.79795014565233047</v>
      </c>
      <c r="T177">
        <f>((Table36[[#This Row],[out_h1]]*Table36[[#This Row],[w7]])+(Table36[[#This Row],[out_h2]]*Table36[[#This Row],[w8]]))</f>
        <v>1.2189913505454886</v>
      </c>
      <c r="U177">
        <f>((1/(1 + EXP(-Table36[[#This Row],[o1]]))))</f>
        <v>0.31046417326100884</v>
      </c>
      <c r="V177">
        <f>((1/(1 + EXP(-Table36[[#This Row],[o2]]))))</f>
        <v>0.77188599715011363</v>
      </c>
      <c r="W177">
        <f>((1/2 * (Table36[[#This Row],[t1]]-Table36[[#This Row],[out_o1]])^2))</f>
        <v>4.5139359706710763E-2</v>
      </c>
      <c r="X177">
        <f>((1/2 * (Table36[[#This Row],[t2]]-Table36[[#This Row],[out_o2]])^2))</f>
        <v>2.3786859119600118E-2</v>
      </c>
      <c r="Y177" s="30">
        <f>Table36[[#This Row],[E1]]+Table36[[#This Row],[E2]]</f>
        <v>6.8926218826310878E-2</v>
      </c>
      <c r="Z17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-1.2059376464958445E-3</v>
      </c>
      <c r="AA177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-2.411875292991689E-3</v>
      </c>
      <c r="AB17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-1.1992164691087305E-3</v>
      </c>
      <c r="AC177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-2.398432938217461E-3</v>
      </c>
      <c r="AD177">
        <f>(Table36[[#This Row],[out_o1]]-Table36[[#This Row],[t1]])*Table36[[#This Row],[out_o1]]*(1-Table36[[#This Row],[out_o1]])*Table36[[#This Row],[out_h1]]</f>
        <v>3.2680258145962808E-2</v>
      </c>
      <c r="AE177">
        <f>(Table36[[#This Row],[out_o1]]-Table36[[#This Row],[t1]])*Table36[[#This Row],[out_o1]]*(1-Table36[[#This Row],[out_o1]])*Table36[[#This Row],[out_h2]]</f>
        <v>3.2919394529287105E-2</v>
      </c>
      <c r="AF177">
        <f>(Table36[[#This Row],[out_o2]]-Table36[[#This Row],[t2]])*Table36[[#This Row],[out_o2]]*(1-Table36[[#This Row],[out_o2]])*Table36[[#This Row],[out_h1]]</f>
        <v>-1.9512508812779907E-2</v>
      </c>
      <c r="AG177">
        <f>(Table36[[#This Row],[out_o2]]-Table36[[#This Row],[t2]])*Table36[[#This Row],[out_o2]]*(1-Table36[[#This Row],[out_o2]])*Table36[[#This Row],[out_h2]]</f>
        <v>-1.9655290756736127E-2</v>
      </c>
    </row>
    <row r="178" spans="1:33">
      <c r="A178">
        <v>48</v>
      </c>
      <c r="B178">
        <v>0.05</v>
      </c>
      <c r="C178">
        <v>0.1</v>
      </c>
      <c r="D178">
        <v>0.01</v>
      </c>
      <c r="E178">
        <v>0.99</v>
      </c>
      <c r="F178" s="29">
        <v>0.5</v>
      </c>
      <c r="G178">
        <f t="shared" si="16"/>
        <v>0.16975111660334874</v>
      </c>
      <c r="H178">
        <f t="shared" si="17"/>
        <v>0.23950223320669736</v>
      </c>
      <c r="I178">
        <f t="shared" si="18"/>
        <v>0.26925611148670453</v>
      </c>
      <c r="J178">
        <f t="shared" si="19"/>
        <v>0.33851222297340905</v>
      </c>
      <c r="K178">
        <f t="shared" si="20"/>
        <v>-0.8194008501629908</v>
      </c>
      <c r="L178">
        <f t="shared" si="21"/>
        <v>-0.77837203326596316</v>
      </c>
      <c r="M178">
        <f t="shared" si="22"/>
        <v>1.1774536120170158</v>
      </c>
      <c r="N178">
        <f t="shared" si="23"/>
        <v>1.2324375618219987</v>
      </c>
      <c r="O178">
        <f>((Table36[[#This Row],[i1]]*Table36[[#This Row],[w1]])+(Table36[[#This Row],[i2]]*Table36[[#This Row],[w2]]))</f>
        <v>3.2437779150837176E-2</v>
      </c>
      <c r="P178">
        <f>((Table36[[#This Row],[i1]]*Table36[[#This Row],[w3]])+(Table36[[#This Row],[i2]]*Table36[[#This Row],[w4]]))</f>
        <v>4.7314027871676136E-2</v>
      </c>
      <c r="Q178">
        <f>((1/(1 + EXP(-Table36[[#This Row],[h1]]))))</f>
        <v>0.5081087337929393</v>
      </c>
      <c r="R178">
        <f>((1/(1 + EXP(-Table36[[#This Row],[h2]]))))</f>
        <v>0.51182630083682401</v>
      </c>
      <c r="S178">
        <f>((Table36[[#This Row],[out_h1]]*Table36[[#This Row],[w5]])+(Table36[[#This Row],[out_h2]]*Table36[[#This Row],[w6]]))</f>
        <v>-0.81473600690653047</v>
      </c>
      <c r="T178">
        <f>((Table36[[#This Row],[out_h1]]*Table36[[#This Row],[w7]])+(Table36[[#This Row],[out_h2]]*Table36[[#This Row],[w8]]))</f>
        <v>1.2290684221815971</v>
      </c>
      <c r="U178">
        <f>((1/(1 + EXP(-Table36[[#This Row],[o1]]))))</f>
        <v>0.30688220059815069</v>
      </c>
      <c r="V178">
        <f>((1/(1 + EXP(-Table36[[#This Row],[o2]]))))</f>
        <v>0.77365548477351875</v>
      </c>
      <c r="W178">
        <f>((1/2 * (Table36[[#This Row],[t1]]-Table36[[#This Row],[out_o1]])^2))</f>
        <v>4.4069520516000292E-2</v>
      </c>
      <c r="X178">
        <f>((1/2 * (Table36[[#This Row],[t2]]-Table36[[#This Row],[out_o2]])^2))</f>
        <v>2.3402474634290585E-2</v>
      </c>
      <c r="Y178" s="30">
        <f>Table36[[#This Row],[E1]]+Table36[[#This Row],[E2]]</f>
        <v>6.747199515029087E-2</v>
      </c>
      <c r="Z17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-1.2040752044793401E-3</v>
      </c>
      <c r="AA178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-2.4081504089586802E-3</v>
      </c>
      <c r="AB17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-1.1977286383329344E-3</v>
      </c>
      <c r="AC178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-2.3954572766658687E-3</v>
      </c>
      <c r="AD178">
        <f>(Table36[[#This Row],[out_o1]]-Table36[[#This Row],[t1]])*Table36[[#This Row],[out_o1]]*(1-Table36[[#This Row],[out_o1]])*Table36[[#This Row],[out_h1]]</f>
        <v>3.2086294994758235E-2</v>
      </c>
      <c r="AE178">
        <f>(Table36[[#This Row],[out_o1]]-Table36[[#This Row],[t1]])*Table36[[#This Row],[out_o1]]*(1-Table36[[#This Row],[out_o1]])*Table36[[#This Row],[out_h2]]</f>
        <v>3.2321053708591889E-2</v>
      </c>
      <c r="AF178">
        <f>(Table36[[#This Row],[out_o2]]-Table36[[#This Row],[t2]])*Table36[[#This Row],[out_o2]]*(1-Table36[[#This Row],[out_o2]])*Table36[[#This Row],[out_h1]]</f>
        <v>-1.9249530141043074E-2</v>
      </c>
      <c r="AG178">
        <f>(Table36[[#This Row],[out_o2]]-Table36[[#This Row],[t2]])*Table36[[#This Row],[out_o2]]*(1-Table36[[#This Row],[out_o2]])*Table36[[#This Row],[out_h2]]</f>
        <v>-1.9390368930269179E-2</v>
      </c>
    </row>
    <row r="179" spans="1:33">
      <c r="A179">
        <v>49</v>
      </c>
      <c r="B179">
        <v>0.05</v>
      </c>
      <c r="C179">
        <v>0.1</v>
      </c>
      <c r="D179">
        <v>0.01</v>
      </c>
      <c r="E179">
        <v>0.99</v>
      </c>
      <c r="F179" s="29">
        <v>0.5</v>
      </c>
      <c r="G179">
        <f t="shared" si="16"/>
        <v>0.17035315420558841</v>
      </c>
      <c r="H179">
        <f t="shared" si="17"/>
        <v>0.24070630841117671</v>
      </c>
      <c r="I179">
        <f t="shared" si="18"/>
        <v>0.26985497580587098</v>
      </c>
      <c r="J179">
        <f t="shared" si="19"/>
        <v>0.339709951611742</v>
      </c>
      <c r="K179">
        <f t="shared" si="20"/>
        <v>-0.83544399766036992</v>
      </c>
      <c r="L179">
        <f t="shared" si="21"/>
        <v>-0.79453256012025908</v>
      </c>
      <c r="M179">
        <f t="shared" si="22"/>
        <v>1.1870783770875373</v>
      </c>
      <c r="N179">
        <f t="shared" si="23"/>
        <v>1.2421327462871332</v>
      </c>
      <c r="O179">
        <f>((Table36[[#This Row],[i1]]*Table36[[#This Row],[w1]])+(Table36[[#This Row],[i2]]*Table36[[#This Row],[w2]]))</f>
        <v>3.2588288551397095E-2</v>
      </c>
      <c r="P179">
        <f>((Table36[[#This Row],[i1]]*Table36[[#This Row],[w3]])+(Table36[[#This Row],[i2]]*Table36[[#This Row],[w4]]))</f>
        <v>4.7463743951467754E-2</v>
      </c>
      <c r="Q179">
        <f>((1/(1 + EXP(-Table36[[#This Row],[h1]]))))</f>
        <v>0.50814635120087004</v>
      </c>
      <c r="R179">
        <f>((1/(1 + EXP(-Table36[[#This Row],[h2]]))))</f>
        <v>0.51186370885096855</v>
      </c>
      <c r="S179">
        <f>((Table36[[#This Row],[out_h1]]*Table36[[#This Row],[w5]])+(Table36[[#This Row],[out_h2]]*Table36[[#This Row],[w6]]))</f>
        <v>-0.83122020206979608</v>
      </c>
      <c r="T179">
        <f>((Table36[[#This Row],[out_h1]]*Table36[[#This Row],[w7]])+(Table36[[#This Row],[out_h2]]*Table36[[#This Row],[w8]]))</f>
        <v>1.2390122203062537</v>
      </c>
      <c r="U179">
        <f>((1/(1 + EXP(-Table36[[#This Row],[o1]]))))</f>
        <v>0.30338712669827511</v>
      </c>
      <c r="V179">
        <f>((1/(1 + EXP(-Table36[[#This Row],[o2]]))))</f>
        <v>0.77539203011670732</v>
      </c>
      <c r="W179">
        <f>((1/2 * (Table36[[#This Row],[t1]]-Table36[[#This Row],[out_o1]])^2))</f>
        <v>4.3038003056134866E-2</v>
      </c>
      <c r="X179">
        <f>((1/2 * (Table36[[#This Row],[t2]]-Table36[[#This Row],[out_o2]])^2))</f>
        <v>2.3028290368714129E-2</v>
      </c>
      <c r="Y179" s="30">
        <f>Table36[[#This Row],[E1]]+Table36[[#This Row],[E2]]</f>
        <v>6.6066293424848987E-2</v>
      </c>
      <c r="Z17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-1.2018090646234493E-3</v>
      </c>
      <c r="AA179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-2.4036181292468985E-3</v>
      </c>
      <c r="AB17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-1.1958228878461449E-3</v>
      </c>
      <c r="AC179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-2.3916457756922899E-3</v>
      </c>
      <c r="AD179">
        <f>(Table36[[#This Row],[out_o1]]-Table36[[#This Row],[t1]])*Table36[[#This Row],[out_o1]]*(1-Table36[[#This Row],[out_o1]])*Table36[[#This Row],[out_h1]]</f>
        <v>3.1507831196783791E-2</v>
      </c>
      <c r="AE179">
        <f>(Table36[[#This Row],[out_o1]]-Table36[[#This Row],[t1]])*Table36[[#This Row],[out_o1]]*(1-Table36[[#This Row],[out_o1]])*Table36[[#This Row],[out_h2]]</f>
        <v>3.1738327543083589E-2</v>
      </c>
      <c r="AF179">
        <f>(Table36[[#This Row],[out_o2]]-Table36[[#This Row],[t2]])*Table36[[#This Row],[out_o2]]*(1-Table36[[#This Row],[out_o2]])*Table36[[#This Row],[out_h1]]</f>
        <v>-1.8992457052655214E-2</v>
      </c>
      <c r="AG179">
        <f>(Table36[[#This Row],[out_o2]]-Table36[[#This Row],[t2]])*Table36[[#This Row],[out_o2]]*(1-Table36[[#This Row],[out_o2]])*Table36[[#This Row],[out_h2]]</f>
        <v>-1.913139685877998E-2</v>
      </c>
    </row>
    <row r="180" spans="1:33">
      <c r="A180">
        <v>50</v>
      </c>
      <c r="B180">
        <v>0.05</v>
      </c>
      <c r="C180">
        <v>0.1</v>
      </c>
      <c r="D180">
        <v>0.01</v>
      </c>
      <c r="E180">
        <v>0.99</v>
      </c>
      <c r="F180" s="29">
        <v>0.5</v>
      </c>
      <c r="G180">
        <f t="shared" si="16"/>
        <v>0.17095405873790015</v>
      </c>
      <c r="H180">
        <f t="shared" si="17"/>
        <v>0.24190811747580016</v>
      </c>
      <c r="I180">
        <f t="shared" si="18"/>
        <v>0.27045288724979405</v>
      </c>
      <c r="J180">
        <f t="shared" si="19"/>
        <v>0.34090577449958814</v>
      </c>
      <c r="K180">
        <f t="shared" si="20"/>
        <v>-0.85119791325876182</v>
      </c>
      <c r="L180">
        <f t="shared" si="21"/>
        <v>-0.81040172389180087</v>
      </c>
      <c r="M180">
        <f t="shared" si="22"/>
        <v>1.1965746056138649</v>
      </c>
      <c r="N180">
        <f t="shared" si="23"/>
        <v>1.2516984447165231</v>
      </c>
      <c r="O180">
        <f>((Table36[[#This Row],[i1]]*Table36[[#This Row],[w1]])+(Table36[[#This Row],[i2]]*Table36[[#This Row],[w2]]))</f>
        <v>3.2738514684475029E-2</v>
      </c>
      <c r="P180">
        <f>((Table36[[#This Row],[i1]]*Table36[[#This Row],[w3]])+(Table36[[#This Row],[i2]]*Table36[[#This Row],[w4]]))</f>
        <v>4.7613221812448522E-2</v>
      </c>
      <c r="Q180">
        <f>((1/(1 + EXP(-Table36[[#This Row],[h1]]))))</f>
        <v>0.50818389771865713</v>
      </c>
      <c r="R180">
        <f>((1/(1 + EXP(-Table36[[#This Row],[h2]]))))</f>
        <v>0.51190105721126378</v>
      </c>
      <c r="S180">
        <f>((Table36[[#This Row],[out_h1]]*Table36[[#This Row],[w5]])+(Table36[[#This Row],[out_h2]]*Table36[[#This Row],[w6]]))</f>
        <v>-0.84741057251586849</v>
      </c>
      <c r="T180">
        <f>((Table36[[#This Row],[out_h1]]*Table36[[#This Row],[w7]])+(Table36[[#This Row],[out_h2]]*Table36[[#This Row],[w8]]))</f>
        <v>1.2488257041521016</v>
      </c>
      <c r="U180">
        <f>((1/(1 + EXP(-Table36[[#This Row],[o1]]))))</f>
        <v>0.2999763309865624</v>
      </c>
      <c r="V180">
        <f>((1/(1 + EXP(-Table36[[#This Row],[o2]]))))</f>
        <v>0.77709651875062591</v>
      </c>
      <c r="W180">
        <f>((1/2 * (Table36[[#This Row],[t1]]-Table36[[#This Row],[out_o1]])^2))</f>
        <v>4.2043136266214191E-2</v>
      </c>
      <c r="X180">
        <f>((1/2 * (Table36[[#This Row],[t2]]-Table36[[#This Row],[out_o2]])^2))</f>
        <v>2.2663946164051291E-2</v>
      </c>
      <c r="Y180" s="30">
        <f>Table36[[#This Row],[E1]]+Table36[[#This Row],[E2]]</f>
        <v>6.4707082430265489E-2</v>
      </c>
      <c r="Z18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Row],[i1]]</f>
        <v>-1.1991711089929559E-3</v>
      </c>
      <c r="AA180">
        <f>((Table36[[#This Row],[out_o1]]-Table36[[#This Row],[t1]])*Table36[[#This Row],[out_o1]]*(1-Table36[[#This Row],[out_o1]])*Table36[[#This Row],[w5]]+(Table36[[#This Row],[out_o2]]-Table36[[#This Row],[t2]])*Table36[[#This Row],[out_o2]]*(1-Table36[[#This Row],[out_o2]])*Table36[[#This Row],[w7]])*(Table36[[#This Row],[out_h1]]*(1-Table36[[#This Row],[out_h1]]))*Table36[[#This Row],[i2]]</f>
        <v>-2.3983422179859118E-3</v>
      </c>
      <c r="AB18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Row],[i1]]</f>
        <v>-1.1935315899355111E-3</v>
      </c>
      <c r="AC180">
        <f>((Table36[[#This Row],[out_o1]]-Table36[[#This Row],[t1]])*Table36[[#This Row],[out_o1]]*(1-Table36[[#This Row],[out_o1]])*Table36[[#This Row],[w6]]+(Table36[[#This Row],[out_o2]]-Table36[[#This Row],[t2]])*Table36[[#This Row],[out_o2]]*(1-Table36[[#This Row],[out_o2]])*Table36[[#This Row],[w8]])*(Table36[[#This Row],[out_h1]]*(1-Table36[[#This Row],[out_h1]]))*Table36[[#This Row],[i2]]</f>
        <v>-2.3870631798710222E-3</v>
      </c>
      <c r="AD180">
        <f>(Table36[[#This Row],[out_o1]]-Table36[[#This Row],[t1]])*Table36[[#This Row],[out_o1]]*(1-Table36[[#This Row],[out_o1]])*Table36[[#This Row],[out_h1]]</f>
        <v>3.0944478205439246E-2</v>
      </c>
      <c r="AE180">
        <f>(Table36[[#This Row],[out_o1]]-Table36[[#This Row],[t1]])*Table36[[#This Row],[out_o1]]*(1-Table36[[#This Row],[out_o1]])*Table36[[#This Row],[out_h2]]</f>
        <v>3.1170824536799768E-2</v>
      </c>
      <c r="AF180">
        <f>(Table36[[#This Row],[out_o2]]-Table36[[#This Row],[t2]])*Table36[[#This Row],[out_o2]]*(1-Table36[[#This Row],[out_o2]])*Table36[[#This Row],[out_h1]]</f>
        <v>-1.8741117231526543E-2</v>
      </c>
      <c r="AG180">
        <f>(Table36[[#This Row],[out_o2]]-Table36[[#This Row],[t2]])*Table36[[#This Row],[out_o2]]*(1-Table36[[#This Row],[out_o2]])*Table36[[#This Row],[out_h2]]</f>
        <v>-1.8878200917436225E-2</v>
      </c>
    </row>
    <row r="185" spans="1:33">
      <c r="A185" t="s">
        <v>96</v>
      </c>
      <c r="B185" t="s">
        <v>73</v>
      </c>
      <c r="C185" t="s">
        <v>74</v>
      </c>
      <c r="D185" t="s">
        <v>94</v>
      </c>
      <c r="E185" t="s">
        <v>95</v>
      </c>
      <c r="F185" t="s">
        <v>108</v>
      </c>
      <c r="G185" t="s">
        <v>75</v>
      </c>
      <c r="H185" t="s">
        <v>76</v>
      </c>
      <c r="I185" t="s">
        <v>77</v>
      </c>
      <c r="J185" t="s">
        <v>78</v>
      </c>
      <c r="K185" t="s">
        <v>83</v>
      </c>
      <c r="L185" t="s">
        <v>84</v>
      </c>
      <c r="M185" t="s">
        <v>85</v>
      </c>
      <c r="N185" t="s">
        <v>86</v>
      </c>
      <c r="O185" t="s">
        <v>79</v>
      </c>
      <c r="P185" t="s">
        <v>81</v>
      </c>
      <c r="Q185" t="s">
        <v>80</v>
      </c>
      <c r="R185" t="s">
        <v>82</v>
      </c>
      <c r="S185" t="s">
        <v>87</v>
      </c>
      <c r="T185" t="s">
        <v>89</v>
      </c>
      <c r="U185" t="s">
        <v>88</v>
      </c>
      <c r="V185" t="s">
        <v>90</v>
      </c>
      <c r="W185" t="s">
        <v>91</v>
      </c>
      <c r="X185" t="s">
        <v>92</v>
      </c>
      <c r="Y185" t="s">
        <v>93</v>
      </c>
      <c r="Z185" t="s">
        <v>97</v>
      </c>
      <c r="AA185" t="s">
        <v>98</v>
      </c>
      <c r="AB185" t="s">
        <v>99</v>
      </c>
      <c r="AC185" t="s">
        <v>100</v>
      </c>
      <c r="AD185" t="s">
        <v>101</v>
      </c>
      <c r="AE185" t="s">
        <v>102</v>
      </c>
      <c r="AF185" t="s">
        <v>103</v>
      </c>
      <c r="AG185" t="s">
        <v>104</v>
      </c>
    </row>
    <row r="186" spans="1:33">
      <c r="A186">
        <v>1</v>
      </c>
      <c r="B186">
        <v>0.05</v>
      </c>
      <c r="C186">
        <v>0.1</v>
      </c>
      <c r="D186">
        <v>0.01</v>
      </c>
      <c r="E186">
        <v>0.99</v>
      </c>
      <c r="F186" s="29">
        <v>0.8</v>
      </c>
      <c r="G186">
        <v>0.15</v>
      </c>
      <c r="H186">
        <v>0.2</v>
      </c>
      <c r="I186">
        <v>0.25</v>
      </c>
      <c r="J186">
        <v>0.3</v>
      </c>
      <c r="K186">
        <v>0.4</v>
      </c>
      <c r="L186">
        <v>0.45</v>
      </c>
      <c r="M186">
        <v>0.5</v>
      </c>
      <c r="N186">
        <v>0.55000000000000004</v>
      </c>
      <c r="O186">
        <f>((Table37[[#This Row],[i1]]*Table37[[#This Row],[w1]])+(Table37[[#This Row],[i2]]*Table37[[#This Row],[w2]]))</f>
        <v>2.7500000000000004E-2</v>
      </c>
      <c r="P186">
        <f>((Table37[[#This Row],[i1]]*Table37[[#This Row],[w3]])+(Table37[[#This Row],[i2]]*Table37[[#This Row],[w4]]))</f>
        <v>4.2499999999999996E-2</v>
      </c>
      <c r="Q186">
        <f>((1/(1 + EXP(-Table37[[#This Row],[h1]]))))</f>
        <v>0.50687456676453424</v>
      </c>
      <c r="R186">
        <f>((1/(1 + EXP(-Table37[[#This Row],[h2]]))))</f>
        <v>0.51062340100496373</v>
      </c>
      <c r="S186">
        <f>((Table37[[#This Row],[out_h1]]*Table37[[#This Row],[w5]])+(Table37[[#This Row],[out_h2]]*Table37[[#This Row],[w6]]))</f>
        <v>0.43253035715804738</v>
      </c>
      <c r="T186">
        <f>((Table37[[#This Row],[out_h1]]*Table37[[#This Row],[w7]])+(Table37[[#This Row],[out_h2]]*Table37[[#This Row],[w8]]))</f>
        <v>0.53428015393499717</v>
      </c>
      <c r="U186">
        <f>((1/(1 + EXP(-Table37[[#This Row],[o1]]))))</f>
        <v>0.60647773220672796</v>
      </c>
      <c r="V186">
        <f>((1/(1 + EXP(-Table37[[#This Row],[o2]]))))</f>
        <v>0.63048083545063482</v>
      </c>
      <c r="W186">
        <f>((1/2 * (Table37[[#This Row],[t1]]-Table37[[#This Row],[out_o1]])^2))</f>
        <v>0.17789284250924053</v>
      </c>
      <c r="X186">
        <f>((1/2 * (Table37[[#This Row],[t2]]-Table37[[#This Row],[out_o2]])^2))</f>
        <v>6.4627014839136757E-2</v>
      </c>
      <c r="Y186" s="30">
        <f>Table37[[#This Row],[E1]]+Table37[[#This Row],[E2]]</f>
        <v>0.24251985734837728</v>
      </c>
      <c r="Z18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1.882556669401121E-4</v>
      </c>
      <c r="AA18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3.765113338802242E-4</v>
      </c>
      <c r="AB18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2.2487247755452336E-4</v>
      </c>
      <c r="AC18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4.4974495510904672E-4</v>
      </c>
      <c r="AD186">
        <f>(Table37[[#This Row],[out_o1]]-Table37[[#This Row],[t1]])*Table37[[#This Row],[out_o1]]*(1-Table37[[#This Row],[out_o1]])*Table37[[#This Row],[out_h1]]</f>
        <v>7.2157072912136258E-2</v>
      </c>
      <c r="AE186">
        <f>(Table37[[#This Row],[out_o1]]-Table37[[#This Row],[t1]])*Table37[[#This Row],[out_o1]]*(1-Table37[[#This Row],[out_o1]])*Table37[[#This Row],[out_h2]]</f>
        <v>7.2690745191944781E-2</v>
      </c>
      <c r="AF186">
        <f>(Table37[[#This Row],[out_o2]]-Table37[[#This Row],[t2]])*Table37[[#This Row],[out_o2]]*(1-Table37[[#This Row],[out_o2]])*Table37[[#This Row],[out_h1]]</f>
        <v>-4.2455250092604709E-2</v>
      </c>
      <c r="AG186">
        <f>(Table37[[#This Row],[out_o2]]-Table37[[#This Row],[t2]])*Table37[[#This Row],[out_o2]]*(1-Table37[[#This Row],[out_o2]])*Table37[[#This Row],[out_h2]]</f>
        <v>-4.276924828006376E-2</v>
      </c>
    </row>
    <row r="187" spans="1:33">
      <c r="A187">
        <v>2</v>
      </c>
      <c r="B187">
        <v>0.05</v>
      </c>
      <c r="C187">
        <v>0.1</v>
      </c>
      <c r="D187">
        <v>0.01</v>
      </c>
      <c r="E187">
        <v>0.99</v>
      </c>
      <c r="F187" s="29">
        <v>0.8</v>
      </c>
      <c r="G187">
        <f>G186-F186*Z186</f>
        <v>0.1498493954664479</v>
      </c>
      <c r="H187">
        <f>H186-F186*AA186</f>
        <v>0.19969879093289583</v>
      </c>
      <c r="I187">
        <f>I186-F186*AB186</f>
        <v>0.24982010201795637</v>
      </c>
      <c r="J187">
        <f>J186-F186*AC186</f>
        <v>0.29964020403591274</v>
      </c>
      <c r="K187">
        <f>K186-F186*AD186</f>
        <v>0.34227434167029103</v>
      </c>
      <c r="L187">
        <f>L186-F186*AE186</f>
        <v>0.39184740384644418</v>
      </c>
      <c r="M187">
        <f>M186-F186*AF186</f>
        <v>0.53396420007408374</v>
      </c>
      <c r="N187">
        <f>N186-F186*AG186</f>
        <v>0.58421539862405103</v>
      </c>
      <c r="O187">
        <f>((Table37[[#This Row],[i1]]*Table37[[#This Row],[w1]])+(Table37[[#This Row],[i2]]*Table37[[#This Row],[w2]]))</f>
        <v>2.7462348866611981E-2</v>
      </c>
      <c r="P187">
        <f>((Table37[[#This Row],[i1]]*Table37[[#This Row],[w3]])+(Table37[[#This Row],[i2]]*Table37[[#This Row],[w4]]))</f>
        <v>4.2455025504489097E-2</v>
      </c>
      <c r="Q187">
        <f>((1/(1 + EXP(-Table37[[#This Row],[h1]]))))</f>
        <v>0.50686515575813251</v>
      </c>
      <c r="R187">
        <f>((1/(1 + EXP(-Table37[[#This Row],[h2]]))))</f>
        <v>0.51061216245138907</v>
      </c>
      <c r="S187">
        <f>((Table37[[#This Row],[out_h1]]*Table37[[#This Row],[w5]])+(Table37[[#This Row],[out_h2]]*Table37[[#This Row],[w6]]))</f>
        <v>0.37356898773171993</v>
      </c>
      <c r="T187">
        <f>((Table37[[#This Row],[out_h1]]*Table37[[#This Row],[w7]])+(Table37[[#This Row],[out_h2]]*Table37[[#This Row],[w8]]))</f>
        <v>0.56895533546864407</v>
      </c>
      <c r="U187">
        <f>((1/(1 + EXP(-Table37[[#This Row],[o1]]))))</f>
        <v>0.59232108937248096</v>
      </c>
      <c r="V187">
        <f>((1/(1 + EXP(-Table37[[#This Row],[o2]]))))</f>
        <v>0.63852208933399546</v>
      </c>
      <c r="W187">
        <f>((1/2 * (Table37[[#This Row],[t1]]-Table37[[#This Row],[out_o1]])^2))</f>
        <v>0.16954892556397647</v>
      </c>
      <c r="X187">
        <f>((1/2 * (Table37[[#This Row],[t2]]-Table37[[#This Row],[out_o2]])^2))</f>
        <v>6.1768360843069935E-2</v>
      </c>
      <c r="Y187" s="30">
        <f>Table37[[#This Row],[E1]]+Table37[[#This Row],[E2]]</f>
        <v>0.23131728640704641</v>
      </c>
      <c r="Z18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6.0134395151357691E-5</v>
      </c>
      <c r="AA18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1.2026879030271538E-4</v>
      </c>
      <c r="AB18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9.63048173353587E-5</v>
      </c>
      <c r="AC18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1.926096346707174E-4</v>
      </c>
      <c r="AD187">
        <f>(Table37[[#This Row],[out_o1]]-Table37[[#This Row],[t1]])*Table37[[#This Row],[out_o1]]*(1-Table37[[#This Row],[out_o1]])*Table37[[#This Row],[out_h1]]</f>
        <v>7.1273879309932286E-2</v>
      </c>
      <c r="AE187">
        <f>(Table37[[#This Row],[out_o1]]-Table37[[#This Row],[t1]])*Table37[[#This Row],[out_o1]]*(1-Table37[[#This Row],[out_o1]])*Table37[[#This Row],[out_h2]]</f>
        <v>7.1800772310555344E-2</v>
      </c>
      <c r="AF187">
        <f>(Table37[[#This Row],[out_o2]]-Table37[[#This Row],[t2]])*Table37[[#This Row],[out_o2]]*(1-Table37[[#This Row],[out_o2]])*Table37[[#This Row],[out_h1]]</f>
        <v>-4.1119531933087115E-2</v>
      </c>
      <c r="AG187">
        <f>(Table37[[#This Row],[out_o2]]-Table37[[#This Row],[t2]])*Table37[[#This Row],[out_o2]]*(1-Table37[[#This Row],[out_o2]])*Table37[[#This Row],[out_h2]]</f>
        <v>-4.1423508562031752E-2</v>
      </c>
    </row>
    <row r="188" spans="1:33">
      <c r="A188">
        <v>3</v>
      </c>
      <c r="B188">
        <v>0.05</v>
      </c>
      <c r="C188">
        <v>0.1</v>
      </c>
      <c r="D188">
        <v>0.01</v>
      </c>
      <c r="E188">
        <v>0.99</v>
      </c>
      <c r="F188" s="29">
        <v>0.8</v>
      </c>
      <c r="G188">
        <f t="shared" ref="G188:G235" si="24">G187-F187*Z187</f>
        <v>0.14980128795032682</v>
      </c>
      <c r="H188">
        <f t="shared" ref="H188:H235" si="25">H187-F187*AA187</f>
        <v>0.19960257590065367</v>
      </c>
      <c r="I188">
        <f t="shared" ref="I188:I235" si="26">I187-F187*AB187</f>
        <v>0.24974305816408809</v>
      </c>
      <c r="J188">
        <f t="shared" ref="J188:J235" si="27">J187-F187*AC187</f>
        <v>0.29948611632817618</v>
      </c>
      <c r="K188">
        <f t="shared" ref="K188:K235" si="28">K187-F187*AD187</f>
        <v>0.28525523822234522</v>
      </c>
      <c r="L188">
        <f t="shared" ref="L188:L235" si="29">L187-F187*AE187</f>
        <v>0.33440678599799989</v>
      </c>
      <c r="M188">
        <f t="shared" ref="M188:M235" si="30">M187-F187*AF187</f>
        <v>0.56685982562055348</v>
      </c>
      <c r="N188">
        <f t="shared" ref="N188:N235" si="31">N187-F187*AG187</f>
        <v>0.61735420547367648</v>
      </c>
      <c r="O188">
        <f>((Table37[[#This Row],[i1]]*Table37[[#This Row],[w1]])+(Table37[[#This Row],[i2]]*Table37[[#This Row],[w2]]))</f>
        <v>2.7450321987581707E-2</v>
      </c>
      <c r="P188">
        <f>((Table37[[#This Row],[i1]]*Table37[[#This Row],[w3]])+(Table37[[#This Row],[i2]]*Table37[[#This Row],[w4]]))</f>
        <v>4.243576454102202E-2</v>
      </c>
      <c r="Q188">
        <f>((1/(1 + EXP(-Table37[[#This Row],[h1]]))))</f>
        <v>0.5068621496049579</v>
      </c>
      <c r="R188">
        <f>((1/(1 + EXP(-Table37[[#This Row],[h2]]))))</f>
        <v>0.51060734937866981</v>
      </c>
      <c r="S188">
        <f>((Table37[[#This Row],[out_h1]]*Table37[[#This Row],[w5]])+(Table37[[#This Row],[out_h2]]*Table37[[#This Row],[w6]]))</f>
        <v>0.31533564584413104</v>
      </c>
      <c r="T188">
        <f>((Table37[[#This Row],[out_h1]]*Table37[[#This Row],[w7]])+(Table37[[#This Row],[out_h2]]*Table37[[#This Row],[w8]]))</f>
        <v>0.60254538422341397</v>
      </c>
      <c r="U188">
        <f>((1/(1 + EXP(-Table37[[#This Row],[o1]]))))</f>
        <v>0.57818709461540552</v>
      </c>
      <c r="V188">
        <f>((1/(1 + EXP(-Table37[[#This Row],[o2]]))))</f>
        <v>0.64623843388315538</v>
      </c>
      <c r="W188">
        <f>((1/2 * (Table37[[#This Row],[t1]]-Table37[[#This Row],[out_o1]])^2))</f>
        <v>0.16141828724374788</v>
      </c>
      <c r="X188">
        <f>((1/2 * (Table37[[#This Row],[t2]]-Table37[[#This Row],[out_o2]])^2))</f>
        <v>5.9086007169552861E-2</v>
      </c>
      <c r="Y188" s="30">
        <f>Table37[[#This Row],[E1]]+Table37[[#This Row],[E2]]</f>
        <v>0.22050429441330074</v>
      </c>
      <c r="Z18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-6.2739150662396252E-5</v>
      </c>
      <c r="AA18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-1.254783013247925E-4</v>
      </c>
      <c r="AB18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-2.7210849081295852E-5</v>
      </c>
      <c r="AC18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-5.4421698162591703E-5</v>
      </c>
      <c r="AD188">
        <f>(Table37[[#This Row],[out_o1]]-Table37[[#This Row],[t1]])*Table37[[#This Row],[out_o1]]*(1-Table37[[#This Row],[out_o1]])*Table37[[#This Row],[out_h1]]</f>
        <v>7.0237570823088555E-2</v>
      </c>
      <c r="AE188">
        <f>(Table37[[#This Row],[out_o1]]-Table37[[#This Row],[t1]])*Table37[[#This Row],[out_o1]]*(1-Table37[[#This Row],[out_o1]])*Table37[[#This Row],[out_h2]]</f>
        <v>7.0756555589573333E-2</v>
      </c>
      <c r="AF188">
        <f>(Table37[[#This Row],[out_o2]]-Table37[[#This Row],[t2]])*Table37[[#This Row],[out_o2]]*(1-Table37[[#This Row],[out_o2]])*Table37[[#This Row],[out_h1]]</f>
        <v>-3.9833696636652198E-2</v>
      </c>
      <c r="AG188">
        <f>(Table37[[#This Row],[out_o2]]-Table37[[#This Row],[t2]])*Table37[[#This Row],[out_o2]]*(1-Table37[[#This Row],[out_o2]])*Table37[[#This Row],[out_h2]]</f>
        <v>-4.0128027455684494E-2</v>
      </c>
    </row>
    <row r="189" spans="1:33">
      <c r="A189">
        <v>4</v>
      </c>
      <c r="B189">
        <v>0.05</v>
      </c>
      <c r="C189">
        <v>0.1</v>
      </c>
      <c r="D189">
        <v>0.01</v>
      </c>
      <c r="E189">
        <v>0.99</v>
      </c>
      <c r="F189" s="29">
        <v>0.8</v>
      </c>
      <c r="G189">
        <f t="shared" si="24"/>
        <v>0.14985147927085674</v>
      </c>
      <c r="H189">
        <f t="shared" si="25"/>
        <v>0.19970295854171349</v>
      </c>
      <c r="I189">
        <f t="shared" si="26"/>
        <v>0.24976482684335313</v>
      </c>
      <c r="J189">
        <f t="shared" si="27"/>
        <v>0.29952965368670625</v>
      </c>
      <c r="K189">
        <f t="shared" si="28"/>
        <v>0.22906518156387437</v>
      </c>
      <c r="L189">
        <f t="shared" si="29"/>
        <v>0.27780154152634123</v>
      </c>
      <c r="M189">
        <f t="shared" si="30"/>
        <v>0.59872678292987525</v>
      </c>
      <c r="N189">
        <f t="shared" si="31"/>
        <v>0.64945662743822408</v>
      </c>
      <c r="O189">
        <f>((Table37[[#This Row],[i1]]*Table37[[#This Row],[w1]])+(Table37[[#This Row],[i2]]*Table37[[#This Row],[w2]]))</f>
        <v>2.7462869817714189E-2</v>
      </c>
      <c r="P189">
        <f>((Table37[[#This Row],[i1]]*Table37[[#This Row],[w3]])+(Table37[[#This Row],[i2]]*Table37[[#This Row],[w4]]))</f>
        <v>4.2441206710838286E-2</v>
      </c>
      <c r="Q189">
        <f>((1/(1 + EXP(-Table37[[#This Row],[h1]]))))</f>
        <v>0.50686528597135494</v>
      </c>
      <c r="R189">
        <f>((1/(1 + EXP(-Table37[[#This Row],[h2]]))))</f>
        <v>0.51060870930871483</v>
      </c>
      <c r="S189">
        <f>((Table37[[#This Row],[out_h1]]*Table37[[#This Row],[w5]])+(Table37[[#This Row],[out_h2]]*Table37[[#This Row],[w6]]))</f>
        <v>0.25795307532218997</v>
      </c>
      <c r="T189">
        <f>((Table37[[#This Row],[out_h1]]*Table37[[#This Row],[w7]])+(Table37[[#This Row],[out_h2]]*Table37[[#This Row],[w8]]))</f>
        <v>0.6350920323366831</v>
      </c>
      <c r="U189">
        <f>((1/(1 + EXP(-Table37[[#This Row],[o1]]))))</f>
        <v>0.56413304597174851</v>
      </c>
      <c r="V189">
        <f>((1/(1 + EXP(-Table37[[#This Row],[o2]]))))</f>
        <v>0.65364316674244771</v>
      </c>
      <c r="W189">
        <f>((1/2 * (Table37[[#This Row],[t1]]-Table37[[#This Row],[out_o1]])^2))</f>
        <v>0.15353171631896398</v>
      </c>
      <c r="X189">
        <f>((1/2 * (Table37[[#This Row],[t2]]-Table37[[#This Row],[out_o2]])^2))</f>
        <v>5.6567959639524414E-2</v>
      </c>
      <c r="Y189" s="30">
        <f>Table37[[#This Row],[E1]]+Table37[[#This Row],[E2]]</f>
        <v>0.21009967595848839</v>
      </c>
      <c r="Z18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-1.7973404798273611E-4</v>
      </c>
      <c r="AA18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-3.5946809596547222E-4</v>
      </c>
      <c r="AB18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-1.45021887468432E-4</v>
      </c>
      <c r="AC18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-2.90043774936864E-4</v>
      </c>
      <c r="AD189">
        <f>(Table37[[#This Row],[out_o1]]-Table37[[#This Row],[t1]])*Table37[[#This Row],[out_o1]]*(1-Table37[[#This Row],[out_o1]])*Table37[[#This Row],[out_h1]]</f>
        <v>6.906246621755785E-2</v>
      </c>
      <c r="AE189">
        <f>(Table37[[#This Row],[out_o1]]-Table37[[#This Row],[t1]])*Table37[[#This Row],[out_o1]]*(1-Table37[[#This Row],[out_o1]])*Table37[[#This Row],[out_h2]]</f>
        <v>6.9572522942549356E-2</v>
      </c>
      <c r="AF189">
        <f>(Table37[[#This Row],[out_o2]]-Table37[[#This Row],[t2]])*Table37[[#This Row],[out_o2]]*(1-Table37[[#This Row],[out_o2]])*Table37[[#This Row],[out_h1]]</f>
        <v>-3.8597332309980428E-2</v>
      </c>
      <c r="AG189">
        <f>(Table37[[#This Row],[out_o2]]-Table37[[#This Row],[t2]])*Table37[[#This Row],[out_o2]]*(1-Table37[[#This Row],[out_o2]])*Table37[[#This Row],[out_h2]]</f>
        <v>-3.888239060560255E-2</v>
      </c>
    </row>
    <row r="190" spans="1:33">
      <c r="A190">
        <v>5</v>
      </c>
      <c r="B190">
        <v>0.05</v>
      </c>
      <c r="C190">
        <v>0.1</v>
      </c>
      <c r="D190">
        <v>0.01</v>
      </c>
      <c r="E190">
        <v>0.99</v>
      </c>
      <c r="F190" s="29">
        <v>0.8</v>
      </c>
      <c r="G190">
        <f t="shared" si="24"/>
        <v>0.14999526650924291</v>
      </c>
      <c r="H190">
        <f t="shared" si="25"/>
        <v>0.19999053301848588</v>
      </c>
      <c r="I190">
        <f t="shared" si="26"/>
        <v>0.24988084435332789</v>
      </c>
      <c r="J190">
        <f t="shared" si="27"/>
        <v>0.29976168870665576</v>
      </c>
      <c r="K190">
        <f t="shared" si="28"/>
        <v>0.17381520858982807</v>
      </c>
      <c r="L190">
        <f t="shared" si="29"/>
        <v>0.22214352317230174</v>
      </c>
      <c r="M190">
        <f t="shared" si="30"/>
        <v>0.6296046487778596</v>
      </c>
      <c r="N190">
        <f t="shared" si="31"/>
        <v>0.6805625399227061</v>
      </c>
      <c r="O190">
        <f>((Table37[[#This Row],[i1]]*Table37[[#This Row],[w1]])+(Table37[[#This Row],[i2]]*Table37[[#This Row],[w2]]))</f>
        <v>2.7498816627310737E-2</v>
      </c>
      <c r="P190">
        <f>((Table37[[#This Row],[i1]]*Table37[[#This Row],[w3]])+(Table37[[#This Row],[i2]]*Table37[[#This Row],[w4]]))</f>
        <v>4.2470211088331974E-2</v>
      </c>
      <c r="Q190">
        <f>((1/(1 + EXP(-Table37[[#This Row],[h1]]))))</f>
        <v>0.50687427097728532</v>
      </c>
      <c r="R190">
        <f>((1/(1 + EXP(-Table37[[#This Row],[h2]]))))</f>
        <v>0.51061595713656827</v>
      </c>
      <c r="S190">
        <f>((Table37[[#This Row],[out_h1]]*Table37[[#This Row],[w5]])+(Table37[[#This Row],[out_h2]]*Table37[[#This Row],[w6]]))</f>
        <v>0.20153248484504815</v>
      </c>
      <c r="T190">
        <f>((Table37[[#This Row],[out_h1]]*Table37[[#This Row],[w7]])+(Table37[[#This Row],[out_h2]]*Table37[[#This Row],[w8]]))</f>
        <v>0.6666364900671139</v>
      </c>
      <c r="U190">
        <f>((1/(1 + EXP(-Table37[[#This Row],[o1]]))))</f>
        <v>0.55021328366878675</v>
      </c>
      <c r="V190">
        <f>((1/(1 + EXP(-Table37[[#This Row],[o2]]))))</f>
        <v>0.66074960442521158</v>
      </c>
      <c r="W190">
        <f>((1/2 * (Table37[[#This Row],[t1]]-Table37[[#This Row],[out_o1]])^2))</f>
        <v>0.14591519592610652</v>
      </c>
      <c r="X190">
        <f>((1/2 * (Table37[[#This Row],[t2]]-Table37[[#This Row],[out_o2]])^2))</f>
        <v>5.4202911493077321E-2</v>
      </c>
      <c r="Y190" s="30">
        <f>Table37[[#This Row],[E1]]+Table37[[#This Row],[E2]]</f>
        <v>0.20011810741918384</v>
      </c>
      <c r="Z19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-2.9032216509487021E-4</v>
      </c>
      <c r="AA19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-5.8064433018974041E-4</v>
      </c>
      <c r="AB19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-2.5657674118324759E-4</v>
      </c>
      <c r="AC19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-5.1315348236649519E-4</v>
      </c>
      <c r="AD190">
        <f>(Table37[[#This Row],[out_o1]]-Table37[[#This Row],[t1]])*Table37[[#This Row],[out_o1]]*(1-Table37[[#This Row],[out_o1]])*Table37[[#This Row],[out_h1]]</f>
        <v>6.7764650453085135E-2</v>
      </c>
      <c r="AE190">
        <f>(Table37[[#This Row],[out_o1]]-Table37[[#This Row],[t1]])*Table37[[#This Row],[out_o1]]*(1-Table37[[#This Row],[out_o1]])*Table37[[#This Row],[out_h2]]</f>
        <v>6.8264881120149945E-2</v>
      </c>
      <c r="AF190">
        <f>(Table37[[#This Row],[out_o2]]-Table37[[#This Row],[t2]])*Table37[[#This Row],[out_o2]]*(1-Table37[[#This Row],[out_o2]])*Table37[[#This Row],[out_h1]]</f>
        <v>-3.7409665664886717E-2</v>
      </c>
      <c r="AG190">
        <f>(Table37[[#This Row],[out_o2]]-Table37[[#This Row],[t2]])*Table37[[#This Row],[out_o2]]*(1-Table37[[#This Row],[out_o2]])*Table37[[#This Row],[out_h2]]</f>
        <v>-3.7685819410019271E-2</v>
      </c>
    </row>
    <row r="191" spans="1:33">
      <c r="A191">
        <v>6</v>
      </c>
      <c r="B191">
        <v>0.05</v>
      </c>
      <c r="C191">
        <v>0.1</v>
      </c>
      <c r="D191">
        <v>0.01</v>
      </c>
      <c r="E191">
        <v>0.99</v>
      </c>
      <c r="F191" s="29">
        <v>0.8</v>
      </c>
      <c r="G191">
        <f t="shared" si="24"/>
        <v>0.1502275242413188</v>
      </c>
      <c r="H191">
        <f t="shared" si="25"/>
        <v>0.20045504848263768</v>
      </c>
      <c r="I191">
        <f t="shared" si="26"/>
        <v>0.25008610574627449</v>
      </c>
      <c r="J191">
        <f t="shared" si="27"/>
        <v>0.30017221149254897</v>
      </c>
      <c r="K191">
        <f t="shared" si="28"/>
        <v>0.11960348822735997</v>
      </c>
      <c r="L191">
        <f t="shared" si="29"/>
        <v>0.16753161827618179</v>
      </c>
      <c r="M191">
        <f t="shared" si="30"/>
        <v>0.65953238130976899</v>
      </c>
      <c r="N191">
        <f t="shared" si="31"/>
        <v>0.71071119545072148</v>
      </c>
      <c r="O191">
        <f>((Table37[[#This Row],[i1]]*Table37[[#This Row],[w1]])+(Table37[[#This Row],[i2]]*Table37[[#This Row],[w2]]))</f>
        <v>2.7556881060329712E-2</v>
      </c>
      <c r="P191">
        <f>((Table37[[#This Row],[i1]]*Table37[[#This Row],[w3]])+(Table37[[#This Row],[i2]]*Table37[[#This Row],[w4]]))</f>
        <v>4.2521526436568619E-2</v>
      </c>
      <c r="Q191">
        <f>((1/(1 + EXP(-Table37[[#This Row],[h1]]))))</f>
        <v>0.50688878433587325</v>
      </c>
      <c r="R191">
        <f>((1/(1 + EXP(-Table37[[#This Row],[h2]]))))</f>
        <v>0.51062878018347402</v>
      </c>
      <c r="S191">
        <f>((Table37[[#This Row],[out_h1]]*Table37[[#This Row],[w5]])+(Table37[[#This Row],[out_h2]]*Table37[[#This Row],[w6]]))</f>
        <v>0.14617213263242654</v>
      </c>
      <c r="T191">
        <f>((Table37[[#This Row],[out_h1]]*Table37[[#This Row],[w7]])+(Table37[[#This Row],[out_h2]]*Table37[[#This Row],[w8]]))</f>
        <v>0.69721915778799293</v>
      </c>
      <c r="U191">
        <f>((1/(1 + EXP(-Table37[[#This Row],[o1]]))))</f>
        <v>0.53647810611874636</v>
      </c>
      <c r="V191">
        <f>((1/(1 + EXP(-Table37[[#This Row],[o2]]))))</f>
        <v>0.66757093555193048</v>
      </c>
      <c r="W191">
        <f>((1/2 * (Table37[[#This Row],[t1]]-Table37[[#This Row],[out_o1]])^2))</f>
        <v>0.13858959811119098</v>
      </c>
      <c r="X191">
        <f>((1/2 * (Table37[[#This Row],[t2]]-Table37[[#This Row],[out_o2]])^2))</f>
        <v>5.198025080042868E-2</v>
      </c>
      <c r="Y191" s="30">
        <f>Table37[[#This Row],[E1]]+Table37[[#This Row],[E2]]</f>
        <v>0.19056984891161965</v>
      </c>
      <c r="Z19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-3.9409334659989287E-4</v>
      </c>
      <c r="AA19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-7.8818669319978573E-4</v>
      </c>
      <c r="AB19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-3.614410400572398E-4</v>
      </c>
      <c r="AC19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-7.2288208011447961E-4</v>
      </c>
      <c r="AD191">
        <f>(Table37[[#This Row],[out_o1]]-Table37[[#This Row],[t1]])*Table37[[#This Row],[out_o1]]*(1-Table37[[#This Row],[out_o1]])*Table37[[#This Row],[out_h1]]</f>
        <v>6.6361356163886526E-2</v>
      </c>
      <c r="AE191">
        <f>(Table37[[#This Row],[out_o1]]-Table37[[#This Row],[t1]])*Table37[[#This Row],[out_o1]]*(1-Table37[[#This Row],[out_o1]])*Table37[[#This Row],[out_h2]]</f>
        <v>6.6850992557832917E-2</v>
      </c>
      <c r="AF191">
        <f>(Table37[[#This Row],[out_o2]]-Table37[[#This Row],[t2]])*Table37[[#This Row],[out_o2]]*(1-Table37[[#This Row],[out_o2]])*Table37[[#This Row],[out_h1]]</f>
        <v>-3.6269642317644173E-2</v>
      </c>
      <c r="AG191">
        <f>(Table37[[#This Row],[out_o2]]-Table37[[#This Row],[t2]])*Table37[[#This Row],[out_o2]]*(1-Table37[[#This Row],[out_o2]])*Table37[[#This Row],[out_h2]]</f>
        <v>-3.6537251931140907E-2</v>
      </c>
    </row>
    <row r="192" spans="1:33">
      <c r="A192">
        <v>7</v>
      </c>
      <c r="B192">
        <v>0.05</v>
      </c>
      <c r="C192">
        <v>0.1</v>
      </c>
      <c r="D192">
        <v>0.01</v>
      </c>
      <c r="E192">
        <v>0.99</v>
      </c>
      <c r="F192" s="29">
        <v>0.8</v>
      </c>
      <c r="G192">
        <f t="shared" si="24"/>
        <v>0.1505427989185987</v>
      </c>
      <c r="H192">
        <f t="shared" si="25"/>
        <v>0.20108559783719751</v>
      </c>
      <c r="I192">
        <f t="shared" si="26"/>
        <v>0.25037525857832027</v>
      </c>
      <c r="J192">
        <f t="shared" si="27"/>
        <v>0.30075051715664053</v>
      </c>
      <c r="K192">
        <f t="shared" si="28"/>
        <v>6.6514403296250746E-2</v>
      </c>
      <c r="L192">
        <f t="shared" si="29"/>
        <v>0.11405082422991546</v>
      </c>
      <c r="M192">
        <f t="shared" si="30"/>
        <v>0.68854809516388438</v>
      </c>
      <c r="N192">
        <f t="shared" si="31"/>
        <v>0.7399409969956342</v>
      </c>
      <c r="O192">
        <f>((Table37[[#This Row],[i1]]*Table37[[#This Row],[w1]])+(Table37[[#This Row],[i2]]*Table37[[#This Row],[w2]]))</f>
        <v>2.7635699729649688E-2</v>
      </c>
      <c r="P192">
        <f>((Table37[[#This Row],[i1]]*Table37[[#This Row],[w3]])+(Table37[[#This Row],[i2]]*Table37[[#This Row],[w4]]))</f>
        <v>4.2593814644580071E-2</v>
      </c>
      <c r="Q192">
        <f>((1/(1 + EXP(-Table37[[#This Row],[h1]]))))</f>
        <v>0.50690848525212862</v>
      </c>
      <c r="R192">
        <f>((1/(1 + EXP(-Table37[[#This Row],[h2]]))))</f>
        <v>0.51064684405512106</v>
      </c>
      <c r="S192">
        <f>((Table37[[#This Row],[out_h1]]*Table37[[#This Row],[w5]])+(Table37[[#This Row],[out_h2]]*Table37[[#This Row],[w6]]))</f>
        <v>9.1956408877243323E-2</v>
      </c>
      <c r="T192">
        <f>((Table37[[#This Row],[out_h1]]*Table37[[#This Row],[w7]])+(Table37[[#This Row],[out_h2]]*Table37[[#This Row],[w8]]))</f>
        <v>0.7268794068455835</v>
      </c>
      <c r="U192">
        <f>((1/(1 + EXP(-Table37[[#This Row],[o1]]))))</f>
        <v>0.52297291628807896</v>
      </c>
      <c r="V192">
        <f>((1/(1 + EXP(-Table37[[#This Row],[o2]]))))</f>
        <v>0.67412010669529943</v>
      </c>
      <c r="W192">
        <f>((1/2 * (Table37[[#This Row],[t1]]-Table37[[#This Row],[out_o1]])^2))</f>
        <v>0.13157060642254823</v>
      </c>
      <c r="X192">
        <f>((1/2 * (Table37[[#This Row],[t2]]-Table37[[#This Row],[out_o2]])^2))</f>
        <v>4.9890053497094508E-2</v>
      </c>
      <c r="Y192" s="30">
        <f>Table37[[#This Row],[E1]]+Table37[[#This Row],[E2]]</f>
        <v>0.18146065991964272</v>
      </c>
      <c r="Z19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-4.9076293360678699E-4</v>
      </c>
      <c r="AA19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-9.8152586721357397E-4</v>
      </c>
      <c r="AB19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-4.5930596938198882E-4</v>
      </c>
      <c r="AC19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-9.1861193876397764E-4</v>
      </c>
      <c r="AD192">
        <f>(Table37[[#This Row],[out_o1]]-Table37[[#This Row],[t1]])*Table37[[#This Row],[out_o1]]*(1-Table37[[#This Row],[out_o1]])*Table37[[#This Row],[out_h1]]</f>
        <v>6.4870348719592977E-2</v>
      </c>
      <c r="AE192">
        <f>(Table37[[#This Row],[out_o1]]-Table37[[#This Row],[t1]])*Table37[[#This Row],[out_o1]]*(1-Table37[[#This Row],[out_o1]])*Table37[[#This Row],[out_h2]]</f>
        <v>6.5348755860614616E-2</v>
      </c>
      <c r="AF192">
        <f>(Table37[[#This Row],[out_o2]]-Table37[[#This Row],[t2]])*Table37[[#This Row],[out_o2]]*(1-Table37[[#This Row],[out_o2]])*Table37[[#This Row],[out_h1]]</f>
        <v>-3.5175994927166859E-2</v>
      </c>
      <c r="AG192">
        <f>(Table37[[#This Row],[out_o2]]-Table37[[#This Row],[t2]])*Table37[[#This Row],[out_o2]]*(1-Table37[[#This Row],[out_o2]])*Table37[[#This Row],[out_h2]]</f>
        <v>-3.5435411555840152E-2</v>
      </c>
    </row>
    <row r="193" spans="1:33">
      <c r="A193">
        <v>8</v>
      </c>
      <c r="B193">
        <v>0.05</v>
      </c>
      <c r="C193">
        <v>0.1</v>
      </c>
      <c r="D193">
        <v>0.01</v>
      </c>
      <c r="E193">
        <v>0.99</v>
      </c>
      <c r="F193" s="29">
        <v>0.8</v>
      </c>
      <c r="G193">
        <f t="shared" si="24"/>
        <v>0.15093540926548413</v>
      </c>
      <c r="H193">
        <f t="shared" si="25"/>
        <v>0.20187081853096836</v>
      </c>
      <c r="I193">
        <f t="shared" si="26"/>
        <v>0.25074270335382587</v>
      </c>
      <c r="J193">
        <f t="shared" si="27"/>
        <v>0.30148540670765173</v>
      </c>
      <c r="K193">
        <f t="shared" si="28"/>
        <v>1.461812432057636E-2</v>
      </c>
      <c r="L193">
        <f t="shared" si="29"/>
        <v>6.1771819541423759E-2</v>
      </c>
      <c r="M193">
        <f t="shared" si="30"/>
        <v>0.71668889110561784</v>
      </c>
      <c r="N193">
        <f t="shared" si="31"/>
        <v>0.76828932624030633</v>
      </c>
      <c r="O193">
        <f>((Table37[[#This Row],[i1]]*Table37[[#This Row],[w1]])+(Table37[[#This Row],[i2]]*Table37[[#This Row],[w2]]))</f>
        <v>2.7733852316371044E-2</v>
      </c>
      <c r="P193">
        <f>((Table37[[#This Row],[i1]]*Table37[[#This Row],[w3]])+(Table37[[#This Row],[i2]]*Table37[[#This Row],[w4]]))</f>
        <v>4.268567583845647E-2</v>
      </c>
      <c r="Q193">
        <f>((1/(1 + EXP(-Table37[[#This Row],[h1]]))))</f>
        <v>0.50693301869760843</v>
      </c>
      <c r="R193">
        <f>((1/(1 + EXP(-Table37[[#This Row],[h2]]))))</f>
        <v>0.51066979891817132</v>
      </c>
      <c r="S193">
        <f>((Table37[[#This Row],[out_h1]]*Table37[[#This Row],[w5]])+(Table37[[#This Row],[out_h2]]*Table37[[#This Row],[w6]]))</f>
        <v>3.8955412553555141E-2</v>
      </c>
      <c r="T193">
        <f>((Table37[[#This Row],[out_h1]]*Table37[[#This Row],[w7]])+(Table37[[#This Row],[out_h2]]*Table37[[#This Row],[w8]]))</f>
        <v>0.755655418777327</v>
      </c>
      <c r="U193">
        <f>((1/(1 + EXP(-Table37[[#This Row],[o1]]))))</f>
        <v>0.50973762174650528</v>
      </c>
      <c r="V193">
        <f>((1/(1 + EXP(-Table37[[#This Row],[o2]]))))</f>
        <v>0.680409735886358</v>
      </c>
      <c r="W193">
        <f>((1/2 * (Table37[[#This Row],[t1]]-Table37[[#This Row],[out_o1]])^2))</f>
        <v>0.12486884529442659</v>
      </c>
      <c r="X193">
        <f>((1/2 * (Table37[[#This Row],[t2]]-Table37[[#This Row],[out_o2]])^2))</f>
        <v>4.7923065816977299E-2</v>
      </c>
      <c r="Y193" s="30">
        <f>Table37[[#This Row],[E1]]+Table37[[#This Row],[E2]]</f>
        <v>0.17279191111140388</v>
      </c>
      <c r="Z19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-5.8017202192428671E-4</v>
      </c>
      <c r="AA19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-1.1603440438485734E-3</v>
      </c>
      <c r="AB19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-5.4998926117364236E-4</v>
      </c>
      <c r="AC19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-1.0999785223472847E-3</v>
      </c>
      <c r="AD193">
        <f>(Table37[[#This Row],[out_o1]]-Table37[[#This Row],[t1]])*Table37[[#This Row],[out_o1]]*(1-Table37[[#This Row],[out_o1]])*Table37[[#This Row],[out_h1]]</f>
        <v>6.3309353881023656E-2</v>
      </c>
      <c r="AE193">
        <f>(Table37[[#This Row],[out_o1]]-Table37[[#This Row],[t1]])*Table37[[#This Row],[out_o1]]*(1-Table37[[#This Row],[out_o1]])*Table37[[#This Row],[out_h2]]</f>
        <v>6.377602922595782E-2</v>
      </c>
      <c r="AF193">
        <f>(Table37[[#This Row],[out_o2]]-Table37[[#This Row],[t2]])*Table37[[#This Row],[out_o2]]*(1-Table37[[#This Row],[out_o2]])*Table37[[#This Row],[out_h1]]</f>
        <v>-3.4127300311926637E-2</v>
      </c>
      <c r="AG193">
        <f>(Table37[[#This Row],[out_o2]]-Table37[[#This Row],[t2]])*Table37[[#This Row],[out_o2]]*(1-Table37[[#This Row],[out_o2]])*Table37[[#This Row],[out_h2]]</f>
        <v>-3.4378864554308108E-2</v>
      </c>
    </row>
    <row r="194" spans="1:33">
      <c r="A194">
        <v>9</v>
      </c>
      <c r="B194">
        <v>0.05</v>
      </c>
      <c r="C194">
        <v>0.1</v>
      </c>
      <c r="D194">
        <v>0.01</v>
      </c>
      <c r="E194">
        <v>0.99</v>
      </c>
      <c r="F194" s="29">
        <v>0.8</v>
      </c>
      <c r="G194">
        <f t="shared" si="24"/>
        <v>0.15139954688302357</v>
      </c>
      <c r="H194">
        <f t="shared" si="25"/>
        <v>0.20279909376604721</v>
      </c>
      <c r="I194">
        <f t="shared" si="26"/>
        <v>0.25118269476276478</v>
      </c>
      <c r="J194">
        <f t="shared" si="27"/>
        <v>0.30236538952552955</v>
      </c>
      <c r="K194">
        <f t="shared" si="28"/>
        <v>-3.6029358784242564E-2</v>
      </c>
      <c r="L194">
        <f t="shared" si="29"/>
        <v>1.07509961606575E-2</v>
      </c>
      <c r="M194">
        <f t="shared" si="30"/>
        <v>0.74399073135515914</v>
      </c>
      <c r="N194">
        <f t="shared" si="31"/>
        <v>0.79579241788375277</v>
      </c>
      <c r="O194">
        <f>((Table37[[#This Row],[i1]]*Table37[[#This Row],[w1]])+(Table37[[#This Row],[i2]]*Table37[[#This Row],[w2]]))</f>
        <v>2.78498867207559E-2</v>
      </c>
      <c r="P194">
        <f>((Table37[[#This Row],[i1]]*Table37[[#This Row],[w3]])+(Table37[[#This Row],[i2]]*Table37[[#This Row],[w4]]))</f>
        <v>4.2795673690691198E-2</v>
      </c>
      <c r="Q194">
        <f>((1/(1 + EXP(-Table37[[#This Row],[h1]]))))</f>
        <v>0.50696202169794369</v>
      </c>
      <c r="R194">
        <f>((1/(1 + EXP(-Table37[[#This Row],[h2]]))))</f>
        <v>0.51069728582627971</v>
      </c>
      <c r="S194">
        <f>((Table37[[#This Row],[out_h1]]*Table37[[#This Row],[w5]])+(Table37[[#This Row],[out_h2]]*Table37[[#This Row],[w6]]))</f>
        <v>-1.2775012010563639E-2</v>
      </c>
      <c r="T194">
        <f>((Table37[[#This Row],[out_h1]]*Table37[[#This Row],[w7]])+(Table37[[#This Row],[out_h2]]*Table37[[#This Row],[w8]]))</f>
        <v>0.78358407318670831</v>
      </c>
      <c r="U194">
        <f>((1/(1 + EXP(-Table37[[#This Row],[o1]]))))</f>
        <v>0.49680629043193913</v>
      </c>
      <c r="V194">
        <f>((1/(1 + EXP(-Table37[[#This Row],[o2]]))))</f>
        <v>0.68645204922596992</v>
      </c>
      <c r="W194">
        <f>((1/2 * (Table37[[#This Row],[t1]]-Table37[[#This Row],[out_o1]])^2))</f>
        <v>0.11849018220205274</v>
      </c>
      <c r="X194">
        <f>((1/2 * (Table37[[#This Row],[t2]]-Table37[[#This Row],[out_o2]])^2))</f>
        <v>4.6070679209556493E-2</v>
      </c>
      <c r="Y194" s="30">
        <f>Table37[[#This Row],[E1]]+Table37[[#This Row],[E2]]</f>
        <v>0.16456086141160922</v>
      </c>
      <c r="Z19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-6.6228145675490682E-4</v>
      </c>
      <c r="AA19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-1.3245629135098136E-3</v>
      </c>
      <c r="AB19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-6.3342978006154522E-4</v>
      </c>
      <c r="AC19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-1.2668595601230904E-3</v>
      </c>
      <c r="AD194">
        <f>(Table37[[#This Row],[out_o1]]-Table37[[#This Row],[t1]])*Table37[[#This Row],[out_o1]]*(1-Table37[[#This Row],[out_o1]])*Table37[[#This Row],[out_h1]]</f>
        <v>6.16955580657867E-2</v>
      </c>
      <c r="AE194">
        <f>(Table37[[#This Row],[out_o1]]-Table37[[#This Row],[t1]])*Table37[[#This Row],[out_o1]]*(1-Table37[[#This Row],[out_o1]])*Table37[[#This Row],[out_h2]]</f>
        <v>6.21501270375392E-2</v>
      </c>
      <c r="AF194">
        <f>(Table37[[#This Row],[out_o2]]-Table37[[#This Row],[t2]])*Table37[[#This Row],[out_o2]]*(1-Table37[[#This Row],[out_o2]])*Table37[[#This Row],[out_h1]]</f>
        <v>-3.3122026777778632E-2</v>
      </c>
      <c r="AG194">
        <f>(Table37[[#This Row],[out_o2]]-Table37[[#This Row],[t2]])*Table37[[#This Row],[out_o2]]*(1-Table37[[#This Row],[out_o2]])*Table37[[#This Row],[out_h2]]</f>
        <v>-3.336606777727294E-2</v>
      </c>
    </row>
    <row r="195" spans="1:33">
      <c r="A195">
        <v>10</v>
      </c>
      <c r="B195">
        <v>0.05</v>
      </c>
      <c r="C195">
        <v>0.1</v>
      </c>
      <c r="D195">
        <v>0.01</v>
      </c>
      <c r="E195">
        <v>0.99</v>
      </c>
      <c r="F195" s="29">
        <v>0.8</v>
      </c>
      <c r="G195">
        <f t="shared" si="24"/>
        <v>0.15192937204842749</v>
      </c>
      <c r="H195">
        <f t="shared" si="25"/>
        <v>0.20385874409685506</v>
      </c>
      <c r="I195">
        <f t="shared" si="26"/>
        <v>0.25168943858681403</v>
      </c>
      <c r="J195">
        <f t="shared" si="27"/>
        <v>0.30337887717362805</v>
      </c>
      <c r="K195">
        <f t="shared" si="28"/>
        <v>-8.538580523687192E-2</v>
      </c>
      <c r="L195">
        <f t="shared" si="29"/>
        <v>-3.8969105469373863E-2</v>
      </c>
      <c r="M195">
        <f t="shared" si="30"/>
        <v>0.77048835277738204</v>
      </c>
      <c r="N195">
        <f t="shared" si="31"/>
        <v>0.8224852721055711</v>
      </c>
      <c r="O195">
        <f>((Table37[[#This Row],[i1]]*Table37[[#This Row],[w1]])+(Table37[[#This Row],[i2]]*Table37[[#This Row],[w2]]))</f>
        <v>2.7982343012106881E-2</v>
      </c>
      <c r="P195">
        <f>((Table37[[#This Row],[i1]]*Table37[[#This Row],[w3]])+(Table37[[#This Row],[i2]]*Table37[[#This Row],[w4]]))</f>
        <v>4.2922359646703503E-2</v>
      </c>
      <c r="Q195">
        <f>((1/(1 + EXP(-Table37[[#This Row],[h1]]))))</f>
        <v>0.50699512932007951</v>
      </c>
      <c r="R195">
        <f>((1/(1 + EXP(-Table37[[#This Row],[h2]]))))</f>
        <v>0.51072894277542125</v>
      </c>
      <c r="S195">
        <f>((Table37[[#This Row],[out_h1]]*Table37[[#This Row],[w5]])+(Table37[[#This Row],[out_h2]]*Table37[[#This Row],[w6]]))</f>
        <v>-6.3192837405444194E-2</v>
      </c>
      <c r="T195">
        <f>((Table37[[#This Row],[out_h1]]*Table37[[#This Row],[w7]])+(Table37[[#This Row],[out_h2]]*Table37[[#This Row],[w8]]))</f>
        <v>0.8107008755268168</v>
      </c>
      <c r="U195">
        <f>((1/(1 + EXP(-Table37[[#This Row],[o1]]))))</f>
        <v>0.4842070458448724</v>
      </c>
      <c r="V195">
        <f>((1/(1 + EXP(-Table37[[#This Row],[o2]]))))</f>
        <v>0.69225883651516906</v>
      </c>
      <c r="W195">
        <f>((1/2 * (Table37[[#This Row],[t1]]-Table37[[#This Row],[out_o1]])^2))</f>
        <v>0.11243616116446045</v>
      </c>
      <c r="X195">
        <f>((1/2 * (Table37[[#This Row],[t2]]-Table37[[#This Row],[out_o2]])^2))</f>
        <v>4.4324900216650406E-2</v>
      </c>
      <c r="Y195" s="30">
        <f>Table37[[#This Row],[E1]]+Table37[[#This Row],[E2]]</f>
        <v>0.15676106138111084</v>
      </c>
      <c r="Z19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-7.3716093944367882E-4</v>
      </c>
      <c r="AA19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-1.4743218788873576E-3</v>
      </c>
      <c r="AB19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-7.0967706844639441E-4</v>
      </c>
      <c r="AC19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-1.4193541368927888E-3</v>
      </c>
      <c r="AD195">
        <f>(Table37[[#This Row],[out_o1]]-Table37[[#This Row],[t1]])*Table37[[#This Row],[out_o1]]*(1-Table37[[#This Row],[out_o1]])*Table37[[#This Row],[out_h1]]</f>
        <v>6.0045200536370906E-2</v>
      </c>
      <c r="AE195">
        <f>(Table37[[#This Row],[out_o1]]-Table37[[#This Row],[t1]])*Table37[[#This Row],[out_o1]]*(1-Table37[[#This Row],[out_o1]])*Table37[[#This Row],[out_h2]]</f>
        <v>6.0487409079857425E-2</v>
      </c>
      <c r="AF195">
        <f>(Table37[[#This Row],[out_o2]]-Table37[[#This Row],[t2]])*Table37[[#This Row],[out_o2]]*(1-Table37[[#This Row],[out_o2]])*Table37[[#This Row],[out_h1]]</f>
        <v>-3.215857289425262E-2</v>
      </c>
      <c r="AG195">
        <f>(Table37[[#This Row],[out_o2]]-Table37[[#This Row],[t2]])*Table37[[#This Row],[out_o2]]*(1-Table37[[#This Row],[out_o2]])*Table37[[#This Row],[out_h2]]</f>
        <v>-3.2395407737889438E-2</v>
      </c>
    </row>
    <row r="196" spans="1:33">
      <c r="A196">
        <v>11</v>
      </c>
      <c r="B196">
        <v>0.05</v>
      </c>
      <c r="C196">
        <v>0.1</v>
      </c>
      <c r="D196">
        <v>0.01</v>
      </c>
      <c r="E196">
        <v>0.99</v>
      </c>
      <c r="F196" s="29">
        <v>0.8</v>
      </c>
      <c r="G196">
        <f t="shared" si="24"/>
        <v>0.15251910079998243</v>
      </c>
      <c r="H196">
        <f t="shared" si="25"/>
        <v>0.20503820159996494</v>
      </c>
      <c r="I196">
        <f t="shared" si="26"/>
        <v>0.25225718024157112</v>
      </c>
      <c r="J196">
        <f t="shared" si="27"/>
        <v>0.30451436048314229</v>
      </c>
      <c r="K196">
        <f t="shared" si="28"/>
        <v>-0.13342196566596864</v>
      </c>
      <c r="L196">
        <f t="shared" si="29"/>
        <v>-8.7359032733259803E-2</v>
      </c>
      <c r="M196">
        <f t="shared" si="30"/>
        <v>0.79621521109278415</v>
      </c>
      <c r="N196">
        <f t="shared" si="31"/>
        <v>0.84840159829588269</v>
      </c>
      <c r="O196">
        <f>((Table37[[#This Row],[i1]]*Table37[[#This Row],[w1]])+(Table37[[#This Row],[i2]]*Table37[[#This Row],[w2]]))</f>
        <v>2.8129775199995617E-2</v>
      </c>
      <c r="P196">
        <f>((Table37[[#This Row],[i1]]*Table37[[#This Row],[w3]])+(Table37[[#This Row],[i2]]*Table37[[#This Row],[w4]]))</f>
        <v>4.306429506039279E-2</v>
      </c>
      <c r="Q196">
        <f>((1/(1 + EXP(-Table37[[#This Row],[h1]]))))</f>
        <v>0.50703198011485306</v>
      </c>
      <c r="R196">
        <f>((1/(1 + EXP(-Table37[[#This Row],[h2]]))))</f>
        <v>0.51076441023655794</v>
      </c>
      <c r="S196">
        <f>((Table37[[#This Row],[out_h1]]*Table37[[#This Row],[w5]])+(Table37[[#This Row],[out_h2]]*Table37[[#This Row],[w6]]))</f>
        <v>-0.11226908827527163</v>
      </c>
      <c r="T196">
        <f>((Table37[[#This Row],[out_h1]]*Table37[[#This Row],[w7]])+(Table37[[#This Row],[out_h2]]*Table37[[#This Row],[w8]]))</f>
        <v>0.8370399170752898</v>
      </c>
      <c r="U196">
        <f>((1/(1 + EXP(-Table37[[#This Row],[o1]]))))</f>
        <v>0.47196217162568771</v>
      </c>
      <c r="V196">
        <f>((1/(1 + EXP(-Table37[[#This Row],[o2]]))))</f>
        <v>0.69784142231906798</v>
      </c>
      <c r="W196">
        <f>((1/2 * (Table37[[#This Row],[t1]]-Table37[[#This Row],[out_o1]])^2))</f>
        <v>0.10670452400656066</v>
      </c>
      <c r="X196">
        <f>((1/2 * (Table37[[#This Row],[t2]]-Table37[[#This Row],[out_o2]])^2))</f>
        <v>4.2678317256272594E-2</v>
      </c>
      <c r="Y196" s="30">
        <f>Table37[[#This Row],[E1]]+Table37[[#This Row],[E2]]</f>
        <v>0.14938284126283324</v>
      </c>
      <c r="Z19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-8.0497477608253197E-4</v>
      </c>
      <c r="AA19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-1.6099495521650639E-3</v>
      </c>
      <c r="AB19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-7.7887738335005946E-4</v>
      </c>
      <c r="AC19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-1.5577547667001189E-3</v>
      </c>
      <c r="AD196">
        <f>(Table37[[#This Row],[out_o1]]-Table37[[#This Row],[t1]])*Table37[[#This Row],[out_o1]]*(1-Table37[[#This Row],[out_o1]])*Table37[[#This Row],[out_h1]]</f>
        <v>5.837326612763543E-2</v>
      </c>
      <c r="AE196">
        <f>(Table37[[#This Row],[out_o1]]-Table37[[#This Row],[t1]])*Table37[[#This Row],[out_o1]]*(1-Table37[[#This Row],[out_o1]])*Table37[[#This Row],[out_h2]]</f>
        <v>5.8802971048314653E-2</v>
      </c>
      <c r="AF196">
        <f>(Table37[[#This Row],[out_o2]]-Table37[[#This Row],[t2]])*Table37[[#This Row],[out_o2]]*(1-Table37[[#This Row],[out_o2]])*Table37[[#This Row],[out_h1]]</f>
        <v>-3.1235298904258475E-2</v>
      </c>
      <c r="AG196">
        <f>(Table37[[#This Row],[out_o2]]-Table37[[#This Row],[t2]])*Table37[[#This Row],[out_o2]]*(1-Table37[[#This Row],[out_o2]])*Table37[[#This Row],[out_h2]]</f>
        <v>-3.1465232271507423E-2</v>
      </c>
    </row>
    <row r="197" spans="1:33">
      <c r="A197">
        <v>12</v>
      </c>
      <c r="B197">
        <v>0.05</v>
      </c>
      <c r="C197">
        <v>0.1</v>
      </c>
      <c r="D197">
        <v>0.01</v>
      </c>
      <c r="E197">
        <v>0.99</v>
      </c>
      <c r="F197" s="29">
        <v>0.8</v>
      </c>
      <c r="G197">
        <f t="shared" si="24"/>
        <v>0.15316308062084846</v>
      </c>
      <c r="H197">
        <f t="shared" si="25"/>
        <v>0.206326161241697</v>
      </c>
      <c r="I197">
        <f t="shared" si="26"/>
        <v>0.25288028214825115</v>
      </c>
      <c r="J197">
        <f t="shared" si="27"/>
        <v>0.30576056429650239</v>
      </c>
      <c r="K197">
        <f t="shared" si="28"/>
        <v>-0.18012057856807701</v>
      </c>
      <c r="L197">
        <f t="shared" si="29"/>
        <v>-0.13440140957191155</v>
      </c>
      <c r="M197">
        <f t="shared" si="30"/>
        <v>0.8212034502161909</v>
      </c>
      <c r="N197">
        <f t="shared" si="31"/>
        <v>0.87357378411308861</v>
      </c>
      <c r="O197">
        <f>((Table37[[#This Row],[i1]]*Table37[[#This Row],[w1]])+(Table37[[#This Row],[i2]]*Table37[[#This Row],[w2]]))</f>
        <v>2.8290770155212124E-2</v>
      </c>
      <c r="P197">
        <f>((Table37[[#This Row],[i1]]*Table37[[#This Row],[w3]])+(Table37[[#This Row],[i2]]*Table37[[#This Row],[w4]]))</f>
        <v>4.3220070537062796E-2</v>
      </c>
      <c r="Q197">
        <f>((1/(1 + EXP(-Table37[[#This Row],[h1]]))))</f>
        <v>0.50707222084701487</v>
      </c>
      <c r="R197">
        <f>((1/(1 + EXP(-Table37[[#This Row],[h2]]))))</f>
        <v>0.51080333599027661</v>
      </c>
      <c r="S197">
        <f>((Table37[[#This Row],[out_h1]]*Table37[[#This Row],[w5]])+(Table37[[#This Row],[out_h2]]*Table37[[#This Row],[w6]]))</f>
        <v>-0.15998683016589194</v>
      </c>
      <c r="T197">
        <f>((Table37[[#This Row],[out_h1]]*Table37[[#This Row],[w7]])+(Table37[[#This Row],[out_h2]]*Table37[[#This Row],[w8]]))</f>
        <v>0.86263386042697032</v>
      </c>
      <c r="U197">
        <f>((1/(1 + EXP(-Table37[[#This Row],[o1]]))))</f>
        <v>0.46008838692252757</v>
      </c>
      <c r="V197">
        <f>((1/(1 + EXP(-Table37[[#This Row],[o2]]))))</f>
        <v>0.70321064937797262</v>
      </c>
      <c r="W197">
        <f>((1/2 * (Table37[[#This Row],[t1]]-Table37[[#This Row],[out_o1]])^2))</f>
        <v>0.10128977802126143</v>
      </c>
      <c r="X197">
        <f>((1/2 * (Table37[[#This Row],[t2]]-Table37[[#This Row],[out_o2]])^2))</f>
        <v>4.1124065815102077E-2</v>
      </c>
      <c r="Y197" s="30">
        <f>Table37[[#This Row],[E1]]+Table37[[#This Row],[E2]]</f>
        <v>0.14241384383636352</v>
      </c>
      <c r="Z19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-8.659657599964075E-4</v>
      </c>
      <c r="AA19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-1.731931519992815E-3</v>
      </c>
      <c r="AB19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-8.4125773011050958E-4</v>
      </c>
      <c r="AC19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-1.6825154602210192E-3</v>
      </c>
      <c r="AD197">
        <f>(Table37[[#This Row],[out_o1]]-Table37[[#This Row],[t1]])*Table37[[#This Row],[out_o1]]*(1-Table37[[#This Row],[out_o1]])*Table37[[#This Row],[out_h1]]</f>
        <v>5.6693277776722416E-2</v>
      </c>
      <c r="AE197">
        <f>(Table37[[#This Row],[out_o1]]-Table37[[#This Row],[t1]])*Table37[[#This Row],[out_o1]]*(1-Table37[[#This Row],[out_o1]])*Table37[[#This Row],[out_h2]]</f>
        <v>5.7110435606588413E-2</v>
      </c>
      <c r="AF197">
        <f>(Table37[[#This Row],[out_o2]]-Table37[[#This Row],[t2]])*Table37[[#This Row],[out_o2]]*(1-Table37[[#This Row],[out_o2]])*Table37[[#This Row],[out_h1]]</f>
        <v>-3.0350551863837866E-2</v>
      </c>
      <c r="AG197">
        <f>(Table37[[#This Row],[out_o2]]-Table37[[#This Row],[t2]])*Table37[[#This Row],[out_o2]]*(1-Table37[[#This Row],[out_o2]])*Table37[[#This Row],[out_h2]]</f>
        <v>-3.0573875877676283E-2</v>
      </c>
    </row>
    <row r="198" spans="1:33">
      <c r="A198">
        <v>13</v>
      </c>
      <c r="B198">
        <v>0.05</v>
      </c>
      <c r="C198">
        <v>0.1</v>
      </c>
      <c r="D198">
        <v>0.01</v>
      </c>
      <c r="E198">
        <v>0.99</v>
      </c>
      <c r="F198" s="29">
        <v>0.8</v>
      </c>
      <c r="G198">
        <f t="shared" si="24"/>
        <v>0.1538558532288456</v>
      </c>
      <c r="H198">
        <f t="shared" si="25"/>
        <v>0.20771170645769127</v>
      </c>
      <c r="I198">
        <f t="shared" si="26"/>
        <v>0.25355328833233953</v>
      </c>
      <c r="J198">
        <f t="shared" si="27"/>
        <v>0.30710657666467922</v>
      </c>
      <c r="K198">
        <f t="shared" si="28"/>
        <v>-0.22547520078945493</v>
      </c>
      <c r="L198">
        <f t="shared" si="29"/>
        <v>-0.18008975805718228</v>
      </c>
      <c r="M198">
        <f t="shared" si="30"/>
        <v>0.84548389170726124</v>
      </c>
      <c r="N198">
        <f t="shared" si="31"/>
        <v>0.89803288481522969</v>
      </c>
      <c r="O198">
        <f>((Table37[[#This Row],[i1]]*Table37[[#This Row],[w1]])+(Table37[[#This Row],[i2]]*Table37[[#This Row],[w2]]))</f>
        <v>2.8463963307211407E-2</v>
      </c>
      <c r="P198">
        <f>((Table37[[#This Row],[i1]]*Table37[[#This Row],[w3]])+(Table37[[#This Row],[i2]]*Table37[[#This Row],[w4]]))</f>
        <v>4.33883220830849E-2</v>
      </c>
      <c r="Q198">
        <f>((1/(1 + EXP(-Table37[[#This Row],[h1]]))))</f>
        <v>0.50711551041940084</v>
      </c>
      <c r="R198">
        <f>((1/(1 + EXP(-Table37[[#This Row],[h2]]))))</f>
        <v>0.51084537916327599</v>
      </c>
      <c r="S198">
        <f>((Table37[[#This Row],[out_h1]]*Table37[[#This Row],[w5]])+(Table37[[#This Row],[out_h2]]*Table37[[#This Row],[w6]]))</f>
        <v>-0.20633999227340527</v>
      </c>
      <c r="T198">
        <f>((Table37[[#This Row],[out_h1]]*Table37[[#This Row],[w7]])+(Table37[[#This Row],[out_h2]]*Table37[[#This Row],[w8]]))</f>
        <v>0.88751394483903578</v>
      </c>
      <c r="U198">
        <f>((1/(1 + EXP(-Table37[[#This Row],[o1]]))))</f>
        <v>0.44859725042653603</v>
      </c>
      <c r="V198">
        <f>((1/(1 + EXP(-Table37[[#This Row],[o2]]))))</f>
        <v>0.70837687175270703</v>
      </c>
      <c r="W198">
        <f>((1/2 * (Table37[[#This Row],[t1]]-Table37[[#This Row],[out_o1]])^2))</f>
        <v>9.6183774040858774E-2</v>
      </c>
      <c r="X198">
        <f>((1/2 * (Table37[[#This Row],[t2]]-Table37[[#This Row],[out_o2]])^2))</f>
        <v>3.9655793181895611E-2</v>
      </c>
      <c r="Y198" s="30">
        <f>Table37[[#This Row],[E1]]+Table37[[#This Row],[E2]]</f>
        <v>0.13583956722275439</v>
      </c>
      <c r="Z19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-9.2043850211156087E-4</v>
      </c>
      <c r="AA19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-1.8408770042231217E-3</v>
      </c>
      <c r="AB19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-8.9710922698771746E-4</v>
      </c>
      <c r="AC19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-1.7942184539754349E-3</v>
      </c>
      <c r="AD198">
        <f>(Table37[[#This Row],[out_o1]]-Table37[[#This Row],[t1]])*Table37[[#This Row],[out_o1]]*(1-Table37[[#This Row],[out_o1]])*Table37[[#This Row],[out_h1]]</f>
        <v>5.50171809206896E-2</v>
      </c>
      <c r="AE198">
        <f>(Table37[[#This Row],[out_o1]]-Table37[[#This Row],[t1]])*Table37[[#This Row],[out_o1]]*(1-Table37[[#This Row],[out_o1]])*Table37[[#This Row],[out_h2]]</f>
        <v>5.542183599290873E-2</v>
      </c>
      <c r="AF198">
        <f>(Table37[[#This Row],[out_o2]]-Table37[[#This Row],[t2]])*Table37[[#This Row],[out_o2]]*(1-Table37[[#This Row],[out_o2]])*Table37[[#This Row],[out_h1]]</f>
        <v>-2.9502685501156093E-2</v>
      </c>
      <c r="AG198">
        <f>(Table37[[#This Row],[out_o2]]-Table37[[#This Row],[t2]])*Table37[[#This Row],[out_o2]]*(1-Table37[[#This Row],[out_o2]])*Table37[[#This Row],[out_h2]]</f>
        <v>-2.9719679740634455E-2</v>
      </c>
    </row>
    <row r="199" spans="1:33">
      <c r="A199">
        <v>14</v>
      </c>
      <c r="B199">
        <v>0.05</v>
      </c>
      <c r="C199">
        <v>0.1</v>
      </c>
      <c r="D199">
        <v>0.01</v>
      </c>
      <c r="E199">
        <v>0.99</v>
      </c>
      <c r="F199" s="29">
        <v>0.8</v>
      </c>
      <c r="G199">
        <f t="shared" si="24"/>
        <v>0.15459220403053484</v>
      </c>
      <c r="H199">
        <f t="shared" si="25"/>
        <v>0.20918440806106978</v>
      </c>
      <c r="I199">
        <f t="shared" si="26"/>
        <v>0.2542709757139297</v>
      </c>
      <c r="J199">
        <f t="shared" si="27"/>
        <v>0.30854195142785956</v>
      </c>
      <c r="K199">
        <f t="shared" si="28"/>
        <v>-0.26948894552600661</v>
      </c>
      <c r="L199">
        <f t="shared" si="29"/>
        <v>-0.22442722685150926</v>
      </c>
      <c r="M199">
        <f t="shared" si="30"/>
        <v>0.86908604010818613</v>
      </c>
      <c r="N199">
        <f t="shared" si="31"/>
        <v>0.92180862860773727</v>
      </c>
      <c r="O199">
        <f>((Table37[[#This Row],[i1]]*Table37[[#This Row],[w1]])+(Table37[[#This Row],[i2]]*Table37[[#This Row],[w2]]))</f>
        <v>2.8648051007633721E-2</v>
      </c>
      <c r="P199">
        <f>((Table37[[#This Row],[i1]]*Table37[[#This Row],[w3]])+(Table37[[#This Row],[i2]]*Table37[[#This Row],[w4]]))</f>
        <v>4.3567743928482443E-2</v>
      </c>
      <c r="Q199">
        <f>((1/(1 + EXP(-Table37[[#This Row],[h1]]))))</f>
        <v>0.50716152296365535</v>
      </c>
      <c r="R199">
        <f>((1/(1 + EXP(-Table37[[#This Row],[h2]]))))</f>
        <v>0.51089021343326113</v>
      </c>
      <c r="S199">
        <f>((Table37[[#This Row],[out_h1]]*Table37[[#This Row],[w5]])+(Table37[[#This Row],[out_h2]]*Table37[[#This Row],[w6]]))</f>
        <v>-0.25133209786124155</v>
      </c>
      <c r="T199">
        <f>((Table37[[#This Row],[out_h1]]*Table37[[#This Row],[w7]])+(Table37[[#This Row],[out_h2]]*Table37[[#This Row],[w8]]))</f>
        <v>0.91171000670174873</v>
      </c>
      <c r="U199">
        <f>((1/(1 + EXP(-Table37[[#This Row],[o1]]))))</f>
        <v>0.43749565163151655</v>
      </c>
      <c r="V199">
        <f>((1/(1 + EXP(-Table37[[#This Row],[o2]]))))</f>
        <v>0.71334995552425373</v>
      </c>
      <c r="W199">
        <f>((1/2 * (Table37[[#This Row],[t1]]-Table37[[#This Row],[out_o1]])^2))</f>
        <v>9.1376266081927476E-2</v>
      </c>
      <c r="X199">
        <f>((1/2 * (Table37[[#This Row],[t2]]-Table37[[#This Row],[out_o2]])^2))</f>
        <v>3.8267623554216194E-2</v>
      </c>
      <c r="Y199" s="30">
        <f>Table37[[#This Row],[E1]]+Table37[[#This Row],[E2]]</f>
        <v>0.12964388963614368</v>
      </c>
      <c r="Z19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-9.6874326294573473E-4</v>
      </c>
      <c r="AA19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-1.9374865258914695E-3</v>
      </c>
      <c r="AB19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-9.4677087795716529E-4</v>
      </c>
      <c r="AC19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-1.8935417559143306E-3</v>
      </c>
      <c r="AD199">
        <f>(Table37[[#This Row],[out_o1]]-Table37[[#This Row],[t1]])*Table37[[#This Row],[out_o1]]*(1-Table37[[#This Row],[out_o1]])*Table37[[#This Row],[out_h1]]</f>
        <v>5.335530707867598E-2</v>
      </c>
      <c r="AE199">
        <f>(Table37[[#This Row],[out_o1]]-Table37[[#This Row],[t1]])*Table37[[#This Row],[out_o1]]*(1-Table37[[#This Row],[out_o1]])*Table37[[#This Row],[out_h2]]</f>
        <v>5.3747579394297612E-2</v>
      </c>
      <c r="AF199">
        <f>(Table37[[#This Row],[out_o2]]-Table37[[#This Row],[t2]])*Table37[[#This Row],[out_o2]]*(1-Table37[[#This Row],[out_o2]])*Table37[[#This Row],[out_h1]]</f>
        <v>-2.8690075669255421E-2</v>
      </c>
      <c r="AG199">
        <f>(Table37[[#This Row],[out_o2]]-Table37[[#This Row],[t2]])*Table37[[#This Row],[out_o2]]*(1-Table37[[#This Row],[out_o2]])*Table37[[#This Row],[out_h2]]</f>
        <v>-2.8901007309130412E-2</v>
      </c>
    </row>
    <row r="200" spans="1:33">
      <c r="A200">
        <v>15</v>
      </c>
      <c r="B200">
        <v>0.05</v>
      </c>
      <c r="C200">
        <v>0.1</v>
      </c>
      <c r="D200">
        <v>0.01</v>
      </c>
      <c r="E200">
        <v>0.99</v>
      </c>
      <c r="F200" s="29">
        <v>0.8</v>
      </c>
      <c r="G200">
        <f t="shared" si="24"/>
        <v>0.15536719864089144</v>
      </c>
      <c r="H200">
        <f t="shared" si="25"/>
        <v>0.21073439728178295</v>
      </c>
      <c r="I200">
        <f t="shared" si="26"/>
        <v>0.25502839241629544</v>
      </c>
      <c r="J200">
        <f t="shared" si="27"/>
        <v>0.31005678483259103</v>
      </c>
      <c r="K200">
        <f t="shared" si="28"/>
        <v>-0.31217319118894737</v>
      </c>
      <c r="L200">
        <f t="shared" si="29"/>
        <v>-0.26742529036694734</v>
      </c>
      <c r="M200">
        <f t="shared" si="30"/>
        <v>0.89203810064359046</v>
      </c>
      <c r="N200">
        <f t="shared" si="31"/>
        <v>0.94492943445504163</v>
      </c>
      <c r="O200">
        <f>((Table37[[#This Row],[i1]]*Table37[[#This Row],[w1]])+(Table37[[#This Row],[i2]]*Table37[[#This Row],[w2]]))</f>
        <v>2.8841799660222867E-2</v>
      </c>
      <c r="P200">
        <f>((Table37[[#This Row],[i1]]*Table37[[#This Row],[w3]])+(Table37[[#This Row],[i2]]*Table37[[#This Row],[w4]]))</f>
        <v>4.3757098104073876E-2</v>
      </c>
      <c r="Q200">
        <f>((1/(1 + EXP(-Table37[[#This Row],[h1]]))))</f>
        <v>0.50720995012258996</v>
      </c>
      <c r="R200">
        <f>((1/(1 + EXP(-Table37[[#This Row],[h2]]))))</f>
        <v>0.51093752942265747</v>
      </c>
      <c r="S200">
        <f>((Table37[[#This Row],[out_h1]]*Table37[[#This Row],[w5]])+(Table37[[#This Row],[out_h2]]*Table37[[#This Row],[w6]]))</f>
        <v>-0.29497496589778061</v>
      </c>
      <c r="T200">
        <f>((Table37[[#This Row],[out_h1]]*Table37[[#This Row],[w7]])+(Table37[[#This Row],[out_h2]]*Table37[[#This Row],[w8]]))</f>
        <v>0.93525051125409331</v>
      </c>
      <c r="U200">
        <f>((1/(1 + EXP(-Table37[[#This Row],[o1]]))))</f>
        <v>0.42678635164574114</v>
      </c>
      <c r="V200">
        <f>((1/(1 + EXP(-Table37[[#This Row],[o2]]))))</f>
        <v>0.71813928525288817</v>
      </c>
      <c r="W200">
        <f>((1/2 * (Table37[[#This Row],[t1]]-Table37[[#This Row],[out_o1]])^2))</f>
        <v>8.6855431459083685E-2</v>
      </c>
      <c r="X200">
        <f>((1/2 * (Table37[[#This Row],[t2]]-Table37[[#This Row],[out_o2]])^2))</f>
        <v>3.6954124111405251E-2</v>
      </c>
      <c r="Y200" s="30">
        <f>Table37[[#This Row],[E1]]+Table37[[#This Row],[E2]]</f>
        <v>0.12380955557048894</v>
      </c>
      <c r="Z20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-1.0112610501834772E-3</v>
      </c>
      <c r="AA20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-2.0225221003669545E-3</v>
      </c>
      <c r="AB20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-9.9061454174146019E-4</v>
      </c>
      <c r="AC20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-1.9812290834829204E-3</v>
      </c>
      <c r="AD200">
        <f>(Table37[[#This Row],[out_o1]]-Table37[[#This Row],[t1]])*Table37[[#This Row],[out_o1]]*(1-Table37[[#This Row],[out_o1]])*Table37[[#This Row],[out_h1]]</f>
        <v>5.1716401510569797E-2</v>
      </c>
      <c r="AE200">
        <f>(Table37[[#This Row],[out_o1]]-Table37[[#This Row],[t1]])*Table37[[#This Row],[out_o1]]*(1-Table37[[#This Row],[out_o1]])*Table37[[#This Row],[out_h2]]</f>
        <v>5.209647486618553E-2</v>
      </c>
      <c r="AF200">
        <f>(Table37[[#This Row],[out_o2]]-Table37[[#This Row],[t2]])*Table37[[#This Row],[out_o2]]*(1-Table37[[#This Row],[out_o2]])*Table37[[#This Row],[out_h1]]</f>
        <v>-2.7911132153311813E-2</v>
      </c>
      <c r="AG200">
        <f>(Table37[[#This Row],[out_o2]]-Table37[[#This Row],[t2]])*Table37[[#This Row],[out_o2]]*(1-Table37[[#This Row],[out_o2]])*Table37[[#This Row],[out_h2]]</f>
        <v>-2.8116256201905471E-2</v>
      </c>
    </row>
    <row r="201" spans="1:33">
      <c r="A201">
        <v>16</v>
      </c>
      <c r="B201">
        <v>0.05</v>
      </c>
      <c r="C201">
        <v>0.1</v>
      </c>
      <c r="D201">
        <v>0.01</v>
      </c>
      <c r="E201">
        <v>0.99</v>
      </c>
      <c r="F201" s="29">
        <v>0.8</v>
      </c>
      <c r="G201">
        <f t="shared" si="24"/>
        <v>0.15617620748103822</v>
      </c>
      <c r="H201">
        <f t="shared" si="25"/>
        <v>0.21235241496207652</v>
      </c>
      <c r="I201">
        <f t="shared" si="26"/>
        <v>0.25582088404968861</v>
      </c>
      <c r="J201">
        <f t="shared" si="27"/>
        <v>0.31164176809937738</v>
      </c>
      <c r="K201">
        <f t="shared" si="28"/>
        <v>-0.3535463123974032</v>
      </c>
      <c r="L201">
        <f t="shared" si="29"/>
        <v>-0.30910247025989579</v>
      </c>
      <c r="M201">
        <f t="shared" si="30"/>
        <v>0.91436700636623991</v>
      </c>
      <c r="N201">
        <f t="shared" si="31"/>
        <v>0.96742243941656603</v>
      </c>
      <c r="O201">
        <f>((Table37[[#This Row],[i1]]*Table37[[#This Row],[w1]])+(Table37[[#This Row],[i2]]*Table37[[#This Row],[w2]]))</f>
        <v>2.9044051870259564E-2</v>
      </c>
      <c r="P201">
        <f>((Table37[[#This Row],[i1]]*Table37[[#This Row],[w3]])+(Table37[[#This Row],[i2]]*Table37[[#This Row],[w4]]))</f>
        <v>4.395522101242217E-2</v>
      </c>
      <c r="Q201">
        <f>((1/(1 + EXP(-Table37[[#This Row],[h1]]))))</f>
        <v>0.50726050258745625</v>
      </c>
      <c r="R201">
        <f>((1/(1 + EXP(-Table37[[#This Row],[h2]]))))</f>
        <v>0.510987036340948</v>
      </c>
      <c r="S201">
        <f>((Table37[[#This Row],[out_h1]]*Table37[[#This Row],[w5]])+(Table37[[#This Row],[out_h2]]*Table37[[#This Row],[w6]]))</f>
        <v>-0.33728743531841876</v>
      </c>
      <c r="T201">
        <f>((Table37[[#This Row],[out_h1]]*Table37[[#This Row],[w7]])+(Table37[[#This Row],[out_h2]]*Table37[[#This Row],[w8]]))</f>
        <v>0.95816259240592805</v>
      </c>
      <c r="U201">
        <f>((1/(1 + EXP(-Table37[[#This Row],[o1]]))))</f>
        <v>0.41646854156467822</v>
      </c>
      <c r="V201">
        <f>((1/(1 + EXP(-Table37[[#This Row],[o2]]))))</f>
        <v>0.72275377473640867</v>
      </c>
      <c r="W201">
        <f>((1/2 * (Table37[[#This Row],[t1]]-Table37[[#This Row],[out_o1]])^2))</f>
        <v>8.2608337640858273E-2</v>
      </c>
      <c r="X201">
        <f>((1/2 * (Table37[[#This Row],[t2]]-Table37[[#This Row],[out_o2]])^2))</f>
        <v>3.5710272458819095E-2</v>
      </c>
      <c r="Y201" s="30">
        <f>Table37[[#This Row],[E1]]+Table37[[#This Row],[E2]]</f>
        <v>0.11831861009967737</v>
      </c>
      <c r="Z20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-1.0483904671219255E-3</v>
      </c>
      <c r="AA20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-2.096780934243851E-3</v>
      </c>
      <c r="AB20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-1.0290316048478226E-3</v>
      </c>
      <c r="AC20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-2.0580632096956451E-3</v>
      </c>
      <c r="AD201">
        <f>(Table37[[#This Row],[out_o1]]-Table37[[#This Row],[t1]])*Table37[[#This Row],[out_o1]]*(1-Table37[[#This Row],[out_o1]])*Table37[[#This Row],[out_h1]]</f>
        <v>5.0107699347787131E-2</v>
      </c>
      <c r="AE201">
        <f>(Table37[[#This Row],[out_o1]]-Table37[[#This Row],[t1]])*Table37[[#This Row],[out_o1]]*(1-Table37[[#This Row],[out_o1]])*Table37[[#This Row],[out_h2]]</f>
        <v>5.0475810075858558E-2</v>
      </c>
      <c r="AF201">
        <f>(Table37[[#This Row],[out_o2]]-Table37[[#This Row],[t2]])*Table37[[#This Row],[out_o2]]*(1-Table37[[#This Row],[out_o2]])*Table37[[#This Row],[out_h1]]</f>
        <v>-2.7164307485461704E-2</v>
      </c>
      <c r="AG201">
        <f>(Table37[[#This Row],[out_o2]]-Table37[[#This Row],[t2]])*Table37[[#This Row],[out_o2]]*(1-Table37[[#This Row],[out_o2]])*Table37[[#This Row],[out_h2]]</f>
        <v>-2.7363867096782613E-2</v>
      </c>
    </row>
    <row r="202" spans="1:33">
      <c r="A202">
        <v>17</v>
      </c>
      <c r="B202">
        <v>0.05</v>
      </c>
      <c r="C202">
        <v>0.1</v>
      </c>
      <c r="D202">
        <v>0.01</v>
      </c>
      <c r="E202">
        <v>0.99</v>
      </c>
      <c r="F202" s="29">
        <v>0.8</v>
      </c>
      <c r="G202">
        <f t="shared" si="24"/>
        <v>0.15701491985473576</v>
      </c>
      <c r="H202">
        <f t="shared" si="25"/>
        <v>0.21402983970947159</v>
      </c>
      <c r="I202">
        <f t="shared" si="26"/>
        <v>0.25664410933356685</v>
      </c>
      <c r="J202">
        <f t="shared" si="27"/>
        <v>0.31328821866713391</v>
      </c>
      <c r="K202">
        <f t="shared" si="28"/>
        <v>-0.39363247187563288</v>
      </c>
      <c r="L202">
        <f t="shared" si="29"/>
        <v>-0.34948311832058265</v>
      </c>
      <c r="M202">
        <f t="shared" si="30"/>
        <v>0.93609845235460931</v>
      </c>
      <c r="N202">
        <f t="shared" si="31"/>
        <v>0.98931353309399217</v>
      </c>
      <c r="O202">
        <f>((Table37[[#This Row],[i1]]*Table37[[#This Row],[w1]])+(Table37[[#This Row],[i2]]*Table37[[#This Row],[w2]]))</f>
        <v>2.9253729963683948E-2</v>
      </c>
      <c r="P202">
        <f>((Table37[[#This Row],[i1]]*Table37[[#This Row],[w3]])+(Table37[[#This Row],[i2]]*Table37[[#This Row],[w4]]))</f>
        <v>4.4161027333391736E-2</v>
      </c>
      <c r="Q202">
        <f>((1/(1 + EXP(-Table37[[#This Row],[h1]]))))</f>
        <v>0.50731291097767606</v>
      </c>
      <c r="R202">
        <f>((1/(1 + EXP(-Table37[[#This Row],[h2]]))))</f>
        <v>0.51103846296081956</v>
      </c>
      <c r="S202">
        <f>((Table37[[#This Row],[out_h1]]*Table37[[#This Row],[w5]])+(Table37[[#This Row],[out_h2]]*Table37[[#This Row],[w6]]))</f>
        <v>-0.37829415077987033</v>
      </c>
      <c r="T202">
        <f>((Table37[[#This Row],[out_h1]]*Table37[[#This Row],[w7]])+(Table37[[#This Row],[out_h2]]*Table37[[#This Row],[w8]]))</f>
        <v>0.98047209816440595</v>
      </c>
      <c r="U202">
        <f>((1/(1 + EXP(-Table37[[#This Row],[o1]]))))</f>
        <v>0.40653839294998989</v>
      </c>
      <c r="V202">
        <f>((1/(1 + EXP(-Table37[[#This Row],[o2]]))))</f>
        <v>0.72720188089189597</v>
      </c>
      <c r="W202">
        <f>((1/2 * (Table37[[#This Row],[t1]]-Table37[[#This Row],[out_o1]])^2))</f>
        <v>7.8621348541680292E-2</v>
      </c>
      <c r="X202">
        <f>((1/2 * (Table37[[#This Row],[t2]]-Table37[[#This Row],[out_o2]])^2))</f>
        <v>3.4531425703378617E-2</v>
      </c>
      <c r="Y202" s="30">
        <f>Table37[[#This Row],[E1]]+Table37[[#This Row],[E2]]</f>
        <v>0.1131527742450589</v>
      </c>
      <c r="Z20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-1.0805365559295288E-3</v>
      </c>
      <c r="AA20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-2.1610731118590575E-3</v>
      </c>
      <c r="AB20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-1.0624216220753043E-3</v>
      </c>
      <c r="AC20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-2.1248432441506085E-3</v>
      </c>
      <c r="AD202">
        <f>(Table37[[#This Row],[out_o1]]-Table37[[#This Row],[t1]])*Table37[[#This Row],[out_o1]]*(1-Table37[[#This Row],[out_o1]])*Table37[[#This Row],[out_h1]]</f>
        <v>4.8535035507160984E-2</v>
      </c>
      <c r="AE202">
        <f>(Table37[[#This Row],[out_o1]]-Table37[[#This Row],[t1]])*Table37[[#This Row],[out_o1]]*(1-Table37[[#This Row],[out_o1]])*Table37[[#This Row],[out_h2]]</f>
        <v>4.8891462071265518E-2</v>
      </c>
      <c r="AF202">
        <f>(Table37[[#This Row],[out_o2]]-Table37[[#This Row],[t2]])*Table37[[#This Row],[out_o2]]*(1-Table37[[#This Row],[out_o2]])*Table37[[#This Row],[out_h1]]</f>
        <v>-2.6448103321718489E-2</v>
      </c>
      <c r="AG202">
        <f>(Table37[[#This Row],[out_o2]]-Table37[[#This Row],[t2]])*Table37[[#This Row],[out_o2]]*(1-Table37[[#This Row],[out_o2]])*Table37[[#This Row],[out_h2]]</f>
        <v>-2.6642330162093438E-2</v>
      </c>
    </row>
    <row r="203" spans="1:33">
      <c r="A203">
        <v>18</v>
      </c>
      <c r="B203">
        <v>0.05</v>
      </c>
      <c r="C203">
        <v>0.1</v>
      </c>
      <c r="D203">
        <v>0.01</v>
      </c>
      <c r="E203">
        <v>0.99</v>
      </c>
      <c r="F203" s="29">
        <v>0.8</v>
      </c>
      <c r="G203">
        <f t="shared" si="24"/>
        <v>0.15787934909947937</v>
      </c>
      <c r="H203">
        <f t="shared" si="25"/>
        <v>0.21575869819895885</v>
      </c>
      <c r="I203">
        <f t="shared" si="26"/>
        <v>0.2574940466312271</v>
      </c>
      <c r="J203">
        <f t="shared" si="27"/>
        <v>0.31498809326245442</v>
      </c>
      <c r="K203">
        <f t="shared" si="28"/>
        <v>-0.43246050028136168</v>
      </c>
      <c r="L203">
        <f t="shared" si="29"/>
        <v>-0.38859628797759505</v>
      </c>
      <c r="M203">
        <f t="shared" si="30"/>
        <v>0.95725693501198406</v>
      </c>
      <c r="N203">
        <f t="shared" si="31"/>
        <v>1.010627397223667</v>
      </c>
      <c r="O203">
        <f>((Table37[[#This Row],[i1]]*Table37[[#This Row],[w1]])+(Table37[[#This Row],[i2]]*Table37[[#This Row],[w2]]))</f>
        <v>2.9469837274869855E-2</v>
      </c>
      <c r="P203">
        <f>((Table37[[#This Row],[i1]]*Table37[[#This Row],[w3]])+(Table37[[#This Row],[i2]]*Table37[[#This Row],[w4]]))</f>
        <v>4.43735116578068E-2</v>
      </c>
      <c r="Q203">
        <f>((1/(1 + EXP(-Table37[[#This Row],[h1]]))))</f>
        <v>0.50736692616276735</v>
      </c>
      <c r="R203">
        <f>((1/(1 + EXP(-Table37[[#This Row],[h2]]))))</f>
        <v>0.51109155802647033</v>
      </c>
      <c r="S203">
        <f>((Table37[[#This Row],[out_h1]]*Table37[[#This Row],[w5]])+(Table37[[#This Row],[out_h2]]*Table37[[#This Row],[w6]]))</f>
        <v>-0.41802443698033909</v>
      </c>
      <c r="T203">
        <f>((Table37[[#This Row],[out_h1]]*Table37[[#This Row],[w7]])+(Table37[[#This Row],[out_h2]]*Table37[[#This Row],[w8]]))</f>
        <v>1.0022036396963028</v>
      </c>
      <c r="U203">
        <f>((1/(1 + EXP(-Table37[[#This Row],[o1]]))))</f>
        <v>0.39698958152527414</v>
      </c>
      <c r="V203">
        <f>((1/(1 + EXP(-Table37[[#This Row],[o2]]))))</f>
        <v>0.73149161982410182</v>
      </c>
      <c r="W203">
        <f>((1/2 * (Table37[[#This Row],[t1]]-Table37[[#This Row],[out_o1]])^2))</f>
        <v>7.4880468104553399E-2</v>
      </c>
      <c r="X203">
        <f>((1/2 * (Table37[[#This Row],[t2]]-Table37[[#This Row],[out_o2]])^2))</f>
        <v>3.3413291310583348E-2</v>
      </c>
      <c r="Y203" s="30">
        <f>Table37[[#This Row],[E1]]+Table37[[#This Row],[E2]]</f>
        <v>0.10829375941513675</v>
      </c>
      <c r="Z20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-1.1081016885782587E-3</v>
      </c>
      <c r="AA20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-2.2162033771565173E-3</v>
      </c>
      <c r="AB20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-1.0911829932601252E-3</v>
      </c>
      <c r="AC20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-2.1823659865202504E-3</v>
      </c>
      <c r="AD203">
        <f>(Table37[[#This Row],[out_o1]]-Table37[[#This Row],[t1]])*Table37[[#This Row],[out_o1]]*(1-Table37[[#This Row],[out_o1]])*Table37[[#This Row],[out_h1]]</f>
        <v>4.7002975504805214E-2</v>
      </c>
      <c r="AE203">
        <f>(Table37[[#This Row],[out_o1]]-Table37[[#This Row],[t1]])*Table37[[#This Row],[out_o1]]*(1-Table37[[#This Row],[out_o1]])*Table37[[#This Row],[out_h2]]</f>
        <v>4.7348029096646725E-2</v>
      </c>
      <c r="AF203">
        <f>(Table37[[#This Row],[out_o2]]-Table37[[#This Row],[t2]])*Table37[[#This Row],[out_o2]]*(1-Table37[[#This Row],[out_o2]])*Table37[[#This Row],[out_h1]]</f>
        <v>-2.5761074847523772E-2</v>
      </c>
      <c r="AG203">
        <f>(Table37[[#This Row],[out_o2]]-Table37[[#This Row],[t2]])*Table37[[#This Row],[out_o2]]*(1-Table37[[#This Row],[out_o2]])*Table37[[#This Row],[out_h2]]</f>
        <v>-2.5950189500593499E-2</v>
      </c>
    </row>
    <row r="204" spans="1:33">
      <c r="A204">
        <v>19</v>
      </c>
      <c r="B204">
        <v>0.05</v>
      </c>
      <c r="C204">
        <v>0.1</v>
      </c>
      <c r="D204">
        <v>0.01</v>
      </c>
      <c r="E204">
        <v>0.99</v>
      </c>
      <c r="F204" s="29">
        <v>0.8</v>
      </c>
      <c r="G204">
        <f t="shared" si="24"/>
        <v>0.15876583045034198</v>
      </c>
      <c r="H204">
        <f t="shared" si="25"/>
        <v>0.21753166090068407</v>
      </c>
      <c r="I204">
        <f t="shared" si="26"/>
        <v>0.25836699302583521</v>
      </c>
      <c r="J204">
        <f t="shared" si="27"/>
        <v>0.31673398605167064</v>
      </c>
      <c r="K204">
        <f t="shared" si="28"/>
        <v>-0.47006288068520585</v>
      </c>
      <c r="L204">
        <f t="shared" si="29"/>
        <v>-0.42647471125491243</v>
      </c>
      <c r="M204">
        <f t="shared" si="30"/>
        <v>0.97786579489000303</v>
      </c>
      <c r="N204">
        <f t="shared" si="31"/>
        <v>1.0313875488241417</v>
      </c>
      <c r="O204">
        <f>((Table37[[#This Row],[i1]]*Table37[[#This Row],[w1]])+(Table37[[#This Row],[i2]]*Table37[[#This Row],[w2]]))</f>
        <v>2.9691457612585508E-2</v>
      </c>
      <c r="P204">
        <f>((Table37[[#This Row],[i1]]*Table37[[#This Row],[w3]])+(Table37[[#This Row],[i2]]*Table37[[#This Row],[w4]]))</f>
        <v>4.4591748256458827E-2</v>
      </c>
      <c r="Q204">
        <f>((1/(1 + EXP(-Table37[[#This Row],[h1]]))))</f>
        <v>0.50742231912884106</v>
      </c>
      <c r="R204">
        <f>((1/(1 + EXP(-Table37[[#This Row],[h2]]))))</f>
        <v>0.51114609019587054</v>
      </c>
      <c r="S204">
        <f>((Table37[[#This Row],[out_h1]]*Table37[[#This Row],[w5]])+(Table37[[#This Row],[out_h2]]*Table37[[#This Row],[w6]]))</f>
        <v>-0.45651127827903215</v>
      </c>
      <c r="T204">
        <f>((Table37[[#This Row],[out_h1]]*Table37[[#This Row],[w7]])+(Table37[[#This Row],[out_h2]]*Table37[[#This Row],[w8]]))</f>
        <v>1.0233806424980154</v>
      </c>
      <c r="U204">
        <f>((1/(1 + EXP(-Table37[[#This Row],[o1]]))))</f>
        <v>0.38781377122455579</v>
      </c>
      <c r="V204">
        <f>((1/(1 + EXP(-Table37[[#This Row],[o2]]))))</f>
        <v>0.73563058434084894</v>
      </c>
      <c r="W204">
        <f>((1/2 * (Table37[[#This Row],[t1]]-Table37[[#This Row],[out_o1]])^2))</f>
        <v>7.1371622863460493E-2</v>
      </c>
      <c r="X204">
        <f>((1/2 * (Table37[[#This Row],[t2]]-Table37[[#This Row],[out_o2]])^2))</f>
        <v>3.235189981138898E-2</v>
      </c>
      <c r="Y204" s="30">
        <f>Table37[[#This Row],[E1]]+Table37[[#This Row],[E2]]</f>
        <v>0.10372352267484947</v>
      </c>
      <c r="Z20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-1.1314784200188769E-3</v>
      </c>
      <c r="AA20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-2.2629568400377538E-3</v>
      </c>
      <c r="AB20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-1.1157056030143882E-3</v>
      </c>
      <c r="AC20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-2.2314112060287765E-3</v>
      </c>
      <c r="AD204">
        <f>(Table37[[#This Row],[out_o1]]-Table37[[#This Row],[t1]])*Table37[[#This Row],[out_o1]]*(1-Table37[[#This Row],[out_o1]])*Table37[[#This Row],[out_h1]]</f>
        <v>4.5514956532242669E-2</v>
      </c>
      <c r="AE204">
        <f>(Table37[[#This Row],[out_o1]]-Table37[[#This Row],[t1]])*Table37[[#This Row],[out_o1]]*(1-Table37[[#This Row],[out_o1]])*Table37[[#This Row],[out_h2]]</f>
        <v>4.5848972738985111E-2</v>
      </c>
      <c r="AF204">
        <f>(Table37[[#This Row],[out_o2]]-Table37[[#This Row],[t2]])*Table37[[#This Row],[out_o2]]*(1-Table37[[#This Row],[out_o2]])*Table37[[#This Row],[out_h1]]</f>
        <v>-2.5101833601429712E-2</v>
      </c>
      <c r="AG204">
        <f>(Table37[[#This Row],[out_o2]]-Table37[[#This Row],[t2]])*Table37[[#This Row],[out_o2]]*(1-Table37[[#This Row],[out_o2]])*Table37[[#This Row],[out_h2]]</f>
        <v>-2.5286045998422556E-2</v>
      </c>
    </row>
    <row r="205" spans="1:33">
      <c r="A205">
        <v>20</v>
      </c>
      <c r="B205">
        <v>0.05</v>
      </c>
      <c r="C205">
        <v>0.1</v>
      </c>
      <c r="D205">
        <v>0.01</v>
      </c>
      <c r="E205">
        <v>0.99</v>
      </c>
      <c r="F205" s="29">
        <v>0.8</v>
      </c>
      <c r="G205">
        <f t="shared" si="24"/>
        <v>0.1596710131863571</v>
      </c>
      <c r="H205">
        <f t="shared" si="25"/>
        <v>0.21934202637271427</v>
      </c>
      <c r="I205">
        <f t="shared" si="26"/>
        <v>0.2592595575082467</v>
      </c>
      <c r="J205">
        <f t="shared" si="27"/>
        <v>0.31851911501649366</v>
      </c>
      <c r="K205">
        <f t="shared" si="28"/>
        <v>-0.506474845911</v>
      </c>
      <c r="L205">
        <f t="shared" si="29"/>
        <v>-0.46315388944610053</v>
      </c>
      <c r="M205">
        <f t="shared" si="30"/>
        <v>0.99794726177114679</v>
      </c>
      <c r="N205">
        <f t="shared" si="31"/>
        <v>1.0516163856228797</v>
      </c>
      <c r="O205">
        <f>((Table37[[#This Row],[i1]]*Table37[[#This Row],[w1]])+(Table37[[#This Row],[i2]]*Table37[[#This Row],[w2]]))</f>
        <v>2.9917753296589286E-2</v>
      </c>
      <c r="P205">
        <f>((Table37[[#This Row],[i1]]*Table37[[#This Row],[w3]])+(Table37[[#This Row],[i2]]*Table37[[#This Row],[w4]]))</f>
        <v>4.4814889377061698E-2</v>
      </c>
      <c r="Q205">
        <f>((1/(1 + EXP(-Table37[[#This Row],[h1]]))))</f>
        <v>0.50747888048778278</v>
      </c>
      <c r="R205">
        <f>((1/(1 + EXP(-Table37[[#This Row],[h2]]))))</f>
        <v>0.51120184761510279</v>
      </c>
      <c r="S205">
        <f>((Table37[[#This Row],[out_h1]]*Table37[[#This Row],[w5]])+(Table37[[#This Row],[out_h2]]*Table37[[#This Row],[w6]]))</f>
        <v>-0.49379041181310424</v>
      </c>
      <c r="T205">
        <f>((Table37[[#This Row],[out_h1]]*Table37[[#This Row],[w7]])+(Table37[[#This Row],[out_h2]]*Table37[[#This Row],[w8]]))</f>
        <v>1.0440253985022023</v>
      </c>
      <c r="U205">
        <f>((1/(1 + EXP(-Table37[[#This Row],[o1]]))))</f>
        <v>0.37900105088743424</v>
      </c>
      <c r="V205">
        <f>((1/(1 + EXP(-Table37[[#This Row],[o2]]))))</f>
        <v>0.73962596233705935</v>
      </c>
      <c r="W205">
        <f>((1/2 * (Table37[[#This Row],[t1]]-Table37[[#This Row],[out_o1]])^2))</f>
        <v>6.8080887778015409E-2</v>
      </c>
      <c r="X205">
        <f>((1/2 * (Table37[[#This Row],[t2]]-Table37[[#This Row],[out_o2]])^2))</f>
        <v>3.1343579367821811E-2</v>
      </c>
      <c r="Y205" s="30">
        <f>Table37[[#This Row],[E1]]+Table37[[#This Row],[E2]]</f>
        <v>9.942446714583722E-2</v>
      </c>
      <c r="Z20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-1.1510441282821479E-3</v>
      </c>
      <c r="AA20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-2.3020882565642957E-3</v>
      </c>
      <c r="AB20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-1.1363652568647949E-3</v>
      </c>
      <c r="AC20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-2.2727305137295898E-3</v>
      </c>
      <c r="AD205">
        <f>(Table37[[#This Row],[out_o1]]-Table37[[#This Row],[t1]])*Table37[[#This Row],[out_o1]]*(1-Table37[[#This Row],[out_o1]])*Table37[[#This Row],[out_h1]]</f>
        <v>4.407343049681408E-2</v>
      </c>
      <c r="AE205">
        <f>(Table37[[#This Row],[out_o1]]-Table37[[#This Row],[t1]])*Table37[[#This Row],[out_o1]]*(1-Table37[[#This Row],[out_o1]])*Table37[[#This Row],[out_h2]]</f>
        <v>4.4396762046631767E-2</v>
      </c>
      <c r="AF205">
        <f>(Table37[[#This Row],[out_o2]]-Table37[[#This Row],[t2]])*Table37[[#This Row],[out_o2]]*(1-Table37[[#This Row],[out_o2]])*Table37[[#This Row],[out_h1]]</f>
        <v>-2.4469049039935305E-2</v>
      </c>
      <c r="AG205">
        <f>(Table37[[#This Row],[out_o2]]-Table37[[#This Row],[t2]])*Table37[[#This Row],[out_o2]]*(1-Table37[[#This Row],[out_o2]])*Table37[[#This Row],[out_h2]]</f>
        <v>-2.4648558904710169E-2</v>
      </c>
    </row>
    <row r="206" spans="1:33">
      <c r="A206">
        <v>21</v>
      </c>
      <c r="B206">
        <v>0.05</v>
      </c>
      <c r="C206">
        <v>0.1</v>
      </c>
      <c r="D206">
        <v>0.01</v>
      </c>
      <c r="E206">
        <v>0.99</v>
      </c>
      <c r="F206" s="29">
        <v>0.8</v>
      </c>
      <c r="G206">
        <f t="shared" si="24"/>
        <v>0.16059184848898281</v>
      </c>
      <c r="H206">
        <f t="shared" si="25"/>
        <v>0.22118369697796572</v>
      </c>
      <c r="I206">
        <f t="shared" si="26"/>
        <v>0.26016864971373854</v>
      </c>
      <c r="J206">
        <f t="shared" si="27"/>
        <v>0.32033729942747735</v>
      </c>
      <c r="K206">
        <f t="shared" si="28"/>
        <v>-0.54173359030845125</v>
      </c>
      <c r="L206">
        <f t="shared" si="29"/>
        <v>-0.49867129908340596</v>
      </c>
      <c r="M206">
        <f t="shared" si="30"/>
        <v>1.017522501003095</v>
      </c>
      <c r="N206">
        <f t="shared" si="31"/>
        <v>1.0713352327466479</v>
      </c>
      <c r="O206">
        <f>((Table37[[#This Row],[i1]]*Table37[[#This Row],[w1]])+(Table37[[#This Row],[i2]]*Table37[[#This Row],[w2]]))</f>
        <v>3.0147962122245714E-2</v>
      </c>
      <c r="P206">
        <f>((Table37[[#This Row],[i1]]*Table37[[#This Row],[w3]])+(Table37[[#This Row],[i2]]*Table37[[#This Row],[w4]]))</f>
        <v>4.5042162428434666E-2</v>
      </c>
      <c r="Q206">
        <f>((1/(1 + EXP(-Table37[[#This Row],[h1]]))))</f>
        <v>0.50753641971845664</v>
      </c>
      <c r="R206">
        <f>((1/(1 + EXP(-Table37[[#This Row],[h2]]))))</f>
        <v>0.51125863721458364</v>
      </c>
      <c r="S206">
        <f>((Table37[[#This Row],[out_h1]]*Table37[[#This Row],[w5]])+(Table37[[#This Row],[out_h2]]*Table37[[#This Row],[w6]]))</f>
        <v>-0.52989953565378478</v>
      </c>
      <c r="T206">
        <f>((Table37[[#This Row],[out_h1]]*Table37[[#This Row],[w7]])+(Table37[[#This Row],[out_h2]]*Table37[[#This Row],[w8]]))</f>
        <v>1.0641591182361005</v>
      </c>
      <c r="U206">
        <f>((1/(1 + EXP(-Table37[[#This Row],[o1]]))))</f>
        <v>0.37054032005115345</v>
      </c>
      <c r="V206">
        <f>((1/(1 + EXP(-Table37[[#This Row],[o2]]))))</f>
        <v>0.74348455559957438</v>
      </c>
      <c r="W206">
        <f>((1/2 * (Table37[[#This Row],[t1]]-Table37[[#This Row],[out_o1]])^2))</f>
        <v>6.4994661191294073E-2</v>
      </c>
      <c r="X206">
        <f>((1/2 * (Table37[[#This Row],[t2]]-Table37[[#This Row],[out_o2]])^2))</f>
        <v>3.0384932163969664E-2</v>
      </c>
      <c r="Y206" s="30">
        <f>Table37[[#This Row],[E1]]+Table37[[#This Row],[E2]]</f>
        <v>9.5379593355263734E-2</v>
      </c>
      <c r="Z20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-1.1671572165843603E-3</v>
      </c>
      <c r="AA20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-2.3343144331687206E-3</v>
      </c>
      <c r="AB20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-1.1535196946033739E-3</v>
      </c>
      <c r="AC20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-2.3070393892067479E-3</v>
      </c>
      <c r="AD206">
        <f>(Table37[[#This Row],[out_o1]]-Table37[[#This Row],[t1]])*Table37[[#This Row],[out_o1]]*(1-Table37[[#This Row],[out_o1]])*Table37[[#This Row],[out_h1]]</f>
        <v>4.2680002928185863E-2</v>
      </c>
      <c r="AE206">
        <f>(Table37[[#This Row],[out_o1]]-Table37[[#This Row],[t1]])*Table37[[#This Row],[out_o1]]*(1-Table37[[#This Row],[out_o1]])*Table37[[#This Row],[out_h2]]</f>
        <v>4.2993013477699085E-2</v>
      </c>
      <c r="AF206">
        <f>(Table37[[#This Row],[out_o2]]-Table37[[#This Row],[t2]])*Table37[[#This Row],[out_o2]]*(1-Table37[[#This Row],[out_o2]])*Table37[[#This Row],[out_h1]]</f>
        <v>-2.3861449109825985E-2</v>
      </c>
      <c r="AG206">
        <f>(Table37[[#This Row],[out_o2]]-Table37[[#This Row],[t2]])*Table37[[#This Row],[out_o2]]*(1-Table37[[#This Row],[out_o2]])*Table37[[#This Row],[out_h2]]</f>
        <v>-2.4036446410332632E-2</v>
      </c>
    </row>
    <row r="207" spans="1:33">
      <c r="A207">
        <v>22</v>
      </c>
      <c r="B207">
        <v>0.05</v>
      </c>
      <c r="C207">
        <v>0.1</v>
      </c>
      <c r="D207">
        <v>0.01</v>
      </c>
      <c r="E207">
        <v>0.99</v>
      </c>
      <c r="F207" s="29">
        <v>0.8</v>
      </c>
      <c r="G207">
        <f t="shared" si="24"/>
        <v>0.16152557426225031</v>
      </c>
      <c r="H207">
        <f t="shared" si="25"/>
        <v>0.2230511485245007</v>
      </c>
      <c r="I207">
        <f t="shared" si="26"/>
        <v>0.26109146546942125</v>
      </c>
      <c r="J207">
        <f t="shared" si="27"/>
        <v>0.32218293093884276</v>
      </c>
      <c r="K207">
        <f t="shared" si="28"/>
        <v>-0.57587759265099991</v>
      </c>
      <c r="L207">
        <f t="shared" si="29"/>
        <v>-0.53306570986556523</v>
      </c>
      <c r="M207">
        <f t="shared" si="30"/>
        <v>1.0366116602909559</v>
      </c>
      <c r="N207">
        <f t="shared" si="31"/>
        <v>1.090564389874914</v>
      </c>
      <c r="O207">
        <f>((Table37[[#This Row],[i1]]*Table37[[#This Row],[w1]])+(Table37[[#This Row],[i2]]*Table37[[#This Row],[w2]]))</f>
        <v>3.0381393565562586E-2</v>
      </c>
      <c r="P207">
        <f>((Table37[[#This Row],[i1]]*Table37[[#This Row],[w3]])+(Table37[[#This Row],[i2]]*Table37[[#This Row],[w4]]))</f>
        <v>4.5272866367355342E-2</v>
      </c>
      <c r="Q207">
        <f>((1/(1 + EXP(-Table37[[#This Row],[h1]]))))</f>
        <v>0.50759476421802818</v>
      </c>
      <c r="R207">
        <f>((1/(1 + EXP(-Table37[[#This Row],[h2]]))))</f>
        <v>0.51131628380600735</v>
      </c>
      <c r="S207">
        <f>((Table37[[#This Row],[out_h1]]*Table37[[#This Row],[w5]])+(Table37[[#This Row],[out_h2]]*Table37[[#This Row],[w6]]))</f>
        <v>-0.56487762865300217</v>
      </c>
      <c r="T207">
        <f>((Table37[[#This Row],[out_h1]]*Table37[[#This Row],[w7]])+(Table37[[#This Row],[out_h2]]*Table37[[#This Row],[w8]]))</f>
        <v>1.0838019823730534</v>
      </c>
      <c r="U207">
        <f>((1/(1 + EXP(-Table37[[#This Row],[o1]]))))</f>
        <v>0.36241962344982509</v>
      </c>
      <c r="V207">
        <f>((1/(1 + EXP(-Table37[[#This Row],[o2]]))))</f>
        <v>0.74721279868980928</v>
      </c>
      <c r="W207">
        <f>((1/2 * (Table37[[#This Row],[t1]]-Table37[[#This Row],[out_o1]])^2))</f>
        <v>6.2099795496258249E-2</v>
      </c>
      <c r="X207">
        <f>((1/2 * (Table37[[#This Row],[t2]]-Table37[[#This Row],[out_o2]])^2))</f>
        <v>2.9472812560017537E-2</v>
      </c>
      <c r="Y207" s="30">
        <f>Table37[[#This Row],[E1]]+Table37[[#This Row],[E2]]</f>
        <v>9.1572608056275789E-2</v>
      </c>
      <c r="Z20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-1.1801546337920283E-3</v>
      </c>
      <c r="AA20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-2.3603092675840566E-3</v>
      </c>
      <c r="AB20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-1.1675059405083154E-3</v>
      </c>
      <c r="AC20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-2.3350118810166309E-3</v>
      </c>
      <c r="AD207">
        <f>(Table37[[#This Row],[out_o1]]-Table37[[#This Row],[t1]])*Table37[[#This Row],[out_o1]]*(1-Table37[[#This Row],[out_o1]])*Table37[[#This Row],[out_h1]]</f>
        <v>4.1335563576388915E-2</v>
      </c>
      <c r="AE207">
        <f>(Table37[[#This Row],[out_o1]]-Table37[[#This Row],[t1]])*Table37[[#This Row],[out_o1]]*(1-Table37[[#This Row],[out_o1]])*Table37[[#This Row],[out_h2]]</f>
        <v>4.1638622473709641E-2</v>
      </c>
      <c r="AF207">
        <f>(Table37[[#This Row],[out_o2]]-Table37[[#This Row],[t2]])*Table37[[#This Row],[out_o2]]*(1-Table37[[#This Row],[out_o2]])*Table37[[#This Row],[out_h1]]</f>
        <v>-2.3277820046505714E-2</v>
      </c>
      <c r="AG207">
        <f>(Table37[[#This Row],[out_o2]]-Table37[[#This Row],[t2]])*Table37[[#This Row],[out_o2]]*(1-Table37[[#This Row],[out_o2]])*Table37[[#This Row],[out_h2]]</f>
        <v>-2.3448485446102538E-2</v>
      </c>
    </row>
    <row r="208" spans="1:33">
      <c r="A208">
        <v>23</v>
      </c>
      <c r="B208">
        <v>0.05</v>
      </c>
      <c r="C208">
        <v>0.1</v>
      </c>
      <c r="D208">
        <v>0.01</v>
      </c>
      <c r="E208">
        <v>0.99</v>
      </c>
      <c r="F208" s="29">
        <v>0.8</v>
      </c>
      <c r="G208">
        <f t="shared" si="24"/>
        <v>0.16246969796928393</v>
      </c>
      <c r="H208">
        <f t="shared" si="25"/>
        <v>0.22493939593856793</v>
      </c>
      <c r="I208">
        <f t="shared" si="26"/>
        <v>0.26202547022182787</v>
      </c>
      <c r="J208">
        <f t="shared" si="27"/>
        <v>0.32405094044365607</v>
      </c>
      <c r="K208">
        <f t="shared" si="28"/>
        <v>-0.60894604351211101</v>
      </c>
      <c r="L208">
        <f t="shared" si="29"/>
        <v>-0.56637660784453292</v>
      </c>
      <c r="M208">
        <f t="shared" si="30"/>
        <v>1.0552339163281603</v>
      </c>
      <c r="N208">
        <f t="shared" si="31"/>
        <v>1.109323178231796</v>
      </c>
      <c r="O208">
        <f>((Table37[[#This Row],[i1]]*Table37[[#This Row],[w1]])+(Table37[[#This Row],[i2]]*Table37[[#This Row],[w2]]))</f>
        <v>3.0617424492320994E-2</v>
      </c>
      <c r="P208">
        <f>((Table37[[#This Row],[i1]]*Table37[[#This Row],[w3]])+(Table37[[#This Row],[i2]]*Table37[[#This Row],[w4]]))</f>
        <v>4.5506367555457006E-2</v>
      </c>
      <c r="Q208">
        <f>((1/(1 + EXP(-Table37[[#This Row],[h1]]))))</f>
        <v>0.50765375822932268</v>
      </c>
      <c r="R208">
        <f>((1/(1 + EXP(-Table37[[#This Row],[h2]]))))</f>
        <v>0.51137462904683795</v>
      </c>
      <c r="S208">
        <f>((Table37[[#This Row],[out_h1]]*Table37[[#This Row],[w5]])+(Table37[[#This Row],[out_h2]]*Table37[[#This Row],[w6]]))</f>
        <v>-0.59876437528510418</v>
      </c>
      <c r="T208">
        <f>((Table37[[#This Row],[out_h1]]*Table37[[#This Row],[w7]])+(Table37[[#This Row],[out_h2]]*Table37[[#This Row],[w8]]))</f>
        <v>1.1029731921963812</v>
      </c>
      <c r="U208">
        <f>((1/(1 + EXP(-Table37[[#This Row],[o1]]))))</f>
        <v>0.35462643608709887</v>
      </c>
      <c r="V208">
        <f>((1/(1 + EXP(-Table37[[#This Row],[o2]]))))</f>
        <v>0.75081677764500188</v>
      </c>
      <c r="W208">
        <f>((1/2 * (Table37[[#This Row],[t1]]-Table37[[#This Row],[out_o1]])^2))</f>
        <v>5.9383690225047622E-2</v>
      </c>
      <c r="X208">
        <f>((1/2 * (Table37[[#This Row],[t2]]-Table37[[#This Row],[out_o2]])^2))</f>
        <v>2.8604306928060236E-2</v>
      </c>
      <c r="Y208" s="30">
        <f>Table37[[#This Row],[E1]]+Table37[[#This Row],[E2]]</f>
        <v>8.7987997153107858E-2</v>
      </c>
      <c r="Z20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-1.1903504727099167E-3</v>
      </c>
      <c r="AA20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-2.3807009454198335E-3</v>
      </c>
      <c r="AB20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-1.1786387513330696E-3</v>
      </c>
      <c r="AC20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-2.3572775026661393E-3</v>
      </c>
      <c r="AD208">
        <f>(Table37[[#This Row],[out_o1]]-Table37[[#This Row],[t1]])*Table37[[#This Row],[out_o1]]*(1-Table37[[#This Row],[out_o1]])*Table37[[#This Row],[out_h1]]</f>
        <v>4.0040406114407491E-2</v>
      </c>
      <c r="AE208">
        <f>(Table37[[#This Row],[out_o1]]-Table37[[#This Row],[t1]])*Table37[[#This Row],[out_o1]]*(1-Table37[[#This Row],[out_o1]])*Table37[[#This Row],[out_h2]]</f>
        <v>4.0333884053292871E-2</v>
      </c>
      <c r="AF208">
        <f>(Table37[[#This Row],[out_o2]]-Table37[[#This Row],[t2]])*Table37[[#This Row],[out_o2]]*(1-Table37[[#This Row],[out_o2]])*Table37[[#This Row],[out_h1]]</f>
        <v>-2.271700557670011E-2</v>
      </c>
      <c r="AG208">
        <f>(Table37[[#This Row],[out_o2]]-Table37[[#This Row],[t2]])*Table37[[#This Row],[out_o2]]*(1-Table37[[#This Row],[out_o2]])*Table37[[#This Row],[out_h2]]</f>
        <v>-2.2883510880248932E-2</v>
      </c>
    </row>
    <row r="209" spans="1:33">
      <c r="A209">
        <v>24</v>
      </c>
      <c r="B209">
        <v>0.05</v>
      </c>
      <c r="C209">
        <v>0.1</v>
      </c>
      <c r="D209">
        <v>0.01</v>
      </c>
      <c r="E209">
        <v>0.99</v>
      </c>
      <c r="F209" s="29">
        <v>0.8</v>
      </c>
      <c r="G209">
        <f t="shared" si="24"/>
        <v>0.16342197834745187</v>
      </c>
      <c r="H209">
        <f t="shared" si="25"/>
        <v>0.22684395669490379</v>
      </c>
      <c r="I209">
        <f t="shared" si="26"/>
        <v>0.26296838122289434</v>
      </c>
      <c r="J209">
        <f t="shared" si="27"/>
        <v>0.32593676244578895</v>
      </c>
      <c r="K209">
        <f t="shared" si="28"/>
        <v>-0.64097836840363698</v>
      </c>
      <c r="L209">
        <f t="shared" si="29"/>
        <v>-0.59864371508716718</v>
      </c>
      <c r="M209">
        <f t="shared" si="30"/>
        <v>1.0734075207895204</v>
      </c>
      <c r="N209">
        <f t="shared" si="31"/>
        <v>1.1276299869359951</v>
      </c>
      <c r="O209">
        <f>((Table37[[#This Row],[i1]]*Table37[[#This Row],[w1]])+(Table37[[#This Row],[i2]]*Table37[[#This Row],[w2]]))</f>
        <v>3.0855494586862972E-2</v>
      </c>
      <c r="P209">
        <f>((Table37[[#This Row],[i1]]*Table37[[#This Row],[w3]])+(Table37[[#This Row],[i2]]*Table37[[#This Row],[w4]]))</f>
        <v>4.574209530572361E-2</v>
      </c>
      <c r="Q209">
        <f>((1/(1 + EXP(-Table37[[#This Row],[h1]]))))</f>
        <v>0.50771326169810438</v>
      </c>
      <c r="R209">
        <f>((1/(1 + EXP(-Table37[[#This Row],[h2]]))))</f>
        <v>0.51143353032722727</v>
      </c>
      <c r="S209">
        <f>((Table37[[#This Row],[out_h1]]*Table37[[#This Row],[w5]])+(Table37[[#This Row],[out_h2]]*Table37[[#This Row],[w6]]))</f>
        <v>-0.63159968671537636</v>
      </c>
      <c r="T209">
        <f>((Table37[[#This Row],[out_h1]]*Table37[[#This Row],[w7]])+(Table37[[#This Row],[out_h2]]*Table37[[#This Row],[w8]]))</f>
        <v>1.1216910186328444</v>
      </c>
      <c r="U209">
        <f>((1/(1 + EXP(-Table37[[#This Row],[o1]]))))</f>
        <v>0.34714790223829306</v>
      </c>
      <c r="V209">
        <f>((1/(1 + EXP(-Table37[[#This Row],[o2]]))))</f>
        <v>0.75430224830528392</v>
      </c>
      <c r="W209">
        <f>((1/2 * (Table37[[#This Row],[t1]]-Table37[[#This Row],[out_o1]])^2))</f>
        <v>5.6834353991840801E-2</v>
      </c>
      <c r="X209">
        <f>((1/2 * (Table37[[#This Row],[t2]]-Table37[[#This Row],[out_o2]])^2))</f>
        <v>2.7776715076972016E-2</v>
      </c>
      <c r="Y209" s="30">
        <f>Table37[[#This Row],[E1]]+Table37[[#This Row],[E2]]</f>
        <v>8.4611069068812814E-2</v>
      </c>
      <c r="Z20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-1.1980354228093492E-3</v>
      </c>
      <c r="AA20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-2.3960708456186985E-3</v>
      </c>
      <c r="AB20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-1.187209938755242E-3</v>
      </c>
      <c r="AC20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-2.374419877510484E-3</v>
      </c>
      <c r="AD209">
        <f>(Table37[[#This Row],[out_o1]]-Table37[[#This Row],[t1]])*Table37[[#This Row],[out_o1]]*(1-Table37[[#This Row],[out_o1]])*Table37[[#This Row],[out_h1]]</f>
        <v>3.8794335603502886E-2</v>
      </c>
      <c r="AE209">
        <f>(Table37[[#This Row],[out_o1]]-Table37[[#This Row],[t1]])*Table37[[#This Row],[out_o1]]*(1-Table37[[#This Row],[out_o1]])*Table37[[#This Row],[out_h2]]</f>
        <v>3.9078601075022514E-2</v>
      </c>
      <c r="AF209">
        <f>(Table37[[#This Row],[out_o2]]-Table37[[#This Row],[t2]])*Table37[[#This Row],[out_o2]]*(1-Table37[[#This Row],[out_o2]])*Table37[[#This Row],[out_h1]]</f>
        <v>-2.2177905670496774E-2</v>
      </c>
      <c r="AG209">
        <f>(Table37[[#This Row],[out_o2]]-Table37[[#This Row],[t2]])*Table37[[#This Row],[out_o2]]*(1-Table37[[#This Row],[out_o2]])*Table37[[#This Row],[out_h2]]</f>
        <v>-2.2340414261368794E-2</v>
      </c>
    </row>
    <row r="210" spans="1:33">
      <c r="A210">
        <v>25</v>
      </c>
      <c r="B210">
        <v>0.05</v>
      </c>
      <c r="C210">
        <v>0.1</v>
      </c>
      <c r="D210">
        <v>0.01</v>
      </c>
      <c r="E210">
        <v>0.99</v>
      </c>
      <c r="F210" s="29">
        <v>0.8</v>
      </c>
      <c r="G210">
        <f t="shared" si="24"/>
        <v>0.16438040668569934</v>
      </c>
      <c r="H210">
        <f t="shared" si="25"/>
        <v>0.22876081337139875</v>
      </c>
      <c r="I210">
        <f t="shared" si="26"/>
        <v>0.26391814917389855</v>
      </c>
      <c r="J210">
        <f t="shared" si="27"/>
        <v>0.32783629834779732</v>
      </c>
      <c r="K210">
        <f t="shared" si="28"/>
        <v>-0.67201383688643923</v>
      </c>
      <c r="L210">
        <f t="shared" si="29"/>
        <v>-0.62990659594718523</v>
      </c>
      <c r="M210">
        <f t="shared" si="30"/>
        <v>1.0911498453259179</v>
      </c>
      <c r="N210">
        <f t="shared" si="31"/>
        <v>1.1455023183450901</v>
      </c>
      <c r="O210">
        <f>((Table37[[#This Row],[i1]]*Table37[[#This Row],[w1]])+(Table37[[#This Row],[i2]]*Table37[[#This Row],[w2]]))</f>
        <v>3.1095101671424846E-2</v>
      </c>
      <c r="P210">
        <f>((Table37[[#This Row],[i1]]*Table37[[#This Row],[w3]])+(Table37[[#This Row],[i2]]*Table37[[#This Row],[w4]]))</f>
        <v>4.5979537293474662E-2</v>
      </c>
      <c r="Q210">
        <f>((1/(1 + EXP(-Table37[[#This Row],[h1]]))))</f>
        <v>0.50777314910299609</v>
      </c>
      <c r="R210">
        <f>((1/(1 + EXP(-Table37[[#This Row],[h2]]))))</f>
        <v>0.51149285962306901</v>
      </c>
      <c r="S210">
        <f>((Table37[[#This Row],[out_h1]]*Table37[[#This Row],[w5]])+(Table37[[#This Row],[out_h2]]*Table37[[#This Row],[w6]]))</f>
        <v>-0.66342330825307327</v>
      </c>
      <c r="T210">
        <f>((Table37[[#This Row],[out_h1]]*Table37[[#This Row],[w7]])+(Table37[[#This Row],[out_h2]]*Table37[[#This Row],[w8]]))</f>
        <v>1.1399728496195736</v>
      </c>
      <c r="U210">
        <f>((1/(1 + EXP(-Table37[[#This Row],[o1]]))))</f>
        <v>0.33997103261322176</v>
      </c>
      <c r="V210">
        <f>((1/(1 + EXP(-Table37[[#This Row],[o2]]))))</f>
        <v>0.75767465412630486</v>
      </c>
      <c r="W210">
        <f>((1/2 * (Table37[[#This Row],[t1]]-Table37[[#This Row],[out_o1]])^2))</f>
        <v>5.4440441181917924E-2</v>
      </c>
      <c r="X210">
        <f>((1/2 * (Table37[[#This Row],[t2]]-Table37[[#This Row],[out_o2]])^2))</f>
        <v>2.6987533167666035E-2</v>
      </c>
      <c r="Y210" s="30">
        <f>Table37[[#This Row],[E1]]+Table37[[#This Row],[E2]]</f>
        <v>8.1427974349583959E-2</v>
      </c>
      <c r="Z21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-1.2034768790403459E-3</v>
      </c>
      <c r="AA21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-2.4069537580806918E-3</v>
      </c>
      <c r="AB21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-1.193488367075982E-3</v>
      </c>
      <c r="AC21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-2.3869767341519639E-3</v>
      </c>
      <c r="AD210">
        <f>(Table37[[#This Row],[out_o1]]-Table37[[#This Row],[t1]])*Table37[[#This Row],[out_o1]]*(1-Table37[[#This Row],[out_o1]])*Table37[[#This Row],[out_h1]]</f>
        <v>3.7596763308928763E-2</v>
      </c>
      <c r="AE210">
        <f>(Table37[[#This Row],[out_o1]]-Table37[[#This Row],[t1]])*Table37[[#This Row],[out_o1]]*(1-Table37[[#This Row],[out_o1]])*Table37[[#This Row],[out_h2]]</f>
        <v>3.7872179754733282E-2</v>
      </c>
      <c r="AF210">
        <f>(Table37[[#This Row],[out_o2]]-Table37[[#This Row],[t2]])*Table37[[#This Row],[out_o2]]*(1-Table37[[#This Row],[out_o2]])*Table37[[#This Row],[out_h1]]</f>
        <v>-2.1659474959998679E-2</v>
      </c>
      <c r="AG210">
        <f>(Table37[[#This Row],[out_o2]]-Table37[[#This Row],[t2]])*Table37[[#This Row],[out_o2]]*(1-Table37[[#This Row],[out_o2]])*Table37[[#This Row],[out_h2]]</f>
        <v>-2.1818142225115567E-2</v>
      </c>
    </row>
    <row r="211" spans="1:33">
      <c r="A211">
        <v>26</v>
      </c>
      <c r="B211">
        <v>0.05</v>
      </c>
      <c r="C211">
        <v>0.1</v>
      </c>
      <c r="D211">
        <v>0.01</v>
      </c>
      <c r="E211">
        <v>0.99</v>
      </c>
      <c r="F211" s="29">
        <v>0.8</v>
      </c>
      <c r="G211">
        <f t="shared" si="24"/>
        <v>0.16534318818893162</v>
      </c>
      <c r="H211">
        <f t="shared" si="25"/>
        <v>0.23068637637786329</v>
      </c>
      <c r="I211">
        <f t="shared" si="26"/>
        <v>0.26487293986755933</v>
      </c>
      <c r="J211">
        <f t="shared" si="27"/>
        <v>0.32974587973511887</v>
      </c>
      <c r="K211">
        <f t="shared" si="28"/>
        <v>-0.70209124753358221</v>
      </c>
      <c r="L211">
        <f t="shared" si="29"/>
        <v>-0.66020433975097181</v>
      </c>
      <c r="M211">
        <f t="shared" si="30"/>
        <v>1.1084774252939169</v>
      </c>
      <c r="N211">
        <f t="shared" si="31"/>
        <v>1.1629568321251826</v>
      </c>
      <c r="O211">
        <f>((Table37[[#This Row],[i1]]*Table37[[#This Row],[w1]])+(Table37[[#This Row],[i2]]*Table37[[#This Row],[w2]]))</f>
        <v>3.1335797047232911E-2</v>
      </c>
      <c r="P211">
        <f>((Table37[[#This Row],[i1]]*Table37[[#This Row],[w3]])+(Table37[[#This Row],[i2]]*Table37[[#This Row],[w4]]))</f>
        <v>4.6218234966889857E-2</v>
      </c>
      <c r="Q211">
        <f>((1/(1 + EXP(-Table37[[#This Row],[h1]]))))</f>
        <v>0.50783330829084306</v>
      </c>
      <c r="R211">
        <f>((1/(1 + EXP(-Table37[[#This Row],[h2]]))))</f>
        <v>0.51155250234894212</v>
      </c>
      <c r="S211">
        <f>((Table37[[#This Row],[out_h1]]*Table37[[#This Row],[w5]])+(Table37[[#This Row],[out_h2]]*Table37[[#This Row],[w6]]))</f>
        <v>-0.6942745030182651</v>
      </c>
      <c r="T211">
        <f>((Table37[[#This Row],[out_h1]]*Table37[[#This Row],[w7]])+(Table37[[#This Row],[out_h2]]*Table37[[#This Row],[w8]]))</f>
        <v>1.1578352356501616</v>
      </c>
      <c r="U211">
        <f>((1/(1 + EXP(-Table37[[#This Row],[o1]]))))</f>
        <v>0.33308286431790135</v>
      </c>
      <c r="V211">
        <f>((1/(1 + EXP(-Table37[[#This Row],[o2]]))))</f>
        <v>0.76093914337843582</v>
      </c>
      <c r="W211">
        <f>((1/2 * (Table37[[#This Row],[t1]]-Table37[[#This Row],[out_o1]])^2))</f>
        <v>5.2191268607929726E-2</v>
      </c>
      <c r="X211">
        <f>((1/2 * (Table37[[#This Row],[t2]]-Table37[[#This Row],[out_o2]])^2))</f>
        <v>2.623443801810239E-2</v>
      </c>
      <c r="Y211" s="30">
        <f>Table37[[#This Row],[E1]]+Table37[[#This Row],[E2]]</f>
        <v>7.8425706626032113E-2</v>
      </c>
      <c r="Z21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-1.2069195367263191E-3</v>
      </c>
      <c r="AA21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-2.4138390734526382E-3</v>
      </c>
      <c r="AB21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-1.1977204547344378E-3</v>
      </c>
      <c r="AC21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-2.3954409094688756E-3</v>
      </c>
      <c r="AD211">
        <f>(Table37[[#This Row],[out_o1]]-Table37[[#This Row],[t1]])*Table37[[#This Row],[out_o1]]*(1-Table37[[#This Row],[out_o1]])*Table37[[#This Row],[out_h1]]</f>
        <v>3.644678911143566E-2</v>
      </c>
      <c r="AE211">
        <f>(Table37[[#This Row],[out_o1]]-Table37[[#This Row],[t1]])*Table37[[#This Row],[out_o1]]*(1-Table37[[#This Row],[out_o1]])*Table37[[#This Row],[out_h2]]</f>
        <v>3.6713712685149752E-2</v>
      </c>
      <c r="AF211">
        <f>(Table37[[#This Row],[out_o2]]-Table37[[#This Row],[t2]])*Table37[[#This Row],[out_o2]]*(1-Table37[[#This Row],[out_o2]])*Table37[[#This Row],[out_h1]]</f>
        <v>-2.1160720919009644E-2</v>
      </c>
      <c r="AG211">
        <f>(Table37[[#This Row],[out_o2]]-Table37[[#This Row],[t2]])*Table37[[#This Row],[out_o2]]*(1-Table37[[#This Row],[out_o2]])*Table37[[#This Row],[out_h2]]</f>
        <v>-2.1315694659845879E-2</v>
      </c>
    </row>
    <row r="212" spans="1:33">
      <c r="A212">
        <v>27</v>
      </c>
      <c r="B212">
        <v>0.05</v>
      </c>
      <c r="C212">
        <v>0.1</v>
      </c>
      <c r="D212">
        <v>0.01</v>
      </c>
      <c r="E212">
        <v>0.99</v>
      </c>
      <c r="F212" s="29">
        <v>0.8</v>
      </c>
      <c r="G212">
        <f t="shared" si="24"/>
        <v>0.16630872381831269</v>
      </c>
      <c r="H212">
        <f t="shared" si="25"/>
        <v>0.2326174476366254</v>
      </c>
      <c r="I212">
        <f t="shared" si="26"/>
        <v>0.26583111623134686</v>
      </c>
      <c r="J212">
        <f t="shared" si="27"/>
        <v>0.331662232462694</v>
      </c>
      <c r="K212">
        <f t="shared" si="28"/>
        <v>-0.7312486788227307</v>
      </c>
      <c r="L212">
        <f t="shared" si="29"/>
        <v>-0.68957530989909166</v>
      </c>
      <c r="M212">
        <f t="shared" si="30"/>
        <v>1.1254060020291246</v>
      </c>
      <c r="N212">
        <f t="shared" si="31"/>
        <v>1.1800093878530593</v>
      </c>
      <c r="O212">
        <f>((Table37[[#This Row],[i1]]*Table37[[#This Row],[w1]])+(Table37[[#This Row],[i2]]*Table37[[#This Row],[w2]]))</f>
        <v>3.1577180954578177E-2</v>
      </c>
      <c r="P212">
        <f>((Table37[[#This Row],[i1]]*Table37[[#This Row],[w3]])+(Table37[[#This Row],[i2]]*Table37[[#This Row],[w4]]))</f>
        <v>4.6457779057836747E-2</v>
      </c>
      <c r="Q212">
        <f>((1/(1 + EXP(-Table37[[#This Row],[h1]]))))</f>
        <v>0.5078936393418203</v>
      </c>
      <c r="R212">
        <f>((1/(1 + EXP(-Table37[[#This Row],[h2]]))))</f>
        <v>0.51161235623612822</v>
      </c>
      <c r="S212">
        <f>((Table37[[#This Row],[out_h1]]*Table37[[#This Row],[w5]])+(Table37[[#This Row],[out_h2]]*Table37[[#This Row],[w6]]))</f>
        <v>-0.72419180185090715</v>
      </c>
      <c r="T212">
        <f>((Table37[[#This Row],[out_h1]]*Table37[[#This Row],[w7]])+(Table37[[#This Row],[out_h2]]*Table37[[#This Row],[w8]]))</f>
        <v>1.1752939334079551</v>
      </c>
      <c r="U212">
        <f>((1/(1 + EXP(-Table37[[#This Row],[o1]]))))</f>
        <v>0.32647058832126979</v>
      </c>
      <c r="V212">
        <f>((1/(1 + EXP(-Table37[[#This Row],[o2]]))))</f>
        <v>0.76410058566590744</v>
      </c>
      <c r="W212">
        <f>((1/2 * (Table37[[#This Row],[t1]]-Table37[[#This Row],[out_o1]])^2))</f>
        <v>5.0076816636205307E-2</v>
      </c>
      <c r="X212">
        <f>((1/2 * (Table37[[#This Row],[t2]]-Table37[[#This Row],[out_o2]])^2))</f>
        <v>2.5515272698243011E-2</v>
      </c>
      <c r="Y212" s="30">
        <f>Table37[[#This Row],[E1]]+Table37[[#This Row],[E2]]</f>
        <v>7.5592089334448317E-2</v>
      </c>
      <c r="Z21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-1.2085863311107519E-3</v>
      </c>
      <c r="AA21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-2.4171726622215037E-3</v>
      </c>
      <c r="AB21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-1.2001310364554566E-3</v>
      </c>
      <c r="AC21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-2.4002620729109132E-3</v>
      </c>
      <c r="AD212">
        <f>(Table37[[#This Row],[out_o1]]-Table37[[#This Row],[t1]])*Table37[[#This Row],[out_o1]]*(1-Table37[[#This Row],[out_o1]])*Table37[[#This Row],[out_h1]]</f>
        <v>3.534327219593246E-2</v>
      </c>
      <c r="AE212">
        <f>(Table37[[#This Row],[out_o1]]-Table37[[#This Row],[t1]])*Table37[[#This Row],[out_o1]]*(1-Table37[[#This Row],[out_o1]])*Table37[[#This Row],[out_h2]]</f>
        <v>3.5602050044746356E-2</v>
      </c>
      <c r="AF212">
        <f>(Table37[[#This Row],[out_o2]]-Table37[[#This Row],[t2]])*Table37[[#This Row],[out_o2]]*(1-Table37[[#This Row],[out_o2]])*Table37[[#This Row],[out_h1]]</f>
        <v>-2.0680701879369927E-2</v>
      </c>
      <c r="AG212">
        <f>(Table37[[#This Row],[out_o2]]-Table37[[#This Row],[t2]])*Table37[[#This Row],[out_o2]]*(1-Table37[[#This Row],[out_o2]])*Table37[[#This Row],[out_h2]]</f>
        <v>-2.0832122707487841E-2</v>
      </c>
    </row>
    <row r="213" spans="1:33">
      <c r="A213">
        <v>28</v>
      </c>
      <c r="B213">
        <v>0.05</v>
      </c>
      <c r="C213">
        <v>0.1</v>
      </c>
      <c r="D213">
        <v>0.01</v>
      </c>
      <c r="E213">
        <v>0.99</v>
      </c>
      <c r="F213" s="29">
        <v>0.8</v>
      </c>
      <c r="G213">
        <f t="shared" si="24"/>
        <v>0.16727559288320129</v>
      </c>
      <c r="H213">
        <f t="shared" si="25"/>
        <v>0.2345511857664026</v>
      </c>
      <c r="I213">
        <f t="shared" si="26"/>
        <v>0.26679122106051123</v>
      </c>
      <c r="J213">
        <f t="shared" si="27"/>
        <v>0.33358244212102273</v>
      </c>
      <c r="K213">
        <f t="shared" si="28"/>
        <v>-0.7595232965794767</v>
      </c>
      <c r="L213">
        <f t="shared" si="29"/>
        <v>-0.71805694993488878</v>
      </c>
      <c r="M213">
        <f t="shared" si="30"/>
        <v>1.1419505635326206</v>
      </c>
      <c r="N213">
        <f t="shared" si="31"/>
        <v>1.1966750860190496</v>
      </c>
      <c r="O213">
        <f>((Table37[[#This Row],[i1]]*Table37[[#This Row],[w1]])+(Table37[[#This Row],[i2]]*Table37[[#This Row],[w2]]))</f>
        <v>3.1818898220800328E-2</v>
      </c>
      <c r="P213">
        <f>((Table37[[#This Row],[i1]]*Table37[[#This Row],[w3]])+(Table37[[#This Row],[i2]]*Table37[[#This Row],[w4]]))</f>
        <v>4.6697805265127838E-2</v>
      </c>
      <c r="Q213">
        <f>((1/(1 + EXP(-Table37[[#This Row],[h1]]))))</f>
        <v>0.50795405348151756</v>
      </c>
      <c r="R213">
        <f>((1/(1 + EXP(-Table37[[#This Row],[h2]]))))</f>
        <v>0.51167233025372916</v>
      </c>
      <c r="S213">
        <f>((Table37[[#This Row],[out_h1]]*Table37[[#This Row],[w5]])+(Table37[[#This Row],[out_h2]]*Table37[[#This Row],[w6]]))</f>
        <v>-0.75321281003925988</v>
      </c>
      <c r="T213">
        <f>((Table37[[#This Row],[out_h1]]*Table37[[#This Row],[w7]])+(Table37[[#This Row],[out_h2]]*Table37[[#This Row],[w8]]))</f>
        <v>1.1923639474418468</v>
      </c>
      <c r="U213">
        <f>((1/(1 + EXP(-Table37[[#This Row],[o1]]))))</f>
        <v>0.32012164896954121</v>
      </c>
      <c r="V213">
        <f>((1/(1 + EXP(-Table37[[#This Row],[o2]]))))</f>
        <v>0.76716358772439774</v>
      </c>
      <c r="W213">
        <f>((1/2 * (Table37[[#This Row],[t1]]-Table37[[#This Row],[out_o1]])^2))</f>
        <v>4.8087718579793666E-2</v>
      </c>
      <c r="X213">
        <f>((1/2 * (Table37[[#This Row],[t2]]-Table37[[#This Row],[out_o2]])^2))</f>
        <v>2.4828033317931087E-2</v>
      </c>
      <c r="Y213" s="30">
        <f>Table37[[#This Row],[E1]]+Table37[[#This Row],[E2]]</f>
        <v>7.2915751897724757E-2</v>
      </c>
      <c r="Z21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-1.2086796069558465E-3</v>
      </c>
      <c r="AA21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-2.417359213911693E-3</v>
      </c>
      <c r="AB21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-1.2009244695542706E-3</v>
      </c>
      <c r="AC21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-2.4018489391085412E-3</v>
      </c>
      <c r="AD213">
        <f>(Table37[[#This Row],[out_o1]]-Table37[[#This Row],[t1]])*Table37[[#This Row],[out_o1]]*(1-Table37[[#This Row],[out_o1]])*Table37[[#This Row],[out_h1]]</f>
        <v>3.4284890961681767E-2</v>
      </c>
      <c r="AE213">
        <f>(Table37[[#This Row],[out_o1]]-Table37[[#This Row],[t1]])*Table37[[#This Row],[out_o1]]*(1-Table37[[#This Row],[out_o1]])*Table37[[#This Row],[out_h2]]</f>
        <v>3.4535859947610464E-2</v>
      </c>
      <c r="AF213">
        <f>(Table37[[#This Row],[out_o2]]-Table37[[#This Row],[t2]])*Table37[[#This Row],[out_o2]]*(1-Table37[[#This Row],[out_o2]])*Table37[[#This Row],[out_h1]]</f>
        <v>-2.0218524944144264E-2</v>
      </c>
      <c r="AG213">
        <f>(Table37[[#This Row],[out_o2]]-Table37[[#This Row],[t2]])*Table37[[#This Row],[out_o2]]*(1-Table37[[#This Row],[out_o2]])*Table37[[#This Row],[out_h2]]</f>
        <v>-2.036652666034856E-2</v>
      </c>
    </row>
    <row r="214" spans="1:33">
      <c r="A214">
        <v>29</v>
      </c>
      <c r="B214">
        <v>0.05</v>
      </c>
      <c r="C214">
        <v>0.1</v>
      </c>
      <c r="D214">
        <v>0.01</v>
      </c>
      <c r="E214">
        <v>0.99</v>
      </c>
      <c r="F214" s="29">
        <v>0.8</v>
      </c>
      <c r="G214">
        <f t="shared" si="24"/>
        <v>0.16824253656876598</v>
      </c>
      <c r="H214">
        <f t="shared" si="25"/>
        <v>0.23648507313753195</v>
      </c>
      <c r="I214">
        <f t="shared" si="26"/>
        <v>0.26775196063615464</v>
      </c>
      <c r="J214">
        <f t="shared" si="27"/>
        <v>0.33550392127230955</v>
      </c>
      <c r="K214">
        <f t="shared" si="28"/>
        <v>-0.78695120934882212</v>
      </c>
      <c r="L214">
        <f t="shared" si="29"/>
        <v>-0.74568563789297715</v>
      </c>
      <c r="M214">
        <f t="shared" si="30"/>
        <v>1.1581253834879359</v>
      </c>
      <c r="N214">
        <f t="shared" si="31"/>
        <v>1.2129683073473285</v>
      </c>
      <c r="O214">
        <f>((Table37[[#This Row],[i1]]*Table37[[#This Row],[w1]])+(Table37[[#This Row],[i2]]*Table37[[#This Row],[w2]]))</f>
        <v>3.2060634142191499E-2</v>
      </c>
      <c r="P214">
        <f>((Table37[[#This Row],[i1]]*Table37[[#This Row],[w3]])+(Table37[[#This Row],[i2]]*Table37[[#This Row],[w4]]))</f>
        <v>4.6937990159038684E-2</v>
      </c>
      <c r="Q214">
        <f>((1/(1 + EXP(-Table37[[#This Row],[h1]]))))</f>
        <v>0.50801447205150108</v>
      </c>
      <c r="R214">
        <f>((1/(1 + EXP(-Table37[[#This Row],[h2]]))))</f>
        <v>0.51173234358508901</v>
      </c>
      <c r="S214">
        <f>((Table37[[#This Row],[out_h1]]*Table37[[#This Row],[w5]])+(Table37[[#This Row],[out_h2]]*Table37[[#This Row],[w6]]))</f>
        <v>-0.78137406220434746</v>
      </c>
      <c r="T214">
        <f>((Table37[[#This Row],[out_h1]]*Table37[[#This Row],[w7]])+(Table37[[#This Row],[out_h2]]*Table37[[#This Row],[w8]]))</f>
        <v>1.209059569875353</v>
      </c>
      <c r="U214">
        <f>((1/(1 + EXP(-Table37[[#This Row],[o1]]))))</f>
        <v>0.31402381978091631</v>
      </c>
      <c r="V214">
        <f>((1/(1 + EXP(-Table37[[#This Row],[o2]]))))</f>
        <v>0.77013250847507297</v>
      </c>
      <c r="W214">
        <f>((1/2 * (Table37[[#This Row],[t1]]-Table37[[#This Row],[out_o1]])^2))</f>
        <v>4.621524149708954E-2</v>
      </c>
      <c r="X214">
        <f>((1/2 * (Table37[[#This Row],[t2]]-Table37[[#This Row],[out_o2]])^2))</f>
        <v>2.4170856914731927E-2</v>
      </c>
      <c r="Y214" s="30">
        <f>Table37[[#This Row],[E1]]+Table37[[#This Row],[E2]]</f>
        <v>7.0386098411821474E-2</v>
      </c>
      <c r="Z21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-1.2073824276000206E-3</v>
      </c>
      <c r="AA21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-2.4147648552000412E-3</v>
      </c>
      <c r="AB21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-1.2002858919365261E-3</v>
      </c>
      <c r="AC21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-2.4005717838730522E-3</v>
      </c>
      <c r="AD214">
        <f>(Table37[[#This Row],[out_o1]]-Table37[[#This Row],[t1]])*Table37[[#This Row],[out_o1]]*(1-Table37[[#This Row],[out_o1]])*Table37[[#This Row],[out_h1]]</f>
        <v>3.3270193232113207E-2</v>
      </c>
      <c r="AE214">
        <f>(Table37[[#This Row],[out_o1]]-Table37[[#This Row],[t1]])*Table37[[#This Row],[out_o1]]*(1-Table37[[#This Row],[out_o1]])*Table37[[#This Row],[out_h2]]</f>
        <v>3.351367902068756E-2</v>
      </c>
      <c r="AF214">
        <f>(Table37[[#This Row],[out_o2]]-Table37[[#This Row],[t2]])*Table37[[#This Row],[out_o2]]*(1-Table37[[#This Row],[out_o2]])*Table37[[#This Row],[out_h1]]</f>
        <v>-1.9773343845255337E-2</v>
      </c>
      <c r="AG214">
        <f>(Table37[[#This Row],[out_o2]]-Table37[[#This Row],[t2]])*Table37[[#This Row],[out_o2]]*(1-Table37[[#This Row],[out_o2]])*Table37[[#This Row],[out_h2]]</f>
        <v>-1.9918053801861985E-2</v>
      </c>
    </row>
    <row r="215" spans="1:33">
      <c r="A215">
        <v>30</v>
      </c>
      <c r="B215">
        <v>0.05</v>
      </c>
      <c r="C215">
        <v>0.1</v>
      </c>
      <c r="D215">
        <v>0.01</v>
      </c>
      <c r="E215">
        <v>0.99</v>
      </c>
      <c r="F215" s="29">
        <v>0.8</v>
      </c>
      <c r="G215">
        <f t="shared" si="24"/>
        <v>0.16920844251084599</v>
      </c>
      <c r="H215">
        <f t="shared" si="25"/>
        <v>0.23841688502169198</v>
      </c>
      <c r="I215">
        <f t="shared" si="26"/>
        <v>0.26871218934970387</v>
      </c>
      <c r="J215">
        <f t="shared" si="27"/>
        <v>0.337424378699408</v>
      </c>
      <c r="K215">
        <f t="shared" si="28"/>
        <v>-0.81356736393451268</v>
      </c>
      <c r="L215">
        <f t="shared" si="29"/>
        <v>-0.77249658110952724</v>
      </c>
      <c r="M215">
        <f t="shared" si="30"/>
        <v>1.1739440585641403</v>
      </c>
      <c r="N215">
        <f t="shared" si="31"/>
        <v>1.2289027503888181</v>
      </c>
      <c r="O215">
        <f>((Table37[[#This Row],[i1]]*Table37[[#This Row],[w1]])+(Table37[[#This Row],[i2]]*Table37[[#This Row],[w2]]))</f>
        <v>3.2302110627711496E-2</v>
      </c>
      <c r="P215">
        <f>((Table37[[#This Row],[i1]]*Table37[[#This Row],[w3]])+(Table37[[#This Row],[i2]]*Table37[[#This Row],[w4]]))</f>
        <v>4.7178047337425991E-2</v>
      </c>
      <c r="Q215">
        <f>((1/(1 + EXP(-Table37[[#This Row],[h1]]))))</f>
        <v>0.50807482554532502</v>
      </c>
      <c r="R215">
        <f>((1/(1 + EXP(-Table37[[#This Row],[h2]]))))</f>
        <v>0.51179232466710189</v>
      </c>
      <c r="S215">
        <f>((Table37[[#This Row],[out_h1]]*Table37[[#This Row],[w5]])+(Table37[[#This Row],[out_h2]]*Table37[[#This Row],[w6]]))</f>
        <v>-0.80871091754383084</v>
      </c>
      <c r="T215">
        <f>((Table37[[#This Row],[out_h1]]*Table37[[#This Row],[w7]])+(Table37[[#This Row],[out_h2]]*Table37[[#This Row],[w8]]))</f>
        <v>1.2253944181662351</v>
      </c>
      <c r="U215">
        <f>((1/(1 + EXP(-Table37[[#This Row],[o1]]))))</f>
        <v>0.30816525936146016</v>
      </c>
      <c r="V215">
        <f>((1/(1 + EXP(-Table37[[#This Row],[o2]]))))</f>
        <v>0.77301147332803244</v>
      </c>
      <c r="W215">
        <f>((1/2 * (Table37[[#This Row],[t1]]-Table37[[#This Row],[out_o1]])^2))</f>
        <v>4.4451260945043404E-2</v>
      </c>
      <c r="X215">
        <f>((1/2 * (Table37[[#This Row],[t2]]-Table37[[#This Row],[out_o2]])^2))</f>
        <v>2.3542010353635588E-2</v>
      </c>
      <c r="Y215" s="30">
        <f>Table37[[#This Row],[E1]]+Table37[[#This Row],[E2]]</f>
        <v>6.7993271298678992E-2</v>
      </c>
      <c r="Z21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-1.2048599535984634E-3</v>
      </c>
      <c r="AA21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-2.4097199071969268E-3</v>
      </c>
      <c r="AB21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-1.1983825601429837E-3</v>
      </c>
      <c r="AC21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-2.3967651202859673E-3</v>
      </c>
      <c r="AD215">
        <f>(Table37[[#This Row],[out_o1]]-Table37[[#This Row],[t1]])*Table37[[#This Row],[out_o1]]*(1-Table37[[#This Row],[out_o1]])*Table37[[#This Row],[out_h1]]</f>
        <v>3.2297637883491777E-2</v>
      </c>
      <c r="AE215">
        <f>(Table37[[#This Row],[out_o1]]-Table37[[#This Row],[t1]])*Table37[[#This Row],[out_o1]]*(1-Table37[[#This Row],[out_o1]])*Table37[[#This Row],[out_h2]]</f>
        <v>3.2533954336168763E-2</v>
      </c>
      <c r="AF215">
        <f>(Table37[[#This Row],[out_o2]]-Table37[[#This Row],[t2]])*Table37[[#This Row],[out_o2]]*(1-Table37[[#This Row],[out_o2]])*Table37[[#This Row],[out_h1]]</f>
        <v>-1.9344356782873842E-2</v>
      </c>
      <c r="AG215">
        <f>(Table37[[#This Row],[out_o2]]-Table37[[#This Row],[t2]])*Table37[[#This Row],[out_o2]]*(1-Table37[[#This Row],[out_o2]])*Table37[[#This Row],[out_h2]]</f>
        <v>-1.9485896228908169E-2</v>
      </c>
    </row>
    <row r="216" spans="1:33">
      <c r="A216">
        <v>31</v>
      </c>
      <c r="B216">
        <v>0.05</v>
      </c>
      <c r="C216">
        <v>0.1</v>
      </c>
      <c r="D216">
        <v>0.01</v>
      </c>
      <c r="E216">
        <v>0.99</v>
      </c>
      <c r="F216" s="29">
        <v>0.8</v>
      </c>
      <c r="G216">
        <f t="shared" si="24"/>
        <v>0.17017233047372476</v>
      </c>
      <c r="H216">
        <f t="shared" si="25"/>
        <v>0.24034466094744952</v>
      </c>
      <c r="I216">
        <f t="shared" si="26"/>
        <v>0.26967089539781824</v>
      </c>
      <c r="J216">
        <f t="shared" si="27"/>
        <v>0.33934179079563676</v>
      </c>
      <c r="K216">
        <f t="shared" si="28"/>
        <v>-0.83940547424130607</v>
      </c>
      <c r="L216">
        <f t="shared" si="29"/>
        <v>-0.7985237445784622</v>
      </c>
      <c r="M216">
        <f t="shared" si="30"/>
        <v>1.1894195439904394</v>
      </c>
      <c r="N216">
        <f t="shared" si="31"/>
        <v>1.2444914673719447</v>
      </c>
      <c r="O216">
        <f>((Table37[[#This Row],[i1]]*Table37[[#This Row],[w1]])+(Table37[[#This Row],[i2]]*Table37[[#This Row],[w2]]))</f>
        <v>3.2543082618431189E-2</v>
      </c>
      <c r="P216">
        <f>((Table37[[#This Row],[i1]]*Table37[[#This Row],[w3]])+(Table37[[#This Row],[i2]]*Table37[[#This Row],[w4]]))</f>
        <v>4.7417723849454592E-2</v>
      </c>
      <c r="Q216">
        <f>((1/(1 + EXP(-Table37[[#This Row],[h1]]))))</f>
        <v>0.5081350527134727</v>
      </c>
      <c r="R216">
        <f>((1/(1 + EXP(-Table37[[#This Row],[h2]]))))</f>
        <v>0.51185221029640782</v>
      </c>
      <c r="S216">
        <f>((Table37[[#This Row],[out_h1]]*Table37[[#This Row],[w5]])+(Table37[[#This Row],[out_h2]]*Table37[[#This Row],[w6]]))</f>
        <v>-0.83525748853823367</v>
      </c>
      <c r="T216">
        <f>((Table37[[#This Row],[out_h1]]*Table37[[#This Row],[w7]])+(Table37[[#This Row],[out_h2]]*Table37[[#This Row],[w8]]))</f>
        <v>1.2413814709533664</v>
      </c>
      <c r="U216">
        <f>((1/(1 + EXP(-Table37[[#This Row],[o1]]))))</f>
        <v>0.30253455085570874</v>
      </c>
      <c r="V216">
        <f>((1/(1 + EXP(-Table37[[#This Row],[o2]]))))</f>
        <v>0.77580438773948623</v>
      </c>
      <c r="W216">
        <f>((1/2 * (Table37[[#This Row],[t1]]-Table37[[#This Row],[out_o1]])^2))</f>
        <v>4.2788231722175621E-2</v>
      </c>
      <c r="X216">
        <f>((1/2 * (Table37[[#This Row],[t2]]-Table37[[#This Row],[out_o2]])^2))</f>
        <v>2.2939880155828176E-2</v>
      </c>
      <c r="Y216" s="30">
        <f>Table37[[#This Row],[E1]]+Table37[[#This Row],[E2]]</f>
        <v>6.57281118780038E-2</v>
      </c>
      <c r="Z21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-1.2012608384411891E-3</v>
      </c>
      <c r="AA21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-2.4025216768823782E-3</v>
      </c>
      <c r="AB21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-1.1953652133028473E-3</v>
      </c>
      <c r="AC21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-2.3907304266056945E-3</v>
      </c>
      <c r="AD216">
        <f>(Table37[[#This Row],[out_o1]]-Table37[[#This Row],[t1]])*Table37[[#This Row],[out_o1]]*(1-Table37[[#This Row],[out_o1]])*Table37[[#This Row],[out_h1]]</f>
        <v>3.1365628989785455E-2</v>
      </c>
      <c r="AE216">
        <f>(Table37[[#This Row],[out_o1]]-Table37[[#This Row],[t1]])*Table37[[#This Row],[out_o1]]*(1-Table37[[#This Row],[out_o1]])*Table37[[#This Row],[out_h2]]</f>
        <v>3.1595077804663127E-2</v>
      </c>
      <c r="AF216">
        <f>(Table37[[#This Row],[out_o2]]-Table37[[#This Row],[t2]])*Table37[[#This Row],[out_o2]]*(1-Table37[[#This Row],[out_o2]])*Table37[[#This Row],[out_h1]]</f>
        <v>-1.8930804275509895E-2</v>
      </c>
      <c r="AG216">
        <f>(Table37[[#This Row],[out_o2]]-Table37[[#This Row],[t2]])*Table37[[#This Row],[out_o2]]*(1-Table37[[#This Row],[out_o2]])*Table37[[#This Row],[out_h2]]</f>
        <v>-1.9069288684896726E-2</v>
      </c>
    </row>
    <row r="217" spans="1:33">
      <c r="A217">
        <v>32</v>
      </c>
      <c r="B217">
        <v>0.05</v>
      </c>
      <c r="C217">
        <v>0.1</v>
      </c>
      <c r="D217">
        <v>0.01</v>
      </c>
      <c r="E217">
        <v>0.99</v>
      </c>
      <c r="F217" s="29">
        <v>0.8</v>
      </c>
      <c r="G217">
        <f t="shared" si="24"/>
        <v>0.1711333391444777</v>
      </c>
      <c r="H217">
        <f t="shared" si="25"/>
        <v>0.24226667828895543</v>
      </c>
      <c r="I217">
        <f t="shared" si="26"/>
        <v>0.27062718756846055</v>
      </c>
      <c r="J217">
        <f t="shared" si="27"/>
        <v>0.34125437513692131</v>
      </c>
      <c r="K217">
        <f t="shared" si="28"/>
        <v>-0.86449797743313439</v>
      </c>
      <c r="L217">
        <f t="shared" si="29"/>
        <v>-0.82379980682219267</v>
      </c>
      <c r="M217">
        <f t="shared" si="30"/>
        <v>1.2045641874108473</v>
      </c>
      <c r="N217">
        <f t="shared" si="31"/>
        <v>1.2597468983198621</v>
      </c>
      <c r="O217">
        <f>((Table37[[#This Row],[i1]]*Table37[[#This Row],[w1]])+(Table37[[#This Row],[i2]]*Table37[[#This Row],[w2]]))</f>
        <v>3.2783334786119431E-2</v>
      </c>
      <c r="P217">
        <f>((Table37[[#This Row],[i1]]*Table37[[#This Row],[w3]])+(Table37[[#This Row],[i2]]*Table37[[#This Row],[w4]]))</f>
        <v>4.7656796892115161E-2</v>
      </c>
      <c r="Q217">
        <f>((1/(1 + EXP(-Table37[[#This Row],[h1]]))))</f>
        <v>0.50819509973807808</v>
      </c>
      <c r="R217">
        <f>((1/(1 + EXP(-Table37[[#This Row],[h2]]))))</f>
        <v>0.511911944803769</v>
      </c>
      <c r="S217">
        <f>((Table37[[#This Row],[out_h1]]*Table37[[#This Row],[w5]])+(Table37[[#This Row],[out_h2]]*Table37[[#This Row],[w6]]))</f>
        <v>-0.86104659710431641</v>
      </c>
      <c r="T217">
        <f>((Table37[[#This Row],[out_h1]]*Table37[[#This Row],[w7]])+(Table37[[#This Row],[out_h2]]*Table37[[#This Row],[w8]]))</f>
        <v>1.257033102041609</v>
      </c>
      <c r="U217">
        <f>((1/(1 + EXP(-Table37[[#This Row],[o1]]))))</f>
        <v>0.29712072791522587</v>
      </c>
      <c r="V217">
        <f>((1/(1 + EXP(-Table37[[#This Row],[o2]]))))</f>
        <v>0.77851495003551485</v>
      </c>
      <c r="W217">
        <f>((1/2 * (Table37[[#This Row],[t1]]-Table37[[#This Row],[out_o1]])^2))</f>
        <v>4.1219156199284582E-2</v>
      </c>
      <c r="X217">
        <f>((1/2 * (Table37[[#This Row],[t2]]-Table37[[#This Row],[out_o2]])^2))</f>
        <v>2.2362963179240389E-2</v>
      </c>
      <c r="Y217" s="30">
        <f>Table37[[#This Row],[E1]]+Table37[[#This Row],[E2]]</f>
        <v>6.3582119378524968E-2</v>
      </c>
      <c r="Z21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-1.1967186030585203E-3</v>
      </c>
      <c r="AA21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-2.3934372061170405E-3</v>
      </c>
      <c r="AB21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-1.1913694232448427E-3</v>
      </c>
      <c r="AC21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-2.3827388464896853E-3</v>
      </c>
      <c r="AD217">
        <f>(Table37[[#This Row],[out_o1]]-Table37[[#This Row],[t1]])*Table37[[#This Row],[out_o1]]*(1-Table37[[#This Row],[out_o1]])*Table37[[#This Row],[out_h1]]</f>
        <v>3.04725435189101E-2</v>
      </c>
      <c r="AE217">
        <f>(Table37[[#This Row],[out_o1]]-Table37[[#This Row],[t1]])*Table37[[#This Row],[out_o1]]*(1-Table37[[#This Row],[out_o1]])*Table37[[#This Row],[out_h2]]</f>
        <v>3.0695414072120251E-2</v>
      </c>
      <c r="AF217">
        <f>(Table37[[#This Row],[out_o2]]-Table37[[#This Row],[t2]])*Table37[[#This Row],[out_o2]]*(1-Table37[[#This Row],[out_o2]])*Table37[[#This Row],[out_h1]]</f>
        <v>-1.8531967042965801E-2</v>
      </c>
      <c r="AG217">
        <f>(Table37[[#This Row],[out_o2]]-Table37[[#This Row],[t2]])*Table37[[#This Row],[out_o2]]*(1-Table37[[#This Row],[out_o2]])*Table37[[#This Row],[out_h2]]</f>
        <v>-1.8667506425963973E-2</v>
      </c>
    </row>
    <row r="218" spans="1:33">
      <c r="A218">
        <v>33</v>
      </c>
      <c r="B218">
        <v>0.05</v>
      </c>
      <c r="C218">
        <v>0.1</v>
      </c>
      <c r="D218">
        <v>0.01</v>
      </c>
      <c r="E218">
        <v>0.99</v>
      </c>
      <c r="F218" s="29">
        <v>0.8</v>
      </c>
      <c r="G218">
        <f t="shared" si="24"/>
        <v>0.17209071402692452</v>
      </c>
      <c r="H218">
        <f t="shared" si="25"/>
        <v>0.24418142805384907</v>
      </c>
      <c r="I218">
        <f t="shared" si="26"/>
        <v>0.2715802831070564</v>
      </c>
      <c r="J218">
        <f t="shared" si="27"/>
        <v>0.34316056621411306</v>
      </c>
      <c r="K218">
        <f t="shared" si="28"/>
        <v>-0.88887601224826251</v>
      </c>
      <c r="L218">
        <f t="shared" si="29"/>
        <v>-0.84835613807988886</v>
      </c>
      <c r="M218">
        <f t="shared" si="30"/>
        <v>1.2193897610452198</v>
      </c>
      <c r="N218">
        <f t="shared" si="31"/>
        <v>1.2746809034606332</v>
      </c>
      <c r="O218">
        <f>((Table37[[#This Row],[i1]]*Table37[[#This Row],[w1]])+(Table37[[#This Row],[i2]]*Table37[[#This Row],[w2]]))</f>
        <v>3.3022678506731136E-2</v>
      </c>
      <c r="P218">
        <f>((Table37[[#This Row],[i1]]*Table37[[#This Row],[w3]])+(Table37[[#This Row],[i2]]*Table37[[#This Row],[w4]]))</f>
        <v>4.789507077676413E-2</v>
      </c>
      <c r="Q218">
        <f>((1/(1 + EXP(-Table37[[#This Row],[h1]]))))</f>
        <v>0.50825491947636947</v>
      </c>
      <c r="R218">
        <f>((1/(1 + EXP(-Table37[[#This Row],[h2]]))))</f>
        <v>0.51197147929593567</v>
      </c>
      <c r="S218">
        <f>((Table37[[#This Row],[out_h1]]*Table37[[#This Row],[w5]])+(Table37[[#This Row],[out_h2]]*Table37[[#This Row],[w6]]))</f>
        <v>-0.8861097530122648</v>
      </c>
      <c r="T218">
        <f>((Table37[[#This Row],[out_h1]]*Table37[[#This Row],[w7]])+(Table37[[#This Row],[out_h2]]*Table37[[#This Row],[w8]]))</f>
        <v>1.2723611125853678</v>
      </c>
      <c r="U218">
        <f>((1/(1 + EXP(-Table37[[#This Row],[o1]]))))</f>
        <v>0.29191328975595338</v>
      </c>
      <c r="V218">
        <f>((1/(1 + EXP(-Table37[[#This Row],[o2]]))))</f>
        <v>0.78114666352154072</v>
      </c>
      <c r="W218">
        <f>((1/2 * (Table37[[#This Row],[t1]]-Table37[[#This Row],[out_o1]])^2))</f>
        <v>3.9737551470512063E-2</v>
      </c>
      <c r="X218">
        <f>((1/2 * (Table37[[#This Row],[t2]]-Table37[[#This Row],[out_o2]])^2))</f>
        <v>2.1809858079092262E-2</v>
      </c>
      <c r="Y218" s="30">
        <f>Table37[[#This Row],[E1]]+Table37[[#This Row],[E2]]</f>
        <v>6.1547409549604325E-2</v>
      </c>
      <c r="Z21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-1.1913529622113344E-3</v>
      </c>
      <c r="AA21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-2.3827059244226688E-3</v>
      </c>
      <c r="AB21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-1.186516902579933E-3</v>
      </c>
      <c r="AC21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-2.3730338051598659E-3</v>
      </c>
      <c r="AD218">
        <f>(Table37[[#This Row],[out_o1]]-Table37[[#This Row],[t1]])*Table37[[#This Row],[out_o1]]*(1-Table37[[#This Row],[out_o1]])*Table37[[#This Row],[out_h1]]</f>
        <v>2.961675353003743E-2</v>
      </c>
      <c r="AE218">
        <f>(Table37[[#This Row],[out_o1]]-Table37[[#This Row],[t1]])*Table37[[#This Row],[out_o1]]*(1-Table37[[#This Row],[out_o1]])*Table37[[#This Row],[out_h2]]</f>
        <v>2.9833322877303434E-2</v>
      </c>
      <c r="AF218">
        <f>(Table37[[#This Row],[out_o2]]-Table37[[#This Row],[t2]])*Table37[[#This Row],[out_o2]]*(1-Table37[[#This Row],[out_o2]])*Table37[[#This Row],[out_h1]]</f>
        <v>-1.8147163938822656E-2</v>
      </c>
      <c r="AG218">
        <f>(Table37[[#This Row],[out_o2]]-Table37[[#This Row],[t2]])*Table37[[#This Row],[out_o2]]*(1-Table37[[#This Row],[out_o2]])*Table37[[#This Row],[out_h2]]</f>
        <v>-1.8279863137098187E-2</v>
      </c>
    </row>
    <row r="219" spans="1:33">
      <c r="A219">
        <v>34</v>
      </c>
      <c r="B219">
        <v>0.05</v>
      </c>
      <c r="C219">
        <v>0.1</v>
      </c>
      <c r="D219">
        <v>0.01</v>
      </c>
      <c r="E219">
        <v>0.99</v>
      </c>
      <c r="F219" s="29">
        <v>0.8</v>
      </c>
      <c r="G219">
        <f t="shared" si="24"/>
        <v>0.17304379639669359</v>
      </c>
      <c r="H219">
        <f t="shared" si="25"/>
        <v>0.24608759279338721</v>
      </c>
      <c r="I219">
        <f t="shared" si="26"/>
        <v>0.27252949662912035</v>
      </c>
      <c r="J219">
        <f t="shared" si="27"/>
        <v>0.34505899325824096</v>
      </c>
      <c r="K219">
        <f t="shared" si="28"/>
        <v>-0.9125694150722925</v>
      </c>
      <c r="L219">
        <f t="shared" si="29"/>
        <v>-0.87222279638173161</v>
      </c>
      <c r="M219">
        <f t="shared" si="30"/>
        <v>1.2339074921962778</v>
      </c>
      <c r="N219">
        <f t="shared" si="31"/>
        <v>1.2893047939703117</v>
      </c>
      <c r="O219">
        <f>((Table37[[#This Row],[i1]]*Table37[[#This Row],[w1]])+(Table37[[#This Row],[i2]]*Table37[[#This Row],[w2]]))</f>
        <v>3.3260949099173404E-2</v>
      </c>
      <c r="P219">
        <f>((Table37[[#This Row],[i1]]*Table37[[#This Row],[w3]])+(Table37[[#This Row],[i2]]*Table37[[#This Row],[w4]]))</f>
        <v>4.8132374157280111E-2</v>
      </c>
      <c r="Q219">
        <f>((1/(1 + EXP(-Table37[[#This Row],[h1]]))))</f>
        <v>0.50831447077042791</v>
      </c>
      <c r="R219">
        <f>((1/(1 + EXP(-Table37[[#This Row],[h2]]))))</f>
        <v>0.51203077096290006</v>
      </c>
      <c r="S219">
        <f>((Table37[[#This Row],[out_h1]]*Table37[[#This Row],[w5]])+(Table37[[#This Row],[out_h2]]*Table37[[#This Row],[w6]]))</f>
        <v>-0.91047715014650588</v>
      </c>
      <c r="T219">
        <f>((Table37[[#This Row],[out_h1]]*Table37[[#This Row],[w7]])+(Table37[[#This Row],[out_h2]]*Table37[[#This Row],[w8]]))</f>
        <v>1.2873767615381986</v>
      </c>
      <c r="U219">
        <f>((1/(1 + EXP(-Table37[[#This Row],[o1]]))))</f>
        <v>0.28690220749343359</v>
      </c>
      <c r="V219">
        <f>((1/(1 + EXP(-Table37[[#This Row],[o2]]))))</f>
        <v>0.78370284790114786</v>
      </c>
      <c r="W219">
        <f>((1/2 * (Table37[[#This Row],[t1]]-Table37[[#This Row],[out_o1]])^2))</f>
        <v>3.8337416257368272E-2</v>
      </c>
      <c r="X219">
        <f>((1/2 * (Table37[[#This Row],[t2]]-Table37[[#This Row],[out_o2]])^2))</f>
        <v>2.1279257482048466E-2</v>
      </c>
      <c r="Y219" s="30">
        <f>Table37[[#This Row],[E1]]+Table37[[#This Row],[E2]]</f>
        <v>5.9616673739416738E-2</v>
      </c>
      <c r="Z21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-1.1852710848061082E-3</v>
      </c>
      <c r="AA21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-2.3705421696122164E-3</v>
      </c>
      <c r="AB21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-1.180916751685716E-3</v>
      </c>
      <c r="AC21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-2.361833503371432E-3</v>
      </c>
      <c r="AD219">
        <f>(Table37[[#This Row],[out_o1]]-Table37[[#This Row],[t1]])*Table37[[#This Row],[out_o1]]*(1-Table37[[#This Row],[out_o1]])*Table37[[#This Row],[out_h1]]</f>
        <v>2.8796643724993121E-2</v>
      </c>
      <c r="AE219">
        <f>(Table37[[#This Row],[out_o1]]-Table37[[#This Row],[t1]])*Table37[[#This Row],[out_o1]]*(1-Table37[[#This Row],[out_o1]])*Table37[[#This Row],[out_h2]]</f>
        <v>2.9007176729209081E-2</v>
      </c>
      <c r="AF219">
        <f>(Table37[[#This Row],[out_o2]]-Table37[[#This Row],[t2]])*Table37[[#This Row],[out_o2]]*(1-Table37[[#This Row],[out_o2]])*Table37[[#This Row],[out_h1]]</f>
        <v>-1.7775749944710154E-2</v>
      </c>
      <c r="AG219">
        <f>(Table37[[#This Row],[out_o2]]-Table37[[#This Row],[t2]])*Table37[[#This Row],[out_o2]]*(1-Table37[[#This Row],[out_o2]])*Table37[[#This Row],[out_h2]]</f>
        <v>-1.790570891054628E-2</v>
      </c>
    </row>
    <row r="220" spans="1:33">
      <c r="A220">
        <v>35</v>
      </c>
      <c r="B220">
        <v>0.05</v>
      </c>
      <c r="C220">
        <v>0.1</v>
      </c>
      <c r="D220">
        <v>0.01</v>
      </c>
      <c r="E220">
        <v>0.99</v>
      </c>
      <c r="F220" s="29">
        <v>0.8</v>
      </c>
      <c r="G220">
        <f t="shared" si="24"/>
        <v>0.17399201326453848</v>
      </c>
      <c r="H220">
        <f t="shared" si="25"/>
        <v>0.24798402652907697</v>
      </c>
      <c r="I220">
        <f t="shared" si="26"/>
        <v>0.27347423003046895</v>
      </c>
      <c r="J220">
        <f t="shared" si="27"/>
        <v>0.3469484600609381</v>
      </c>
      <c r="K220">
        <f t="shared" si="28"/>
        <v>-0.93560673005228701</v>
      </c>
      <c r="L220">
        <f t="shared" si="29"/>
        <v>-0.8954285377650989</v>
      </c>
      <c r="M220">
        <f t="shared" si="30"/>
        <v>1.2481280921520459</v>
      </c>
      <c r="N220">
        <f t="shared" si="31"/>
        <v>1.3036293610987488</v>
      </c>
      <c r="O220">
        <f>((Table37[[#This Row],[i1]]*Table37[[#This Row],[w1]])+(Table37[[#This Row],[i2]]*Table37[[#This Row],[w2]]))</f>
        <v>3.3498003316134624E-2</v>
      </c>
      <c r="P220">
        <f>((Table37[[#This Row],[i1]]*Table37[[#This Row],[w3]])+(Table37[[#This Row],[i2]]*Table37[[#This Row],[w4]]))</f>
        <v>4.836855750761726E-2</v>
      </c>
      <c r="Q220">
        <f>((1/(1 + EXP(-Table37[[#This Row],[h1]]))))</f>
        <v>0.50837371781995744</v>
      </c>
      <c r="R220">
        <f>((1/(1 + EXP(-Table37[[#This Row],[h2]]))))</f>
        <v>0.51208978244748249</v>
      </c>
      <c r="S220">
        <f>((Table37[[#This Row],[out_h1]]*Table37[[#This Row],[w5]])+(Table37[[#This Row],[out_h2]]*Table37[[#This Row],[w6]]))</f>
        <v>-0.93417767687545128</v>
      </c>
      <c r="T220">
        <f>((Table37[[#This Row],[out_h1]]*Table37[[#This Row],[w7]])+(Table37[[#This Row],[out_h2]]*Table37[[#This Row],[w8]]))</f>
        <v>1.3020907944400748</v>
      </c>
      <c r="U220">
        <f>((1/(1 + EXP(-Table37[[#This Row],[o1]]))))</f>
        <v>0.28207792360043832</v>
      </c>
      <c r="V220">
        <f>((1/(1 + EXP(-Table37[[#This Row],[o2]]))))</f>
        <v>0.78618665003097865</v>
      </c>
      <c r="W220">
        <f>((1/2 * (Table37[[#This Row],[t1]]-Table37[[#This Row],[out_o1]])^2))</f>
        <v>3.7013198255362971E-2</v>
      </c>
      <c r="X220">
        <f>((1/2 * (Table37[[#This Row],[t2]]-Table37[[#This Row],[out_o2]])^2))</f>
        <v>2.0769940812797386E-2</v>
      </c>
      <c r="Y220" s="30">
        <f>Table37[[#This Row],[E1]]+Table37[[#This Row],[E2]]</f>
        <v>5.7783139068160357E-2</v>
      </c>
      <c r="Z22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-1.1785687770624758E-3</v>
      </c>
      <c r="AA22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-2.3571375541249517E-3</v>
      </c>
      <c r="AB22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-1.1746666325727186E-3</v>
      </c>
      <c r="AC22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-2.3493332651454372E-3</v>
      </c>
      <c r="AD220">
        <f>(Table37[[#This Row],[out_o1]]-Table37[[#This Row],[t1]])*Table37[[#This Row],[out_o1]]*(1-Table37[[#This Row],[out_o1]])*Table37[[#This Row],[out_h1]]</f>
        <v>2.8010625107333709E-2</v>
      </c>
      <c r="AE220">
        <f>(Table37[[#This Row],[out_o1]]-Table37[[#This Row],[t1]])*Table37[[#This Row],[out_o1]]*(1-Table37[[#This Row],[out_o1]])*Table37[[#This Row],[out_h2]]</f>
        <v>2.8215374663629795E-2</v>
      </c>
      <c r="AF220">
        <f>(Table37[[#This Row],[out_o2]]-Table37[[#This Row],[t2]])*Table37[[#This Row],[out_o2]]*(1-Table37[[#This Row],[out_o2]])*Table37[[#This Row],[out_h1]]</f>
        <v>-1.7417114235061704E-2</v>
      </c>
      <c r="AG220">
        <f>(Table37[[#This Row],[out_o2]]-Table37[[#This Row],[t2]])*Table37[[#This Row],[out_o2]]*(1-Table37[[#This Row],[out_o2]])*Table37[[#This Row],[out_h2]]</f>
        <v>-1.754442829527714E-2</v>
      </c>
    </row>
    <row r="221" spans="1:33">
      <c r="A221">
        <v>36</v>
      </c>
      <c r="B221">
        <v>0.05</v>
      </c>
      <c r="C221">
        <v>0.1</v>
      </c>
      <c r="D221">
        <v>0.01</v>
      </c>
      <c r="E221">
        <v>0.99</v>
      </c>
      <c r="F221" s="29">
        <v>0.8</v>
      </c>
      <c r="G221">
        <f t="shared" si="24"/>
        <v>0.17493486828618846</v>
      </c>
      <c r="H221">
        <f t="shared" si="25"/>
        <v>0.24986973657237693</v>
      </c>
      <c r="I221">
        <f t="shared" si="26"/>
        <v>0.27441396333652712</v>
      </c>
      <c r="J221">
        <f t="shared" si="27"/>
        <v>0.34882792667305446</v>
      </c>
      <c r="K221">
        <f t="shared" si="28"/>
        <v>-0.95801523013815393</v>
      </c>
      <c r="L221">
        <f t="shared" si="29"/>
        <v>-0.9180008374960027</v>
      </c>
      <c r="M221">
        <f t="shared" si="30"/>
        <v>1.2620617835400953</v>
      </c>
      <c r="N221">
        <f t="shared" si="31"/>
        <v>1.3176649037349706</v>
      </c>
      <c r="O221">
        <f>((Table37[[#This Row],[i1]]*Table37[[#This Row],[w1]])+(Table37[[#This Row],[i2]]*Table37[[#This Row],[w2]]))</f>
        <v>3.3733717071547119E-2</v>
      </c>
      <c r="P221">
        <f>((Table37[[#This Row],[i1]]*Table37[[#This Row],[w3]])+(Table37[[#This Row],[i2]]*Table37[[#This Row],[w4]]))</f>
        <v>4.8603490834131804E-2</v>
      </c>
      <c r="Q221">
        <f>((1/(1 + EXP(-Table37[[#This Row],[h1]]))))</f>
        <v>0.50843262961420943</v>
      </c>
      <c r="R221">
        <f>((1/(1 + EXP(-Table37[[#This Row],[h2]]))))</f>
        <v>0.51214848127359724</v>
      </c>
      <c r="S221">
        <f>((Table37[[#This Row],[out_h1]]*Table37[[#This Row],[w5]])+(Table37[[#This Row],[out_h2]]*Table37[[#This Row],[w6]]))</f>
        <v>-0.95723893740107169</v>
      </c>
      <c r="T221">
        <f>((Table37[[#This Row],[out_h1]]*Table37[[#This Row],[w7]])+(Table37[[#This Row],[out_h2]]*Table37[[#This Row],[w8]]))</f>
        <v>1.3165134706162758</v>
      </c>
      <c r="U221">
        <f>((1/(1 + EXP(-Table37[[#This Row],[o1]]))))</f>
        <v>0.27743134602659925</v>
      </c>
      <c r="V221">
        <f>((1/(1 + EXP(-Table37[[#This Row],[o2]]))))</f>
        <v>0.78860105404045699</v>
      </c>
      <c r="W221">
        <f>((1/2 * (Table37[[#This Row],[t1]]-Table37[[#This Row],[out_o1]])^2))</f>
        <v>3.5759762418799329E-2</v>
      </c>
      <c r="X221">
        <f>((1/2 * (Table37[[#This Row],[t2]]-Table37[[#This Row],[out_o2]])^2))</f>
        <v>2.0280767716807459E-2</v>
      </c>
      <c r="Y221" s="30">
        <f>Table37[[#This Row],[E1]]+Table37[[#This Row],[E2]]</f>
        <v>5.6040530135606788E-2</v>
      </c>
      <c r="Z22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-1.1713315826597645E-3</v>
      </c>
      <c r="AA22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-2.3426631653195289E-3</v>
      </c>
      <c r="AB22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-1.1678538629591856E-3</v>
      </c>
      <c r="AC22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-2.3357077259183712E-3</v>
      </c>
      <c r="AD221">
        <f>(Table37[[#This Row],[out_o1]]-Table37[[#This Row],[t1]])*Table37[[#This Row],[out_o1]]*(1-Table37[[#This Row],[out_o1]])*Table37[[#This Row],[out_h1]]</f>
        <v>2.7257145405975968E-2</v>
      </c>
      <c r="AE221">
        <f>(Table37[[#This Row],[out_o1]]-Table37[[#This Row],[t1]])*Table37[[#This Row],[out_o1]]*(1-Table37[[#This Row],[out_o1]])*Table37[[#This Row],[out_h2]]</f>
        <v>2.7456352740611086E-2</v>
      </c>
      <c r="AF221">
        <f>(Table37[[#This Row],[out_o2]]-Table37[[#This Row],[t2]])*Table37[[#This Row],[out_o2]]*(1-Table37[[#This Row],[out_o2]])*Table37[[#This Row],[out_h1]]</f>
        <v>-1.7070678318219703E-2</v>
      </c>
      <c r="AG221">
        <f>(Table37[[#This Row],[out_o2]]-Table37[[#This Row],[t2]])*Table37[[#This Row],[out_o2]]*(1-Table37[[#This Row],[out_o2]])*Table37[[#This Row],[out_h2]]</f>
        <v>-1.7195438423415477E-2</v>
      </c>
    </row>
    <row r="222" spans="1:33">
      <c r="A222">
        <v>37</v>
      </c>
      <c r="B222">
        <v>0.05</v>
      </c>
      <c r="C222">
        <v>0.1</v>
      </c>
      <c r="D222">
        <v>0.01</v>
      </c>
      <c r="E222">
        <v>0.99</v>
      </c>
      <c r="F222" s="29">
        <v>0.8</v>
      </c>
      <c r="G222">
        <f t="shared" si="24"/>
        <v>0.17587193355231626</v>
      </c>
      <c r="H222">
        <f t="shared" si="25"/>
        <v>0.25174386710463253</v>
      </c>
      <c r="I222">
        <f t="shared" si="26"/>
        <v>0.27534824642689448</v>
      </c>
      <c r="J222">
        <f t="shared" si="27"/>
        <v>0.35069649285378918</v>
      </c>
      <c r="K222">
        <f t="shared" si="28"/>
        <v>-0.97982094646293472</v>
      </c>
      <c r="L222">
        <f t="shared" si="29"/>
        <v>-0.93996591968849152</v>
      </c>
      <c r="M222">
        <f t="shared" si="30"/>
        <v>1.2757183261946712</v>
      </c>
      <c r="N222">
        <f t="shared" si="31"/>
        <v>1.331421254473703</v>
      </c>
      <c r="O222">
        <f>((Table37[[#This Row],[i1]]*Table37[[#This Row],[w1]])+(Table37[[#This Row],[i2]]*Table37[[#This Row],[w2]]))</f>
        <v>3.3967983388079069E-2</v>
      </c>
      <c r="P222">
        <f>((Table37[[#This Row],[i1]]*Table37[[#This Row],[w3]])+(Table37[[#This Row],[i2]]*Table37[[#This Row],[w4]]))</f>
        <v>4.8837061606723645E-2</v>
      </c>
      <c r="Q222">
        <f>((1/(1 + EXP(-Table37[[#This Row],[h1]]))))</f>
        <v>0.50849117941891031</v>
      </c>
      <c r="R222">
        <f>((1/(1 + EXP(-Table37[[#This Row],[h2]]))))</f>
        <v>0.51220683932920508</v>
      </c>
      <c r="S222">
        <f>((Table37[[#This Row],[out_h1]]*Table37[[#This Row],[w5]])+(Table37[[#This Row],[out_h2]]*Table37[[#This Row],[w6]]))</f>
        <v>-0.97968728148710227</v>
      </c>
      <c r="T222">
        <f>((Table37[[#This Row],[out_h1]]*Table37[[#This Row],[w7]])+(Table37[[#This Row],[out_h2]]*Table37[[#This Row],[w8]]))</f>
        <v>1.330654588862747</v>
      </c>
      <c r="U222">
        <f>((1/(1 + EXP(-Table37[[#This Row],[o1]]))))</f>
        <v>0.27295383825392283</v>
      </c>
      <c r="V222">
        <f>((1/(1 + EXP(-Table37[[#This Row],[o2]]))))</f>
        <v>0.79094889084622533</v>
      </c>
      <c r="W222">
        <f>((1/2 * (Table37[[#This Row],[t1]]-Table37[[#This Row],[out_o1]])^2))</f>
        <v>3.4572360526235101E-2</v>
      </c>
      <c r="X222">
        <f>((1/2 * (Table37[[#This Row],[t2]]-Table37[[#This Row],[out_o2]])^2))</f>
        <v>1.9810672027673958E-2</v>
      </c>
      <c r="Y222" s="30">
        <f>Table37[[#This Row],[E1]]+Table37[[#This Row],[E2]]</f>
        <v>5.4383032553909055E-2</v>
      </c>
      <c r="Z22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-1.1636357978266165E-3</v>
      </c>
      <c r="AA22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-2.327271595653233E-3</v>
      </c>
      <c r="AB22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-1.1605564278497368E-3</v>
      </c>
      <c r="AC22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-2.3211128556994737E-3</v>
      </c>
      <c r="AD222">
        <f>(Table37[[#This Row],[out_o1]]-Table37[[#This Row],[t1]])*Table37[[#This Row],[out_o1]]*(1-Table37[[#This Row],[out_o1]])*Table37[[#This Row],[out_h1]]</f>
        <v>2.6534696829642053E-2</v>
      </c>
      <c r="AE222">
        <f>(Table37[[#This Row],[out_o1]]-Table37[[#This Row],[t1]])*Table37[[#This Row],[out_o1]]*(1-Table37[[#This Row],[out_o1]])*Table37[[#This Row],[out_h2]]</f>
        <v>2.6728591853257599E-2</v>
      </c>
      <c r="AF222">
        <f>(Table37[[#This Row],[out_o2]]-Table37[[#This Row],[t2]])*Table37[[#This Row],[out_o2]]*(1-Table37[[#This Row],[out_o2]])*Table37[[#This Row],[out_h1]]</f>
        <v>-1.673589425750634E-2</v>
      </c>
      <c r="AG222">
        <f>(Table37[[#This Row],[out_o2]]-Table37[[#This Row],[t2]])*Table37[[#This Row],[out_o2]]*(1-Table37[[#This Row],[out_o2]])*Table37[[#This Row],[out_h2]]</f>
        <v>-1.6858187217291036E-2</v>
      </c>
    </row>
    <row r="223" spans="1:33">
      <c r="A223">
        <v>38</v>
      </c>
      <c r="B223">
        <v>0.05</v>
      </c>
      <c r="C223">
        <v>0.1</v>
      </c>
      <c r="D223">
        <v>0.01</v>
      </c>
      <c r="E223">
        <v>0.99</v>
      </c>
      <c r="F223" s="29">
        <v>0.8</v>
      </c>
      <c r="G223">
        <f t="shared" si="24"/>
        <v>0.17680284219057754</v>
      </c>
      <c r="H223">
        <f t="shared" si="25"/>
        <v>0.25360568438115511</v>
      </c>
      <c r="I223">
        <f t="shared" si="26"/>
        <v>0.27627669156917428</v>
      </c>
      <c r="J223">
        <f t="shared" si="27"/>
        <v>0.35255338313834877</v>
      </c>
      <c r="K223">
        <f t="shared" si="28"/>
        <v>-1.0010487039266485</v>
      </c>
      <c r="L223">
        <f t="shared" si="29"/>
        <v>-0.96134879317109756</v>
      </c>
      <c r="M223">
        <f t="shared" si="30"/>
        <v>1.2891070416006762</v>
      </c>
      <c r="N223">
        <f t="shared" si="31"/>
        <v>1.3449078042475358</v>
      </c>
      <c r="O223">
        <f>((Table37[[#This Row],[i1]]*Table37[[#This Row],[w1]])+(Table37[[#This Row],[i2]]*Table37[[#This Row],[w2]]))</f>
        <v>3.420071054764439E-2</v>
      </c>
      <c r="P223">
        <f>((Table37[[#This Row],[i1]]*Table37[[#This Row],[w3]])+(Table37[[#This Row],[i2]]*Table37[[#This Row],[w4]]))</f>
        <v>4.9069172892293594E-2</v>
      </c>
      <c r="Q223">
        <f>((1/(1 + EXP(-Table37[[#This Row],[h1]]))))</f>
        <v>0.50854934431393994</v>
      </c>
      <c r="R223">
        <f>((1/(1 + EXP(-Table37[[#This Row],[h2]]))))</f>
        <v>0.51226483239983356</v>
      </c>
      <c r="S223">
        <f>((Table37[[#This Row],[out_h1]]*Table37[[#This Row],[w5]])+(Table37[[#This Row],[out_h2]]*Table37[[#This Row],[w6]]))</f>
        <v>-1.0015478404197911</v>
      </c>
      <c r="T223">
        <f>((Table37[[#This Row],[out_h1]]*Table37[[#This Row],[w7]])+(Table37[[#This Row],[out_h2]]*Table37[[#This Row],[w8]]))</f>
        <v>1.3445235116925989</v>
      </c>
      <c r="U223">
        <f>((1/(1 + EXP(-Table37[[#This Row],[o1]]))))</f>
        <v>0.268637206333463</v>
      </c>
      <c r="V223">
        <f>((1/(1 + EXP(-Table37[[#This Row],[o2]]))))</f>
        <v>0.79323284709167641</v>
      </c>
      <c r="W223">
        <f>((1/2 * (Table37[[#This Row],[t1]]-Table37[[#This Row],[out_o1]])^2))</f>
        <v>3.3446602249989153E-2</v>
      </c>
      <c r="X223">
        <f>((1/2 * (Table37[[#This Row],[t2]]-Table37[[#This Row],[out_o2]])^2))</f>
        <v>1.9358656231823798E-2</v>
      </c>
      <c r="Y223" s="30">
        <f>Table37[[#This Row],[E1]]+Table37[[#This Row],[E2]]</f>
        <v>5.2805258481812951E-2</v>
      </c>
      <c r="Z22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-1.1555494020967529E-3</v>
      </c>
      <c r="AA22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-2.3110988041935058E-3</v>
      </c>
      <c r="AB22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-1.1528439087866418E-3</v>
      </c>
      <c r="AC22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-2.3056878175732837E-3</v>
      </c>
      <c r="AD223">
        <f>(Table37[[#This Row],[out_o1]]-Table37[[#This Row],[t1]])*Table37[[#This Row],[out_o1]]*(1-Table37[[#This Row],[out_o1]])*Table37[[#This Row],[out_h1]]</f>
        <v>2.5841821635730098E-2</v>
      </c>
      <c r="AE223">
        <f>(Table37[[#This Row],[out_o1]]-Table37[[#This Row],[t1]])*Table37[[#This Row],[out_o1]]*(1-Table37[[#This Row],[out_o1]])*Table37[[#This Row],[out_h2]]</f>
        <v>2.6030623335071335E-2</v>
      </c>
      <c r="AF223">
        <f>(Table37[[#This Row],[out_o2]]-Table37[[#This Row],[t2]])*Table37[[#This Row],[out_o2]]*(1-Table37[[#This Row],[out_o2]])*Table37[[#This Row],[out_h1]]</f>
        <v>-1.6412242974098573E-2</v>
      </c>
      <c r="AG223">
        <f>(Table37[[#This Row],[out_o2]]-Table37[[#This Row],[t2]])*Table37[[#This Row],[out_o2]]*(1-Table37[[#This Row],[out_o2]])*Table37[[#This Row],[out_h2]]</f>
        <v>-1.6532151678956542E-2</v>
      </c>
    </row>
    <row r="224" spans="1:33">
      <c r="A224">
        <v>39</v>
      </c>
      <c r="B224">
        <v>0.05</v>
      </c>
      <c r="C224">
        <v>0.1</v>
      </c>
      <c r="D224">
        <v>0.01</v>
      </c>
      <c r="E224">
        <v>0.99</v>
      </c>
      <c r="F224" s="29">
        <v>0.8</v>
      </c>
      <c r="G224">
        <f t="shared" si="24"/>
        <v>0.17772728171225494</v>
      </c>
      <c r="H224">
        <f t="shared" si="25"/>
        <v>0.2554545634245099</v>
      </c>
      <c r="I224">
        <f t="shared" si="26"/>
        <v>0.27719896669620359</v>
      </c>
      <c r="J224">
        <f t="shared" si="27"/>
        <v>0.35439793339240738</v>
      </c>
      <c r="K224">
        <f t="shared" si="28"/>
        <v>-1.0217221612352325</v>
      </c>
      <c r="L224">
        <f t="shared" si="29"/>
        <v>-0.98217329183915458</v>
      </c>
      <c r="M224">
        <f t="shared" si="30"/>
        <v>1.3022368359799552</v>
      </c>
      <c r="N224">
        <f t="shared" si="31"/>
        <v>1.358133525590701</v>
      </c>
      <c r="O224">
        <f>((Table37[[#This Row],[i1]]*Table37[[#This Row],[w1]])+(Table37[[#This Row],[i2]]*Table37[[#This Row],[w2]]))</f>
        <v>3.4431820428063739E-2</v>
      </c>
      <c r="P224">
        <f>((Table37[[#This Row],[i1]]*Table37[[#This Row],[w3]])+(Table37[[#This Row],[i2]]*Table37[[#This Row],[w4]]))</f>
        <v>4.929974167405092E-2</v>
      </c>
      <c r="Q224">
        <f>((1/(1 + EXP(-Table37[[#This Row],[h1]]))))</f>
        <v>0.50860710477754345</v>
      </c>
      <c r="R224">
        <f>((1/(1 + EXP(-Table37[[#This Row],[h2]]))))</f>
        <v>0.51232243974854486</v>
      </c>
      <c r="S224">
        <f>((Table37[[#This Row],[out_h1]]*Table37[[#This Row],[w5]])+(Table37[[#This Row],[out_h2]]*Table37[[#This Row],[w6]]))</f>
        <v>-1.0228445674438014</v>
      </c>
      <c r="T224">
        <f>((Table37[[#This Row],[out_h1]]*Table37[[#This Row],[w7]])+(Table37[[#This Row],[out_h2]]*Table37[[#This Row],[w8]]))</f>
        <v>1.3581291882173545</v>
      </c>
      <c r="U224">
        <f>((1/(1 + EXP(-Table37[[#This Row],[o1]]))))</f>
        <v>0.2644736837538193</v>
      </c>
      <c r="V224">
        <f>((1/(1 + EXP(-Table37[[#This Row],[o2]]))))</f>
        <v>0.79545547354193302</v>
      </c>
      <c r="W224">
        <f>((1/2 * (Table37[[#This Row],[t1]]-Table37[[#This Row],[out_o1]])^2))</f>
        <v>3.2378427861619416E-2</v>
      </c>
      <c r="X224">
        <f>((1/2 * (Table37[[#This Row],[t2]]-Table37[[#This Row],[out_o2]])^2))</f>
        <v>1.8923786387396759E-2</v>
      </c>
      <c r="Y224" s="30">
        <f>Table37[[#This Row],[E1]]+Table37[[#This Row],[E2]]</f>
        <v>5.1302214249016174E-2</v>
      </c>
      <c r="Z22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-1.1471329073718089E-3</v>
      </c>
      <c r="AA22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-2.2942658147436178E-3</v>
      </c>
      <c r="AB22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-1.1447783329588399E-3</v>
      </c>
      <c r="AC22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-2.2895566659176798E-3</v>
      </c>
      <c r="AD224">
        <f>(Table37[[#This Row],[out_o1]]-Table37[[#This Row],[t1]])*Table37[[#This Row],[out_o1]]*(1-Table37[[#This Row],[out_o1]])*Table37[[#This Row],[out_h1]]</f>
        <v>2.5177115923321738E-2</v>
      </c>
      <c r="AE224">
        <f>(Table37[[#This Row],[out_o1]]-Table37[[#This Row],[t1]])*Table37[[#This Row],[out_o1]]*(1-Table37[[#This Row],[out_o1]])*Table37[[#This Row],[out_h2]]</f>
        <v>2.5361032778552825E-2</v>
      </c>
      <c r="AF224">
        <f>(Table37[[#This Row],[out_o2]]-Table37[[#This Row],[t2]])*Table37[[#This Row],[out_o2]]*(1-Table37[[#This Row],[out_o2]])*Table37[[#This Row],[out_h1]]</f>
        <v>-1.6099232632158615E-2</v>
      </c>
      <c r="AG224">
        <f>(Table37[[#This Row],[out_o2]]-Table37[[#This Row],[t2]])*Table37[[#This Row],[out_o2]]*(1-Table37[[#This Row],[out_o2]])*Table37[[#This Row],[out_h2]]</f>
        <v>-1.6216836262628362E-2</v>
      </c>
    </row>
    <row r="225" spans="1:33">
      <c r="A225">
        <v>40</v>
      </c>
      <c r="B225">
        <v>0.05</v>
      </c>
      <c r="C225">
        <v>0.1</v>
      </c>
      <c r="D225">
        <v>0.01</v>
      </c>
      <c r="E225">
        <v>0.99</v>
      </c>
      <c r="F225" s="29">
        <v>0.8</v>
      </c>
      <c r="G225">
        <f t="shared" si="24"/>
        <v>0.17864498803815237</v>
      </c>
      <c r="H225">
        <f t="shared" si="25"/>
        <v>0.25728997607630477</v>
      </c>
      <c r="I225">
        <f t="shared" si="26"/>
        <v>0.27811478936257067</v>
      </c>
      <c r="J225">
        <f t="shared" si="27"/>
        <v>0.35622957872514155</v>
      </c>
      <c r="K225">
        <f t="shared" si="28"/>
        <v>-1.0418638539738898</v>
      </c>
      <c r="L225">
        <f t="shared" si="29"/>
        <v>-1.0024621180619968</v>
      </c>
      <c r="M225">
        <f t="shared" si="30"/>
        <v>1.315116222085682</v>
      </c>
      <c r="N225">
        <f t="shared" si="31"/>
        <v>1.3711069946008037</v>
      </c>
      <c r="O225">
        <f>((Table37[[#This Row],[i1]]*Table37[[#This Row],[w1]])+(Table37[[#This Row],[i2]]*Table37[[#This Row],[w2]]))</f>
        <v>3.4661247009538099E-2</v>
      </c>
      <c r="P225">
        <f>((Table37[[#This Row],[i1]]*Table37[[#This Row],[w3]])+(Table37[[#This Row],[i2]]*Table37[[#This Row],[w4]]))</f>
        <v>4.9528697340642691E-2</v>
      </c>
      <c r="Q225">
        <f>((1/(1 + EXP(-Table37[[#This Row],[h1]]))))</f>
        <v>0.50866444431299429</v>
      </c>
      <c r="R225">
        <f>((1/(1 + EXP(-Table37[[#This Row],[h2]]))))</f>
        <v>0.51237964373834799</v>
      </c>
      <c r="S225">
        <f>((Table37[[#This Row],[out_h1]]*Table37[[#This Row],[w5]])+(Table37[[#This Row],[out_h2]]*Table37[[#This Row],[w6]]))</f>
        <v>-1.043600281245219</v>
      </c>
      <c r="T225">
        <f>((Table37[[#This Row],[out_h1]]*Table37[[#This Row],[w7]])+(Table37[[#This Row],[out_h2]]*Table37[[#This Row],[w8]]))</f>
        <v>1.3714801757349346</v>
      </c>
      <c r="U225">
        <f>((1/(1 + EXP(-Table37[[#This Row],[o1]]))))</f>
        <v>0.26045591482796654</v>
      </c>
      <c r="V225">
        <f>((1/(1 + EXP(-Table37[[#This Row],[o2]]))))</f>
        <v>0.79761919296421979</v>
      </c>
      <c r="W225">
        <f>((1/2 * (Table37[[#This Row],[t1]]-Table37[[#This Row],[out_o1]])^2))</f>
        <v>3.1364082636156809E-2</v>
      </c>
      <c r="X225">
        <f>((1/2 * (Table37[[#This Row],[t2]]-Table37[[#This Row],[out_o2]])^2))</f>
        <v>1.8505187457869048E-2</v>
      </c>
      <c r="Y225" s="30">
        <f>Table37[[#This Row],[E1]]+Table37[[#This Row],[E2]]</f>
        <v>4.9869270094025857E-2</v>
      </c>
      <c r="Z22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-1.1384401292042446E-3</v>
      </c>
      <c r="AA22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-2.2768802584084893E-3</v>
      </c>
      <c r="AB22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-1.1364149457096504E-3</v>
      </c>
      <c r="AC22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-2.2728298914193009E-3</v>
      </c>
      <c r="AD225">
        <f>(Table37[[#This Row],[out_o1]]-Table37[[#This Row],[t1]])*Table37[[#This Row],[out_o1]]*(1-Table37[[#This Row],[out_o1]])*Table37[[#This Row],[out_h1]]</f>
        <v>2.4539231994986772E-2</v>
      </c>
      <c r="AE225">
        <f>(Table37[[#This Row],[out_o1]]-Table37[[#This Row],[t1]])*Table37[[#This Row],[out_o1]]*(1-Table37[[#This Row],[out_o1]])*Table37[[#This Row],[out_h2]]</f>
        <v>2.471846241226024E-2</v>
      </c>
      <c r="AF225">
        <f>(Table37[[#This Row],[out_o2]]-Table37[[#This Row],[t2]])*Table37[[#This Row],[out_o2]]*(1-Table37[[#This Row],[out_o2]])*Table37[[#This Row],[out_h1]]</f>
        <v>-1.5796397105597937E-2</v>
      </c>
      <c r="AG225">
        <f>(Table37[[#This Row],[out_o2]]-Table37[[#This Row],[t2]])*Table37[[#This Row],[out_o2]]*(1-Table37[[#This Row],[out_o2]])*Table37[[#This Row],[out_h2]]</f>
        <v>-1.5911771329421735E-2</v>
      </c>
    </row>
    <row r="226" spans="1:33">
      <c r="A226">
        <v>41</v>
      </c>
      <c r="B226">
        <v>0.05</v>
      </c>
      <c r="C226">
        <v>0.1</v>
      </c>
      <c r="D226">
        <v>0.01</v>
      </c>
      <c r="E226">
        <v>0.99</v>
      </c>
      <c r="F226" s="29">
        <v>0.8</v>
      </c>
      <c r="G226">
        <f t="shared" si="24"/>
        <v>0.17955574014151576</v>
      </c>
      <c r="H226">
        <f t="shared" si="25"/>
        <v>0.25911148028303155</v>
      </c>
      <c r="I226">
        <f t="shared" si="26"/>
        <v>0.27902392131913839</v>
      </c>
      <c r="J226">
        <f t="shared" si="27"/>
        <v>0.35804784263827699</v>
      </c>
      <c r="K226">
        <f t="shared" si="28"/>
        <v>-1.0614952395698791</v>
      </c>
      <c r="L226">
        <f t="shared" si="29"/>
        <v>-1.0222368879918049</v>
      </c>
      <c r="M226">
        <f t="shared" si="30"/>
        <v>1.3277533397701604</v>
      </c>
      <c r="N226">
        <f t="shared" si="31"/>
        <v>1.3838364116643411</v>
      </c>
      <c r="O226">
        <f>((Table37[[#This Row],[i1]]*Table37[[#This Row],[w1]])+(Table37[[#This Row],[i2]]*Table37[[#This Row],[w2]]))</f>
        <v>3.4888935035378946E-2</v>
      </c>
      <c r="P226">
        <f>((Table37[[#This Row],[i1]]*Table37[[#This Row],[w3]])+(Table37[[#This Row],[i2]]*Table37[[#This Row],[w4]]))</f>
        <v>4.9755980329784621E-2</v>
      </c>
      <c r="Q226">
        <f>((1/(1 + EXP(-Table37[[#This Row],[h1]]))))</f>
        <v>0.50872134911381639</v>
      </c>
      <c r="R226">
        <f>((1/(1 + EXP(-Table37[[#This Row],[h2]]))))</f>
        <v>0.51243642949322588</v>
      </c>
      <c r="S226">
        <f>((Table37[[#This Row],[out_h1]]*Table37[[#This Row],[w5]])+(Table37[[#This Row],[out_h2]]*Table37[[#This Row],[w6]]))</f>
        <v>-1.0638367113306697</v>
      </c>
      <c r="T226">
        <f>((Table37[[#This Row],[out_h1]]*Table37[[#This Row],[w7]])+(Table37[[#This Row],[out_h2]]*Table37[[#This Row],[w8]]))</f>
        <v>1.3845846600942442</v>
      </c>
      <c r="U226">
        <f>((1/(1 + EXP(-Table37[[#This Row],[o1]]))))</f>
        <v>0.25657693714754232</v>
      </c>
      <c r="V226">
        <f>((1/(1 + EXP(-Table37[[#This Row],[o2]]))))</f>
        <v>0.79972630752287255</v>
      </c>
      <c r="W226">
        <f>((1/2 * (Table37[[#This Row],[t1]]-Table37[[#This Row],[out_o1]])^2))</f>
        <v>3.0400092966531515E-2</v>
      </c>
      <c r="X226">
        <f>((1/2 * (Table37[[#This Row],[t2]]-Table37[[#This Row],[out_o2]])^2))</f>
        <v>1.8102039024440231E-2</v>
      </c>
      <c r="Y226" s="30">
        <f>Table37[[#This Row],[E1]]+Table37[[#This Row],[E2]]</f>
        <v>4.8502131990971746E-2</v>
      </c>
      <c r="Z22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-1.1295188849973947E-3</v>
      </c>
      <c r="AA226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-2.2590377699947895E-3</v>
      </c>
      <c r="AB22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-1.1278029108387885E-3</v>
      </c>
      <c r="AC226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-2.255605821677577E-3</v>
      </c>
      <c r="AD226">
        <f>(Table37[[#This Row],[out_o1]]-Table37[[#This Row],[t1]])*Table37[[#This Row],[out_o1]]*(1-Table37[[#This Row],[out_o1]])*Table37[[#This Row],[out_h1]]</f>
        <v>2.392687957548937E-2</v>
      </c>
      <c r="AE226">
        <f>(Table37[[#This Row],[out_o1]]-Table37[[#This Row],[t1]])*Table37[[#This Row],[out_o1]]*(1-Table37[[#This Row],[out_o1]])*Table37[[#This Row],[out_h2]]</f>
        <v>2.4101612326545008E-2</v>
      </c>
      <c r="AF226">
        <f>(Table37[[#This Row],[out_o2]]-Table37[[#This Row],[t2]])*Table37[[#This Row],[out_o2]]*(1-Table37[[#This Row],[out_o2]])*Table37[[#This Row],[out_h1]]</f>
        <v>-1.5503294525034253E-2</v>
      </c>
      <c r="AG226">
        <f>(Table37[[#This Row],[out_o2]]-Table37[[#This Row],[t2]])*Table37[[#This Row],[out_o2]]*(1-Table37[[#This Row],[out_o2]])*Table37[[#This Row],[out_h2]]</f>
        <v>-1.5616511682927256E-2</v>
      </c>
    </row>
    <row r="227" spans="1:33">
      <c r="A227">
        <v>42</v>
      </c>
      <c r="B227">
        <v>0.05</v>
      </c>
      <c r="C227">
        <v>0.1</v>
      </c>
      <c r="D227">
        <v>0.01</v>
      </c>
      <c r="E227">
        <v>0.99</v>
      </c>
      <c r="F227" s="29">
        <v>0.8</v>
      </c>
      <c r="G227">
        <f t="shared" si="24"/>
        <v>0.18045935524951368</v>
      </c>
      <c r="H227">
        <f t="shared" si="25"/>
        <v>0.26091871049902737</v>
      </c>
      <c r="I227">
        <f t="shared" si="26"/>
        <v>0.27992616364780942</v>
      </c>
      <c r="J227">
        <f t="shared" si="27"/>
        <v>0.35985232729561906</v>
      </c>
      <c r="K227">
        <f t="shared" si="28"/>
        <v>-1.0806367432302706</v>
      </c>
      <c r="L227">
        <f t="shared" si="29"/>
        <v>-1.0415181778530409</v>
      </c>
      <c r="M227">
        <f t="shared" si="30"/>
        <v>1.3401559753901877</v>
      </c>
      <c r="N227">
        <f t="shared" si="31"/>
        <v>1.396329621010683</v>
      </c>
      <c r="O227">
        <f>((Table37[[#This Row],[i1]]*Table37[[#This Row],[w1]])+(Table37[[#This Row],[i2]]*Table37[[#This Row],[w2]]))</f>
        <v>3.5114838812378424E-2</v>
      </c>
      <c r="P227">
        <f>((Table37[[#This Row],[i1]]*Table37[[#This Row],[w3]])+(Table37[[#This Row],[i2]]*Table37[[#This Row],[w4]]))</f>
        <v>4.998154091195238E-2</v>
      </c>
      <c r="Q227">
        <f>((1/(1 + EXP(-Table37[[#This Row],[h1]]))))</f>
        <v>0.50877780776391479</v>
      </c>
      <c r="R227">
        <f>((1/(1 + EXP(-Table37[[#This Row],[h2]]))))</f>
        <v>0.51249278459416581</v>
      </c>
      <c r="S227">
        <f>((Table37[[#This Row],[out_h1]]*Table37[[#This Row],[w5]])+(Table37[[#This Row],[out_h2]]*Table37[[#This Row],[w6]]))</f>
        <v>-1.0835745443831801</v>
      </c>
      <c r="T227">
        <f>((Table37[[#This Row],[out_h1]]*Table37[[#This Row],[w7]])+(Table37[[#This Row],[out_h2]]*Table37[[#This Row],[w8]]))</f>
        <v>1.3974504749038119</v>
      </c>
      <c r="U227">
        <f>((1/(1 + EXP(-Table37[[#This Row],[o1]]))))</f>
        <v>0.25283016353956483</v>
      </c>
      <c r="V227">
        <f>((1/(1 + EXP(-Table37[[#This Row],[o2]]))))</f>
        <v>0.80177900571731686</v>
      </c>
      <c r="W227">
        <f>((1/2 * (Table37[[#This Row],[t1]]-Table37[[#This Row],[out_o1]])^2))</f>
        <v>2.9483244162325898E-2</v>
      </c>
      <c r="X227">
        <f>((1/2 * (Table37[[#This Row],[t2]]-Table37[[#This Row],[out_o2]])^2))</f>
        <v>1.7713571344380917E-2</v>
      </c>
      <c r="Y227" s="30">
        <f>Table37[[#This Row],[E1]]+Table37[[#This Row],[E2]]</f>
        <v>4.7196815506706818E-2</v>
      </c>
      <c r="Z22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-1.1204116242414675E-3</v>
      </c>
      <c r="AA227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-2.240823248482935E-3</v>
      </c>
      <c r="AB22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-1.1189859435750038E-3</v>
      </c>
      <c r="AC227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-2.2379718871500076E-3</v>
      </c>
      <c r="AD227">
        <f>(Table37[[#This Row],[out_o1]]-Table37[[#This Row],[t1]])*Table37[[#This Row],[out_o1]]*(1-Table37[[#This Row],[out_o1]])*Table37[[#This Row],[out_h1]]</f>
        <v>2.3338826126824693E-2</v>
      </c>
      <c r="AE227">
        <f>(Table37[[#This Row],[out_o1]]-Table37[[#This Row],[t1]])*Table37[[#This Row],[out_o1]]*(1-Table37[[#This Row],[out_o1]])*Table37[[#This Row],[out_h2]]</f>
        <v>2.3509240789145507E-2</v>
      </c>
      <c r="AF227">
        <f>(Table37[[#This Row],[out_o2]]-Table37[[#This Row],[t2]])*Table37[[#This Row],[out_o2]]*(1-Table37[[#This Row],[out_o2]])*Table37[[#This Row],[out_h1]]</f>
        <v>-1.521950590288983E-2</v>
      </c>
      <c r="AG227">
        <f>(Table37[[#This Row],[out_o2]]-Table37[[#This Row],[t2]])*Table37[[#This Row],[out_o2]]*(1-Table37[[#This Row],[out_o2]])*Table37[[#This Row],[out_h2]]</f>
        <v>-1.5330635183558731E-2</v>
      </c>
    </row>
    <row r="228" spans="1:33">
      <c r="A228">
        <v>43</v>
      </c>
      <c r="B228">
        <v>0.05</v>
      </c>
      <c r="C228">
        <v>0.1</v>
      </c>
      <c r="D228">
        <v>0.01</v>
      </c>
      <c r="E228">
        <v>0.99</v>
      </c>
      <c r="F228" s="29">
        <v>0.8</v>
      </c>
      <c r="G228">
        <f t="shared" si="24"/>
        <v>0.18135568454890685</v>
      </c>
      <c r="H228">
        <f t="shared" si="25"/>
        <v>0.26271136909781373</v>
      </c>
      <c r="I228">
        <f t="shared" si="26"/>
        <v>0.28082135240266942</v>
      </c>
      <c r="J228">
        <f t="shared" si="27"/>
        <v>0.36164270480533905</v>
      </c>
      <c r="K228">
        <f t="shared" si="28"/>
        <v>-1.0993078041317303</v>
      </c>
      <c r="L228">
        <f t="shared" si="29"/>
        <v>-1.0603255704843573</v>
      </c>
      <c r="M228">
        <f t="shared" si="30"/>
        <v>1.3523315801124995</v>
      </c>
      <c r="N228">
        <f t="shared" si="31"/>
        <v>1.4085941291575299</v>
      </c>
      <c r="O228">
        <f>((Table37[[#This Row],[i1]]*Table37[[#This Row],[w1]])+(Table37[[#This Row],[i2]]*Table37[[#This Row],[w2]]))</f>
        <v>3.5338921137226718E-2</v>
      </c>
      <c r="P228">
        <f>((Table37[[#This Row],[i1]]*Table37[[#This Row],[w3]])+(Table37[[#This Row],[i2]]*Table37[[#This Row],[w4]]))</f>
        <v>5.0205338100667379E-2</v>
      </c>
      <c r="Q228">
        <f>((1/(1 + EXP(-Table37[[#This Row],[h1]]))))</f>
        <v>0.50883381096921421</v>
      </c>
      <c r="R228">
        <f>((1/(1 + EXP(-Table37[[#This Row],[h2]]))))</f>
        <v>0.51254869880683074</v>
      </c>
      <c r="S228">
        <f>((Table37[[#This Row],[out_h1]]*Table37[[#This Row],[w5]])+(Table37[[#This Row],[out_h2]]*Table37[[#This Row],[w6]]))</f>
        <v>-1.1028334708679148</v>
      </c>
      <c r="T228">
        <f>((Table37[[#This Row],[out_h1]]*Table37[[#This Row],[w7]])+(Table37[[#This Row],[out_h2]]*Table37[[#This Row],[w8]]))</f>
        <v>1.4100851196492952</v>
      </c>
      <c r="U228">
        <f>((1/(1 + EXP(-Table37[[#This Row],[o1]]))))</f>
        <v>0.24920936386631756</v>
      </c>
      <c r="V228">
        <f>((1/(1 + EXP(-Table37[[#This Row],[o2]]))))</f>
        <v>0.80377936889029467</v>
      </c>
      <c r="W228">
        <f>((1/2 * (Table37[[#This Row],[t1]]-Table37[[#This Row],[out_o1]])^2))</f>
        <v>2.8610559880664153E-2</v>
      </c>
      <c r="X228">
        <f>((1/2 * (Table37[[#This Row],[t2]]-Table37[[#This Row],[out_o2]])^2))</f>
        <v>1.7339061725448475E-2</v>
      </c>
      <c r="Y228" s="30">
        <f>Table37[[#This Row],[E1]]+Table37[[#This Row],[E2]]</f>
        <v>4.5949621606112628E-2</v>
      </c>
      <c r="Z22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-1.1111559960622107E-3</v>
      </c>
      <c r="AA228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-2.2223119921244215E-3</v>
      </c>
      <c r="AB22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-1.1100028813024914E-3</v>
      </c>
      <c r="AC228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-2.2200057626049828E-3</v>
      </c>
      <c r="AD228">
        <f>(Table37[[#This Row],[out_o1]]-Table37[[#This Row],[t1]])*Table37[[#This Row],[out_o1]]*(1-Table37[[#This Row],[out_o1]])*Table37[[#This Row],[out_h1]]</f>
        <v>2.2773896457472211E-2</v>
      </c>
      <c r="AE228">
        <f>(Table37[[#This Row],[out_o1]]-Table37[[#This Row],[t1]])*Table37[[#This Row],[out_o1]]*(1-Table37[[#This Row],[out_o1]])*Table37[[#This Row],[out_h2]]</f>
        <v>2.2940163849970861E-2</v>
      </c>
      <c r="AF228">
        <f>(Table37[[#This Row],[out_o2]]-Table37[[#This Row],[t2]])*Table37[[#This Row],[out_o2]]*(1-Table37[[#This Row],[out_o2]])*Table37[[#This Row],[out_h1]]</f>
        <v>-1.494463383413242E-2</v>
      </c>
      <c r="AG228">
        <f>(Table37[[#This Row],[out_o2]]-Table37[[#This Row],[t2]])*Table37[[#This Row],[out_o2]]*(1-Table37[[#This Row],[out_o2]])*Table37[[#This Row],[out_h2]]</f>
        <v>-1.505374143915242E-2</v>
      </c>
    </row>
    <row r="229" spans="1:33">
      <c r="A229">
        <v>44</v>
      </c>
      <c r="B229">
        <v>0.05</v>
      </c>
      <c r="C229">
        <v>0.1</v>
      </c>
      <c r="D229">
        <v>0.01</v>
      </c>
      <c r="E229">
        <v>0.99</v>
      </c>
      <c r="F229" s="29">
        <v>0.8</v>
      </c>
      <c r="G229">
        <f t="shared" si="24"/>
        <v>0.18224460934575662</v>
      </c>
      <c r="H229">
        <f t="shared" si="25"/>
        <v>0.26448921869151326</v>
      </c>
      <c r="I229">
        <f t="shared" si="26"/>
        <v>0.28170935470771141</v>
      </c>
      <c r="J229">
        <f t="shared" si="27"/>
        <v>0.36341870941542304</v>
      </c>
      <c r="K229">
        <f t="shared" si="28"/>
        <v>-1.1175269212977081</v>
      </c>
      <c r="L229">
        <f t="shared" si="29"/>
        <v>-1.0786777015643341</v>
      </c>
      <c r="M229">
        <f t="shared" si="30"/>
        <v>1.3642872871798055</v>
      </c>
      <c r="N229">
        <f t="shared" si="31"/>
        <v>1.4206371223088519</v>
      </c>
      <c r="O229">
        <f>((Table37[[#This Row],[i1]]*Table37[[#This Row],[w1]])+(Table37[[#This Row],[i2]]*Table37[[#This Row],[w2]]))</f>
        <v>3.556115233643916E-2</v>
      </c>
      <c r="P229">
        <f>((Table37[[#This Row],[i1]]*Table37[[#This Row],[w3]])+(Table37[[#This Row],[i2]]*Table37[[#This Row],[w4]]))</f>
        <v>5.0427338676927877E-2</v>
      </c>
      <c r="Q229">
        <f>((1/(1 + EXP(-Table37[[#This Row],[h1]]))))</f>
        <v>0.50888935131767288</v>
      </c>
      <c r="R229">
        <f>((1/(1 + EXP(-Table37[[#This Row],[h2]]))))</f>
        <v>0.51260416383775698</v>
      </c>
      <c r="S229">
        <f>((Table37[[#This Row],[out_h1]]*Table37[[#This Row],[w5]])+(Table37[[#This Row],[out_h2]]*Table37[[#This Row],[w6]]))</f>
        <v>-1.1216322313200457</v>
      </c>
      <c r="T229">
        <f>((Table37[[#This Row],[out_h1]]*Table37[[#This Row],[w7]])+(Table37[[#This Row],[out_h2]]*Table37[[#This Row],[w8]]))</f>
        <v>1.4224957767818851</v>
      </c>
      <c r="U229">
        <f>((1/(1 + EXP(-Table37[[#This Row],[o1]]))))</f>
        <v>0.24570864693182079</v>
      </c>
      <c r="V229">
        <f>((1/(1 + EXP(-Table37[[#This Row],[o2]]))))</f>
        <v>0.80572937733245775</v>
      </c>
      <c r="W229">
        <f>((1/2 * (Table37[[#This Row],[t1]]-Table37[[#This Row],[out_o1]])^2))</f>
        <v>2.7779283119214872E-2</v>
      </c>
      <c r="X229">
        <f>((1/2 * (Table37[[#This Row],[t2]]-Table37[[#This Row],[out_o2]])^2))</f>
        <v>1.6977831189141864E-2</v>
      </c>
      <c r="Y229" s="30">
        <f>Table37[[#This Row],[E1]]+Table37[[#This Row],[E2]]</f>
        <v>4.4757114308356737E-2</v>
      </c>
      <c r="Z22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-1.1017853593295491E-3</v>
      </c>
      <c r="AA229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-2.2035707186590981E-3</v>
      </c>
      <c r="AB22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-1.1008881971351339E-3</v>
      </c>
      <c r="AC229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-2.2017763942702678E-3</v>
      </c>
      <c r="AD229">
        <f>(Table37[[#This Row],[out_o1]]-Table37[[#This Row],[t1]])*Table37[[#This Row],[out_o1]]*(1-Table37[[#This Row],[out_o1]])*Table37[[#This Row],[out_h1]]</f>
        <v>2.2230971788548316E-2</v>
      </c>
      <c r="AE229">
        <f>(Table37[[#This Row],[out_o1]]-Table37[[#This Row],[t1]])*Table37[[#This Row],[out_o1]]*(1-Table37[[#This Row],[out_o1]])*Table37[[#This Row],[out_h2]]</f>
        <v>2.23932543989427E-2</v>
      </c>
      <c r="AF229">
        <f>(Table37[[#This Row],[out_o2]]-Table37[[#This Row],[t2]])*Table37[[#This Row],[out_o2]]*(1-Table37[[#This Row],[out_o2]])*Table37[[#This Row],[out_h1]]</f>
        <v>-1.467830126984756E-2</v>
      </c>
      <c r="AG229">
        <f>(Table37[[#This Row],[out_o2]]-Table37[[#This Row],[t2]])*Table37[[#This Row],[out_o2]]*(1-Table37[[#This Row],[out_o2]])*Table37[[#This Row],[out_h2]]</f>
        <v>-1.4785450568982252E-2</v>
      </c>
    </row>
    <row r="230" spans="1:33">
      <c r="A230">
        <v>45</v>
      </c>
      <c r="B230">
        <v>0.05</v>
      </c>
      <c r="C230">
        <v>0.1</v>
      </c>
      <c r="D230">
        <v>0.01</v>
      </c>
      <c r="E230">
        <v>0.99</v>
      </c>
      <c r="F230" s="29">
        <v>0.8</v>
      </c>
      <c r="G230">
        <f t="shared" si="24"/>
        <v>0.18312603763322025</v>
      </c>
      <c r="H230">
        <f t="shared" si="25"/>
        <v>0.26625207526644051</v>
      </c>
      <c r="I230">
        <f t="shared" si="26"/>
        <v>0.28259006526541952</v>
      </c>
      <c r="J230">
        <f t="shared" si="27"/>
        <v>0.36518013053083925</v>
      </c>
      <c r="K230">
        <f t="shared" si="28"/>
        <v>-1.1353116987285468</v>
      </c>
      <c r="L230">
        <f t="shared" si="29"/>
        <v>-1.0965923050834883</v>
      </c>
      <c r="M230">
        <f t="shared" si="30"/>
        <v>1.3760299281956836</v>
      </c>
      <c r="N230">
        <f t="shared" si="31"/>
        <v>1.4324654827640377</v>
      </c>
      <c r="O230">
        <f>((Table37[[#This Row],[i1]]*Table37[[#This Row],[w1]])+(Table37[[#This Row],[i2]]*Table37[[#This Row],[w2]]))</f>
        <v>3.5781509408305066E-2</v>
      </c>
      <c r="P230">
        <f>((Table37[[#This Row],[i1]]*Table37[[#This Row],[w3]])+(Table37[[#This Row],[i2]]*Table37[[#This Row],[w4]]))</f>
        <v>5.0647516316354904E-2</v>
      </c>
      <c r="Q230">
        <f>((1/(1 + EXP(-Table37[[#This Row],[h1]]))))</f>
        <v>0.50894442306479948</v>
      </c>
      <c r="R230">
        <f>((1/(1 + EXP(-Table37[[#This Row],[h2]]))))</f>
        <v>0.51265917311622344</v>
      </c>
      <c r="S230">
        <f>((Table37[[#This Row],[out_h1]]*Table37[[#This Row],[w5]])+(Table37[[#This Row],[out_h2]]*Table37[[#This Row],[w6]]))</f>
        <v>-1.1399886618778323</v>
      </c>
      <c r="T230">
        <f>((Table37[[#This Row],[out_h1]]*Table37[[#This Row],[w7]])+(Table37[[#This Row],[out_h2]]*Table37[[#This Row],[w8]]))</f>
        <v>1.4346893278367929</v>
      </c>
      <c r="U230">
        <f>((1/(1 + EXP(-Table37[[#This Row],[o1]]))))</f>
        <v>0.2423224426952541</v>
      </c>
      <c r="V230">
        <f>((1/(1 + EXP(-Table37[[#This Row],[o2]]))))</f>
        <v>0.80763091600822834</v>
      </c>
      <c r="W230">
        <f>((1/2 * (Table37[[#This Row],[t1]]-Table37[[#This Row],[out_o1]])^2))</f>
        <v>2.6986858689944812E-2</v>
      </c>
      <c r="X230">
        <f>((1/2 * (Table37[[#This Row],[t2]]-Table37[[#This Row],[out_o2]])^2))</f>
        <v>1.6629241397998932E-2</v>
      </c>
      <c r="Y230" s="30">
        <f>Table37[[#This Row],[E1]]+Table37[[#This Row],[E2]]</f>
        <v>4.361610008794374E-2</v>
      </c>
      <c r="Z23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-1.0923292404151888E-3</v>
      </c>
      <c r="AA230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-2.1846584808303776E-3</v>
      </c>
      <c r="AB23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-1.0916724613073629E-3</v>
      </c>
      <c r="AC230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-2.1833449226147258E-3</v>
      </c>
      <c r="AD230">
        <f>(Table37[[#This Row],[out_o1]]-Table37[[#This Row],[t1]])*Table37[[#This Row],[out_o1]]*(1-Table37[[#This Row],[out_o1]])*Table37[[#This Row],[out_h1]]</f>
        <v>2.1708988409890644E-2</v>
      </c>
      <c r="AE230">
        <f>(Table37[[#This Row],[out_o1]]-Table37[[#This Row],[t1]])*Table37[[#This Row],[out_o1]]*(1-Table37[[#This Row],[out_o1]])*Table37[[#This Row],[out_h2]]</f>
        <v>2.1867440810894232E-2</v>
      </c>
      <c r="AF230">
        <f>(Table37[[#This Row],[out_o2]]-Table37[[#This Row],[t2]])*Table37[[#This Row],[out_o2]]*(1-Table37[[#This Row],[out_o2]])*Table37[[#This Row],[out_h1]]</f>
        <v>-1.4420150360624193E-2</v>
      </c>
      <c r="AG230">
        <f>(Table37[[#This Row],[out_o2]]-Table37[[#This Row],[t2]])*Table37[[#This Row],[out_o2]]*(1-Table37[[#This Row],[out_o2]])*Table37[[#This Row],[out_h2]]</f>
        <v>-1.4525402038147438E-2</v>
      </c>
    </row>
    <row r="231" spans="1:33">
      <c r="A231">
        <v>46</v>
      </c>
      <c r="B231">
        <v>0.05</v>
      </c>
      <c r="C231">
        <v>0.1</v>
      </c>
      <c r="D231">
        <v>0.01</v>
      </c>
      <c r="E231">
        <v>0.99</v>
      </c>
      <c r="F231" s="29">
        <v>0.8</v>
      </c>
      <c r="G231">
        <f t="shared" si="24"/>
        <v>0.18399990102555239</v>
      </c>
      <c r="H231">
        <f t="shared" si="25"/>
        <v>0.2679998020511048</v>
      </c>
      <c r="I231">
        <f t="shared" si="26"/>
        <v>0.28346340323446539</v>
      </c>
      <c r="J231">
        <f t="shared" si="27"/>
        <v>0.36692680646893105</v>
      </c>
      <c r="K231">
        <f t="shared" si="28"/>
        <v>-1.1526788894564592</v>
      </c>
      <c r="L231">
        <f t="shared" si="29"/>
        <v>-1.1140862577322037</v>
      </c>
      <c r="M231">
        <f t="shared" si="30"/>
        <v>1.387566048484183</v>
      </c>
      <c r="N231">
        <f t="shared" si="31"/>
        <v>1.4440858043945557</v>
      </c>
      <c r="O231">
        <f>((Table37[[#This Row],[i1]]*Table37[[#This Row],[w1]])+(Table37[[#This Row],[i2]]*Table37[[#This Row],[w2]]))</f>
        <v>3.5999975256388102E-2</v>
      </c>
      <c r="P231">
        <f>((Table37[[#This Row],[i1]]*Table37[[#This Row],[w3]])+(Table37[[#This Row],[i2]]*Table37[[#This Row],[w4]]))</f>
        <v>5.0865850808616379E-2</v>
      </c>
      <c r="Q231">
        <f>((1/(1 + EXP(-Table37[[#This Row],[h1]]))))</f>
        <v>0.50899902194205549</v>
      </c>
      <c r="R231">
        <f>((1/(1 + EXP(-Table37[[#This Row],[h2]]))))</f>
        <v>0.51271372159918294</v>
      </c>
      <c r="S231">
        <f>((Table37[[#This Row],[out_h1]]*Table37[[#This Row],[w5]])+(Table37[[#This Row],[out_h2]]*Table37[[#This Row],[w6]]))</f>
        <v>-1.157919738730977</v>
      </c>
      <c r="T231">
        <f>((Table37[[#This Row],[out_h1]]*Table37[[#This Row],[w7]])+(Table37[[#This Row],[out_h2]]*Table37[[#This Row],[w8]]))</f>
        <v>1.4466723686381342</v>
      </c>
      <c r="U231">
        <f>((1/(1 + EXP(-Table37[[#This Row],[o1]]))))</f>
        <v>0.23904548494057609</v>
      </c>
      <c r="V231">
        <f>((1/(1 + EXP(-Table37[[#This Row],[o2]]))))</f>
        <v>0.80948577992658355</v>
      </c>
      <c r="W231">
        <f>((1/2 * (Table37[[#This Row],[t1]]-Table37[[#This Row],[out_o1]])^2))</f>
        <v>2.6230917085831834E-2</v>
      </c>
      <c r="X231">
        <f>((1/2 * (Table37[[#This Row],[t2]]-Table37[[#This Row],[out_o2]])^2))</f>
        <v>1.6292691824356911E-2</v>
      </c>
      <c r="Y231" s="30">
        <f>Table37[[#This Row],[E1]]+Table37[[#This Row],[E2]]</f>
        <v>4.2523608910188748E-2</v>
      </c>
      <c r="Z23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-1.0828137434451851E-3</v>
      </c>
      <c r="AA231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-2.1656274868903703E-3</v>
      </c>
      <c r="AB23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-1.0823827551343218E-3</v>
      </c>
      <c r="AC231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-2.1647655102686437E-3</v>
      </c>
      <c r="AD231">
        <f>(Table37[[#This Row],[out_o1]]-Table37[[#This Row],[t1]])*Table37[[#This Row],[out_o1]]*(1-Table37[[#This Row],[out_o1]])*Table37[[#This Row],[out_h1]]</f>
        <v>2.1206936034266738E-2</v>
      </c>
      <c r="AE231">
        <f>(Table37[[#This Row],[out_o1]]-Table37[[#This Row],[t1]])*Table37[[#This Row],[out_o1]]*(1-Table37[[#This Row],[out_o1]])*Table37[[#This Row],[out_h2]]</f>
        <v>2.1361705286503496E-2</v>
      </c>
      <c r="AF231">
        <f>(Table37[[#This Row],[out_o2]]-Table37[[#This Row],[t2]])*Table37[[#This Row],[out_o2]]*(1-Table37[[#This Row],[out_o2]])*Table37[[#This Row],[out_h1]]</f>
        <v>-1.4169841366612181E-2</v>
      </c>
      <c r="AG231">
        <f>(Table37[[#This Row],[out_o2]]-Table37[[#This Row],[t2]])*Table37[[#This Row],[out_o2]]*(1-Table37[[#This Row],[out_o2]])*Table37[[#This Row],[out_h2]]</f>
        <v>-1.4273253559164678E-2</v>
      </c>
    </row>
    <row r="232" spans="1:33">
      <c r="A232">
        <v>47</v>
      </c>
      <c r="B232">
        <v>0.05</v>
      </c>
      <c r="C232">
        <v>0.1</v>
      </c>
      <c r="D232">
        <v>0.01</v>
      </c>
      <c r="E232">
        <v>0.99</v>
      </c>
      <c r="F232" s="29">
        <v>0.8</v>
      </c>
      <c r="G232">
        <f t="shared" si="24"/>
        <v>0.18486615202030854</v>
      </c>
      <c r="H232">
        <f t="shared" si="25"/>
        <v>0.2697323040406171</v>
      </c>
      <c r="I232">
        <f t="shared" si="26"/>
        <v>0.28432930943857287</v>
      </c>
      <c r="J232">
        <f t="shared" si="27"/>
        <v>0.36865861887714596</v>
      </c>
      <c r="K232">
        <f t="shared" si="28"/>
        <v>-1.1696444382838727</v>
      </c>
      <c r="L232">
        <f t="shared" si="29"/>
        <v>-1.1311756219614064</v>
      </c>
      <c r="M232">
        <f t="shared" si="30"/>
        <v>1.3989019215774727</v>
      </c>
      <c r="N232">
        <f t="shared" si="31"/>
        <v>1.4555044072418875</v>
      </c>
      <c r="O232">
        <f>((Table37[[#This Row],[i1]]*Table37[[#This Row],[w1]])+(Table37[[#This Row],[i2]]*Table37[[#This Row],[w2]]))</f>
        <v>3.621653800507714E-2</v>
      </c>
      <c r="P232">
        <f>((Table37[[#This Row],[i1]]*Table37[[#This Row],[w3]])+(Table37[[#This Row],[i2]]*Table37[[#This Row],[w4]]))</f>
        <v>5.1082327359643243E-2</v>
      </c>
      <c r="Q232">
        <f>((1/(1 + EXP(-Table37[[#This Row],[h1]]))))</f>
        <v>0.50905314498576815</v>
      </c>
      <c r="R232">
        <f>((1/(1 + EXP(-Table37[[#This Row],[h2]]))))</f>
        <v>0.51276780559688528</v>
      </c>
      <c r="S232">
        <f>((Table37[[#This Row],[out_h1]]*Table37[[#This Row],[w5]])+(Table37[[#This Row],[out_h2]]*Table37[[#This Row],[w6]]))</f>
        <v>-1.1754416212413599</v>
      </c>
      <c r="T232">
        <f>((Table37[[#This Row],[out_h1]]*Table37[[#This Row],[w7]])+(Table37[[#This Row],[out_h2]]*Table37[[#This Row],[w8]]))</f>
        <v>1.4584512236436646</v>
      </c>
      <c r="U232">
        <f>((1/(1 + EXP(-Table37[[#This Row],[o1]]))))</f>
        <v>0.2358727945103998</v>
      </c>
      <c r="V232">
        <f>((1/(1 + EXP(-Table37[[#This Row],[o2]]))))</f>
        <v>0.81129567917916134</v>
      </c>
      <c r="W232">
        <f>((1/2 * (Table37[[#This Row],[t1]]-Table37[[#This Row],[out_o1]])^2))</f>
        <v>2.5509259649968644E-2</v>
      </c>
      <c r="X232">
        <f>((1/2 * (Table37[[#This Row],[t2]]-Table37[[#This Row],[out_o2]])^2))</f>
        <v>1.5967617140018611E-2</v>
      </c>
      <c r="Y232" s="30">
        <f>Table37[[#This Row],[E1]]+Table37[[#This Row],[E2]]</f>
        <v>4.1476876789987252E-2</v>
      </c>
      <c r="Z23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-1.0732619175987121E-3</v>
      </c>
      <c r="AA232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-2.1465238351974242E-3</v>
      </c>
      <c r="AB23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-1.0730430420210827E-3</v>
      </c>
      <c r="AC232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-2.1460860840421653E-3</v>
      </c>
      <c r="AD232">
        <f>(Table37[[#This Row],[out_o1]]-Table37[[#This Row],[t1]])*Table37[[#This Row],[out_o1]]*(1-Table37[[#This Row],[out_o1]])*Table37[[#This Row],[out_h1]]</f>
        <v>2.0723855937189326E-2</v>
      </c>
      <c r="AE232">
        <f>(Table37[[#This Row],[out_o1]]-Table37[[#This Row],[t1]])*Table37[[#This Row],[out_o1]]*(1-Table37[[#This Row],[out_o1]])*Table37[[#This Row],[out_h2]]</f>
        <v>2.087508197737516E-2</v>
      </c>
      <c r="AF232">
        <f>(Table37[[#This Row],[out_o2]]-Table37[[#This Row],[t2]])*Table37[[#This Row],[out_o2]]*(1-Table37[[#This Row],[out_o2]])*Table37[[#This Row],[out_h1]]</f>
        <v>-1.3927051631054451E-2</v>
      </c>
      <c r="AG232">
        <f>(Table37[[#This Row],[out_o2]]-Table37[[#This Row],[t2]])*Table37[[#This Row],[out_o2]]*(1-Table37[[#This Row],[out_o2]])*Table37[[#This Row],[out_h2]]</f>
        <v>-1.4028680057540882E-2</v>
      </c>
    </row>
    <row r="233" spans="1:33">
      <c r="A233">
        <v>48</v>
      </c>
      <c r="B233">
        <v>0.05</v>
      </c>
      <c r="C233">
        <v>0.1</v>
      </c>
      <c r="D233">
        <v>0.01</v>
      </c>
      <c r="E233">
        <v>0.99</v>
      </c>
      <c r="F233" s="29">
        <v>0.8</v>
      </c>
      <c r="G233">
        <f t="shared" si="24"/>
        <v>0.1857247615543875</v>
      </c>
      <c r="H233">
        <f t="shared" si="25"/>
        <v>0.27144952310877501</v>
      </c>
      <c r="I233">
        <f t="shared" si="26"/>
        <v>0.28518774387218976</v>
      </c>
      <c r="J233">
        <f t="shared" si="27"/>
        <v>0.37037548774437967</v>
      </c>
      <c r="K233">
        <f t="shared" si="28"/>
        <v>-1.1862235230336242</v>
      </c>
      <c r="L233">
        <f t="shared" si="29"/>
        <v>-1.1478756875433065</v>
      </c>
      <c r="M233">
        <f t="shared" si="30"/>
        <v>1.4100435628823162</v>
      </c>
      <c r="N233">
        <f t="shared" si="31"/>
        <v>1.4667273512879202</v>
      </c>
      <c r="O233">
        <f>((Table37[[#This Row],[i1]]*Table37[[#This Row],[w1]])+(Table37[[#This Row],[i2]]*Table37[[#This Row],[w2]]))</f>
        <v>3.6431190388596879E-2</v>
      </c>
      <c r="P233">
        <f>((Table37[[#This Row],[i1]]*Table37[[#This Row],[w3]])+(Table37[[#This Row],[i2]]*Table37[[#This Row],[w4]]))</f>
        <v>5.1296935968047457E-2</v>
      </c>
      <c r="Q233">
        <f>((1/(1 + EXP(-Table37[[#This Row],[h1]]))))</f>
        <v>0.5091067903844062</v>
      </c>
      <c r="R233">
        <f>((1/(1 + EXP(-Table37[[#This Row],[h2]]))))</f>
        <v>0.51282142261704422</v>
      </c>
      <c r="S233">
        <f>((Table37[[#This Row],[out_h1]]*Table37[[#This Row],[w5]])+(Table37[[#This Row],[out_h2]]*Table37[[#This Row],[w6]]))</f>
        <v>-1.1925696935636072</v>
      </c>
      <c r="T233">
        <f>((Table37[[#This Row],[out_h1]]*Table37[[#This Row],[w7]])+(Table37[[#This Row],[out_h2]]*Table37[[#This Row],[w8]]))</f>
        <v>1.4700319594800091</v>
      </c>
      <c r="U233">
        <f>((1/(1 + EXP(-Table37[[#This Row],[o1]]))))</f>
        <v>0.23279966317921783</v>
      </c>
      <c r="V233">
        <f>((1/(1 + EXP(-Table37[[#This Row],[o2]]))))</f>
        <v>0.81306224366685054</v>
      </c>
      <c r="W233">
        <f>((1/2 * (Table37[[#This Row],[t1]]-Table37[[#This Row],[out_o1]])^2))</f>
        <v>2.4819844956386453E-2</v>
      </c>
      <c r="X233">
        <f>((1/2 * (Table37[[#This Row],[t2]]-Table37[[#This Row],[out_o2]])^2))</f>
        <v>1.5653484808104485E-2</v>
      </c>
      <c r="Y233" s="30">
        <f>Table37[[#This Row],[E1]]+Table37[[#This Row],[E2]]</f>
        <v>4.0473329764490938E-2</v>
      </c>
      <c r="Z23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-1.0636940856818462E-3</v>
      </c>
      <c r="AA233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-2.1273881713636924E-3</v>
      </c>
      <c r="AB23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-1.0636744996958079E-3</v>
      </c>
      <c r="AC233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-2.1273489993916157E-3</v>
      </c>
      <c r="AD233">
        <f>(Table37[[#This Row],[out_o1]]-Table37[[#This Row],[t1]])*Table37[[#This Row],[out_o1]]*(1-Table37[[#This Row],[out_o1]])*Table37[[#This Row],[out_h1]]</f>
        <v>2.0258838952627568E-2</v>
      </c>
      <c r="AE233">
        <f>(Table37[[#This Row],[out_o1]]-Table37[[#This Row],[t1]])*Table37[[#This Row],[out_o1]]*(1-Table37[[#This Row],[out_o1]])*Table37[[#This Row],[out_h2]]</f>
        <v>2.0406654966066383E-2</v>
      </c>
      <c r="AF233">
        <f>(Table37[[#This Row],[out_o2]]-Table37[[#This Row],[t2]])*Table37[[#This Row],[out_o2]]*(1-Table37[[#This Row],[out_o2]])*Table37[[#This Row],[out_h1]]</f>
        <v>-1.3691474614090491E-2</v>
      </c>
      <c r="AG233">
        <f>(Table37[[#This Row],[out_o2]]-Table37[[#This Row],[t2]])*Table37[[#This Row],[out_o2]]*(1-Table37[[#This Row],[out_o2]])*Table37[[#This Row],[out_h2]]</f>
        <v>-1.3791372698096488E-2</v>
      </c>
    </row>
    <row r="234" spans="1:33">
      <c r="A234">
        <v>49</v>
      </c>
      <c r="B234">
        <v>0.05</v>
      </c>
      <c r="C234">
        <v>0.1</v>
      </c>
      <c r="D234">
        <v>0.01</v>
      </c>
      <c r="E234">
        <v>0.99</v>
      </c>
      <c r="F234" s="29">
        <v>0.8</v>
      </c>
      <c r="G234">
        <f t="shared" si="24"/>
        <v>0.18657571682293297</v>
      </c>
      <c r="H234">
        <f t="shared" si="25"/>
        <v>0.27315143364586597</v>
      </c>
      <c r="I234">
        <f t="shared" si="26"/>
        <v>0.28603868347194639</v>
      </c>
      <c r="J234">
        <f t="shared" si="27"/>
        <v>0.37207736694389298</v>
      </c>
      <c r="K234">
        <f t="shared" si="28"/>
        <v>-1.2024305941957263</v>
      </c>
      <c r="L234">
        <f t="shared" si="29"/>
        <v>-1.1642010115161596</v>
      </c>
      <c r="M234">
        <f t="shared" si="30"/>
        <v>1.4209967425735885</v>
      </c>
      <c r="N234">
        <f t="shared" si="31"/>
        <v>1.4777604494463974</v>
      </c>
      <c r="O234">
        <f>((Table37[[#This Row],[i1]]*Table37[[#This Row],[w1]])+(Table37[[#This Row],[i2]]*Table37[[#This Row],[w2]]))</f>
        <v>3.6643929205733249E-2</v>
      </c>
      <c r="P234">
        <f>((Table37[[#This Row],[i1]]*Table37[[#This Row],[w3]])+(Table37[[#This Row],[i2]]*Table37[[#This Row],[w4]]))</f>
        <v>5.1509670867986621E-2</v>
      </c>
      <c r="Q234">
        <f>((1/(1 + EXP(-Table37[[#This Row],[h1]]))))</f>
        <v>0.50915995734228325</v>
      </c>
      <c r="R234">
        <f>((1/(1 + EXP(-Table37[[#This Row],[h2]]))))</f>
        <v>0.51287457122561086</v>
      </c>
      <c r="S234">
        <f>((Table37[[#This Row],[out_h1]]*Table37[[#This Row],[w5]])+(Table37[[#This Row],[out_h2]]*Table37[[#This Row],[w6]]))</f>
        <v>-1.2093186046495252</v>
      </c>
      <c r="T234">
        <f>((Table37[[#This Row],[out_h1]]*Table37[[#This Row],[w7]])+(Table37[[#This Row],[out_h2]]*Table37[[#This Row],[w8]]))</f>
        <v>1.481420397716279</v>
      </c>
      <c r="U234">
        <f>((1/(1 + EXP(-Table37[[#This Row],[o1]]))))</f>
        <v>0.22982163821487575</v>
      </c>
      <c r="V234">
        <f>((1/(1 + EXP(-Table37[[#This Row],[o2]]))))</f>
        <v>0.8147870275348007</v>
      </c>
      <c r="W234">
        <f>((1/2 * (Table37[[#This Row],[t1]]-Table37[[#This Row],[out_o1]])^2))</f>
        <v>2.4160776313735859E-2</v>
      </c>
      <c r="X234">
        <f>((1/2 * (Table37[[#This Row],[t2]]-Table37[[#This Row],[out_o2]])^2))</f>
        <v>1.5349792860045341E-2</v>
      </c>
      <c r="Y234" s="30">
        <f>Table37[[#This Row],[E1]]+Table37[[#This Row],[E2]]</f>
        <v>3.95105691737812E-2</v>
      </c>
      <c r="Z23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-1.0541281378725973E-3</v>
      </c>
      <c r="AA234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-2.1082562757451947E-3</v>
      </c>
      <c r="AB23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-1.0542958175232472E-3</v>
      </c>
      <c r="AC234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-2.1085916350464945E-3</v>
      </c>
      <c r="AD234">
        <f>(Table37[[#This Row],[out_o1]]-Table37[[#This Row],[t1]])*Table37[[#This Row],[out_o1]]*(1-Table37[[#This Row],[out_o1]])*Table37[[#This Row],[out_h1]]</f>
        <v>1.9811023380688863E-2</v>
      </c>
      <c r="AE234">
        <f>(Table37[[#This Row],[out_o1]]-Table37[[#This Row],[t1]])*Table37[[#This Row],[out_o1]]*(1-Table37[[#This Row],[out_o1]])*Table37[[#This Row],[out_h2]]</f>
        <v>1.995555615753361E-2</v>
      </c>
      <c r="AF234">
        <f>(Table37[[#This Row],[out_o2]]-Table37[[#This Row],[t2]])*Table37[[#This Row],[out_o2]]*(1-Table37[[#This Row],[out_o2]])*Table37[[#This Row],[out_h1]]</f>
        <v>-1.3462818983663891E-2</v>
      </c>
      <c r="AG234">
        <f>(Table37[[#This Row],[out_o2]]-Table37[[#This Row],[t2]])*Table37[[#This Row],[out_o2]]*(1-Table37[[#This Row],[out_o2]])*Table37[[#This Row],[out_h2]]</f>
        <v>-1.3561037968845842E-2</v>
      </c>
    </row>
    <row r="235" spans="1:33">
      <c r="A235">
        <v>50</v>
      </c>
      <c r="B235">
        <v>0.05</v>
      </c>
      <c r="C235">
        <v>0.1</v>
      </c>
      <c r="D235">
        <v>0.01</v>
      </c>
      <c r="E235">
        <v>0.99</v>
      </c>
      <c r="F235" s="29">
        <v>0.8</v>
      </c>
      <c r="G235">
        <f t="shared" si="24"/>
        <v>0.18741901933323105</v>
      </c>
      <c r="H235">
        <f t="shared" si="25"/>
        <v>0.27483803866646211</v>
      </c>
      <c r="I235">
        <f t="shared" si="26"/>
        <v>0.28688212012596498</v>
      </c>
      <c r="J235">
        <f t="shared" si="27"/>
        <v>0.37376424025193017</v>
      </c>
      <c r="K235">
        <f t="shared" si="28"/>
        <v>-1.2182794129002774</v>
      </c>
      <c r="L235">
        <f t="shared" si="29"/>
        <v>-1.1801654564421864</v>
      </c>
      <c r="M235">
        <f t="shared" si="30"/>
        <v>1.4317669977605196</v>
      </c>
      <c r="N235">
        <f t="shared" si="31"/>
        <v>1.4886092798214741</v>
      </c>
      <c r="O235">
        <f>((Table37[[#This Row],[i1]]*Table37[[#This Row],[w1]])+(Table37[[#This Row],[i2]]*Table37[[#This Row],[w2]]))</f>
        <v>3.6854754833307767E-2</v>
      </c>
      <c r="P235">
        <f>((Table37[[#This Row],[i1]]*Table37[[#This Row],[w3]])+(Table37[[#This Row],[i2]]*Table37[[#This Row],[w4]]))</f>
        <v>5.1720530031491269E-2</v>
      </c>
      <c r="Q235">
        <f>((1/(1 + EXP(-Table37[[#This Row],[h1]]))))</f>
        <v>0.5092126459579458</v>
      </c>
      <c r="R235">
        <f>((1/(1 + EXP(-Table37[[#This Row],[h2]]))))</f>
        <v>0.5129272509224081</v>
      </c>
      <c r="S235">
        <f>((Table37[[#This Row],[out_h1]]*Table37[[#This Row],[w5]])+(Table37[[#This Row],[out_h2]]*Table37[[#This Row],[w6]]))</f>
        <v>-1.2257023065655226</v>
      </c>
      <c r="T235">
        <f>((Table37[[#This Row],[out_h1]]*Table37[[#This Row],[w7]])+(Table37[[#This Row],[out_h2]]*Table37[[#This Row],[w8]]))</f>
        <v>1.4926221269213129</v>
      </c>
      <c r="U235">
        <f>((1/(1 + EXP(-Table37[[#This Row],[o1]]))))</f>
        <v>0.22693450765655085</v>
      </c>
      <c r="V235">
        <f>((1/(1 + EXP(-Table37[[#This Row],[o2]]))))</f>
        <v>0.81647151333461354</v>
      </c>
      <c r="W235">
        <f>((1/2 * (Table37[[#This Row],[t1]]-Table37[[#This Row],[out_o1]])^2))</f>
        <v>2.3530290306095058E-2</v>
      </c>
      <c r="X235">
        <f>((1/2 * (Table37[[#This Row],[t2]]-Table37[[#This Row],[out_o2]])^2))</f>
        <v>1.5056067842189602E-2</v>
      </c>
      <c r="Y235" s="30">
        <f>Table37[[#This Row],[E1]]+Table37[[#This Row],[E2]]</f>
        <v>3.8586358148284663E-2</v>
      </c>
      <c r="Z23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Row],[i1]]</f>
        <v>-1.0445797942027347E-3</v>
      </c>
      <c r="AA235">
        <f>((Table37[[#This Row],[out_o1]]-Table37[[#This Row],[t1]])*Table37[[#This Row],[out_o1]]*(1-Table37[[#This Row],[out_o1]])*Table37[[#This Row],[w5]]+(Table37[[#This Row],[out_o2]]-Table37[[#This Row],[t2]])*Table37[[#This Row],[out_o2]]*(1-Table37[[#This Row],[out_o2]])*Table37[[#This Row],[w7]])*(Table37[[#This Row],[out_h1]]*(1-Table37[[#This Row],[out_h1]]))*Table37[[#This Row],[i2]]</f>
        <v>-2.0891595884054695E-3</v>
      </c>
      <c r="AB23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Row],[i1]]</f>
        <v>-1.0449234624355034E-3</v>
      </c>
      <c r="AC235">
        <f>((Table37[[#This Row],[out_o1]]-Table37[[#This Row],[t1]])*Table37[[#This Row],[out_o1]]*(1-Table37[[#This Row],[out_o1]])*Table37[[#This Row],[w6]]+(Table37[[#This Row],[out_o2]]-Table37[[#This Row],[t2]])*Table37[[#This Row],[out_o2]]*(1-Table37[[#This Row],[out_o2]])*Table37[[#This Row],[w8]])*(Table37[[#This Row],[out_h1]]*(1-Table37[[#This Row],[out_h1]]))*Table37[[#This Row],[i2]]</f>
        <v>-2.0898469248710068E-3</v>
      </c>
      <c r="AD235">
        <f>(Table37[[#This Row],[out_o1]]-Table37[[#This Row],[t1]])*Table37[[#This Row],[out_o1]]*(1-Table37[[#This Row],[out_o1]])*Table37[[#This Row],[out_h1]]</f>
        <v>1.9379592851638691E-2</v>
      </c>
      <c r="AE235">
        <f>(Table37[[#This Row],[out_o1]]-Table37[[#This Row],[t1]])*Table37[[#This Row],[out_o1]]*(1-Table37[[#This Row],[out_o1]])*Table37[[#This Row],[out_h2]]</f>
        <v>1.9520963126684648E-2</v>
      </c>
      <c r="AF235">
        <f>(Table37[[#This Row],[out_o2]]-Table37[[#This Row],[t2]])*Table37[[#This Row],[out_o2]]*(1-Table37[[#This Row],[out_o2]])*Table37[[#This Row],[out_h1]]</f>
        <v>-1.3240807760430346E-2</v>
      </c>
      <c r="AG235">
        <f>(Table37[[#This Row],[out_o2]]-Table37[[#This Row],[t2]])*Table37[[#This Row],[out_o2]]*(1-Table37[[#This Row],[out_o2]])*Table37[[#This Row],[out_h2]]</f>
        <v>-1.3337396819305462E-2</v>
      </c>
    </row>
    <row r="239" spans="1:33">
      <c r="A239" t="s">
        <v>96</v>
      </c>
      <c r="B239" t="s">
        <v>73</v>
      </c>
      <c r="C239" t="s">
        <v>74</v>
      </c>
      <c r="D239" t="s">
        <v>94</v>
      </c>
      <c r="E239" t="s">
        <v>95</v>
      </c>
      <c r="F239" t="s">
        <v>108</v>
      </c>
      <c r="G239" t="s">
        <v>75</v>
      </c>
      <c r="H239" t="s">
        <v>76</v>
      </c>
      <c r="I239" t="s">
        <v>77</v>
      </c>
      <c r="J239" t="s">
        <v>78</v>
      </c>
      <c r="K239" t="s">
        <v>83</v>
      </c>
      <c r="L239" t="s">
        <v>84</v>
      </c>
      <c r="M239" t="s">
        <v>85</v>
      </c>
      <c r="N239" t="s">
        <v>86</v>
      </c>
      <c r="O239" t="s">
        <v>79</v>
      </c>
      <c r="P239" t="s">
        <v>81</v>
      </c>
      <c r="Q239" t="s">
        <v>80</v>
      </c>
      <c r="R239" t="s">
        <v>82</v>
      </c>
      <c r="S239" t="s">
        <v>87</v>
      </c>
      <c r="T239" t="s">
        <v>89</v>
      </c>
      <c r="U239" t="s">
        <v>88</v>
      </c>
      <c r="V239" t="s">
        <v>90</v>
      </c>
      <c r="W239" t="s">
        <v>91</v>
      </c>
      <c r="X239" t="s">
        <v>92</v>
      </c>
      <c r="Y239" t="s">
        <v>93</v>
      </c>
      <c r="Z239" t="s">
        <v>97</v>
      </c>
      <c r="AA239" t="s">
        <v>98</v>
      </c>
      <c r="AB239" t="s">
        <v>99</v>
      </c>
      <c r="AC239" t="s">
        <v>100</v>
      </c>
      <c r="AD239" t="s">
        <v>101</v>
      </c>
      <c r="AE239" t="s">
        <v>102</v>
      </c>
      <c r="AF239" t="s">
        <v>103</v>
      </c>
      <c r="AG239" t="s">
        <v>104</v>
      </c>
    </row>
    <row r="240" spans="1:33">
      <c r="A240">
        <v>1</v>
      </c>
      <c r="B240">
        <v>0.05</v>
      </c>
      <c r="C240">
        <v>0.1</v>
      </c>
      <c r="D240">
        <v>0.01</v>
      </c>
      <c r="E240">
        <v>0.99</v>
      </c>
      <c r="F240" s="29">
        <v>1</v>
      </c>
      <c r="G240">
        <v>0.15</v>
      </c>
      <c r="H240">
        <v>0.2</v>
      </c>
      <c r="I240">
        <v>0.25</v>
      </c>
      <c r="J240">
        <v>0.3</v>
      </c>
      <c r="K240">
        <v>0.4</v>
      </c>
      <c r="L240">
        <v>0.45</v>
      </c>
      <c r="M240">
        <v>0.5</v>
      </c>
      <c r="N240">
        <v>0.55000000000000004</v>
      </c>
      <c r="O240">
        <f>((Table38[[#This Row],[i1]]*Table38[[#This Row],[w1]])+(Table38[[#This Row],[i2]]*Table38[[#This Row],[w2]]))</f>
        <v>2.7500000000000004E-2</v>
      </c>
      <c r="P240">
        <f>((Table38[[#This Row],[i1]]*Table38[[#This Row],[w3]])+(Table38[[#This Row],[i2]]*Table38[[#This Row],[w4]]))</f>
        <v>4.2499999999999996E-2</v>
      </c>
      <c r="Q240">
        <f>((1/(1 + EXP(-Table38[[#This Row],[h1]]))))</f>
        <v>0.50687456676453424</v>
      </c>
      <c r="R240">
        <f>((1/(1 + EXP(-Table38[[#This Row],[h2]]))))</f>
        <v>0.51062340100496373</v>
      </c>
      <c r="S240">
        <f>((Table38[[#This Row],[out_h1]]*Table38[[#This Row],[w5]])+(Table38[[#This Row],[out_h2]]*Table38[[#This Row],[w6]]))</f>
        <v>0.43253035715804738</v>
      </c>
      <c r="T240">
        <f>((Table38[[#This Row],[out_h1]]*Table38[[#This Row],[w7]])+(Table38[[#This Row],[out_h2]]*Table38[[#This Row],[w8]]))</f>
        <v>0.53428015393499717</v>
      </c>
      <c r="U240">
        <f>((1/(1 + EXP(-Table38[[#This Row],[o1]]))))</f>
        <v>0.60647773220672796</v>
      </c>
      <c r="V240">
        <f>((1/(1 + EXP(-Table38[[#This Row],[o2]]))))</f>
        <v>0.63048083545063482</v>
      </c>
      <c r="W240">
        <f>((1/2 * (Table38[[#This Row],[t1]]-Table38[[#This Row],[out_o1]])^2))</f>
        <v>0.17789284250924053</v>
      </c>
      <c r="X240">
        <f>((1/2 * (Table38[[#This Row],[t2]]-Table38[[#This Row],[out_o2]])^2))</f>
        <v>6.4627014839136757E-2</v>
      </c>
      <c r="Y240" s="30">
        <f>Table38[[#This Row],[E1]]+Table38[[#This Row],[E2]]</f>
        <v>0.24251985734837728</v>
      </c>
      <c r="Z24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1.882556669401121E-4</v>
      </c>
      <c r="AA24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3.765113338802242E-4</v>
      </c>
      <c r="AB24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2.2487247755452336E-4</v>
      </c>
      <c r="AC24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4.4974495510904672E-4</v>
      </c>
      <c r="AD240">
        <f>(Table38[[#This Row],[out_o1]]-Table38[[#This Row],[t1]])*Table38[[#This Row],[out_o1]]*(1-Table38[[#This Row],[out_o1]])*Table38[[#This Row],[out_h1]]</f>
        <v>7.2157072912136258E-2</v>
      </c>
      <c r="AE240">
        <f>(Table38[[#This Row],[out_o1]]-Table38[[#This Row],[t1]])*Table38[[#This Row],[out_o1]]*(1-Table38[[#This Row],[out_o1]])*Table38[[#This Row],[out_h2]]</f>
        <v>7.2690745191944781E-2</v>
      </c>
      <c r="AF240">
        <f>(Table38[[#This Row],[out_o2]]-Table38[[#This Row],[t2]])*Table38[[#This Row],[out_o2]]*(1-Table38[[#This Row],[out_o2]])*Table38[[#This Row],[out_h1]]</f>
        <v>-4.2455250092604709E-2</v>
      </c>
      <c r="AG240">
        <f>(Table38[[#This Row],[out_o2]]-Table38[[#This Row],[t2]])*Table38[[#This Row],[out_o2]]*(1-Table38[[#This Row],[out_o2]])*Table38[[#This Row],[out_h2]]</f>
        <v>-4.276924828006376E-2</v>
      </c>
    </row>
    <row r="241" spans="1:33">
      <c r="A241">
        <v>2</v>
      </c>
      <c r="B241">
        <v>0.05</v>
      </c>
      <c r="C241">
        <v>0.1</v>
      </c>
      <c r="D241">
        <v>0.01</v>
      </c>
      <c r="E241">
        <v>0.99</v>
      </c>
      <c r="F241" s="29">
        <v>1</v>
      </c>
      <c r="G241">
        <f>G240-F240*Z240</f>
        <v>0.14981174433305988</v>
      </c>
      <c r="H241">
        <f>H240-F240*AA240</f>
        <v>0.19962348866611979</v>
      </c>
      <c r="I241">
        <f>I240-F240*AB240</f>
        <v>0.24977512752244549</v>
      </c>
      <c r="J241">
        <f>J240-F240*AC240</f>
        <v>0.29955025504489097</v>
      </c>
      <c r="K241">
        <f>K240-F240*AD240</f>
        <v>0.32784292708786378</v>
      </c>
      <c r="L241">
        <f>L240-F240*AE240</f>
        <v>0.37730925480805522</v>
      </c>
      <c r="M241">
        <f>M240-F240*AF240</f>
        <v>0.54245525009260476</v>
      </c>
      <c r="N241">
        <f>N240-F240*AG240</f>
        <v>0.59276924828006383</v>
      </c>
      <c r="O241">
        <f>((Table38[[#This Row],[i1]]*Table38[[#This Row],[w1]])+(Table38[[#This Row],[i2]]*Table38[[#This Row],[w2]]))</f>
        <v>2.7452936083264975E-2</v>
      </c>
      <c r="P241">
        <f>((Table38[[#This Row],[i1]]*Table38[[#This Row],[w3]])+(Table38[[#This Row],[i2]]*Table38[[#This Row],[w4]]))</f>
        <v>4.2443781880611375E-2</v>
      </c>
      <c r="Q241">
        <f>((1/(1 + EXP(-Table38[[#This Row],[h1]]))))</f>
        <v>0.50686280300577169</v>
      </c>
      <c r="R241">
        <f>((1/(1 + EXP(-Table38[[#This Row],[h2]]))))</f>
        <v>0.51060935281131892</v>
      </c>
      <c r="S241">
        <f>((Table38[[#This Row],[out_h1]]*Table38[[#This Row],[w5]])+(Table38[[#This Row],[out_h2]]*Table38[[#This Row],[w6]]))</f>
        <v>0.35882901937663358</v>
      </c>
      <c r="T241">
        <f>((Table38[[#This Row],[out_h1]]*Table38[[#This Row],[w7]])+(Table38[[#This Row],[out_h2]]*Table38[[#This Row],[w8]]))</f>
        <v>0.57762391079787001</v>
      </c>
      <c r="U241">
        <f>((1/(1 + EXP(-Table38[[#This Row],[o1]]))))</f>
        <v>0.58875694314443061</v>
      </c>
      <c r="V241">
        <f>((1/(1 + EXP(-Table38[[#This Row],[o2]]))))</f>
        <v>0.64052048517610782</v>
      </c>
      <c r="W241">
        <f>((1/2 * (Table38[[#This Row],[t1]]-Table38[[#This Row],[out_o1]])^2))</f>
        <v>0.16747979961894283</v>
      </c>
      <c r="X241">
        <f>((1/2 * (Table38[[#This Row],[t2]]-Table38[[#This Row],[out_o2]])^2))</f>
        <v>6.1067965640771535E-2</v>
      </c>
      <c r="Y241" s="30">
        <f>Table38[[#This Row],[E1]]+Table38[[#This Row],[E2]]</f>
        <v>0.22854776525971437</v>
      </c>
      <c r="Z24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2.8616335881811112E-5</v>
      </c>
      <c r="AA24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5.7232671763622224E-5</v>
      </c>
      <c r="AB24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6.4646947795626953E-5</v>
      </c>
      <c r="AC24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1.2929389559125391E-4</v>
      </c>
      <c r="AD241">
        <f>(Table38[[#This Row],[out_o1]]-Table38[[#This Row],[t1]])*Table38[[#This Row],[out_o1]]*(1-Table38[[#This Row],[out_o1]])*Table38[[#This Row],[out_h1]]</f>
        <v>7.1026637577959614E-2</v>
      </c>
      <c r="AE241">
        <f>(Table38[[#This Row],[out_o1]]-Table38[[#This Row],[t1]])*Table38[[#This Row],[out_o1]]*(1-Table38[[#This Row],[out_o1]])*Table38[[#This Row],[out_h2]]</f>
        <v>7.1551641254750137E-2</v>
      </c>
      <c r="AF241">
        <f>(Table38[[#This Row],[out_o2]]-Table38[[#This Row],[t2]])*Table38[[#This Row],[out_o2]]*(1-Table38[[#This Row],[out_o2]])*Table38[[#This Row],[out_h1]]</f>
        <v>-4.0786770187520187E-2</v>
      </c>
      <c r="AG241">
        <f>(Table38[[#This Row],[out_o2]]-Table38[[#This Row],[t2]])*Table38[[#This Row],[out_o2]]*(1-Table38[[#This Row],[out_o2]])*Table38[[#This Row],[out_h2]]</f>
        <v>-4.1088251505558858E-2</v>
      </c>
    </row>
    <row r="242" spans="1:33">
      <c r="A242">
        <v>3</v>
      </c>
      <c r="B242">
        <v>0.05</v>
      </c>
      <c r="C242">
        <v>0.1</v>
      </c>
      <c r="D242">
        <v>0.01</v>
      </c>
      <c r="E242">
        <v>0.99</v>
      </c>
      <c r="F242" s="29">
        <v>1</v>
      </c>
      <c r="G242">
        <f t="shared" ref="G242:G289" si="32">G241-F241*Z241</f>
        <v>0.14978312799717808</v>
      </c>
      <c r="H242">
        <f t="shared" ref="H242:H289" si="33">H241-F241*AA241</f>
        <v>0.19956625599435615</v>
      </c>
      <c r="I242">
        <f t="shared" ref="I242:I289" si="34">I241-F241*AB241</f>
        <v>0.24971048057464987</v>
      </c>
      <c r="J242">
        <f t="shared" ref="J242:J289" si="35">J241-F241*AC241</f>
        <v>0.29942096114929972</v>
      </c>
      <c r="K242">
        <f t="shared" ref="K242:K289" si="36">K241-F241*AD241</f>
        <v>0.25681628950990415</v>
      </c>
      <c r="L242">
        <f t="shared" ref="L242:L289" si="37">L241-F241*AE241</f>
        <v>0.30575761355330511</v>
      </c>
      <c r="M242">
        <f t="shared" ref="M242:M289" si="38">M241-F241*AF241</f>
        <v>0.58324202028012495</v>
      </c>
      <c r="N242">
        <f t="shared" ref="N242:N289" si="39">N241-F241*AG241</f>
        <v>0.63385749978562267</v>
      </c>
      <c r="O242">
        <f>((Table38[[#This Row],[i1]]*Table38[[#This Row],[w1]])+(Table38[[#This Row],[i2]]*Table38[[#This Row],[w2]]))</f>
        <v>2.7445781999294521E-2</v>
      </c>
      <c r="P242">
        <f>((Table38[[#This Row],[i1]]*Table38[[#This Row],[w3]])+(Table38[[#This Row],[i2]]*Table38[[#This Row],[w4]]))</f>
        <v>4.242762014366247E-2</v>
      </c>
      <c r="Q242">
        <f>((1/(1 + EXP(-Table38[[#This Row],[h1]]))))</f>
        <v>0.5068610148216347</v>
      </c>
      <c r="R242">
        <f>((1/(1 + EXP(-Table38[[#This Row],[h2]]))))</f>
        <v>0.5106053141955279</v>
      </c>
      <c r="S242">
        <f>((Table38[[#This Row],[out_h1]]*Table38[[#This Row],[w5]])+(Table38[[#This Row],[out_h2]]*Table38[[#This Row],[w6]]))</f>
        <v>0.28629162745977693</v>
      </c>
      <c r="T242">
        <f>((Table38[[#This Row],[out_h1]]*Table38[[#This Row],[w7]])+(Table38[[#This Row],[out_h2]]*Table38[[#This Row],[w8]]))</f>
        <v>0.61927365011903424</v>
      </c>
      <c r="U242">
        <f>((1/(1 + EXP(-Table38[[#This Row],[o1]]))))</f>
        <v>0.57108802051987451</v>
      </c>
      <c r="V242">
        <f>((1/(1 + EXP(-Table38[[#This Row],[o2]]))))</f>
        <v>0.65005333361387663</v>
      </c>
      <c r="W242">
        <f>((1/2 * (Table38[[#This Row],[t1]]-Table38[[#This Row],[out_o1]])^2))</f>
        <v>0.15740988338545556</v>
      </c>
      <c r="X242">
        <f>((1/2 * (Table38[[#This Row],[t2]]-Table38[[#This Row],[out_o2]])^2))</f>
        <v>5.7781867993519129E-2</v>
      </c>
      <c r="Y242" s="30">
        <f>Table38[[#This Row],[E1]]+Table38[[#This Row],[E2]]</f>
        <v>0.21519175137897467</v>
      </c>
      <c r="Z24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-1.225716362004701E-4</v>
      </c>
      <c r="AA24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-2.451432724009402E-4</v>
      </c>
      <c r="AB24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-8.7426898197392967E-5</v>
      </c>
      <c r="AC24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-1.7485379639478593E-4</v>
      </c>
      <c r="AD242">
        <f>(Table38[[#This Row],[out_o1]]-Table38[[#This Row],[t1]])*Table38[[#This Row],[out_o1]]*(1-Table38[[#This Row],[out_o1]])*Table38[[#This Row],[out_h1]]</f>
        <v>6.9661225699420654E-2</v>
      </c>
      <c r="AE242">
        <f>(Table38[[#This Row],[out_o1]]-Table38[[#This Row],[t1]])*Table38[[#This Row],[out_o1]]*(1-Table38[[#This Row],[out_o1]])*Table38[[#This Row],[out_h2]]</f>
        <v>7.0175829261627465E-2</v>
      </c>
      <c r="AF242">
        <f>(Table38[[#This Row],[out_o2]]-Table38[[#This Row],[t2]])*Table38[[#This Row],[out_o2]]*(1-Table38[[#This Row],[out_o2]])*Table38[[#This Row],[out_h1]]</f>
        <v>-3.9196792154439351E-2</v>
      </c>
      <c r="AG242">
        <f>(Table38[[#This Row],[out_o2]]-Table38[[#This Row],[t2]])*Table38[[#This Row],[out_o2]]*(1-Table38[[#This Row],[out_o2]])*Table38[[#This Row],[out_h2]]</f>
        <v>-3.9486347910417413E-2</v>
      </c>
    </row>
    <row r="243" spans="1:33">
      <c r="A243">
        <v>4</v>
      </c>
      <c r="B243">
        <v>0.05</v>
      </c>
      <c r="C243">
        <v>0.1</v>
      </c>
      <c r="D243">
        <v>0.01</v>
      </c>
      <c r="E243">
        <v>0.99</v>
      </c>
      <c r="F243" s="29">
        <v>1</v>
      </c>
      <c r="G243">
        <f t="shared" si="32"/>
        <v>0.14990569963337855</v>
      </c>
      <c r="H243">
        <f t="shared" si="33"/>
        <v>0.19981139926675709</v>
      </c>
      <c r="I243">
        <f t="shared" si="34"/>
        <v>0.24979790747284725</v>
      </c>
      <c r="J243">
        <f t="shared" si="35"/>
        <v>0.29959581494569448</v>
      </c>
      <c r="K243">
        <f t="shared" si="36"/>
        <v>0.1871550638104835</v>
      </c>
      <c r="L243">
        <f t="shared" si="37"/>
        <v>0.23558178429167764</v>
      </c>
      <c r="M243">
        <f t="shared" si="38"/>
        <v>0.62243881243456434</v>
      </c>
      <c r="N243">
        <f t="shared" si="39"/>
        <v>0.67334384769604005</v>
      </c>
      <c r="O243">
        <f>((Table38[[#This Row],[i1]]*Table38[[#This Row],[w1]])+(Table38[[#This Row],[i2]]*Table38[[#This Row],[w2]]))</f>
        <v>2.7476424908344638E-2</v>
      </c>
      <c r="P243">
        <f>((Table38[[#This Row],[i1]]*Table38[[#This Row],[w3]])+(Table38[[#This Row],[i2]]*Table38[[#This Row],[w4]]))</f>
        <v>4.2449476868211815E-2</v>
      </c>
      <c r="Q243">
        <f>((1/(1 + EXP(-Table38[[#This Row],[h1]]))))</f>
        <v>0.50686867410481673</v>
      </c>
      <c r="R243">
        <f>((1/(1 + EXP(-Table38[[#This Row],[h2]]))))</f>
        <v>0.51061077591711446</v>
      </c>
      <c r="S243">
        <f>((Table38[[#This Row],[out_h1]]*Table38[[#This Row],[w5]])+(Table38[[#This Row],[out_h2]]*Table38[[#This Row],[w6]]))</f>
        <v>0.21515363671473395</v>
      </c>
      <c r="T243">
        <f>((Table38[[#This Row],[out_h1]]*Table38[[#This Row],[w7]])+(Table38[[#This Row],[out_h2]]*Table38[[#This Row],[w8]]))</f>
        <v>0.65931136010117464</v>
      </c>
      <c r="U243">
        <f>((1/(1 + EXP(-Table38[[#This Row],[o1]]))))</f>
        <v>0.55358187154867489</v>
      </c>
      <c r="V243">
        <f>((1/(1 + EXP(-Table38[[#This Row],[o2]]))))</f>
        <v>0.65910567808902087</v>
      </c>
      <c r="W243">
        <f>((1/2 * (Table38[[#This Row],[t1]]-Table38[[#This Row],[out_o1]])^2))</f>
        <v>0.14774062553818004</v>
      </c>
      <c r="X243">
        <f>((1/2 * (Table38[[#This Row],[t2]]-Table38[[#This Row],[out_o2]])^2))</f>
        <v>5.4745526136463336E-2</v>
      </c>
      <c r="Y243" s="30">
        <f>Table38[[#This Row],[E1]]+Table38[[#This Row],[E2]]</f>
        <v>0.20248615167464337</v>
      </c>
      <c r="Z24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-2.6413872993738335E-4</v>
      </c>
      <c r="AA24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-5.282774598747667E-4</v>
      </c>
      <c r="AB24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-2.3013573711157514E-4</v>
      </c>
      <c r="AC24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-4.6027147422315028E-4</v>
      </c>
      <c r="AD243">
        <f>(Table38[[#This Row],[out_o1]]-Table38[[#This Row],[t1]])*Table38[[#This Row],[out_o1]]*(1-Table38[[#This Row],[out_o1]])*Table38[[#This Row],[out_h1]]</f>
        <v>6.809011976109941E-2</v>
      </c>
      <c r="AE243">
        <f>(Table38[[#This Row],[out_o1]]-Table38[[#This Row],[t1]])*Table38[[#This Row],[out_o1]]*(1-Table38[[#This Row],[out_o1]])*Table38[[#This Row],[out_h2]]</f>
        <v>6.8592814391039966E-2</v>
      </c>
      <c r="AF243">
        <f>(Table38[[#This Row],[out_o2]]-Table38[[#This Row],[t2]])*Table38[[#This Row],[out_o2]]*(1-Table38[[#This Row],[out_o2]])*Table38[[#This Row],[out_h1]]</f>
        <v>-3.768422487946687E-2</v>
      </c>
      <c r="AG243">
        <f>(Table38[[#This Row],[out_o2]]-Table38[[#This Row],[t2]])*Table38[[#This Row],[out_o2]]*(1-Table38[[#This Row],[out_o2]])*Table38[[#This Row],[out_h2]]</f>
        <v>-3.7962439362667161E-2</v>
      </c>
    </row>
    <row r="244" spans="1:33">
      <c r="A244">
        <v>5</v>
      </c>
      <c r="B244">
        <v>0.05</v>
      </c>
      <c r="C244">
        <v>0.1</v>
      </c>
      <c r="D244">
        <v>0.01</v>
      </c>
      <c r="E244">
        <v>0.99</v>
      </c>
      <c r="F244" s="29">
        <v>1</v>
      </c>
      <c r="G244">
        <f t="shared" si="32"/>
        <v>0.15016983836331593</v>
      </c>
      <c r="H244">
        <f t="shared" si="33"/>
        <v>0.20033967672663186</v>
      </c>
      <c r="I244">
        <f t="shared" si="34"/>
        <v>0.25002804320995881</v>
      </c>
      <c r="J244">
        <f t="shared" si="35"/>
        <v>0.30005608641991766</v>
      </c>
      <c r="K244">
        <f t="shared" si="36"/>
        <v>0.11906494404938409</v>
      </c>
      <c r="L244">
        <f t="shared" si="37"/>
        <v>0.16698896990063766</v>
      </c>
      <c r="M244">
        <f t="shared" si="38"/>
        <v>0.66012303731403121</v>
      </c>
      <c r="N244">
        <f t="shared" si="39"/>
        <v>0.71130628705870724</v>
      </c>
      <c r="O244">
        <f>((Table38[[#This Row],[i1]]*Table38[[#This Row],[w1]])+(Table38[[#This Row],[i2]]*Table38[[#This Row],[w2]]))</f>
        <v>2.7542459590828985E-2</v>
      </c>
      <c r="P244">
        <f>((Table38[[#This Row],[i1]]*Table38[[#This Row],[w3]])+(Table38[[#This Row],[i2]]*Table38[[#This Row],[w4]]))</f>
        <v>4.2507010802489711E-2</v>
      </c>
      <c r="Q244">
        <f>((1/(1 + EXP(-Table38[[#This Row],[h1]]))))</f>
        <v>0.50688517965251589</v>
      </c>
      <c r="R244">
        <f>((1/(1 + EXP(-Table38[[#This Row],[h2]]))))</f>
        <v>0.51062515291423993</v>
      </c>
      <c r="S244">
        <f>((Table38[[#This Row],[out_h1]]*Table38[[#This Row],[w5]])+(Table38[[#This Row],[out_h2]]*Table38[[#This Row],[w6]]))</f>
        <v>0.14562102384529332</v>
      </c>
      <c r="T244">
        <f>((Table38[[#This Row],[out_h1]]*Table38[[#This Row],[w7]])+(Table38[[#This Row],[out_h2]]*Table38[[#This Row],[w8]]))</f>
        <v>0.6978174659598998</v>
      </c>
      <c r="U244">
        <f>((1/(1 + EXP(-Table38[[#This Row],[o1]]))))</f>
        <v>0.53634105950446254</v>
      </c>
      <c r="V244">
        <f>((1/(1 + EXP(-Table38[[#This Row],[o2]]))))</f>
        <v>0.66770369877572966</v>
      </c>
      <c r="W244">
        <f>((1/2 * (Table38[[#This Row],[t1]]-Table38[[#This Row],[out_o1]])^2))</f>
        <v>0.13851745546014008</v>
      </c>
      <c r="X244">
        <f>((1/2 * (Table38[[#This Row],[t2]]-Table38[[#This Row],[out_o2]])^2))</f>
        <v>5.1937452891422799E-2</v>
      </c>
      <c r="Y244" s="30">
        <f>Table38[[#This Row],[E1]]+Table38[[#This Row],[E2]]</f>
        <v>0.19045490835156287</v>
      </c>
      <c r="Z24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-3.9518424413712721E-4</v>
      </c>
      <c r="AA24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-7.9036848827425442E-4</v>
      </c>
      <c r="AB24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-3.6253185493251105E-4</v>
      </c>
      <c r="AC24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-7.2506370986502209E-4</v>
      </c>
      <c r="AD244">
        <f>(Table38[[#This Row],[out_o1]]-Table38[[#This Row],[t1]])*Table38[[#This Row],[out_o1]]*(1-Table38[[#This Row],[out_o1]])*Table38[[#This Row],[out_h1]]</f>
        <v>6.6346272461901765E-2</v>
      </c>
      <c r="AE244">
        <f>(Table38[[#This Row],[out_o1]]-Table38[[#This Row],[t1]])*Table38[[#This Row],[out_o1]]*(1-Table38[[#This Row],[out_o1]])*Table38[[#This Row],[out_h2]]</f>
        <v>6.6835798088183976E-2</v>
      </c>
      <c r="AF244">
        <f>(Table38[[#This Row],[out_o2]]-Table38[[#This Row],[t2]])*Table38[[#This Row],[out_o2]]*(1-Table38[[#This Row],[out_o2]])*Table38[[#This Row],[out_h1]]</f>
        <v>-3.6247178302545341E-2</v>
      </c>
      <c r="AG244">
        <f>(Table38[[#This Row],[out_o2]]-Table38[[#This Row],[t2]])*Table38[[#This Row],[out_o2]]*(1-Table38[[#This Row],[out_o2]])*Table38[[#This Row],[out_h2]]</f>
        <v>-3.6514622455790055E-2</v>
      </c>
    </row>
    <row r="245" spans="1:33">
      <c r="A245">
        <v>6</v>
      </c>
      <c r="B245">
        <v>0.05</v>
      </c>
      <c r="C245">
        <v>0.1</v>
      </c>
      <c r="D245">
        <v>0.01</v>
      </c>
      <c r="E245">
        <v>0.99</v>
      </c>
      <c r="F245" s="29">
        <v>1</v>
      </c>
      <c r="G245">
        <f t="shared" si="32"/>
        <v>0.15056502260745305</v>
      </c>
      <c r="H245">
        <f t="shared" si="33"/>
        <v>0.20113004521490613</v>
      </c>
      <c r="I245">
        <f t="shared" si="34"/>
        <v>0.25039057506489132</v>
      </c>
      <c r="J245">
        <f t="shared" si="35"/>
        <v>0.30078115012978268</v>
      </c>
      <c r="K245">
        <f t="shared" si="36"/>
        <v>5.2718671587482321E-2</v>
      </c>
      <c r="L245">
        <f t="shared" si="37"/>
        <v>0.10015317181245369</v>
      </c>
      <c r="M245">
        <f t="shared" si="38"/>
        <v>0.69637021561657653</v>
      </c>
      <c r="N245">
        <f t="shared" si="39"/>
        <v>0.74782090951449731</v>
      </c>
      <c r="O245">
        <f>((Table38[[#This Row],[i1]]*Table38[[#This Row],[w1]])+(Table38[[#This Row],[i2]]*Table38[[#This Row],[w2]]))</f>
        <v>2.7641255651863268E-2</v>
      </c>
      <c r="P245">
        <f>((Table38[[#This Row],[i1]]*Table38[[#This Row],[w3]])+(Table38[[#This Row],[i2]]*Table38[[#This Row],[w4]]))</f>
        <v>4.259764376622284E-2</v>
      </c>
      <c r="Q245">
        <f>((1/(1 + EXP(-Table38[[#This Row],[h1]]))))</f>
        <v>0.50690987396746023</v>
      </c>
      <c r="R245">
        <f>((1/(1 + EXP(-Table38[[#This Row],[h2]]))))</f>
        <v>0.51064780090144157</v>
      </c>
      <c r="S245">
        <f>((Table38[[#This Row],[out_h1]]*Table38[[#This Row],[w5]])+(Table38[[#This Row],[out_h2]]*Table38[[#This Row],[w6]]))</f>
        <v>7.7866612109476305E-2</v>
      </c>
      <c r="T245">
        <f>((Table38[[#This Row],[out_h1]]*Table38[[#This Row],[w7]])+(Table38[[#This Row],[out_h2]]*Table38[[#This Row],[w8]]))</f>
        <v>0.73487004114458587</v>
      </c>
      <c r="U245">
        <f>((1/(1 + EXP(-Table38[[#This Row],[o1]]))))</f>
        <v>0.51945682312146091</v>
      </c>
      <c r="V245">
        <f>((1/(1 + EXP(-Table38[[#This Row],[o2]]))))</f>
        <v>0.67587305846342138</v>
      </c>
      <c r="W245">
        <f>((1/2 * (Table38[[#This Row],[t1]]-Table38[[#This Row],[out_o1]])^2))</f>
        <v>0.12977312731250576</v>
      </c>
      <c r="X245">
        <f>((1/2 * (Table38[[#This Row],[t2]]-Table38[[#This Row],[out_o2]])^2))</f>
        <v>4.933786769956254E-2</v>
      </c>
      <c r="Y245" s="30">
        <f>Table38[[#This Row],[E1]]+Table38[[#This Row],[E2]]</f>
        <v>0.17911099501206829</v>
      </c>
      <c r="Z24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-5.1510997964748317E-4</v>
      </c>
      <c r="AA24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-1.0302199592949663E-3</v>
      </c>
      <c r="AB24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-4.8396954717325706E-4</v>
      </c>
      <c r="AC24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-9.6793909434651413E-4</v>
      </c>
      <c r="AD245">
        <f>(Table38[[#This Row],[out_o1]]-Table38[[#This Row],[t1]])*Table38[[#This Row],[out_o1]]*(1-Table38[[#This Row],[out_o1]])*Table38[[#This Row],[out_h1]]</f>
        <v>6.4464408817285934E-2</v>
      </c>
      <c r="AE245">
        <f>(Table38[[#This Row],[out_o1]]-Table38[[#This Row],[t1]])*Table38[[#This Row],[out_o1]]*(1-Table38[[#This Row],[out_o1]])*Table38[[#This Row],[out_h2]]</f>
        <v>6.4939766000832899E-2</v>
      </c>
      <c r="AF245">
        <f>(Table38[[#This Row],[out_o2]]-Table38[[#This Row],[t2]])*Table38[[#This Row],[out_o2]]*(1-Table38[[#This Row],[out_o2]])*Table38[[#This Row],[out_h1]]</f>
        <v>-3.488319076059411E-2</v>
      </c>
      <c r="AG245">
        <f>(Table38[[#This Row],[out_o2]]-Table38[[#This Row],[t2]])*Table38[[#This Row],[out_o2]]*(1-Table38[[#This Row],[out_o2]])*Table38[[#This Row],[out_h2]]</f>
        <v>-3.5140417587261934E-2</v>
      </c>
    </row>
    <row r="246" spans="1:33">
      <c r="A246">
        <v>7</v>
      </c>
      <c r="B246">
        <v>0.05</v>
      </c>
      <c r="C246">
        <v>0.1</v>
      </c>
      <c r="D246">
        <v>0.01</v>
      </c>
      <c r="E246">
        <v>0.99</v>
      </c>
      <c r="F246" s="29">
        <v>1</v>
      </c>
      <c r="G246">
        <f t="shared" si="32"/>
        <v>0.15108013258710054</v>
      </c>
      <c r="H246">
        <f t="shared" si="33"/>
        <v>0.2021602651742011</v>
      </c>
      <c r="I246">
        <f t="shared" si="34"/>
        <v>0.2508745446120646</v>
      </c>
      <c r="J246">
        <f t="shared" si="35"/>
        <v>0.30174908922412919</v>
      </c>
      <c r="K246">
        <f t="shared" si="36"/>
        <v>-1.1745737229803613E-2</v>
      </c>
      <c r="L246">
        <f t="shared" si="37"/>
        <v>3.5213405811620788E-2</v>
      </c>
      <c r="M246">
        <f t="shared" si="38"/>
        <v>0.73125340637717062</v>
      </c>
      <c r="N246">
        <f t="shared" si="39"/>
        <v>0.78296132710175925</v>
      </c>
      <c r="O246">
        <f>((Table38[[#This Row],[i1]]*Table38[[#This Row],[w1]])+(Table38[[#This Row],[i2]]*Table38[[#This Row],[w2]]))</f>
        <v>2.777003314677514E-2</v>
      </c>
      <c r="P246">
        <f>((Table38[[#This Row],[i1]]*Table38[[#This Row],[w3]])+(Table38[[#This Row],[i2]]*Table38[[#This Row],[w4]]))</f>
        <v>4.2718636153016153E-2</v>
      </c>
      <c r="Q246">
        <f>((1/(1 + EXP(-Table38[[#This Row],[h1]]))))</f>
        <v>0.50694206216384519</v>
      </c>
      <c r="R246">
        <f>((1/(1 + EXP(-Table38[[#This Row],[h2]]))))</f>
        <v>0.51067803524155975</v>
      </c>
      <c r="S246">
        <f>((Table38[[#This Row],[out_h1]]*Table38[[#This Row],[w5]])+(Table38[[#This Row],[out_h2]]*Table38[[#This Row],[w6]]))</f>
        <v>1.2028304641130933E-2</v>
      </c>
      <c r="T246">
        <f>((Table38[[#This Row],[out_h1]]*Table38[[#This Row],[w7]])+(Table38[[#This Row],[out_h2]]*Table38[[#This Row],[w8]]))</f>
        <v>0.77054426198762971</v>
      </c>
      <c r="U246">
        <f>((1/(1 + EXP(-Table38[[#This Row],[o1]]))))</f>
        <v>0.50300703990546414</v>
      </c>
      <c r="V246">
        <f>((1/(1 + EXP(-Table38[[#This Row],[o2]]))))</f>
        <v>0.68363861677238236</v>
      </c>
      <c r="W246">
        <f>((1/2 * (Table38[[#This Row],[t1]]-Table38[[#This Row],[out_o1]])^2))</f>
        <v>0.12152797069817395</v>
      </c>
      <c r="X246">
        <f>((1/2 * (Table38[[#This Row],[t2]]-Table38[[#This Row],[out_o2]])^2))</f>
        <v>4.69286485665696E-2</v>
      </c>
      <c r="Y246" s="30">
        <f>Table38[[#This Row],[E1]]+Table38[[#This Row],[E2]]</f>
        <v>0.16845661926474353</v>
      </c>
      <c r="Z24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-6.2362551502826162E-4</v>
      </c>
      <c r="AA24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-1.2472510300565232E-3</v>
      </c>
      <c r="AB24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-5.9411271900484638E-4</v>
      </c>
      <c r="AC24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-1.1882254380096928E-3</v>
      </c>
      <c r="AD246">
        <f>(Table38[[#This Row],[out_o1]]-Table38[[#This Row],[t1]])*Table38[[#This Row],[out_o1]]*(1-Table38[[#This Row],[out_o1]])*Table38[[#This Row],[out_h1]]</f>
        <v>6.2479241464573933E-2</v>
      </c>
      <c r="AE246">
        <f>(Table38[[#This Row],[out_o1]]-Table38[[#This Row],[t1]])*Table38[[#This Row],[out_o1]]*(1-Table38[[#This Row],[out_o1]])*Table38[[#This Row],[out_h2]]</f>
        <v>6.2939690066986867E-2</v>
      </c>
      <c r="AF246">
        <f>(Table38[[#This Row],[out_o2]]-Table38[[#This Row],[t2]])*Table38[[#This Row],[out_o2]]*(1-Table38[[#This Row],[out_o2]])*Table38[[#This Row],[out_h1]]</f>
        <v>-3.3589412000929998E-2</v>
      </c>
      <c r="AG246">
        <f>(Table38[[#This Row],[out_o2]]-Table38[[#This Row],[t2]])*Table38[[#This Row],[out_o2]]*(1-Table38[[#This Row],[out_o2]])*Table38[[#This Row],[out_h2]]</f>
        <v>-3.3836953383462154E-2</v>
      </c>
    </row>
    <row r="247" spans="1:33">
      <c r="A247">
        <v>8</v>
      </c>
      <c r="B247">
        <v>0.05</v>
      </c>
      <c r="C247">
        <v>0.1</v>
      </c>
      <c r="D247">
        <v>0.01</v>
      </c>
      <c r="E247">
        <v>0.99</v>
      </c>
      <c r="F247" s="29">
        <v>1</v>
      </c>
      <c r="G247">
        <f t="shared" si="32"/>
        <v>0.1517037581021288</v>
      </c>
      <c r="H247">
        <f t="shared" si="33"/>
        <v>0.20340751620425762</v>
      </c>
      <c r="I247">
        <f t="shared" si="34"/>
        <v>0.25146865733106943</v>
      </c>
      <c r="J247">
        <f t="shared" si="35"/>
        <v>0.30293731466213886</v>
      </c>
      <c r="K247">
        <f t="shared" si="36"/>
        <v>-7.4224978694377552E-2</v>
      </c>
      <c r="L247">
        <f t="shared" si="37"/>
        <v>-2.7726284255366079E-2</v>
      </c>
      <c r="M247">
        <f t="shared" si="38"/>
        <v>0.76484281837810064</v>
      </c>
      <c r="N247">
        <f t="shared" si="39"/>
        <v>0.81679828048522141</v>
      </c>
      <c r="O247">
        <f>((Table38[[#This Row],[i1]]*Table38[[#This Row],[w1]])+(Table38[[#This Row],[i2]]*Table38[[#This Row],[w2]]))</f>
        <v>2.7925939525532205E-2</v>
      </c>
      <c r="P247">
        <f>((Table38[[#This Row],[i1]]*Table38[[#This Row],[w3]])+(Table38[[#This Row],[i2]]*Table38[[#This Row],[w4]]))</f>
        <v>4.2867164332767362E-2</v>
      </c>
      <c r="Q247">
        <f>((1/(1 + EXP(-Table38[[#This Row],[h1]]))))</f>
        <v>0.50698103120280313</v>
      </c>
      <c r="R247">
        <f>((1/(1 + EXP(-Table38[[#This Row],[h2]]))))</f>
        <v>0.5107151502923174</v>
      </c>
      <c r="S247">
        <f>((Table38[[#This Row],[out_h1]]*Table38[[#This Row],[w5]])+(Table38[[#This Row],[out_h2]]*Table38[[#This Row],[w6]]))</f>
        <v>-5.1790889670008423E-2</v>
      </c>
      <c r="T247">
        <f>((Table38[[#This Row],[out_h1]]*Table38[[#This Row],[w7]])+(Table38[[#This Row],[out_h2]]*Table38[[#This Row],[w8]]))</f>
        <v>0.80491205734590399</v>
      </c>
      <c r="U247">
        <f>((1/(1 + EXP(-Table38[[#This Row],[o1]]))))</f>
        <v>0.48705517094202583</v>
      </c>
      <c r="V247">
        <f>((1/(1 + EXP(-Table38[[#This Row],[o2]]))))</f>
        <v>0.69102423611784347</v>
      </c>
      <c r="W247">
        <f>((1/2 * (Table38[[#This Row],[t1]]-Table38[[#This Row],[out_o1]])^2))</f>
        <v>0.11379081806126273</v>
      </c>
      <c r="X247">
        <f>((1/2 * (Table38[[#This Row],[t2]]-Table38[[#This Row],[out_o2]])^2))</f>
        <v>4.4693253694459506E-2</v>
      </c>
      <c r="Y247" s="30">
        <f>Table38[[#This Row],[E1]]+Table38[[#This Row],[E2]]</f>
        <v>0.15848407175572224</v>
      </c>
      <c r="Z24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-7.2072919239760005E-4</v>
      </c>
      <c r="AA24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-1.4414583847952001E-3</v>
      </c>
      <c r="AB24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-6.9291766197560761E-4</v>
      </c>
      <c r="AC24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-1.3858353239512152E-3</v>
      </c>
      <c r="AD247">
        <f>(Table38[[#This Row],[out_o1]]-Table38[[#This Row],[t1]])*Table38[[#This Row],[out_o1]]*(1-Table38[[#This Row],[out_o1]])*Table38[[#This Row],[out_h1]]</f>
        <v>6.0423952832890981E-2</v>
      </c>
      <c r="AE247">
        <f>(Table38[[#This Row],[out_o1]]-Table38[[#This Row],[t1]])*Table38[[#This Row],[out_o1]]*(1-Table38[[#This Row],[out_o1]])*Table38[[#This Row],[out_h2]]</f>
        <v>6.0868999534543514E-2</v>
      </c>
      <c r="AF247">
        <f>(Table38[[#This Row],[out_o2]]-Table38[[#This Row],[t2]])*Table38[[#This Row],[out_o2]]*(1-Table38[[#This Row],[out_o2]])*Table38[[#This Row],[out_h1]]</f>
        <v>-3.2362747795226056E-2</v>
      </c>
      <c r="AG247">
        <f>(Table38[[#This Row],[out_o2]]-Table38[[#This Row],[t2]])*Table38[[#This Row],[out_o2]]*(1-Table38[[#This Row],[out_o2]])*Table38[[#This Row],[out_h2]]</f>
        <v>-3.2601112441817633E-2</v>
      </c>
    </row>
    <row r="248" spans="1:33">
      <c r="A248">
        <v>9</v>
      </c>
      <c r="B248">
        <v>0.05</v>
      </c>
      <c r="C248">
        <v>0.1</v>
      </c>
      <c r="D248">
        <v>0.01</v>
      </c>
      <c r="E248">
        <v>0.99</v>
      </c>
      <c r="F248" s="29">
        <v>1</v>
      </c>
      <c r="G248">
        <f t="shared" si="32"/>
        <v>0.1524244872945264</v>
      </c>
      <c r="H248">
        <f t="shared" si="33"/>
        <v>0.20484897458905282</v>
      </c>
      <c r="I248">
        <f t="shared" si="34"/>
        <v>0.25216157499304503</v>
      </c>
      <c r="J248">
        <f t="shared" si="35"/>
        <v>0.30432314998609006</v>
      </c>
      <c r="K248">
        <f t="shared" si="36"/>
        <v>-0.13464893152726853</v>
      </c>
      <c r="L248">
        <f t="shared" si="37"/>
        <v>-8.8595283789909593E-2</v>
      </c>
      <c r="M248">
        <f t="shared" si="38"/>
        <v>0.79720556617332672</v>
      </c>
      <c r="N248">
        <f t="shared" si="39"/>
        <v>0.84939939292703903</v>
      </c>
      <c r="O248">
        <f>((Table38[[#This Row],[i1]]*Table38[[#This Row],[w1]])+(Table38[[#This Row],[i2]]*Table38[[#This Row],[w2]]))</f>
        <v>2.8106121823631605E-2</v>
      </c>
      <c r="P248">
        <f>((Table38[[#This Row],[i1]]*Table38[[#This Row],[w3]])+(Table38[[#This Row],[i2]]*Table38[[#This Row],[w4]]))</f>
        <v>4.3040393748261255E-2</v>
      </c>
      <c r="Q248">
        <f>((1/(1 + EXP(-Table38[[#This Row],[h1]]))))</f>
        <v>0.50702606793940874</v>
      </c>
      <c r="R248">
        <f>((1/(1 + EXP(-Table38[[#This Row],[h2]]))))</f>
        <v>0.5107584376764942</v>
      </c>
      <c r="S248">
        <f>((Table38[[#This Row],[out_h1]]*Table38[[#This Row],[w5]])+(Table38[[#This Row],[out_h2]]*Table38[[#This Row],[w6]]))</f>
        <v>-0.11352130703855351</v>
      </c>
      <c r="T248">
        <f>((Table38[[#This Row],[out_h1]]*Table38[[#This Row],[w7]])+(Table38[[#This Row],[out_h2]]*Table38[[#This Row],[w8]]))</f>
        <v>0.83804191045104903</v>
      </c>
      <c r="U248">
        <f>((1/(1 + EXP(-Table38[[#This Row],[o1]]))))</f>
        <v>0.4716501123258775</v>
      </c>
      <c r="V248">
        <f>((1/(1 + EXP(-Table38[[#This Row],[o2]]))))</f>
        <v>0.6980526595189992</v>
      </c>
      <c r="W248">
        <f>((1/2 * (Table38[[#This Row],[t1]]-Table38[[#This Row],[out_o1]])^2))</f>
        <v>0.10656041310524765</v>
      </c>
      <c r="X248">
        <f>((1/2 * (Table38[[#This Row],[t2]]-Table38[[#This Row],[out_o2]])^2))</f>
        <v>4.2616624806964702E-2</v>
      </c>
      <c r="Y248" s="30">
        <f>Table38[[#This Row],[E1]]+Table38[[#This Row],[E2]]</f>
        <v>0.14917703791221235</v>
      </c>
      <c r="Z24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-8.0667133208474741E-4</v>
      </c>
      <c r="AA24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-1.6133426641694948E-3</v>
      </c>
      <c r="AB24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-7.8059747460141942E-4</v>
      </c>
      <c r="AC24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-1.5611949492028388E-3</v>
      </c>
      <c r="AD248">
        <f>(Table38[[#This Row],[out_o1]]-Table38[[#This Row],[t1]])*Table38[[#This Row],[out_o1]]*(1-Table38[[#This Row],[out_o1]])*Table38[[#This Row],[out_h1]]</f>
        <v>5.832903556135547E-2</v>
      </c>
      <c r="AE248">
        <f>(Table38[[#This Row],[out_o1]]-Table38[[#This Row],[t1]])*Table38[[#This Row],[out_o1]]*(1-Table38[[#This Row],[out_o1]])*Table38[[#This Row],[out_h2]]</f>
        <v>5.8758412946244884E-2</v>
      </c>
      <c r="AF248">
        <f>(Table38[[#This Row],[out_o2]]-Table38[[#This Row],[t2]])*Table38[[#This Row],[out_o2]]*(1-Table38[[#This Row],[out_o2]])*Table38[[#This Row],[out_h1]]</f>
        <v>-3.1199972169745314E-2</v>
      </c>
      <c r="AG248">
        <f>(Table38[[#This Row],[out_o2]]-Table38[[#This Row],[t2]])*Table38[[#This Row],[out_o2]]*(1-Table38[[#This Row],[out_o2]])*Table38[[#This Row],[out_h2]]</f>
        <v>-3.14296444475387E-2</v>
      </c>
    </row>
    <row r="249" spans="1:33">
      <c r="A249">
        <v>10</v>
      </c>
      <c r="B249">
        <v>0.05</v>
      </c>
      <c r="C249">
        <v>0.1</v>
      </c>
      <c r="D249">
        <v>0.01</v>
      </c>
      <c r="E249">
        <v>0.99</v>
      </c>
      <c r="F249" s="29">
        <v>1</v>
      </c>
      <c r="G249">
        <f t="shared" si="32"/>
        <v>0.15323115862661116</v>
      </c>
      <c r="H249">
        <f t="shared" si="33"/>
        <v>0.20646231725322231</v>
      </c>
      <c r="I249">
        <f t="shared" si="34"/>
        <v>0.25294217246764644</v>
      </c>
      <c r="J249">
        <f t="shared" si="35"/>
        <v>0.30588434493529287</v>
      </c>
      <c r="K249">
        <f t="shared" si="36"/>
        <v>-0.192977967088624</v>
      </c>
      <c r="L249">
        <f t="shared" si="37"/>
        <v>-0.14735369673615448</v>
      </c>
      <c r="M249">
        <f t="shared" si="38"/>
        <v>0.82840553834307207</v>
      </c>
      <c r="N249">
        <f t="shared" si="39"/>
        <v>0.88082903737457774</v>
      </c>
      <c r="O249">
        <f>((Table38[[#This Row],[i1]]*Table38[[#This Row],[w1]])+(Table38[[#This Row],[i2]]*Table38[[#This Row],[w2]]))</f>
        <v>2.8307789656652791E-2</v>
      </c>
      <c r="P249">
        <f>((Table38[[#This Row],[i1]]*Table38[[#This Row],[w3]])+(Table38[[#This Row],[i2]]*Table38[[#This Row],[w4]]))</f>
        <v>4.3235543116911607E-2</v>
      </c>
      <c r="Q249">
        <f>((1/(1 + EXP(-Table38[[#This Row],[h1]]))))</f>
        <v>0.50707647487061025</v>
      </c>
      <c r="R249">
        <f>((1/(1 + EXP(-Table38[[#This Row],[h2]]))))</f>
        <v>0.51080720232875565</v>
      </c>
      <c r="S249">
        <f>((Table38[[#This Row],[out_h1]]*Table38[[#This Row],[w5]])+(Table38[[#This Row],[out_h2]]*Table38[[#This Row],[w6]]))</f>
        <v>-0.17312391686159107</v>
      </c>
      <c r="T249">
        <f>((Table38[[#This Row],[out_h1]]*Table38[[#This Row],[w7]])+(Table38[[#This Row],[out_h2]]*Table38[[#This Row],[w8]]))</f>
        <v>0.8699987764575341</v>
      </c>
      <c r="U249">
        <f>((1/(1 + EXP(-Table38[[#This Row],[o1]]))))</f>
        <v>0.45682679882941862</v>
      </c>
      <c r="V249">
        <f>((1/(1 + EXP(-Table38[[#This Row],[o2]]))))</f>
        <v>0.70474544340429079</v>
      </c>
      <c r="W249">
        <f>((1/2 * (Table38[[#This Row],[t1]]-Table38[[#This Row],[out_o1]])^2))</f>
        <v>9.9827094076072861E-2</v>
      </c>
      <c r="X249">
        <f>((1/2 * (Table38[[#This Row],[t2]]-Table38[[#This Row],[out_o2]])^2))</f>
        <v>4.0685081029307332E-2</v>
      </c>
      <c r="Y249" s="30">
        <f>Table38[[#This Row],[E1]]+Table38[[#This Row],[E2]]</f>
        <v>0.14051217510538019</v>
      </c>
      <c r="Z24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-8.8190696616767387E-4</v>
      </c>
      <c r="AA24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-1.7638139323353477E-3</v>
      </c>
      <c r="AB24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-8.5757544368635606E-4</v>
      </c>
      <c r="AC24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-1.7151508873727121E-3</v>
      </c>
      <c r="AD249">
        <f>(Table38[[#This Row],[out_o1]]-Table38[[#This Row],[t1]])*Table38[[#This Row],[out_o1]]*(1-Table38[[#This Row],[out_o1]])*Table38[[#This Row],[out_h1]]</f>
        <v>5.6221519965005115E-2</v>
      </c>
      <c r="AE249">
        <f>(Table38[[#This Row],[out_o1]]-Table38[[#This Row],[t1]])*Table38[[#This Row],[out_o1]]*(1-Table38[[#This Row],[out_o1]])*Table38[[#This Row],[out_h2]]</f>
        <v>5.6635160073877519E-2</v>
      </c>
      <c r="AF249">
        <f>(Table38[[#This Row],[out_o2]]-Table38[[#This Row],[t2]])*Table38[[#This Row],[out_o2]]*(1-Table38[[#This Row],[out_o2]])*Table38[[#This Row],[out_h1]]</f>
        <v>-3.009781291029363E-2</v>
      </c>
      <c r="AG249">
        <f>(Table38[[#This Row],[out_o2]]-Table38[[#This Row],[t2]])*Table38[[#This Row],[out_o2]]*(1-Table38[[#This Row],[out_o2]])*Table38[[#This Row],[out_h2]]</f>
        <v>-3.0319252362958453E-2</v>
      </c>
    </row>
    <row r="250" spans="1:33">
      <c r="A250">
        <v>11</v>
      </c>
      <c r="B250">
        <v>0.05</v>
      </c>
      <c r="C250">
        <v>0.1</v>
      </c>
      <c r="D250">
        <v>0.01</v>
      </c>
      <c r="E250">
        <v>0.99</v>
      </c>
      <c r="F250" s="29">
        <v>1</v>
      </c>
      <c r="G250">
        <f t="shared" si="32"/>
        <v>0.15411306559277882</v>
      </c>
      <c r="H250">
        <f t="shared" si="33"/>
        <v>0.20822613118555766</v>
      </c>
      <c r="I250">
        <f t="shared" si="34"/>
        <v>0.25379974791133281</v>
      </c>
      <c r="J250">
        <f t="shared" si="35"/>
        <v>0.3075994958226656</v>
      </c>
      <c r="K250">
        <f t="shared" si="36"/>
        <v>-0.2491994870536291</v>
      </c>
      <c r="L250">
        <f t="shared" si="37"/>
        <v>-0.20398885681003198</v>
      </c>
      <c r="M250">
        <f t="shared" si="38"/>
        <v>0.85850335125336574</v>
      </c>
      <c r="N250">
        <f t="shared" si="39"/>
        <v>0.91114828973753614</v>
      </c>
      <c r="O250">
        <f>((Table38[[#This Row],[i1]]*Table38[[#This Row],[w1]])+(Table38[[#This Row],[i2]]*Table38[[#This Row],[w2]]))</f>
        <v>2.8528266398194706E-2</v>
      </c>
      <c r="P250">
        <f>((Table38[[#This Row],[i1]]*Table38[[#This Row],[w3]])+(Table38[[#This Row],[i2]]*Table38[[#This Row],[w4]]))</f>
        <v>4.3449936977833205E-2</v>
      </c>
      <c r="Q250">
        <f>((1/(1 + EXP(-Table38[[#This Row],[h1]]))))</f>
        <v>0.50713158292909022</v>
      </c>
      <c r="R250">
        <f>((1/(1 + EXP(-Table38[[#This Row],[h2]]))))</f>
        <v>0.51086077562938725</v>
      </c>
      <c r="S250">
        <f>((Table38[[#This Row],[out_h1]]*Table38[[#This Row],[w5]])+(Table38[[#This Row],[out_h2]]*Table38[[#This Row],[w6]]))</f>
        <v>-0.2305868359443492</v>
      </c>
      <c r="T250">
        <f>((Table38[[#This Row],[out_h1]]*Table38[[#This Row],[w7]])+(Table38[[#This Row],[out_h2]]*Table38[[#This Row],[w8]]))</f>
        <v>0.90084408547975547</v>
      </c>
      <c r="U250">
        <f>((1/(1 + EXP(-Table38[[#This Row],[o1]]))))</f>
        <v>0.44260736453077193</v>
      </c>
      <c r="V250">
        <f>((1/(1 + EXP(-Table38[[#This Row],[o2]]))))</f>
        <v>0.71112293155956574</v>
      </c>
      <c r="W250">
        <f>((1/2 * (Table38[[#This Row],[t1]]-Table38[[#This Row],[out_o1]])^2))</f>
        <v>9.3574565923130085E-2</v>
      </c>
      <c r="X250">
        <f>((1/2 * (Table38[[#This Row],[t2]]-Table38[[#This Row],[out_o2]])^2))</f>
        <v>3.8886209650965321E-2</v>
      </c>
      <c r="Y250" s="30">
        <f>Table38[[#This Row],[E1]]+Table38[[#This Row],[E2]]</f>
        <v>0.13246077557409541</v>
      </c>
      <c r="Z25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-9.4704482084368531E-4</v>
      </c>
      <c r="AA25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-1.8940896416873706E-3</v>
      </c>
      <c r="AB25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-9.2443419777643848E-4</v>
      </c>
      <c r="AC25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-1.848868395552877E-3</v>
      </c>
      <c r="AD250">
        <f>(Table38[[#This Row],[out_o1]]-Table38[[#This Row],[t1]])*Table38[[#This Row],[out_o1]]*(1-Table38[[#This Row],[out_o1]])*Table38[[#This Row],[out_h1]]</f>
        <v>5.4124566227980599E-2</v>
      </c>
      <c r="AE250">
        <f>(Table38[[#This Row],[out_o1]]-Table38[[#This Row],[t1]])*Table38[[#This Row],[out_o1]]*(1-Table38[[#This Row],[out_o1]])*Table38[[#This Row],[out_h2]]</f>
        <v>5.4522571290332139E-2</v>
      </c>
      <c r="AF250">
        <f>(Table38[[#This Row],[out_o2]]-Table38[[#This Row],[t2]])*Table38[[#This Row],[out_o2]]*(1-Table38[[#This Row],[out_o2]])*Table38[[#This Row],[out_h1]]</f>
        <v>-2.9053015406184539E-2</v>
      </c>
      <c r="AG250">
        <f>(Table38[[#This Row],[out_o2]]-Table38[[#This Row],[t2]])*Table38[[#This Row],[out_o2]]*(1-Table38[[#This Row],[out_o2]])*Table38[[#This Row],[out_h2]]</f>
        <v>-2.9266656789646767E-2</v>
      </c>
    </row>
    <row r="251" spans="1:33">
      <c r="A251">
        <v>12</v>
      </c>
      <c r="B251">
        <v>0.05</v>
      </c>
      <c r="C251">
        <v>0.1</v>
      </c>
      <c r="D251">
        <v>0.01</v>
      </c>
      <c r="E251">
        <v>0.99</v>
      </c>
      <c r="F251" s="29">
        <v>1</v>
      </c>
      <c r="G251">
        <f t="shared" si="32"/>
        <v>0.1550601104136225</v>
      </c>
      <c r="H251">
        <f t="shared" si="33"/>
        <v>0.21012022082724502</v>
      </c>
      <c r="I251">
        <f t="shared" si="34"/>
        <v>0.25472418210910924</v>
      </c>
      <c r="J251">
        <f t="shared" si="35"/>
        <v>0.30944836421821847</v>
      </c>
      <c r="K251">
        <f t="shared" si="36"/>
        <v>-0.30332405328160972</v>
      </c>
      <c r="L251">
        <f t="shared" si="37"/>
        <v>-0.25851142810036409</v>
      </c>
      <c r="M251">
        <f t="shared" si="38"/>
        <v>0.88755636665955029</v>
      </c>
      <c r="N251">
        <f t="shared" si="39"/>
        <v>0.94041494652718294</v>
      </c>
      <c r="O251">
        <f>((Table38[[#This Row],[i1]]*Table38[[#This Row],[w1]])+(Table38[[#This Row],[i2]]*Table38[[#This Row],[w2]]))</f>
        <v>2.876502760340563E-2</v>
      </c>
      <c r="P251">
        <f>((Table38[[#This Row],[i1]]*Table38[[#This Row],[w3]])+(Table38[[#This Row],[i2]]*Table38[[#This Row],[w4]]))</f>
        <v>4.3681045527277307E-2</v>
      </c>
      <c r="Q251">
        <f>((1/(1 + EXP(-Table38[[#This Row],[h1]]))))</f>
        <v>0.50719076108864458</v>
      </c>
      <c r="R251">
        <f>((1/(1 + EXP(-Table38[[#This Row],[h2]]))))</f>
        <v>0.51091852536079496</v>
      </c>
      <c r="S251">
        <f>((Table38[[#This Row],[out_h1]]*Table38[[#This Row],[w5]])+(Table38[[#This Row],[out_h2]]*Table38[[#This Row],[w6]]))</f>
        <v>-0.28592143507434342</v>
      </c>
      <c r="T251">
        <f>((Table38[[#This Row],[out_h1]]*Table38[[#This Row],[w7]])+(Table38[[#This Row],[out_h2]]*Table38[[#This Row],[w8]]))</f>
        <v>0.93063580682204861</v>
      </c>
      <c r="U251">
        <f>((1/(1 + EXP(-Table38[[#This Row],[o1]]))))</f>
        <v>0.42900265919211189</v>
      </c>
      <c r="V251">
        <f>((1/(1 + EXP(-Table38[[#This Row],[o2]]))))</f>
        <v>0.71720425910812802</v>
      </c>
      <c r="W251">
        <f>((1/2 * (Table38[[#This Row],[t1]]-Table38[[#This Row],[out_o1]])^2))</f>
        <v>8.7781614205030528E-2</v>
      </c>
      <c r="X251">
        <f>((1/2 * (Table38[[#This Row],[t2]]-Table38[[#This Row],[out_o2]])^2))</f>
        <v>3.7208758124372673E-2</v>
      </c>
      <c r="Y251" s="30">
        <f>Table38[[#This Row],[E1]]+Table38[[#This Row],[E2]]</f>
        <v>0.1249903723294032</v>
      </c>
      <c r="Z25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-1.0027978870503999E-3</v>
      </c>
      <c r="AA25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-2.0055957741007997E-3</v>
      </c>
      <c r="AB25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-9.8186608191934139E-4</v>
      </c>
      <c r="AC25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-1.9637321638386828E-3</v>
      </c>
      <c r="AD251">
        <f>(Table38[[#This Row],[out_o1]]-Table38[[#This Row],[t1]])*Table38[[#This Row],[out_o1]]*(1-Table38[[#This Row],[out_o1]])*Table38[[#This Row],[out_h1]]</f>
        <v>5.2057365175012589E-2</v>
      </c>
      <c r="AE251">
        <f>(Table38[[#This Row],[out_o1]]-Table38[[#This Row],[t1]])*Table38[[#This Row],[out_o1]]*(1-Table38[[#This Row],[out_o1]])*Table38[[#This Row],[out_h2]]</f>
        <v>5.2439977795134395E-2</v>
      </c>
      <c r="AF251">
        <f>(Table38[[#This Row],[out_o2]]-Table38[[#This Row],[t2]])*Table38[[#This Row],[out_o2]]*(1-Table38[[#This Row],[out_o2]])*Table38[[#This Row],[out_h1]]</f>
        <v>-2.8062389207196489E-2</v>
      </c>
      <c r="AG251">
        <f>(Table38[[#This Row],[out_o2]]-Table38[[#This Row],[t2]])*Table38[[#This Row],[out_o2]]*(1-Table38[[#This Row],[out_o2]])*Table38[[#This Row],[out_h2]]</f>
        <v>-2.826864290876871E-2</v>
      </c>
    </row>
    <row r="252" spans="1:33">
      <c r="A252">
        <v>13</v>
      </c>
      <c r="B252">
        <v>0.05</v>
      </c>
      <c r="C252">
        <v>0.1</v>
      </c>
      <c r="D252">
        <v>0.01</v>
      </c>
      <c r="E252">
        <v>0.99</v>
      </c>
      <c r="F252" s="29">
        <v>1</v>
      </c>
      <c r="G252">
        <f t="shared" si="32"/>
        <v>0.1560629083006729</v>
      </c>
      <c r="H252">
        <f t="shared" si="33"/>
        <v>0.21212581660134583</v>
      </c>
      <c r="I252">
        <f t="shared" si="34"/>
        <v>0.2557060481910286</v>
      </c>
      <c r="J252">
        <f t="shared" si="35"/>
        <v>0.31141209638205714</v>
      </c>
      <c r="K252">
        <f t="shared" si="36"/>
        <v>-0.3553814184566223</v>
      </c>
      <c r="L252">
        <f t="shared" si="37"/>
        <v>-0.31095140589549847</v>
      </c>
      <c r="M252">
        <f t="shared" si="38"/>
        <v>0.91561875586674679</v>
      </c>
      <c r="N252">
        <f t="shared" si="39"/>
        <v>0.96868358943595168</v>
      </c>
      <c r="O252">
        <f>((Table38[[#This Row],[i1]]*Table38[[#This Row],[w1]])+(Table38[[#This Row],[i2]]*Table38[[#This Row],[w2]]))</f>
        <v>2.9015727075168231E-2</v>
      </c>
      <c r="P252">
        <f>((Table38[[#This Row],[i1]]*Table38[[#This Row],[w3]])+(Table38[[#This Row],[i2]]*Table38[[#This Row],[w4]]))</f>
        <v>4.3926512047757146E-2</v>
      </c>
      <c r="Q252">
        <f>((1/(1 + EXP(-Table38[[#This Row],[h1]]))))</f>
        <v>0.50725342288036657</v>
      </c>
      <c r="R252">
        <f>((1/(1 + EXP(-Table38[[#This Row],[h2]]))))</f>
        <v>0.51097986256312122</v>
      </c>
      <c r="S252">
        <f>((Table38[[#This Row],[out_h1]]*Table38[[#This Row],[w5]])+(Table38[[#This Row],[out_h2]]*Table38[[#This Row],[w6]]))</f>
        <v>-0.33915834758849267</v>
      </c>
      <c r="T252">
        <f>((Table38[[#This Row],[out_h1]]*Table38[[#This Row],[w7]])+(Table38[[#This Row],[out_h2]]*Table38[[#This Row],[w8]]))</f>
        <v>0.95942855536400362</v>
      </c>
      <c r="U252">
        <f>((1/(1 + EXP(-Table38[[#This Row],[o1]]))))</f>
        <v>0.41601393897394473</v>
      </c>
      <c r="V252">
        <f>((1/(1 + EXP(-Table38[[#This Row],[o2]]))))</f>
        <v>0.72300737780138002</v>
      </c>
      <c r="W252">
        <f>((1/2 * (Table38[[#This Row],[t1]]-Table38[[#This Row],[out_o1]])^2))</f>
        <v>8.2423659320569054E-2</v>
      </c>
      <c r="X252">
        <f>((1/2 * (Table38[[#This Row],[t2]]-Table38[[#This Row],[out_o2]])^2))</f>
        <v>3.5642530154247509E-2</v>
      </c>
      <c r="Y252" s="30">
        <f>Table38[[#This Row],[E1]]+Table38[[#This Row],[E2]]</f>
        <v>0.11806618947481656</v>
      </c>
      <c r="Z25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-1.04993920828915E-3</v>
      </c>
      <c r="AA25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-2.0998784165783E-3</v>
      </c>
      <c r="AB25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-1.030628497836015E-3</v>
      </c>
      <c r="AC25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-2.0612569956720301E-3</v>
      </c>
      <c r="AD252">
        <f>(Table38[[#This Row],[out_o1]]-Table38[[#This Row],[t1]])*Table38[[#This Row],[out_o1]]*(1-Table38[[#This Row],[out_o1]])*Table38[[#This Row],[out_h1]]</f>
        <v>5.0035275286168884E-2</v>
      </c>
      <c r="AE252">
        <f>(Table38[[#This Row],[out_o1]]-Table38[[#This Row],[t1]])*Table38[[#This Row],[out_o1]]*(1-Table38[[#This Row],[out_o1]])*Table38[[#This Row],[out_h2]]</f>
        <v>5.040284980997433E-2</v>
      </c>
      <c r="AF252">
        <f>(Table38[[#This Row],[out_o2]]-Table38[[#This Row],[t2]])*Table38[[#This Row],[out_o2]]*(1-Table38[[#This Row],[out_o2]])*Table38[[#This Row],[out_h1]]</f>
        <v>-2.7122840971214899E-2</v>
      </c>
      <c r="AG252">
        <f>(Table38[[#This Row],[out_o2]]-Table38[[#This Row],[t2]])*Table38[[#This Row],[out_o2]]*(1-Table38[[#This Row],[out_o2]])*Table38[[#This Row],[out_h2]]</f>
        <v>-2.7322093704356173E-2</v>
      </c>
    </row>
    <row r="253" spans="1:33">
      <c r="A253">
        <v>14</v>
      </c>
      <c r="B253">
        <v>0.05</v>
      </c>
      <c r="C253">
        <v>0.1</v>
      </c>
      <c r="D253">
        <v>0.01</v>
      </c>
      <c r="E253">
        <v>0.99</v>
      </c>
      <c r="F253" s="29">
        <v>1</v>
      </c>
      <c r="G253">
        <f t="shared" si="32"/>
        <v>0.15711284750896207</v>
      </c>
      <c r="H253">
        <f t="shared" si="33"/>
        <v>0.21422569501792413</v>
      </c>
      <c r="I253">
        <f t="shared" si="34"/>
        <v>0.25673667668886463</v>
      </c>
      <c r="J253">
        <f t="shared" si="35"/>
        <v>0.31347335337772919</v>
      </c>
      <c r="K253">
        <f t="shared" si="36"/>
        <v>-0.40541669374279121</v>
      </c>
      <c r="L253">
        <f t="shared" si="37"/>
        <v>-0.3613542557054728</v>
      </c>
      <c r="M253">
        <f t="shared" si="38"/>
        <v>0.94274159683796166</v>
      </c>
      <c r="N253">
        <f t="shared" si="39"/>
        <v>0.9960056831403078</v>
      </c>
      <c r="O253">
        <f>((Table38[[#This Row],[i1]]*Table38[[#This Row],[w1]])+(Table38[[#This Row],[i2]]*Table38[[#This Row],[w2]]))</f>
        <v>2.9278211877240522E-2</v>
      </c>
      <c r="P253">
        <f>((Table38[[#This Row],[i1]]*Table38[[#This Row],[w3]])+(Table38[[#This Row],[i2]]*Table38[[#This Row],[w4]]))</f>
        <v>4.4184169172216153E-2</v>
      </c>
      <c r="Q253">
        <f>((1/(1 + EXP(-Table38[[#This Row],[h1]]))))</f>
        <v>0.50731903014570934</v>
      </c>
      <c r="R253">
        <f>((1/(1 + EXP(-Table38[[#This Row],[h2]]))))</f>
        <v>0.5110442455992692</v>
      </c>
      <c r="S253">
        <f>((Table38[[#This Row],[out_h1]]*Table38[[#This Row],[w5]])+(Table38[[#This Row],[out_h2]]*Table38[[#This Row],[w6]]))</f>
        <v>-0.39034361687556163</v>
      </c>
      <c r="T253">
        <f>((Table38[[#This Row],[out_h1]]*Table38[[#This Row],[w7]])+(Table38[[#This Row],[out_h2]]*Table38[[#This Row],[w8]]))</f>
        <v>0.98727372553887538</v>
      </c>
      <c r="U253">
        <f>((1/(1 + EXP(-Table38[[#This Row],[o1]]))))</f>
        <v>0.40363458467325702</v>
      </c>
      <c r="V253">
        <f>((1/(1 + EXP(-Table38[[#This Row],[o2]]))))</f>
        <v>0.72854909590307626</v>
      </c>
      <c r="W253">
        <f>((1/2 * (Table38[[#This Row],[t1]]-Table38[[#This Row],[out_o1]])^2))</f>
        <v>7.7474093125443774E-2</v>
      </c>
      <c r="X253">
        <f>((1/2 * (Table38[[#This Row],[t2]]-Table38[[#This Row],[out_o2]])^2))</f>
        <v>3.4178287626549404E-2</v>
      </c>
      <c r="Y253" s="30">
        <f>Table38[[#This Row],[E1]]+Table38[[#This Row],[E2]]</f>
        <v>0.11165238075199319</v>
      </c>
      <c r="Z25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-1.0892648775844046E-3</v>
      </c>
      <c r="AA25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-2.1785297551688092E-3</v>
      </c>
      <c r="AB25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-1.071506305862128E-3</v>
      </c>
      <c r="AC25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-2.143012611724256E-3</v>
      </c>
      <c r="AD253">
        <f>(Table38[[#This Row],[out_o1]]-Table38[[#This Row],[t1]])*Table38[[#This Row],[out_o1]]*(1-Table38[[#This Row],[out_o1]])*Table38[[#This Row],[out_h1]]</f>
        <v>4.8070121806465124E-2</v>
      </c>
      <c r="AE253">
        <f>(Table38[[#This Row],[out_o1]]-Table38[[#This Row],[t1]])*Table38[[#This Row],[out_o1]]*(1-Table38[[#This Row],[out_o1]])*Table38[[#This Row],[out_h2]]</f>
        <v>4.8423098040288874E-2</v>
      </c>
      <c r="AF253">
        <f>(Table38[[#This Row],[out_o2]]-Table38[[#This Row],[t2]])*Table38[[#This Row],[out_o2]]*(1-Table38[[#This Row],[out_o2]])*Table38[[#This Row],[out_h1]]</f>
        <v>-2.6231396830903659E-2</v>
      </c>
      <c r="AG253">
        <f>(Table38[[#This Row],[out_o2]]-Table38[[#This Row],[t2]])*Table38[[#This Row],[out_o2]]*(1-Table38[[#This Row],[out_o2]])*Table38[[#This Row],[out_h2]]</f>
        <v>-2.6424012520511988E-2</v>
      </c>
    </row>
    <row r="254" spans="1:33">
      <c r="A254">
        <v>15</v>
      </c>
      <c r="B254">
        <v>0.05</v>
      </c>
      <c r="C254">
        <v>0.1</v>
      </c>
      <c r="D254">
        <v>0.01</v>
      </c>
      <c r="E254">
        <v>0.99</v>
      </c>
      <c r="F254" s="29">
        <v>1</v>
      </c>
      <c r="G254">
        <f t="shared" si="32"/>
        <v>0.15820211238654647</v>
      </c>
      <c r="H254">
        <f t="shared" si="33"/>
        <v>0.21640422477309293</v>
      </c>
      <c r="I254">
        <f t="shared" si="34"/>
        <v>0.25780818299472674</v>
      </c>
      <c r="J254">
        <f t="shared" si="35"/>
        <v>0.31561636598945347</v>
      </c>
      <c r="K254">
        <f t="shared" si="36"/>
        <v>-0.45348681554925635</v>
      </c>
      <c r="L254">
        <f t="shared" si="37"/>
        <v>-0.40977735374576169</v>
      </c>
      <c r="M254">
        <f t="shared" si="38"/>
        <v>0.96897299366886536</v>
      </c>
      <c r="N254">
        <f t="shared" si="39"/>
        <v>1.0224296956608199</v>
      </c>
      <c r="O254">
        <f>((Table38[[#This Row],[i1]]*Table38[[#This Row],[w1]])+(Table38[[#This Row],[i2]]*Table38[[#This Row],[w2]]))</f>
        <v>2.9550528096636622E-2</v>
      </c>
      <c r="P254">
        <f>((Table38[[#This Row],[i1]]*Table38[[#This Row],[w3]])+(Table38[[#This Row],[i2]]*Table38[[#This Row],[w4]]))</f>
        <v>4.4452045748681689E-2</v>
      </c>
      <c r="Q254">
        <f>((1/(1 + EXP(-Table38[[#This Row],[h1]]))))</f>
        <v>0.50738709447698893</v>
      </c>
      <c r="R254">
        <f>((1/(1 + EXP(-Table38[[#This Row],[h2]]))))</f>
        <v>0.51111118187061266</v>
      </c>
      <c r="S254">
        <f>((Table38[[#This Row],[out_h1]]*Table38[[#This Row],[w5]])+(Table38[[#This Row],[out_h2]]*Table38[[#This Row],[w6]]))</f>
        <v>-0.43953514530196774</v>
      </c>
      <c r="T254">
        <f>((Table38[[#This Row],[out_h1]]*Table38[[#This Row],[w7]])+(Table38[[#This Row],[out_h2]]*Table38[[#This Row],[w8]]))</f>
        <v>1.0142196420131278</v>
      </c>
      <c r="U254">
        <f>((1/(1 + EXP(-Table38[[#This Row],[o1]]))))</f>
        <v>0.39185174039521892</v>
      </c>
      <c r="V254">
        <f>((1/(1 + EXP(-Table38[[#This Row],[o2]]))))</f>
        <v>0.73384512758103426</v>
      </c>
      <c r="W254">
        <f>((1/2 * (Table38[[#This Row],[t1]]-Table38[[#This Row],[out_o1]])^2))</f>
        <v>7.2905375821428822E-2</v>
      </c>
      <c r="X254">
        <f>((1/2 * (Table38[[#This Row],[t2]]-Table38[[#This Row],[out_o2]])^2))</f>
        <v>3.2807659331988308E-2</v>
      </c>
      <c r="Y254" s="30">
        <f>Table38[[#This Row],[E1]]+Table38[[#This Row],[E2]]</f>
        <v>0.10571303515341712</v>
      </c>
      <c r="Z25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-1.1215649032590422E-3</v>
      </c>
      <c r="AA25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-2.2431298065180845E-3</v>
      </c>
      <c r="AB25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-1.105282033203994E-3</v>
      </c>
      <c r="AC25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-2.210564066407988E-3</v>
      </c>
      <c r="AD254">
        <f>(Table38[[#This Row],[out_o1]]-Table38[[#This Row],[t1]])*Table38[[#This Row],[out_o1]]*(1-Table38[[#This Row],[out_o1]])*Table38[[#This Row],[out_h1]]</f>
        <v>4.6170591586063944E-2</v>
      </c>
      <c r="AE254">
        <f>(Table38[[#This Row],[out_o1]]-Table38[[#This Row],[t1]])*Table38[[#This Row],[out_o1]]*(1-Table38[[#This Row],[out_o1]])*Table38[[#This Row],[out_h2]]</f>
        <v>4.6509471545671602E-2</v>
      </c>
      <c r="AF254">
        <f>(Table38[[#This Row],[out_o2]]-Table38[[#This Row],[t2]])*Table38[[#This Row],[out_o2]]*(1-Table38[[#This Row],[out_o2]])*Table38[[#This Row],[out_h1]]</f>
        <v>-2.5385216632074166E-2</v>
      </c>
      <c r="AG254">
        <f>(Table38[[#This Row],[out_o2]]-Table38[[#This Row],[t2]])*Table38[[#This Row],[out_o2]]*(1-Table38[[#This Row],[out_o2]])*Table38[[#This Row],[out_h2]]</f>
        <v>-2.557153742397638E-2</v>
      </c>
    </row>
    <row r="255" spans="1:33">
      <c r="A255">
        <v>16</v>
      </c>
      <c r="B255">
        <v>0.05</v>
      </c>
      <c r="C255">
        <v>0.1</v>
      </c>
      <c r="D255">
        <v>0.01</v>
      </c>
      <c r="E255">
        <v>0.99</v>
      </c>
      <c r="F255" s="29">
        <v>1</v>
      </c>
      <c r="G255">
        <f t="shared" si="32"/>
        <v>0.15932367728980551</v>
      </c>
      <c r="H255">
        <f t="shared" si="33"/>
        <v>0.21864735457961101</v>
      </c>
      <c r="I255">
        <f t="shared" si="34"/>
        <v>0.25891346502793072</v>
      </c>
      <c r="J255">
        <f t="shared" si="35"/>
        <v>0.31782693005586143</v>
      </c>
      <c r="K255">
        <f t="shared" si="36"/>
        <v>-0.49965740713532031</v>
      </c>
      <c r="L255">
        <f t="shared" si="37"/>
        <v>-0.45628682529143327</v>
      </c>
      <c r="M255">
        <f t="shared" si="38"/>
        <v>0.99435821030093952</v>
      </c>
      <c r="N255">
        <f t="shared" si="39"/>
        <v>1.0480012330847963</v>
      </c>
      <c r="O255">
        <f>((Table38[[#This Row],[i1]]*Table38[[#This Row],[w1]])+(Table38[[#This Row],[i2]]*Table38[[#This Row],[w2]]))</f>
        <v>2.9830919322451379E-2</v>
      </c>
      <c r="P255">
        <f>((Table38[[#This Row],[i1]]*Table38[[#This Row],[w3]])+(Table38[[#This Row],[i2]]*Table38[[#This Row],[w4]]))</f>
        <v>4.4728366256982677E-2</v>
      </c>
      <c r="Q255">
        <f>((1/(1 + EXP(-Table38[[#This Row],[h1]]))))</f>
        <v>0.50745717683710867</v>
      </c>
      <c r="R255">
        <f>((1/(1 + EXP(-Table38[[#This Row],[h2]]))))</f>
        <v>0.51118022767118332</v>
      </c>
      <c r="S255">
        <f>((Table38[[#This Row],[out_h1]]*Table38[[#This Row],[w5]])+(Table38[[#This Row],[out_h2]]*Table38[[#This Row],[w6]]))</f>
        <v>-0.48679954044647572</v>
      </c>
      <c r="T255">
        <f>((Table38[[#This Row],[out_h1]]*Table38[[#This Row],[w7]])+(Table38[[#This Row],[out_h2]]*Table38[[#This Row],[w8]]))</f>
        <v>1.0403117190920819</v>
      </c>
      <c r="U255">
        <f>((1/(1 + EXP(-Table38[[#This Row],[o1]]))))</f>
        <v>0.3806478034209323</v>
      </c>
      <c r="V255">
        <f>((1/(1 + EXP(-Table38[[#This Row],[o2]]))))</f>
        <v>0.73891014801504917</v>
      </c>
      <c r="W255">
        <f>((1/2 * (Table38[[#This Row],[t1]]-Table38[[#This Row],[out_o1]])^2))</f>
        <v>6.8689897090381036E-2</v>
      </c>
      <c r="X255">
        <f>((1/2 * (Table38[[#This Row],[t2]]-Table38[[#This Row],[out_o2]])^2))</f>
        <v>3.1523056884912255E-2</v>
      </c>
      <c r="Y255" s="30">
        <f>Table38[[#This Row],[E1]]+Table38[[#This Row],[E2]]</f>
        <v>0.10021295397529328</v>
      </c>
      <c r="Z25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-1.1476016605178015E-3</v>
      </c>
      <c r="AA25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-2.295203321035603E-3</v>
      </c>
      <c r="AB25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-1.1327136680251064E-3</v>
      </c>
      <c r="AC25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-2.2654273360502128E-3</v>
      </c>
      <c r="AD255">
        <f>(Table38[[#This Row],[out_o1]]-Table38[[#This Row],[t1]])*Table38[[#This Row],[out_o1]]*(1-Table38[[#This Row],[out_o1]])*Table38[[#This Row],[out_h1]]</f>
        <v>4.4342670018688274E-2</v>
      </c>
      <c r="AE255">
        <f>(Table38[[#This Row],[out_o1]]-Table38[[#This Row],[t1]])*Table38[[#This Row],[out_o1]]*(1-Table38[[#This Row],[out_o1]])*Table38[[#This Row],[out_h2]]</f>
        <v>4.4667997991438904E-2</v>
      </c>
      <c r="AF255">
        <f>(Table38[[#This Row],[out_o2]]-Table38[[#This Row],[t2]])*Table38[[#This Row],[out_o2]]*(1-Table38[[#This Row],[out_o2]])*Table38[[#This Row],[out_h1]]</f>
        <v>-2.4581602003831176E-2</v>
      </c>
      <c r="AG255">
        <f>(Table38[[#This Row],[out_o2]]-Table38[[#This Row],[t2]])*Table38[[#This Row],[out_o2]]*(1-Table38[[#This Row],[out_o2]])*Table38[[#This Row],[out_h2]]</f>
        <v>-2.476194934745074E-2</v>
      </c>
    </row>
    <row r="256" spans="1:33">
      <c r="A256">
        <v>17</v>
      </c>
      <c r="B256">
        <v>0.05</v>
      </c>
      <c r="C256">
        <v>0.1</v>
      </c>
      <c r="D256">
        <v>0.01</v>
      </c>
      <c r="E256">
        <v>0.99</v>
      </c>
      <c r="F256" s="29">
        <v>1</v>
      </c>
      <c r="G256">
        <f t="shared" si="32"/>
        <v>0.16047127895032332</v>
      </c>
      <c r="H256">
        <f t="shared" si="33"/>
        <v>0.22094255790064662</v>
      </c>
      <c r="I256">
        <f t="shared" si="34"/>
        <v>0.26004617869595581</v>
      </c>
      <c r="J256">
        <f t="shared" si="35"/>
        <v>0.32009235739191166</v>
      </c>
      <c r="K256">
        <f t="shared" si="36"/>
        <v>-0.54400007715400855</v>
      </c>
      <c r="L256">
        <f t="shared" si="37"/>
        <v>-0.50095482328287222</v>
      </c>
      <c r="M256">
        <f t="shared" si="38"/>
        <v>1.0189398123047706</v>
      </c>
      <c r="N256">
        <f t="shared" si="39"/>
        <v>1.072763182432247</v>
      </c>
      <c r="O256">
        <f>((Table38[[#This Row],[i1]]*Table38[[#This Row],[w1]])+(Table38[[#This Row],[i2]]*Table38[[#This Row],[w2]]))</f>
        <v>3.0117819737580827E-2</v>
      </c>
      <c r="P256">
        <f>((Table38[[#This Row],[i1]]*Table38[[#This Row],[w3]])+(Table38[[#This Row],[i2]]*Table38[[#This Row],[w4]]))</f>
        <v>4.5011544673988962E-2</v>
      </c>
      <c r="Q256">
        <f>((1/(1 + EXP(-Table38[[#This Row],[h1]]))))</f>
        <v>0.50752888583259526</v>
      </c>
      <c r="R256">
        <f>((1/(1 + EXP(-Table38[[#This Row],[h2]]))))</f>
        <v>0.51125098665434765</v>
      </c>
      <c r="S256">
        <f>((Table38[[#This Row],[out_h1]]*Table38[[#This Row],[w5]])+(Table38[[#This Row],[out_h2]]*Table38[[#This Row],[w6]]))</f>
        <v>-0.53220940072344258</v>
      </c>
      <c r="T256">
        <f>((Table38[[#This Row],[out_h1]]*Table38[[#This Row],[w7]])+(Table38[[#This Row],[out_h2]]*Table38[[#This Row],[w8]]))</f>
        <v>1.0655926231344583</v>
      </c>
      <c r="U256">
        <f>((1/(1 + EXP(-Table38[[#This Row],[o1]]))))</f>
        <v>0.37000172797752834</v>
      </c>
      <c r="V256">
        <f>((1/(1 + EXP(-Table38[[#This Row],[o2]]))))</f>
        <v>0.74375785143803941</v>
      </c>
      <c r="W256">
        <f>((1/2 * (Table38[[#This Row],[t1]]-Table38[[#This Row],[out_o1]])^2))</f>
        <v>6.4800622073403147E-2</v>
      </c>
      <c r="X256">
        <f>((1/2 * (Table38[[#This Row],[t2]]-Table38[[#This Row],[out_o2]])^2))</f>
        <v>3.0317597864205334E-2</v>
      </c>
      <c r="Y256" s="30">
        <f>Table38[[#This Row],[E1]]+Table38[[#This Row],[E2]]</f>
        <v>9.5118219937608481E-2</v>
      </c>
      <c r="Z25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-1.1680950756038223E-3</v>
      </c>
      <c r="AA25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-2.3361901512076446E-3</v>
      </c>
      <c r="AB25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-1.1545192276215008E-3</v>
      </c>
      <c r="AC25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-2.3090384552430015E-3</v>
      </c>
      <c r="AD256">
        <f>(Table38[[#This Row],[out_o1]]-Table38[[#This Row],[t1]])*Table38[[#This Row],[out_o1]]*(1-Table38[[#This Row],[out_o1]])*Table38[[#This Row],[out_h1]]</f>
        <v>4.2590080498789644E-2</v>
      </c>
      <c r="AE256">
        <f>(Table38[[#This Row],[out_o1]]-Table38[[#This Row],[t1]])*Table38[[#This Row],[out_o1]]*(1-Table38[[#This Row],[out_o1]])*Table38[[#This Row],[out_h2]]</f>
        <v>4.2902426412585244E-2</v>
      </c>
      <c r="AF256">
        <f>(Table38[[#This Row],[out_o2]]-Table38[[#This Row],[t2]])*Table38[[#This Row],[out_o2]]*(1-Table38[[#This Row],[out_o2]])*Table38[[#This Row],[out_h1]]</f>
        <v>-2.3817999809854454E-2</v>
      </c>
      <c r="AG256">
        <f>(Table38[[#This Row],[out_o2]]-Table38[[#This Row],[t2]])*Table38[[#This Row],[out_o2]]*(1-Table38[[#This Row],[out_o2]])*Table38[[#This Row],[out_h2]]</f>
        <v>-2.3992675575391077E-2</v>
      </c>
    </row>
    <row r="257" spans="1:33">
      <c r="A257">
        <v>18</v>
      </c>
      <c r="B257">
        <v>0.05</v>
      </c>
      <c r="C257">
        <v>0.1</v>
      </c>
      <c r="D257">
        <v>0.01</v>
      </c>
      <c r="E257">
        <v>0.99</v>
      </c>
      <c r="F257" s="29">
        <v>1</v>
      </c>
      <c r="G257">
        <f t="shared" si="32"/>
        <v>0.16163937402592712</v>
      </c>
      <c r="H257">
        <f t="shared" si="33"/>
        <v>0.22327874805185427</v>
      </c>
      <c r="I257">
        <f t="shared" si="34"/>
        <v>0.26120069792357731</v>
      </c>
      <c r="J257">
        <f t="shared" si="35"/>
        <v>0.32240139584715466</v>
      </c>
      <c r="K257">
        <f t="shared" si="36"/>
        <v>-0.58659015765279821</v>
      </c>
      <c r="L257">
        <f t="shared" si="37"/>
        <v>-0.54385724969545746</v>
      </c>
      <c r="M257">
        <f t="shared" si="38"/>
        <v>1.042757812114625</v>
      </c>
      <c r="N257">
        <f t="shared" si="39"/>
        <v>1.096755858007638</v>
      </c>
      <c r="O257">
        <f>((Table38[[#This Row],[i1]]*Table38[[#This Row],[w1]])+(Table38[[#This Row],[i2]]*Table38[[#This Row],[w2]]))</f>
        <v>3.0409843506481786E-2</v>
      </c>
      <c r="P257">
        <f>((Table38[[#This Row],[i1]]*Table38[[#This Row],[w3]])+(Table38[[#This Row],[i2]]*Table38[[#This Row],[w4]]))</f>
        <v>4.530017448089433E-2</v>
      </c>
      <c r="Q257">
        <f>((1/(1 + EXP(-Table38[[#This Row],[h1]]))))</f>
        <v>0.50760187506071586</v>
      </c>
      <c r="R257">
        <f>((1/(1 + EXP(-Table38[[#This Row],[h2]]))))</f>
        <v>0.51132310733525299</v>
      </c>
      <c r="S257">
        <f>((Table38[[#This Row],[out_h1]]*Table38[[#This Row],[w5]])+(Table38[[#This Row],[out_h2]]*Table38[[#This Row],[w6]]))</f>
        <v>-0.57584104277780712</v>
      </c>
      <c r="T257">
        <f>((Table38[[#This Row],[out_h1]]*Table38[[#This Row],[w7]])+(Table38[[#This Row],[out_h2]]*Table38[[#This Row],[w8]]))</f>
        <v>1.0901024339682004</v>
      </c>
      <c r="U257">
        <f>((1/(1 + EXP(-Table38[[#This Row],[o1]]))))</f>
        <v>0.35989013006739945</v>
      </c>
      <c r="V257">
        <f>((1/(1 + EXP(-Table38[[#This Row],[o2]]))))</f>
        <v>0.74840101010041515</v>
      </c>
      <c r="W257">
        <f>((1/2 * (Table38[[#This Row],[t1]]-Table38[[#This Row],[out_o1]])^2))</f>
        <v>6.1211551559290846E-2</v>
      </c>
      <c r="X257">
        <f>((1/2 * (Table38[[#This Row],[t2]]-Table38[[#This Row],[out_o2]])^2))</f>
        <v>2.9185035960249846E-2</v>
      </c>
      <c r="Y257" s="30">
        <f>Table38[[#This Row],[E1]]+Table38[[#This Row],[E2]]</f>
        <v>9.0396587519540689E-2</v>
      </c>
      <c r="Z25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-1.1837134205435569E-3</v>
      </c>
      <c r="AA25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-2.3674268410871138E-3</v>
      </c>
      <c r="AB25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-1.1713670026683915E-3</v>
      </c>
      <c r="AC25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-2.3427340053367831E-3</v>
      </c>
      <c r="AD257">
        <f>(Table38[[#This Row],[out_o1]]-Table38[[#This Row],[t1]])*Table38[[#This Row],[out_o1]]*(1-Table38[[#This Row],[out_o1]])*Table38[[#This Row],[out_h1]]</f>
        <v>4.0914699848286516E-2</v>
      </c>
      <c r="AE257">
        <f>(Table38[[#This Row],[out_o1]]-Table38[[#This Row],[t1]])*Table38[[#This Row],[out_o1]]*(1-Table38[[#This Row],[out_o1]])*Table38[[#This Row],[out_h2]]</f>
        <v>4.1214645748920219E-2</v>
      </c>
      <c r="AF257">
        <f>(Table38[[#This Row],[out_o2]]-Table38[[#This Row],[t2]])*Table38[[#This Row],[out_o2]]*(1-Table38[[#This Row],[out_o2]])*Table38[[#This Row],[out_h1]]</f>
        <v>-2.3092002194286452E-2</v>
      </c>
      <c r="AG257">
        <f>(Table38[[#This Row],[out_o2]]-Table38[[#This Row],[t2]])*Table38[[#This Row],[out_o2]]*(1-Table38[[#This Row],[out_o2]])*Table38[[#This Row],[out_h2]]</f>
        <v>-2.3261289795595611E-2</v>
      </c>
    </row>
    <row r="258" spans="1:33">
      <c r="A258">
        <v>19</v>
      </c>
      <c r="B258">
        <v>0.05</v>
      </c>
      <c r="C258">
        <v>0.1</v>
      </c>
      <c r="D258">
        <v>0.01</v>
      </c>
      <c r="E258">
        <v>0.99</v>
      </c>
      <c r="F258" s="29">
        <v>1</v>
      </c>
      <c r="G258">
        <f t="shared" si="32"/>
        <v>0.16282308744647067</v>
      </c>
      <c r="H258">
        <f t="shared" si="33"/>
        <v>0.22564617489294139</v>
      </c>
      <c r="I258">
        <f t="shared" si="34"/>
        <v>0.26237206492624571</v>
      </c>
      <c r="J258">
        <f t="shared" si="35"/>
        <v>0.32474412985249146</v>
      </c>
      <c r="K258">
        <f t="shared" si="36"/>
        <v>-0.62750485750108476</v>
      </c>
      <c r="L258">
        <f t="shared" si="37"/>
        <v>-0.58507189544437765</v>
      </c>
      <c r="M258">
        <f t="shared" si="38"/>
        <v>1.0658498143089115</v>
      </c>
      <c r="N258">
        <f t="shared" si="39"/>
        <v>1.1200171478032337</v>
      </c>
      <c r="O258">
        <f>((Table38[[#This Row],[i1]]*Table38[[#This Row],[w1]])+(Table38[[#This Row],[i2]]*Table38[[#This Row],[w2]]))</f>
        <v>3.0705771861617676E-2</v>
      </c>
      <c r="P258">
        <f>((Table38[[#This Row],[i1]]*Table38[[#This Row],[w3]])+(Table38[[#This Row],[i2]]*Table38[[#This Row],[w4]]))</f>
        <v>4.5593016231561437E-2</v>
      </c>
      <c r="Q258">
        <f>((1/(1 + EXP(-Table38[[#This Row],[h1]]))))</f>
        <v>0.50767583988131093</v>
      </c>
      <c r="R258">
        <f>((1/(1 + EXP(-Table38[[#This Row],[h2]]))))</f>
        <v>0.51139627998371617</v>
      </c>
      <c r="S258">
        <f>((Table38[[#This Row],[out_h1]]*Table38[[#This Row],[w5]])+(Table38[[#This Row],[out_h2]]*Table38[[#This Row],[w6]]))</f>
        <v>-0.61777264641474194</v>
      </c>
      <c r="T258">
        <f>((Table38[[#This Row],[out_h1]]*Table38[[#This Row],[w7]])+(Table38[[#This Row],[out_h2]]*Table38[[#This Row],[w8]]))</f>
        <v>1.1138788025711617</v>
      </c>
      <c r="U258">
        <f>((1/(1 + EXP(-Table38[[#This Row],[o1]]))))</f>
        <v>0.35028819756754809</v>
      </c>
      <c r="V258">
        <f>((1/(1 + EXP(-Table38[[#This Row],[o2]]))))</f>
        <v>0.75285153273295902</v>
      </c>
      <c r="W258">
        <f>((1/2 * (Table38[[#This Row],[t1]]-Table38[[#This Row],[out_o1]])^2))</f>
        <v>5.7898028701885318E-2</v>
      </c>
      <c r="X258">
        <f>((1/2 * (Table38[[#This Row],[t2]]-Table38[[#This Row],[out_o2]])^2))</f>
        <v>2.8119697763553404E-2</v>
      </c>
      <c r="Y258" s="30">
        <f>Table38[[#This Row],[E1]]+Table38[[#This Row],[E2]]</f>
        <v>8.6017726465438718E-2</v>
      </c>
      <c r="Z25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-1.1950685418131277E-3</v>
      </c>
      <c r="AA25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-2.3901370836262553E-3</v>
      </c>
      <c r="AB25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-1.1838703115550123E-3</v>
      </c>
      <c r="AC25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-2.3677406231100246E-3</v>
      </c>
      <c r="AD258">
        <f>(Table38[[#This Row],[out_o1]]-Table38[[#This Row],[t1]])*Table38[[#This Row],[out_o1]]*(1-Table38[[#This Row],[out_o1]])*Table38[[#This Row],[out_h1]]</f>
        <v>3.9316933971449468E-2</v>
      </c>
      <c r="AE258">
        <f>(Table38[[#This Row],[out_o1]]-Table38[[#This Row],[t1]])*Table38[[#This Row],[out_o1]]*(1-Table38[[#This Row],[out_o1]])*Table38[[#This Row],[out_h2]]</f>
        <v>3.9605063298000044E-2</v>
      </c>
      <c r="AF258">
        <f>(Table38[[#This Row],[out_o2]]-Table38[[#This Row],[t2]])*Table38[[#This Row],[out_o2]]*(1-Table38[[#This Row],[out_o2]])*Table38[[#This Row],[out_h1]]</f>
        <v>-2.2401344164995344E-2</v>
      </c>
      <c r="AG258">
        <f>(Table38[[#This Row],[out_o2]]-Table38[[#This Row],[t2]])*Table38[[#This Row],[out_o2]]*(1-Table38[[#This Row],[out_o2]])*Table38[[#This Row],[out_h2]]</f>
        <v>-2.2565509667136857E-2</v>
      </c>
    </row>
    <row r="259" spans="1:33">
      <c r="A259">
        <v>20</v>
      </c>
      <c r="B259">
        <v>0.05</v>
      </c>
      <c r="C259">
        <v>0.1</v>
      </c>
      <c r="D259">
        <v>0.01</v>
      </c>
      <c r="E259">
        <v>0.99</v>
      </c>
      <c r="F259" s="29">
        <v>1</v>
      </c>
      <c r="G259">
        <f t="shared" si="32"/>
        <v>0.16401815598828379</v>
      </c>
      <c r="H259">
        <f t="shared" si="33"/>
        <v>0.22803631197656765</v>
      </c>
      <c r="I259">
        <f t="shared" si="34"/>
        <v>0.26355593523780074</v>
      </c>
      <c r="J259">
        <f t="shared" si="35"/>
        <v>0.32711187047560147</v>
      </c>
      <c r="K259">
        <f t="shared" si="36"/>
        <v>-0.66682179147253418</v>
      </c>
      <c r="L259">
        <f t="shared" si="37"/>
        <v>-0.62467695874237772</v>
      </c>
      <c r="M259">
        <f t="shared" si="38"/>
        <v>1.0882511584739067</v>
      </c>
      <c r="N259">
        <f t="shared" si="39"/>
        <v>1.1425826574703706</v>
      </c>
      <c r="O259">
        <f>((Table38[[#This Row],[i1]]*Table38[[#This Row],[w1]])+(Table38[[#This Row],[i2]]*Table38[[#This Row],[w2]]))</f>
        <v>3.1004538997070959E-2</v>
      </c>
      <c r="P259">
        <f>((Table38[[#This Row],[i1]]*Table38[[#This Row],[w3]])+(Table38[[#This Row],[i2]]*Table38[[#This Row],[w4]]))</f>
        <v>4.5888983809450182E-2</v>
      </c>
      <c r="Q259">
        <f>((1/(1 + EXP(-Table38[[#This Row],[h1]]))))</f>
        <v>0.50775051389045289</v>
      </c>
      <c r="R259">
        <f>((1/(1 + EXP(-Table38[[#This Row],[h2]]))))</f>
        <v>0.51147023318936202</v>
      </c>
      <c r="S259">
        <f>((Table38[[#This Row],[out_h1]]*Table38[[#This Row],[w5]])+(Table38[[#This Row],[out_h2]]*Table38[[#This Row],[w6]]))</f>
        <v>-0.65808277704951701</v>
      </c>
      <c r="T259">
        <f>((Table38[[#This Row],[out_h1]]*Table38[[#This Row],[w7]])+(Table38[[#This Row],[out_h2]]*Table38[[#This Row],[w8]]))</f>
        <v>1.1369571032114982</v>
      </c>
      <c r="U259">
        <f>((1/(1 + EXP(-Table38[[#This Row],[o1]]))))</f>
        <v>0.34117042050024932</v>
      </c>
      <c r="V259">
        <f>((1/(1 + EXP(-Table38[[#This Row],[o2]]))))</f>
        <v>0.75712052152234122</v>
      </c>
      <c r="W259">
        <f>((1/2 * (Table38[[#This Row],[t1]]-Table38[[#This Row],[out_o1]])^2))</f>
        <v>5.4836923707155975E-2</v>
      </c>
      <c r="X259">
        <f>((1/2 * (Table38[[#This Row],[t2]]-Table38[[#This Row],[out_o2]])^2))</f>
        <v>2.7116425748013168E-2</v>
      </c>
      <c r="Y259" s="30">
        <f>Table38[[#This Row],[E1]]+Table38[[#This Row],[E2]]</f>
        <v>8.1953349455169147E-2</v>
      </c>
      <c r="Z25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-1.2027144247769156E-3</v>
      </c>
      <c r="AA25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-2.4054288495538312E-3</v>
      </c>
      <c r="AB25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-1.1925856681170271E-3</v>
      </c>
      <c r="AC25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-2.3851713362340542E-3</v>
      </c>
      <c r="AD259">
        <f>(Table38[[#This Row],[out_o1]]-Table38[[#This Row],[t1]])*Table38[[#This Row],[out_o1]]*(1-Table38[[#This Row],[out_o1]])*Table38[[#This Row],[out_h1]]</f>
        <v>3.7796046216380004E-2</v>
      </c>
      <c r="AE259">
        <f>(Table38[[#This Row],[out_o1]]-Table38[[#This Row],[t1]])*Table38[[#This Row],[out_o1]]*(1-Table38[[#This Row],[out_o1]])*Table38[[#This Row],[out_h2]]</f>
        <v>3.8072935512771459E-2</v>
      </c>
      <c r="AF259">
        <f>(Table38[[#This Row],[out_o2]]-Table38[[#This Row],[t2]])*Table38[[#This Row],[out_o2]]*(1-Table38[[#This Row],[out_o2]])*Table38[[#This Row],[out_h1]]</f>
        <v>-2.1743899441237637E-2</v>
      </c>
      <c r="AG259">
        <f>(Table38[[#This Row],[out_o2]]-Table38[[#This Row],[t2]])*Table38[[#This Row],[out_o2]]*(1-Table38[[#This Row],[out_o2]])*Table38[[#This Row],[out_h2]]</f>
        <v>-2.1903192637743513E-2</v>
      </c>
    </row>
    <row r="260" spans="1:33">
      <c r="A260">
        <v>21</v>
      </c>
      <c r="B260">
        <v>0.05</v>
      </c>
      <c r="C260">
        <v>0.1</v>
      </c>
      <c r="D260">
        <v>0.01</v>
      </c>
      <c r="E260">
        <v>0.99</v>
      </c>
      <c r="F260" s="29">
        <v>1</v>
      </c>
      <c r="G260">
        <f t="shared" si="32"/>
        <v>0.16522087041306072</v>
      </c>
      <c r="H260">
        <f t="shared" si="33"/>
        <v>0.23044174082612148</v>
      </c>
      <c r="I260">
        <f t="shared" si="34"/>
        <v>0.26474852090591777</v>
      </c>
      <c r="J260">
        <f t="shared" si="35"/>
        <v>0.32949704181183553</v>
      </c>
      <c r="K260">
        <f t="shared" si="36"/>
        <v>-0.70461783768891417</v>
      </c>
      <c r="L260">
        <f t="shared" si="37"/>
        <v>-0.66274989425514919</v>
      </c>
      <c r="M260">
        <f t="shared" si="38"/>
        <v>1.1099950579151443</v>
      </c>
      <c r="N260">
        <f t="shared" si="39"/>
        <v>1.1644858501081141</v>
      </c>
      <c r="O260">
        <f>((Table38[[#This Row],[i1]]*Table38[[#This Row],[w1]])+(Table38[[#This Row],[i2]]*Table38[[#This Row],[w2]]))</f>
        <v>3.1305217603265184E-2</v>
      </c>
      <c r="P260">
        <f>((Table38[[#This Row],[i1]]*Table38[[#This Row],[w3]])+(Table38[[#This Row],[i2]]*Table38[[#This Row],[w4]]))</f>
        <v>4.6187130226479446E-2</v>
      </c>
      <c r="Q260">
        <f>((1/(1 + EXP(-Table38[[#This Row],[h1]]))))</f>
        <v>0.50782566530439754</v>
      </c>
      <c r="R260">
        <f>((1/(1 + EXP(-Table38[[#This Row],[h2]]))))</f>
        <v>0.51154473031229575</v>
      </c>
      <c r="S260">
        <f>((Table38[[#This Row],[out_h1]]*Table38[[#This Row],[w5]])+(Table38[[#This Row],[out_h2]]*Table38[[#This Row],[w6]]))</f>
        <v>-0.69684923813097166</v>
      </c>
      <c r="T260">
        <f>((Table38[[#This Row],[out_h1]]*Table38[[#This Row],[w7]])+(Table38[[#This Row],[out_h2]]*Table38[[#This Row],[w8]]))</f>
        <v>1.1593705789163913</v>
      </c>
      <c r="U260">
        <f>((1/(1 + EXP(-Table38[[#This Row],[o1]]))))</f>
        <v>0.33251116209964893</v>
      </c>
      <c r="V260">
        <f>((1/(1 + EXP(-Table38[[#This Row],[o2]]))))</f>
        <v>0.76121832693968228</v>
      </c>
      <c r="W260">
        <f>((1/2 * (Table38[[#This Row],[t1]]-Table38[[#This Row],[out_o1]])^2))</f>
        <v>5.2006724839433013E-2</v>
      </c>
      <c r="X260">
        <f>((1/2 * (Table38[[#This Row],[t2]]-Table38[[#This Row],[out_o2]])^2))</f>
        <v>2.6170526964139053E-2</v>
      </c>
      <c r="Y260" s="30">
        <f>Table38[[#This Row],[E1]]+Table38[[#This Row],[E2]]</f>
        <v>7.8177251803572073E-2</v>
      </c>
      <c r="Z26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-1.2071481436387718E-3</v>
      </c>
      <c r="AA26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-2.4142962872775436E-3</v>
      </c>
      <c r="AB26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-1.1980134081455325E-3</v>
      </c>
      <c r="AC26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-2.396026816291065E-3</v>
      </c>
      <c r="AD260">
        <f>(Table38[[#This Row],[out_o1]]-Table38[[#This Row],[t1]])*Table38[[#This Row],[out_o1]]*(1-Table38[[#This Row],[out_o1]])*Table38[[#This Row],[out_h1]]</f>
        <v>3.6350436699240887E-2</v>
      </c>
      <c r="AE260">
        <f>(Table38[[#This Row],[out_o1]]-Table38[[#This Row],[t1]])*Table38[[#This Row],[out_o1]]*(1-Table38[[#This Row],[out_o1]])*Table38[[#This Row],[out_h2]]</f>
        <v>3.6616649390694617E-2</v>
      </c>
      <c r="AF260">
        <f>(Table38[[#This Row],[out_o2]]-Table38[[#This Row],[t2]])*Table38[[#This Row],[out_o2]]*(1-Table38[[#This Row],[out_o2]])*Table38[[#This Row],[out_h1]]</f>
        <v>-2.111767512226552E-2</v>
      </c>
      <c r="AG260">
        <f>(Table38[[#This Row],[out_o2]]-Table38[[#This Row],[t2]])*Table38[[#This Row],[out_o2]]*(1-Table38[[#This Row],[out_o2]])*Table38[[#This Row],[out_h2]]</f>
        <v>-2.1272330571883848E-2</v>
      </c>
    </row>
    <row r="261" spans="1:33">
      <c r="A261">
        <v>22</v>
      </c>
      <c r="B261">
        <v>0.05</v>
      </c>
      <c r="C261">
        <v>0.1</v>
      </c>
      <c r="D261">
        <v>0.01</v>
      </c>
      <c r="E261">
        <v>0.99</v>
      </c>
      <c r="F261" s="29">
        <v>1</v>
      </c>
      <c r="G261">
        <f t="shared" si="32"/>
        <v>0.16642801855669948</v>
      </c>
      <c r="H261">
        <f t="shared" si="33"/>
        <v>0.23285603711339903</v>
      </c>
      <c r="I261">
        <f t="shared" si="34"/>
        <v>0.26594653431406329</v>
      </c>
      <c r="J261">
        <f t="shared" si="35"/>
        <v>0.33189306862812662</v>
      </c>
      <c r="K261">
        <f t="shared" si="36"/>
        <v>-0.74096827438815505</v>
      </c>
      <c r="L261">
        <f t="shared" si="37"/>
        <v>-0.69936654364584383</v>
      </c>
      <c r="M261">
        <f t="shared" si="38"/>
        <v>1.1311127330374098</v>
      </c>
      <c r="N261">
        <f t="shared" si="39"/>
        <v>1.1857581806799979</v>
      </c>
      <c r="O261">
        <f>((Table38[[#This Row],[i1]]*Table38[[#This Row],[w1]])+(Table38[[#This Row],[i2]]*Table38[[#This Row],[w2]]))</f>
        <v>3.1607004639174881E-2</v>
      </c>
      <c r="P261">
        <f>((Table38[[#This Row],[i1]]*Table38[[#This Row],[w3]])+(Table38[[#This Row],[i2]]*Table38[[#This Row],[w4]]))</f>
        <v>4.6486633578515832E-2</v>
      </c>
      <c r="Q261">
        <f>((1/(1 + EXP(-Table38[[#This Row],[h1]]))))</f>
        <v>0.50790109340291389</v>
      </c>
      <c r="R261">
        <f>((1/(1 + EXP(-Table38[[#This Row],[h2]]))))</f>
        <v>0.51161956597294145</v>
      </c>
      <c r="S261">
        <f>((Table38[[#This Row],[out_h1]]*Table38[[#This Row],[w5]])+(Table38[[#This Row],[out_h2]]*Table38[[#This Row],[w6]]))</f>
        <v>-0.73414820425469707</v>
      </c>
      <c r="T261">
        <f>((Table38[[#This Row],[out_h1]]*Table38[[#This Row],[w7]])+(Table38[[#This Row],[out_h2]]*Table38[[#This Row],[w8]]))</f>
        <v>1.1811504796200238</v>
      </c>
      <c r="U261">
        <f>((1/(1 + EXP(-Table38[[#This Row],[o1]]))))</f>
        <v>0.32428509345284084</v>
      </c>
      <c r="V261">
        <f>((1/(1 + EXP(-Table38[[#This Row],[o2]]))))</f>
        <v>0.7651546000033651</v>
      </c>
      <c r="W261">
        <f>((1/2 * (Table38[[#This Row],[t1]]-Table38[[#This Row],[out_o1]])^2))</f>
        <v>4.9387559983330449E-2</v>
      </c>
      <c r="X261">
        <f>((1/2 * (Table38[[#This Row],[t2]]-Table38[[#This Row],[out_o2]])^2))</f>
        <v>2.527772694982337E-2</v>
      </c>
      <c r="Y261" s="30">
        <f>Table38[[#This Row],[E1]]+Table38[[#This Row],[E2]]</f>
        <v>7.4665286933153815E-2</v>
      </c>
      <c r="Z26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-1.2088124192424778E-3</v>
      </c>
      <c r="AA26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-2.4176248384849557E-3</v>
      </c>
      <c r="AB26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-1.2005999894315576E-3</v>
      </c>
      <c r="AC26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-2.4011999788631153E-3</v>
      </c>
      <c r="AD261">
        <f>(Table38[[#This Row],[out_o1]]-Table38[[#This Row],[t1]])*Table38[[#This Row],[out_o1]]*(1-Table38[[#This Row],[out_o1]])*Table38[[#This Row],[out_h1]]</f>
        <v>3.4977874579648724E-2</v>
      </c>
      <c r="AE261">
        <f>(Table38[[#This Row],[out_o1]]-Table38[[#This Row],[t1]])*Table38[[#This Row],[out_o1]]*(1-Table38[[#This Row],[out_o1]])*Table38[[#This Row],[out_h2]]</f>
        <v>3.52339564602977E-2</v>
      </c>
      <c r="AF261">
        <f>(Table38[[#This Row],[out_o2]]-Table38[[#This Row],[t2]])*Table38[[#This Row],[out_o2]]*(1-Table38[[#This Row],[out_o2]])*Table38[[#This Row],[out_h1]]</f>
        <v>-2.0520805599614333E-2</v>
      </c>
      <c r="AG261">
        <f>(Table38[[#This Row],[out_o2]]-Table38[[#This Row],[t2]])*Table38[[#This Row],[out_o2]]*(1-Table38[[#This Row],[out_o2]])*Table38[[#This Row],[out_h2]]</f>
        <v>-2.0671043615889877E-2</v>
      </c>
    </row>
    <row r="262" spans="1:33">
      <c r="A262">
        <v>23</v>
      </c>
      <c r="B262">
        <v>0.05</v>
      </c>
      <c r="C262">
        <v>0.1</v>
      </c>
      <c r="D262">
        <v>0.01</v>
      </c>
      <c r="E262">
        <v>0.99</v>
      </c>
      <c r="F262" s="29">
        <v>1</v>
      </c>
      <c r="G262">
        <f t="shared" si="32"/>
        <v>0.16763683097594195</v>
      </c>
      <c r="H262">
        <f t="shared" si="33"/>
        <v>0.23527366195188398</v>
      </c>
      <c r="I262">
        <f t="shared" si="34"/>
        <v>0.26714713430349485</v>
      </c>
      <c r="J262">
        <f t="shared" si="35"/>
        <v>0.33429426860698974</v>
      </c>
      <c r="K262">
        <f t="shared" si="36"/>
        <v>-0.77594614896780378</v>
      </c>
      <c r="L262">
        <f t="shared" si="37"/>
        <v>-0.73460050010614153</v>
      </c>
      <c r="M262">
        <f t="shared" si="38"/>
        <v>1.1516335386370242</v>
      </c>
      <c r="N262">
        <f t="shared" si="39"/>
        <v>1.2064292242958878</v>
      </c>
      <c r="O262">
        <f>((Table38[[#This Row],[i1]]*Table38[[#This Row],[w1]])+(Table38[[#This Row],[i2]]*Table38[[#This Row],[w2]]))</f>
        <v>3.19092077439855E-2</v>
      </c>
      <c r="P262">
        <f>((Table38[[#This Row],[i1]]*Table38[[#This Row],[w3]])+(Table38[[#This Row],[i2]]*Table38[[#This Row],[w4]]))</f>
        <v>4.6786783575873722E-2</v>
      </c>
      <c r="Q262">
        <f>((1/(1 + EXP(-Table38[[#This Row],[h1]]))))</f>
        <v>0.5079766251324751</v>
      </c>
      <c r="R262">
        <f>((1/(1 + EXP(-Table38[[#This Row],[h2]]))))</f>
        <v>0.51169456268561264</v>
      </c>
      <c r="S262">
        <f>((Table38[[#This Row],[out_h1]]*Table38[[#This Row],[w5]])+(Table38[[#This Row],[out_h2]]*Table38[[#This Row],[w6]]))</f>
        <v>-0.7700535876876502</v>
      </c>
      <c r="T262">
        <f>((Table38[[#This Row],[out_h1]]*Table38[[#This Row],[w7]])+(Table38[[#This Row],[out_h2]]*Table38[[#This Row],[w8]]))</f>
        <v>1.2023261926834325</v>
      </c>
      <c r="U262">
        <f>((1/(1 + EXP(-Table38[[#This Row],[o1]]))))</f>
        <v>0.31646751428472475</v>
      </c>
      <c r="V262">
        <f>((1/(1 + EXP(-Table38[[#This Row],[o2]]))))</f>
        <v>0.76893834173361175</v>
      </c>
      <c r="W262">
        <f>((1/2 * (Table38[[#This Row],[t1]]-Table38[[#This Row],[out_o1]])^2))</f>
        <v>4.6961168655928982E-2</v>
      </c>
      <c r="X262">
        <f>((1/2 * (Table38[[#This Row],[t2]]-Table38[[#This Row],[out_o2]])^2))</f>
        <v>2.4434128377742708E-2</v>
      </c>
      <c r="Y262" s="30">
        <f>Table38[[#This Row],[E1]]+Table38[[#This Row],[E2]]</f>
        <v>7.1395297033671687E-2</v>
      </c>
      <c r="Z26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-1.2080991765141579E-3</v>
      </c>
      <c r="AA26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-2.4161983530283158E-3</v>
      </c>
      <c r="AB26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-1.2007413481852779E-3</v>
      </c>
      <c r="AC26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-2.4014826963705558E-3</v>
      </c>
      <c r="AD262">
        <f>(Table38[[#This Row],[out_o1]]-Table38[[#This Row],[t1]])*Table38[[#This Row],[out_o1]]*(1-Table38[[#This Row],[out_o1]])*Table38[[#This Row],[out_h1]]</f>
        <v>3.3675687434095526E-2</v>
      </c>
      <c r="AE262">
        <f>(Table38[[#This Row],[out_o1]]-Table38[[#This Row],[t1]])*Table38[[#This Row],[out_o1]]*(1-Table38[[#This Row],[out_o1]])*Table38[[#This Row],[out_h2]]</f>
        <v>3.3922163544893524E-2</v>
      </c>
      <c r="AF262">
        <f>(Table38[[#This Row],[out_o2]]-Table38[[#This Row],[t2]])*Table38[[#This Row],[out_o2]]*(1-Table38[[#This Row],[out_o2]])*Table38[[#This Row],[out_h1]]</f>
        <v>-1.9951546031345285E-2</v>
      </c>
      <c r="AG262">
        <f>(Table38[[#This Row],[out_o2]]-Table38[[#This Row],[t2]])*Table38[[#This Row],[out_o2]]*(1-Table38[[#This Row],[out_o2]])*Table38[[#This Row],[out_h2]]</f>
        <v>-2.0097573621126102E-2</v>
      </c>
    </row>
    <row r="263" spans="1:33">
      <c r="A263">
        <v>24</v>
      </c>
      <c r="B263">
        <v>0.05</v>
      </c>
      <c r="C263">
        <v>0.1</v>
      </c>
      <c r="D263">
        <v>0.01</v>
      </c>
      <c r="E263">
        <v>0.99</v>
      </c>
      <c r="F263" s="29">
        <v>1</v>
      </c>
      <c r="G263">
        <f t="shared" si="32"/>
        <v>0.16884493015245611</v>
      </c>
      <c r="H263">
        <f t="shared" si="33"/>
        <v>0.23768986030491229</v>
      </c>
      <c r="I263">
        <f t="shared" si="34"/>
        <v>0.26834787565168011</v>
      </c>
      <c r="J263">
        <f t="shared" si="35"/>
        <v>0.33669575130336032</v>
      </c>
      <c r="K263">
        <f t="shared" si="36"/>
        <v>-0.80962183640189933</v>
      </c>
      <c r="L263">
        <f t="shared" si="37"/>
        <v>-0.76852266365103505</v>
      </c>
      <c r="M263">
        <f t="shared" si="38"/>
        <v>1.1715850846683695</v>
      </c>
      <c r="N263">
        <f t="shared" si="39"/>
        <v>1.226526797917014</v>
      </c>
      <c r="O263">
        <f>((Table38[[#This Row],[i1]]*Table38[[#This Row],[w1]])+(Table38[[#This Row],[i2]]*Table38[[#This Row],[w2]]))</f>
        <v>3.2211232538114032E-2</v>
      </c>
      <c r="P263">
        <f>((Table38[[#This Row],[i1]]*Table38[[#This Row],[w3]])+(Table38[[#This Row],[i2]]*Table38[[#This Row],[w4]]))</f>
        <v>4.7086968912920038E-2</v>
      </c>
      <c r="Q263">
        <f>((1/(1 + EXP(-Table38[[#This Row],[h1]]))))</f>
        <v>0.50805211193178001</v>
      </c>
      <c r="R263">
        <f>((1/(1 + EXP(-Table38[[#This Row],[h2]]))))</f>
        <v>0.51176956770181692</v>
      </c>
      <c r="S263">
        <f>((Table38[[#This Row],[out_h1]]*Table38[[#This Row],[w5]])+(Table38[[#This Row],[out_h2]]*Table38[[#This Row],[w6]]))</f>
        <v>-0.8046365951958101</v>
      </c>
      <c r="T263">
        <f>((Table38[[#This Row],[out_h1]]*Table38[[#This Row],[w7]])+(Table38[[#This Row],[out_h2]]*Table38[[#This Row],[w8]]))</f>
        <v>1.2229253657182224</v>
      </c>
      <c r="U263">
        <f>((1/(1 + EXP(-Table38[[#This Row],[o1]]))))</f>
        <v>0.30903458082911045</v>
      </c>
      <c r="V263">
        <f>((1/(1 + EXP(-Table38[[#This Row],[o2]]))))</f>
        <v>0.77257794968424931</v>
      </c>
      <c r="W263">
        <f>((1/2 * (Table38[[#This Row],[t1]]-Table38[[#This Row],[out_o1]])^2))</f>
        <v>4.4710840265820895E-2</v>
      </c>
      <c r="X263">
        <f>((1/2 * (Table38[[#This Row],[t2]]-Table38[[#This Row],[out_o2]])^2))</f>
        <v>2.3636173981752412E-2</v>
      </c>
      <c r="Y263" s="30">
        <f>Table38[[#This Row],[E1]]+Table38[[#This Row],[E2]]</f>
        <v>6.8347014247573307E-2</v>
      </c>
      <c r="Z26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-1.2053536446148235E-3</v>
      </c>
      <c r="AA26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-2.410707289229647E-3</v>
      </c>
      <c r="AB26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-1.1987868457732449E-3</v>
      </c>
      <c r="AC26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-2.3975736915464898E-3</v>
      </c>
      <c r="AD263">
        <f>(Table38[[#This Row],[out_o1]]-Table38[[#This Row],[t1]])*Table38[[#This Row],[out_o1]]*(1-Table38[[#This Row],[out_o1]])*Table38[[#This Row],[out_h1]]</f>
        <v>3.2440912904325124E-2</v>
      </c>
      <c r="AE263">
        <f>(Table38[[#This Row],[out_o1]]-Table38[[#This Row],[t1]])*Table38[[#This Row],[out_o1]]*(1-Table38[[#This Row],[out_o1]])*Table38[[#This Row],[out_h2]]</f>
        <v>3.2678285520301262E-2</v>
      </c>
      <c r="AF263">
        <f>(Table38[[#This Row],[out_o2]]-Table38[[#This Row],[t2]])*Table38[[#This Row],[out_o2]]*(1-Table38[[#This Row],[out_o2]])*Table38[[#This Row],[out_h1]]</f>
        <v>-1.9408265615350997E-2</v>
      </c>
      <c r="AG263">
        <f>(Table38[[#This Row],[out_o2]]-Table38[[#This Row],[t2]])*Table38[[#This Row],[out_o2]]*(1-Table38[[#This Row],[out_o2]])*Table38[[#This Row],[out_h2]]</f>
        <v>-1.9550277364350249E-2</v>
      </c>
    </row>
    <row r="264" spans="1:33">
      <c r="A264">
        <v>25</v>
      </c>
      <c r="B264">
        <v>0.05</v>
      </c>
      <c r="C264">
        <v>0.1</v>
      </c>
      <c r="D264">
        <v>0.01</v>
      </c>
      <c r="E264">
        <v>0.99</v>
      </c>
      <c r="F264" s="29">
        <v>1</v>
      </c>
      <c r="G264">
        <f t="shared" si="32"/>
        <v>0.17005028379707093</v>
      </c>
      <c r="H264">
        <f t="shared" si="33"/>
        <v>0.24010056759414194</v>
      </c>
      <c r="I264">
        <f t="shared" si="34"/>
        <v>0.26954666249745335</v>
      </c>
      <c r="J264">
        <f t="shared" si="35"/>
        <v>0.3390933249949068</v>
      </c>
      <c r="K264">
        <f t="shared" si="36"/>
        <v>-0.84206274930622449</v>
      </c>
      <c r="L264">
        <f t="shared" si="37"/>
        <v>-0.80120094917133633</v>
      </c>
      <c r="M264">
        <f t="shared" si="38"/>
        <v>1.1909933502837204</v>
      </c>
      <c r="N264">
        <f t="shared" si="39"/>
        <v>1.2460770752813644</v>
      </c>
      <c r="O264">
        <f>((Table38[[#This Row],[i1]]*Table38[[#This Row],[w1]])+(Table38[[#This Row],[i2]]*Table38[[#This Row],[w2]]))</f>
        <v>3.2512570949267745E-2</v>
      </c>
      <c r="P264">
        <f>((Table38[[#This Row],[i1]]*Table38[[#This Row],[w3]])+(Table38[[#This Row],[i2]]*Table38[[#This Row],[w4]]))</f>
        <v>4.7386665624363347E-2</v>
      </c>
      <c r="Q264">
        <f>((1/(1 + EXP(-Table38[[#This Row],[h1]]))))</f>
        <v>0.50812742681352385</v>
      </c>
      <c r="R264">
        <f>((1/(1 + EXP(-Table38[[#This Row],[h2]]))))</f>
        <v>0.51184445010017976</v>
      </c>
      <c r="S264">
        <f>((Table38[[#This Row],[out_h1]]*Table38[[#This Row],[w5]])+(Table38[[#This Row],[out_h2]]*Table38[[#This Row],[w6]]))</f>
        <v>-0.83796543726883788</v>
      </c>
      <c r="T264">
        <f>((Table38[[#This Row],[out_h1]]*Table38[[#This Row],[w7]])+(Table38[[#This Row],[out_h2]]*Table38[[#This Row],[w8]]))</f>
        <v>1.2429740218115151</v>
      </c>
      <c r="U264">
        <f>((1/(1 + EXP(-Table38[[#This Row],[o1]]))))</f>
        <v>0.30196345937112218</v>
      </c>
      <c r="V264">
        <f>((1/(1 + EXP(-Table38[[#This Row],[o2]]))))</f>
        <v>0.77608126152883239</v>
      </c>
      <c r="W264">
        <f>((1/2 * (Table38[[#This Row],[t1]]-Table38[[#This Row],[out_o1]])^2))</f>
        <v>4.2621330803976454E-2</v>
      </c>
      <c r="X264">
        <f>((1/2 * (Table38[[#This Row],[t2]]-Table38[[#This Row],[out_o2]])^2))</f>
        <v>2.2880613334547901E-2</v>
      </c>
      <c r="Y264" s="30">
        <f>Table38[[#This Row],[E1]]+Table38[[#This Row],[E2]]</f>
        <v>6.5501944138524351E-2</v>
      </c>
      <c r="Z26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-1.2008786696804611E-3</v>
      </c>
      <c r="AA26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-2.4017573393609222E-3</v>
      </c>
      <c r="AB26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-1.1950434670738109E-3</v>
      </c>
      <c r="AC26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-2.3900869341476217E-3</v>
      </c>
      <c r="AD264">
        <f>(Table38[[#This Row],[out_o1]]-Table38[[#This Row],[t1]])*Table38[[#This Row],[out_o1]]*(1-Table38[[#This Row],[out_o1]])*Table38[[#This Row],[out_h1]]</f>
        <v>3.1270418071649909E-2</v>
      </c>
      <c r="AE264">
        <f>(Table38[[#This Row],[out_o1]]-Table38[[#This Row],[t1]])*Table38[[#This Row],[out_o1]]*(1-Table38[[#This Row],[out_o1]])*Table38[[#This Row],[out_h2]]</f>
        <v>3.1499165559036459E-2</v>
      </c>
      <c r="AF264">
        <f>(Table38[[#This Row],[out_o2]]-Table38[[#This Row],[t2]])*Table38[[#This Row],[out_o2]]*(1-Table38[[#This Row],[out_o2]])*Table38[[#This Row],[out_h1]]</f>
        <v>-1.8889440836025482E-2</v>
      </c>
      <c r="AG264">
        <f>(Table38[[#This Row],[out_o2]]-Table38[[#This Row],[t2]])*Table38[[#This Row],[out_o2]]*(1-Table38[[#This Row],[out_o2]])*Table38[[#This Row],[out_h2]]</f>
        <v>-1.9027619741068494E-2</v>
      </c>
    </row>
    <row r="265" spans="1:33">
      <c r="A265">
        <v>26</v>
      </c>
      <c r="B265">
        <v>0.05</v>
      </c>
      <c r="C265">
        <v>0.1</v>
      </c>
      <c r="D265">
        <v>0.01</v>
      </c>
      <c r="E265">
        <v>0.99</v>
      </c>
      <c r="F265" s="29">
        <v>1</v>
      </c>
      <c r="G265">
        <f t="shared" si="32"/>
        <v>0.1712511624667514</v>
      </c>
      <c r="H265">
        <f t="shared" si="33"/>
        <v>0.24250232493350288</v>
      </c>
      <c r="I265">
        <f t="shared" si="34"/>
        <v>0.27074170596452718</v>
      </c>
      <c r="J265">
        <f t="shared" si="35"/>
        <v>0.3414834119290544</v>
      </c>
      <c r="K265">
        <f t="shared" si="36"/>
        <v>-0.87333316737787436</v>
      </c>
      <c r="L265">
        <f t="shared" si="37"/>
        <v>-0.83270011473037275</v>
      </c>
      <c r="M265">
        <f t="shared" si="38"/>
        <v>1.2098827911197458</v>
      </c>
      <c r="N265">
        <f t="shared" si="39"/>
        <v>1.2651046950224329</v>
      </c>
      <c r="O265">
        <f>((Table38[[#This Row],[i1]]*Table38[[#This Row],[w1]])+(Table38[[#This Row],[i2]]*Table38[[#This Row],[w2]]))</f>
        <v>3.2812790616687862E-2</v>
      </c>
      <c r="P265">
        <f>((Table38[[#This Row],[i1]]*Table38[[#This Row],[w3]])+(Table38[[#This Row],[i2]]*Table38[[#This Row],[w4]]))</f>
        <v>4.7685426491131798E-2</v>
      </c>
      <c r="Q265">
        <f>((1/(1 + EXP(-Table38[[#This Row],[h1]]))))</f>
        <v>0.50820246171569905</v>
      </c>
      <c r="R265">
        <f>((1/(1 + EXP(-Table38[[#This Row],[h2]]))))</f>
        <v>0.51191909813870251</v>
      </c>
      <c r="S265">
        <f>((Table38[[#This Row],[out_h1]]*Table38[[#This Row],[w5]])+(Table38[[#This Row],[out_h2]]*Table38[[#This Row],[w6]]))</f>
        <v>-0.87010515731217097</v>
      </c>
      <c r="T265">
        <f>((Table38[[#This Row],[out_h1]]*Table38[[#This Row],[w7]])+(Table38[[#This Row],[out_h2]]*Table38[[#This Row],[w8]]))</f>
        <v>1.262496667361438</v>
      </c>
      <c r="U265">
        <f>((1/(1 + EXP(-Table38[[#This Row],[o1]]))))</f>
        <v>0.29523242142372763</v>
      </c>
      <c r="V265">
        <f>((1/(1 + EXP(-Table38[[#This Row],[o2]]))))</f>
        <v>0.77945559574298118</v>
      </c>
      <c r="W265">
        <f>((1/2 * (Table38[[#This Row],[t1]]-Table38[[#This Row],[out_o1]])^2))</f>
        <v>4.0678767115621475E-2</v>
      </c>
      <c r="X265">
        <f>((1/2 * (Table38[[#This Row],[t2]]-Table38[[#This Row],[out_o2]])^2))</f>
        <v>2.2164473081971482E-2</v>
      </c>
      <c r="Y265" s="30">
        <f>Table38[[#This Row],[E1]]+Table38[[#This Row],[E2]]</f>
        <v>6.2843240197592964E-2</v>
      </c>
      <c r="Z26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-1.1949390114902297E-3</v>
      </c>
      <c r="AA26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-2.3898780229804593E-3</v>
      </c>
      <c r="AB26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-1.1897800341362031E-3</v>
      </c>
      <c r="AC26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-2.3795600682724061E-3</v>
      </c>
      <c r="AD265">
        <f>(Table38[[#This Row],[out_o1]]-Table38[[#This Row],[t1]])*Table38[[#This Row],[out_o1]]*(1-Table38[[#This Row],[out_o1]])*Table38[[#This Row],[out_h1]]</f>
        <v>3.0160991813106539E-2</v>
      </c>
      <c r="AE265">
        <f>(Table38[[#This Row],[out_o1]]-Table38[[#This Row],[t1]])*Table38[[#This Row],[out_o1]]*(1-Table38[[#This Row],[out_o1]])*Table38[[#This Row],[out_h2]]</f>
        <v>3.0381568156534821E-2</v>
      </c>
      <c r="AF265">
        <f>(Table38[[#This Row],[out_o2]]-Table38[[#This Row],[t2]])*Table38[[#This Row],[out_o2]]*(1-Table38[[#This Row],[out_o2]])*Table38[[#This Row],[out_h1]]</f>
        <v>-1.8393648810215817E-2</v>
      </c>
      <c r="AG265">
        <f>(Table38[[#This Row],[out_o2]]-Table38[[#This Row],[t2]])*Table38[[#This Row],[out_o2]]*(1-Table38[[#This Row],[out_o2]])*Table38[[#This Row],[out_h2]]</f>
        <v>-1.8528167058886217E-2</v>
      </c>
    </row>
    <row r="266" spans="1:33">
      <c r="A266">
        <v>27</v>
      </c>
      <c r="B266">
        <v>0.05</v>
      </c>
      <c r="C266">
        <v>0.1</v>
      </c>
      <c r="D266">
        <v>0.01</v>
      </c>
      <c r="E266">
        <v>0.99</v>
      </c>
      <c r="F266" s="29">
        <v>1</v>
      </c>
      <c r="G266">
        <f t="shared" si="32"/>
        <v>0.17244610147824163</v>
      </c>
      <c r="H266">
        <f t="shared" si="33"/>
        <v>0.24489220295648334</v>
      </c>
      <c r="I266">
        <f t="shared" si="34"/>
        <v>0.2719314859986634</v>
      </c>
      <c r="J266">
        <f t="shared" si="35"/>
        <v>0.34386297199732679</v>
      </c>
      <c r="K266">
        <f t="shared" si="36"/>
        <v>-0.90349415919098086</v>
      </c>
      <c r="L266">
        <f t="shared" si="37"/>
        <v>-0.86308168288690756</v>
      </c>
      <c r="M266">
        <f t="shared" si="38"/>
        <v>1.2282764399299617</v>
      </c>
      <c r="N266">
        <f t="shared" si="39"/>
        <v>1.2836328620813191</v>
      </c>
      <c r="O266">
        <f>((Table38[[#This Row],[i1]]*Table38[[#This Row],[w1]])+(Table38[[#This Row],[i2]]*Table38[[#This Row],[w2]]))</f>
        <v>3.3111525369560413E-2</v>
      </c>
      <c r="P266">
        <f>((Table38[[#This Row],[i1]]*Table38[[#This Row],[w3]])+(Table38[[#This Row],[i2]]*Table38[[#This Row],[w4]]))</f>
        <v>4.7982871499665847E-2</v>
      </c>
      <c r="Q266">
        <f>((1/(1 + EXP(-Table38[[#This Row],[h1]]))))</f>
        <v>0.50827712512142253</v>
      </c>
      <c r="R266">
        <f>((1/(1 + EXP(-Table38[[#This Row],[h2]]))))</f>
        <v>0.51199341687031208</v>
      </c>
      <c r="S266">
        <f>((Table38[[#This Row],[out_h1]]*Table38[[#This Row],[w5]])+(Table38[[#This Row],[out_h2]]*Table38[[#This Row],[w6]]))</f>
        <v>-0.90111755365703561</v>
      </c>
      <c r="T266">
        <f>((Table38[[#This Row],[out_h1]]*Table38[[#This Row],[w7]])+(Table38[[#This Row],[out_h2]]*Table38[[#This Row],[w8]]))</f>
        <v>1.2815163928060092</v>
      </c>
      <c r="U266">
        <f>((1/(1 + EXP(-Table38[[#This Row],[o1]]))))</f>
        <v>0.28882089390731802</v>
      </c>
      <c r="V266">
        <f>((1/(1 + EXP(-Table38[[#This Row],[o2]]))))</f>
        <v>0.78270778946939501</v>
      </c>
      <c r="W266">
        <f>((1/2 * (Table38[[#This Row],[t1]]-Table38[[#This Row],[out_o1]])^2))</f>
        <v>3.8870545439637944E-2</v>
      </c>
      <c r="X266">
        <f>((1/2 * (Table38[[#This Row],[t2]]-Table38[[#This Row],[out_o2]])^2))</f>
        <v>2.1485030273332328E-2</v>
      </c>
      <c r="Y266" s="30">
        <f>Table38[[#This Row],[E1]]+Table38[[#This Row],[E2]]</f>
        <v>6.0355575712970275E-2</v>
      </c>
      <c r="Z26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-1.1877654735938342E-3</v>
      </c>
      <c r="AA26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-2.3755309471876684E-3</v>
      </c>
      <c r="AB26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-1.1832312780866055E-3</v>
      </c>
      <c r="AC26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-2.366462556173211E-3</v>
      </c>
      <c r="AD266">
        <f>(Table38[[#This Row],[out_o1]]-Table38[[#This Row],[t1]])*Table38[[#This Row],[out_o1]]*(1-Table38[[#This Row],[out_o1]])*Table38[[#This Row],[out_h1]]</f>
        <v>2.9109414938274757E-2</v>
      </c>
      <c r="AE266">
        <f>(Table38[[#This Row],[out_o1]]-Table38[[#This Row],[t1]])*Table38[[#This Row],[out_o1]]*(1-Table38[[#This Row],[out_o1]])*Table38[[#This Row],[out_h2]]</f>
        <v>2.9322249774240021E-2</v>
      </c>
      <c r="AF266">
        <f>(Table38[[#This Row],[out_o2]]-Table38[[#This Row],[t2]])*Table38[[#This Row],[out_o2]]*(1-Table38[[#This Row],[out_o2]])*Table38[[#This Row],[out_h1]]</f>
        <v>-1.7919560821261681E-2</v>
      </c>
      <c r="AG266">
        <f>(Table38[[#This Row],[out_o2]]-Table38[[#This Row],[t2]])*Table38[[#This Row],[out_o2]]*(1-Table38[[#This Row],[out_o2]])*Table38[[#This Row],[out_h2]]</f>
        <v>-1.8050580520422587E-2</v>
      </c>
    </row>
    <row r="267" spans="1:33">
      <c r="A267">
        <v>28</v>
      </c>
      <c r="B267">
        <v>0.05</v>
      </c>
      <c r="C267">
        <v>0.1</v>
      </c>
      <c r="D267">
        <v>0.01</v>
      </c>
      <c r="E267">
        <v>0.99</v>
      </c>
      <c r="F267" s="29">
        <v>1</v>
      </c>
      <c r="G267">
        <f t="shared" si="32"/>
        <v>0.17363386695183547</v>
      </c>
      <c r="H267">
        <f t="shared" si="33"/>
        <v>0.24726773390367102</v>
      </c>
      <c r="I267">
        <f t="shared" si="34"/>
        <v>0.27311471727675002</v>
      </c>
      <c r="J267">
        <f t="shared" si="35"/>
        <v>0.34622943455350003</v>
      </c>
      <c r="K267">
        <f t="shared" si="36"/>
        <v>-0.93260357412925565</v>
      </c>
      <c r="L267">
        <f t="shared" si="37"/>
        <v>-0.89240393266114759</v>
      </c>
      <c r="M267">
        <f t="shared" si="38"/>
        <v>1.2461960007512234</v>
      </c>
      <c r="N267">
        <f t="shared" si="39"/>
        <v>1.3016834426017416</v>
      </c>
      <c r="O267">
        <f>((Table38[[#This Row],[i1]]*Table38[[#This Row],[w1]])+(Table38[[#This Row],[i2]]*Table38[[#This Row],[w2]]))</f>
        <v>3.3408466737958879E-2</v>
      </c>
      <c r="P267">
        <f>((Table38[[#This Row],[i1]]*Table38[[#This Row],[w3]])+(Table38[[#This Row],[i2]]*Table38[[#This Row],[w4]]))</f>
        <v>4.8278679319187508E-2</v>
      </c>
      <c r="Q267">
        <f>((1/(1 + EXP(-Table38[[#This Row],[h1]]))))</f>
        <v>0.50835133993687931</v>
      </c>
      <c r="R267">
        <f>((1/(1 + EXP(-Table38[[#This Row],[h2]]))))</f>
        <v>0.51206732601284011</v>
      </c>
      <c r="S267">
        <f>((Table38[[#This Row],[out_h1]]*Table38[[#This Row],[w5]])+(Table38[[#This Row],[out_h2]]*Table38[[#This Row],[w6]]))</f>
        <v>-0.93106117205966632</v>
      </c>
      <c r="T267">
        <f>((Table38[[#This Row],[out_h1]]*Table38[[#This Row],[w7]])+(Table38[[#This Row],[out_h2]]*Table38[[#This Row],[w8]]))</f>
        <v>1.3000549665741268</v>
      </c>
      <c r="U267">
        <f>((1/(1 + EXP(-Table38[[#This Row],[o1]]))))</f>
        <v>0.28270947530333579</v>
      </c>
      <c r="V267">
        <f>((1/(1 + EXP(-Table38[[#This Row],[o2]]))))</f>
        <v>0.78584423368163214</v>
      </c>
      <c r="W267">
        <f>((1/2 * (Table38[[#This Row],[t1]]-Table38[[#This Row],[out_o1]])^2))</f>
        <v>3.7185228960110353E-2</v>
      </c>
      <c r="X267">
        <f>((1/2 * (Table38[[#This Row],[t2]]-Table38[[#This Row],[out_o2]])^2))</f>
        <v>2.0839788460520009E-2</v>
      </c>
      <c r="Y267" s="30">
        <f>Table38[[#This Row],[E1]]+Table38[[#This Row],[E2]]</f>
        <v>5.8025017420630362E-2</v>
      </c>
      <c r="Z26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-1.1795587747424508E-3</v>
      </c>
      <c r="AA26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-2.3591175494849016E-3</v>
      </c>
      <c r="AB26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-1.1756016716087279E-3</v>
      </c>
      <c r="AC26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-2.3512033432174558E-3</v>
      </c>
      <c r="AD267">
        <f>(Table38[[#This Row],[out_o1]]-Table38[[#This Row],[t1]])*Table38[[#This Row],[out_o1]]*(1-Table38[[#This Row],[out_o1]])*Table38[[#This Row],[out_h1]]</f>
        <v>2.8112512327705928E-2</v>
      </c>
      <c r="AE267">
        <f>(Table38[[#This Row],[out_o1]]-Table38[[#This Row],[t1]])*Table38[[#This Row],[out_o1]]*(1-Table38[[#This Row],[out_o1]])*Table38[[#This Row],[out_h2]]</f>
        <v>2.8318011352028362E-2</v>
      </c>
      <c r="AF267">
        <f>(Table38[[#This Row],[out_o2]]-Table38[[#This Row],[t2]])*Table38[[#This Row],[out_o2]]*(1-Table38[[#This Row],[out_o2]])*Table38[[#This Row],[out_h1]]</f>
        <v>-1.7465936101619013E-2</v>
      </c>
      <c r="AG267">
        <f>(Table38[[#This Row],[out_o2]]-Table38[[#This Row],[t2]])*Table38[[#This Row],[out_o2]]*(1-Table38[[#This Row],[out_o2]])*Table38[[#This Row],[out_h2]]</f>
        <v>-1.7593609956802113E-2</v>
      </c>
    </row>
    <row r="268" spans="1:33">
      <c r="A268">
        <v>29</v>
      </c>
      <c r="B268">
        <v>0.05</v>
      </c>
      <c r="C268">
        <v>0.1</v>
      </c>
      <c r="D268">
        <v>0.01</v>
      </c>
      <c r="E268">
        <v>0.99</v>
      </c>
      <c r="F268" s="29">
        <v>1</v>
      </c>
      <c r="G268">
        <f t="shared" si="32"/>
        <v>0.17481342572657793</v>
      </c>
      <c r="H268">
        <f t="shared" si="33"/>
        <v>0.24962685145315591</v>
      </c>
      <c r="I268">
        <f t="shared" si="34"/>
        <v>0.27429031894835876</v>
      </c>
      <c r="J268">
        <f t="shared" si="35"/>
        <v>0.3485806378967175</v>
      </c>
      <c r="K268">
        <f t="shared" si="36"/>
        <v>-0.9607160864569616</v>
      </c>
      <c r="L268">
        <f t="shared" si="37"/>
        <v>-0.92072194401317597</v>
      </c>
      <c r="M268">
        <f t="shared" si="38"/>
        <v>1.2636619368528423</v>
      </c>
      <c r="N268">
        <f t="shared" si="39"/>
        <v>1.3192770525585438</v>
      </c>
      <c r="O268">
        <f>((Table38[[#This Row],[i1]]*Table38[[#This Row],[w1]])+(Table38[[#This Row],[i2]]*Table38[[#This Row],[w2]]))</f>
        <v>3.3703356431644488E-2</v>
      </c>
      <c r="P268">
        <f>((Table38[[#This Row],[i1]]*Table38[[#This Row],[w3]])+(Table38[[#This Row],[i2]]*Table38[[#This Row],[w4]]))</f>
        <v>4.8572579737089693E-2</v>
      </c>
      <c r="Q268">
        <f>((1/(1 + EXP(-Table38[[#This Row],[h1]]))))</f>
        <v>0.50842504161121371</v>
      </c>
      <c r="R268">
        <f>((1/(1 + EXP(-Table38[[#This Row],[h2]]))))</f>
        <v>0.5121407580584697</v>
      </c>
      <c r="S268">
        <f>((Table38[[#This Row],[out_h1]]*Table38[[#This Row],[w5]])+(Table38[[#This Row],[out_h2]]*Table38[[#This Row],[w6]]))</f>
        <v>-0.95999135060141894</v>
      </c>
      <c r="T268">
        <f>((Table38[[#This Row],[out_h1]]*Table38[[#This Row],[w7]])+(Table38[[#This Row],[out_h2]]*Table38[[#This Row],[w8]]))</f>
        <v>1.3181329226133895</v>
      </c>
      <c r="U268">
        <f>((1/(1 + EXP(-Table38[[#This Row],[o1]]))))</f>
        <v>0.27687992663264782</v>
      </c>
      <c r="V268">
        <f>((1/(1 + EXP(-Table38[[#This Row],[o2]]))))</f>
        <v>0.78887090578132679</v>
      </c>
      <c r="W268">
        <f>((1/2 * (Table38[[#This Row],[t1]]-Table38[[#This Row],[out_o1]])^2))</f>
        <v>3.5612447619723743E-2</v>
      </c>
      <c r="X268">
        <f>((1/2 * (Table38[[#This Row],[t2]]-Table38[[#This Row],[out_o2]])^2))</f>
        <v>2.022645627061196E-2</v>
      </c>
      <c r="Y268" s="30">
        <f>Table38[[#This Row],[E1]]+Table38[[#This Row],[E2]]</f>
        <v>5.5838903890335703E-2</v>
      </c>
      <c r="Z26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-1.1704931116272698E-3</v>
      </c>
      <c r="AA26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-2.3409862232545396E-3</v>
      </c>
      <c r="AB26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-1.1670689674801774E-3</v>
      </c>
      <c r="AC26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-2.3341379349603548E-3</v>
      </c>
      <c r="AD268">
        <f>(Table38[[#This Row],[out_o1]]-Table38[[#This Row],[t1]])*Table38[[#This Row],[out_o1]]*(1-Table38[[#This Row],[out_o1]])*Table38[[#This Row],[out_h1]]</f>
        <v>2.7167190685855123E-2</v>
      </c>
      <c r="AE268">
        <f>(Table38[[#This Row],[out_o1]]-Table38[[#This Row],[t1]])*Table38[[#This Row],[out_o1]]*(1-Table38[[#This Row],[out_o1]])*Table38[[#This Row],[out_h2]]</f>
        <v>2.7365736329746447E-2</v>
      </c>
      <c r="AF268">
        <f>(Table38[[#This Row],[out_o2]]-Table38[[#This Row],[t2]])*Table38[[#This Row],[out_o2]]*(1-Table38[[#This Row],[out_o2]])*Table38[[#This Row],[out_h1]]</f>
        <v>-1.7031615903099696E-2</v>
      </c>
      <c r="AG268">
        <f>(Table38[[#This Row],[out_o2]]-Table38[[#This Row],[t2]])*Table38[[#This Row],[out_o2]]*(1-Table38[[#This Row],[out_o2]])*Table38[[#This Row],[out_h2]]</f>
        <v>-1.7156087851086251E-2</v>
      </c>
    </row>
    <row r="269" spans="1:33">
      <c r="A269">
        <v>30</v>
      </c>
      <c r="B269">
        <v>0.05</v>
      </c>
      <c r="C269">
        <v>0.1</v>
      </c>
      <c r="D269">
        <v>0.01</v>
      </c>
      <c r="E269">
        <v>0.99</v>
      </c>
      <c r="F269" s="29">
        <v>1</v>
      </c>
      <c r="G269">
        <f t="shared" si="32"/>
        <v>0.17598391883820519</v>
      </c>
      <c r="H269">
        <f t="shared" si="33"/>
        <v>0.25196783767641046</v>
      </c>
      <c r="I269">
        <f t="shared" si="34"/>
        <v>0.27545738791583896</v>
      </c>
      <c r="J269">
        <f t="shared" si="35"/>
        <v>0.35091477583167785</v>
      </c>
      <c r="K269">
        <f t="shared" si="36"/>
        <v>-0.98788327714281676</v>
      </c>
      <c r="L269">
        <f t="shared" si="37"/>
        <v>-0.94808768034292246</v>
      </c>
      <c r="M269">
        <f t="shared" si="38"/>
        <v>1.280693552755942</v>
      </c>
      <c r="N269">
        <f t="shared" si="39"/>
        <v>1.3364331404096301</v>
      </c>
      <c r="O269">
        <f>((Table38[[#This Row],[i1]]*Table38[[#This Row],[w1]])+(Table38[[#This Row],[i2]]*Table38[[#This Row],[w2]]))</f>
        <v>3.3995979709551309E-2</v>
      </c>
      <c r="P269">
        <f>((Table38[[#This Row],[i1]]*Table38[[#This Row],[w3]])+(Table38[[#This Row],[i2]]*Table38[[#This Row],[w4]]))</f>
        <v>4.8864346978959736E-2</v>
      </c>
      <c r="Q269">
        <f>((1/(1 + EXP(-Table38[[#This Row],[h1]]))))</f>
        <v>0.50849817647907625</v>
      </c>
      <c r="R269">
        <f>((1/(1 + EXP(-Table38[[#This Row],[h2]]))))</f>
        <v>0.51221365660428364</v>
      </c>
      <c r="S269">
        <f>((Table38[[#This Row],[out_h1]]*Table38[[#This Row],[w5]])+(Table38[[#This Row],[out_h2]]*Table38[[#This Row],[w6]]))</f>
        <v>-0.9879603025312178</v>
      </c>
      <c r="T269">
        <f>((Table38[[#This Row],[out_h1]]*Table38[[#This Row],[w7]])+(Table38[[#This Row],[out_h2]]*Table38[[#This Row],[w8]]))</f>
        <v>1.3357696418612688</v>
      </c>
      <c r="U269">
        <f>((1/(1 + EXP(-Table38[[#This Row],[o1]]))))</f>
        <v>0.27131514429296433</v>
      </c>
      <c r="V269">
        <f>((1/(1 + EXP(-Table38[[#This Row],[o2]]))))</f>
        <v>0.79179339977395347</v>
      </c>
      <c r="W269">
        <f>((1/2 * (Table38[[#This Row],[t1]]-Table38[[#This Row],[out_o1]])^2))</f>
        <v>3.4142802318426382E-2</v>
      </c>
      <c r="X269">
        <f>((1/2 * (Table38[[#This Row],[t2]]-Table38[[#This Row],[out_o2]])^2))</f>
        <v>1.9642928186583912E-2</v>
      </c>
      <c r="Y269" s="30">
        <f>Table38[[#This Row],[E1]]+Table38[[#This Row],[E2]]</f>
        <v>5.3785730505010294E-2</v>
      </c>
      <c r="Z26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-1.1607193924450831E-3</v>
      </c>
      <c r="AA26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-2.3214387848901662E-3</v>
      </c>
      <c r="AB26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-1.1577874190401593E-3</v>
      </c>
      <c r="AC26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-2.3155748380803186E-3</v>
      </c>
      <c r="AD269">
        <f>(Table38[[#This Row],[out_o1]]-Table38[[#This Row],[t1]])*Table38[[#This Row],[out_o1]]*(1-Table38[[#This Row],[out_o1]])*Table38[[#This Row],[out_h1]]</f>
        <v>2.627046493728695E-2</v>
      </c>
      <c r="AE269">
        <f>(Table38[[#This Row],[out_o1]]-Table38[[#This Row],[t1]])*Table38[[#This Row],[out_o1]]*(1-Table38[[#This Row],[out_o1]])*Table38[[#This Row],[out_h2]]</f>
        <v>2.646241722909318E-2</v>
      </c>
      <c r="AF269">
        <f>(Table38[[#This Row],[out_o2]]-Table38[[#This Row],[t2]])*Table38[[#This Row],[out_o2]]*(1-Table38[[#This Row],[out_o2]])*Table38[[#This Row],[out_h1]]</f>
        <v>-1.6615517877612281E-2</v>
      </c>
      <c r="AG269">
        <f>(Table38[[#This Row],[out_o2]]-Table38[[#This Row],[t2]])*Table38[[#This Row],[out_o2]]*(1-Table38[[#This Row],[out_o2]])*Table38[[#This Row],[out_h2]]</f>
        <v>-1.6736923674722032E-2</v>
      </c>
    </row>
    <row r="270" spans="1:33">
      <c r="A270">
        <v>31</v>
      </c>
      <c r="B270">
        <v>0.05</v>
      </c>
      <c r="C270">
        <v>0.1</v>
      </c>
      <c r="D270">
        <v>0.01</v>
      </c>
      <c r="E270">
        <v>0.99</v>
      </c>
      <c r="F270" s="29">
        <v>1</v>
      </c>
      <c r="G270">
        <f t="shared" si="32"/>
        <v>0.17714463823065027</v>
      </c>
      <c r="H270">
        <f t="shared" si="33"/>
        <v>0.25428927646130062</v>
      </c>
      <c r="I270">
        <f t="shared" si="34"/>
        <v>0.27661517533487912</v>
      </c>
      <c r="J270">
        <f t="shared" si="35"/>
        <v>0.35323035066975816</v>
      </c>
      <c r="K270">
        <f t="shared" si="36"/>
        <v>-1.0141537420801037</v>
      </c>
      <c r="L270">
        <f t="shared" si="37"/>
        <v>-0.97455009757201561</v>
      </c>
      <c r="M270">
        <f t="shared" si="38"/>
        <v>1.2973090706335542</v>
      </c>
      <c r="N270">
        <f t="shared" si="39"/>
        <v>1.3531700640843523</v>
      </c>
      <c r="O270">
        <f>((Table38[[#This Row],[i1]]*Table38[[#This Row],[w1]])+(Table38[[#This Row],[i2]]*Table38[[#This Row],[w2]]))</f>
        <v>3.4286159557662579E-2</v>
      </c>
      <c r="P270">
        <f>((Table38[[#This Row],[i1]]*Table38[[#This Row],[w3]])+(Table38[[#This Row],[i2]]*Table38[[#This Row],[w4]]))</f>
        <v>4.9153793833719775E-2</v>
      </c>
      <c r="Q270">
        <f>((1/(1 + EXP(-Table38[[#This Row],[h1]]))))</f>
        <v>0.50857070030525198</v>
      </c>
      <c r="R270">
        <f>((1/(1 + EXP(-Table38[[#This Row],[h2]]))))</f>
        <v>0.51228597488403516</v>
      </c>
      <c r="S270">
        <f>((Table38[[#This Row],[out_h1]]*Table38[[#This Row],[w5]])+(Table38[[#This Row],[out_h2]]*Table38[[#This Row],[w6]]))</f>
        <v>-1.0150172256348817</v>
      </c>
      <c r="T270">
        <f>((Table38[[#This Row],[out_h1]]*Table38[[#This Row],[w7]])+(Table38[[#This Row],[out_h2]]*Table38[[#This Row],[w8]]))</f>
        <v>1.352983428027807</v>
      </c>
      <c r="U270">
        <f>((1/(1 + EXP(-Table38[[#This Row],[o1]]))))</f>
        <v>0.26599912027010914</v>
      </c>
      <c r="V270">
        <f>((1/(1 + EXP(-Table38[[#This Row],[o2]]))))</f>
        <v>0.79461695417274336</v>
      </c>
      <c r="W270">
        <f>((1/2 * (Table38[[#This Row],[t1]]-Table38[[#This Row],[out_o1]])^2))</f>
        <v>3.2767774789534895E-2</v>
      </c>
      <c r="X270">
        <f>((1/2 * (Table38[[#This Row],[t2]]-Table38[[#This Row],[out_o2]])^2))</f>
        <v>1.9087267298367933E-2</v>
      </c>
      <c r="Y270" s="30">
        <f>Table38[[#This Row],[E1]]+Table38[[#This Row],[E2]]</f>
        <v>5.1855042087902828E-2</v>
      </c>
      <c r="Z27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-1.1503681407252909E-3</v>
      </c>
      <c r="AA27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-2.3007362814505819E-3</v>
      </c>
      <c r="AB27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-1.1478906791298883E-3</v>
      </c>
      <c r="AC27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-2.2957813582597767E-3</v>
      </c>
      <c r="AD270">
        <f>(Table38[[#This Row],[out_o1]]-Table38[[#This Row],[t1]])*Table38[[#This Row],[out_o1]]*(1-Table38[[#This Row],[out_o1]])*Table38[[#This Row],[out_h1]]</f>
        <v>2.5419475763753734E-2</v>
      </c>
      <c r="AE270">
        <f>(Table38[[#This Row],[out_o1]]-Table38[[#This Row],[t1]])*Table38[[#This Row],[out_o1]]*(1-Table38[[#This Row],[out_o1]])*Table38[[#This Row],[out_h2]]</f>
        <v>2.5605173311910531E-2</v>
      </c>
      <c r="AF270">
        <f>(Table38[[#This Row],[out_o2]]-Table38[[#This Row],[t2]])*Table38[[#This Row],[out_o2]]*(1-Table38[[#This Row],[out_o2]])*Table38[[#This Row],[out_h1]]</f>
        <v>-1.6216630779260929E-2</v>
      </c>
      <c r="AG270">
        <f>(Table38[[#This Row],[out_o2]]-Table38[[#This Row],[t2]])*Table38[[#This Row],[out_o2]]*(1-Table38[[#This Row],[out_o2]])*Table38[[#This Row],[out_h2]]</f>
        <v>-1.6335098547953734E-2</v>
      </c>
    </row>
    <row r="271" spans="1:33">
      <c r="A271">
        <v>32</v>
      </c>
      <c r="B271">
        <v>0.05</v>
      </c>
      <c r="C271">
        <v>0.1</v>
      </c>
      <c r="D271">
        <v>0.01</v>
      </c>
      <c r="E271">
        <v>0.99</v>
      </c>
      <c r="F271" s="29">
        <v>1</v>
      </c>
      <c r="G271">
        <f t="shared" si="32"/>
        <v>0.17829500637137555</v>
      </c>
      <c r="H271">
        <f t="shared" si="33"/>
        <v>0.25659001274275117</v>
      </c>
      <c r="I271">
        <f t="shared" si="34"/>
        <v>0.27776306601400902</v>
      </c>
      <c r="J271">
        <f t="shared" si="35"/>
        <v>0.35552613202801792</v>
      </c>
      <c r="K271">
        <f t="shared" si="36"/>
        <v>-1.0395732178438575</v>
      </c>
      <c r="L271">
        <f t="shared" si="37"/>
        <v>-1.0001552708839261</v>
      </c>
      <c r="M271">
        <f t="shared" si="38"/>
        <v>1.313525701412815</v>
      </c>
      <c r="N271">
        <f t="shared" si="39"/>
        <v>1.369505162632306</v>
      </c>
      <c r="O271">
        <f>((Table38[[#This Row],[i1]]*Table38[[#This Row],[w1]])+(Table38[[#This Row],[i2]]*Table38[[#This Row],[w2]]))</f>
        <v>3.4573751592843899E-2</v>
      </c>
      <c r="P271">
        <f>((Table38[[#This Row],[i1]]*Table38[[#This Row],[w3]])+(Table38[[#This Row],[i2]]*Table38[[#This Row],[w4]]))</f>
        <v>4.9440766503502244E-2</v>
      </c>
      <c r="Q271">
        <f>((1/(1 + EXP(-Table38[[#This Row],[h1]]))))</f>
        <v>0.5086425770107651</v>
      </c>
      <c r="R271">
        <f>((1/(1 + EXP(-Table38[[#This Row],[h2]]))))</f>
        <v>0.51235767448105374</v>
      </c>
      <c r="S271">
        <f>((Table38[[#This Row],[out_h1]]*Table38[[#This Row],[w5]])+(Table38[[#This Row],[out_h2]]*Table38[[#This Row],[w6]]))</f>
        <v>-1.0412084292255299</v>
      </c>
      <c r="T271">
        <f>((Table38[[#This Row],[out_h1]]*Table38[[#This Row],[w7]])+(Table38[[#This Row],[out_h2]]*Table38[[#This Row],[w8]]))</f>
        <v>1.3697915780525727</v>
      </c>
      <c r="U271">
        <f>((1/(1 + EXP(-Table38[[#This Row],[o1]]))))</f>
        <v>0.26091689399026002</v>
      </c>
      <c r="V271">
        <f>((1/(1 + EXP(-Table38[[#This Row],[o2]]))))</f>
        <v>0.79734647778058598</v>
      </c>
      <c r="W271">
        <f>((1/2 * (Table38[[#This Row],[t1]]-Table38[[#This Row],[out_o1]])^2))</f>
        <v>3.1479643844859691E-2</v>
      </c>
      <c r="X271">
        <f>((1/2 * (Table38[[#This Row],[t2]]-Table38[[#This Row],[out_o2]])^2))</f>
        <v>1.8557689811773123E-2</v>
      </c>
      <c r="Y271" s="30">
        <f>Table38[[#This Row],[E1]]+Table38[[#This Row],[E2]]</f>
        <v>5.0037333656632814E-2</v>
      </c>
      <c r="Z27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-1.1395520816692582E-3</v>
      </c>
      <c r="AA27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-2.2791041633385164E-3</v>
      </c>
      <c r="AB27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-1.1374943874894294E-3</v>
      </c>
      <c r="AC27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-2.2749887749788588E-3</v>
      </c>
      <c r="AD271">
        <f>(Table38[[#This Row],[out_o1]]-Table38[[#This Row],[t1]])*Table38[[#This Row],[out_o1]]*(1-Table38[[#This Row],[out_o1]])*Table38[[#This Row],[out_h1]]</f>
        <v>2.4611500314155214E-2</v>
      </c>
      <c r="AE271">
        <f>(Table38[[#This Row],[out_o1]]-Table38[[#This Row],[t1]])*Table38[[#This Row],[out_o1]]*(1-Table38[[#This Row],[out_o1]])*Table38[[#This Row],[out_h2]]</f>
        <v>2.47912613618726E-2</v>
      </c>
      <c r="AF271">
        <f>(Table38[[#This Row],[out_o2]]-Table38[[#This Row],[t2]])*Table38[[#This Row],[out_o2]]*(1-Table38[[#This Row],[out_o2]])*Table38[[#This Row],[out_h1]]</f>
        <v>-1.5834009489812381E-2</v>
      </c>
      <c r="AG271">
        <f>(Table38[[#This Row],[out_o2]]-Table38[[#This Row],[t2]])*Table38[[#This Row],[out_o2]]*(1-Table38[[#This Row],[out_o2]])*Table38[[#This Row],[out_h2]]</f>
        <v>-1.5949660226221109E-2</v>
      </c>
    </row>
    <row r="272" spans="1:33">
      <c r="A272">
        <v>33</v>
      </c>
      <c r="B272">
        <v>0.05</v>
      </c>
      <c r="C272">
        <v>0.1</v>
      </c>
      <c r="D272">
        <v>0.01</v>
      </c>
      <c r="E272">
        <v>0.99</v>
      </c>
      <c r="F272" s="29">
        <v>1</v>
      </c>
      <c r="G272">
        <f t="shared" si="32"/>
        <v>0.17943455845304482</v>
      </c>
      <c r="H272">
        <f t="shared" si="33"/>
        <v>0.25886911690608971</v>
      </c>
      <c r="I272">
        <f t="shared" si="34"/>
        <v>0.27890056040149847</v>
      </c>
      <c r="J272">
        <f t="shared" si="35"/>
        <v>0.35780112080299675</v>
      </c>
      <c r="K272">
        <f t="shared" si="36"/>
        <v>-1.0641847181580126</v>
      </c>
      <c r="L272">
        <f t="shared" si="37"/>
        <v>-1.0249465322457987</v>
      </c>
      <c r="M272">
        <f t="shared" si="38"/>
        <v>1.3293597109026274</v>
      </c>
      <c r="N272">
        <f t="shared" si="39"/>
        <v>1.3854548228585271</v>
      </c>
      <c r="O272">
        <f>((Table38[[#This Row],[i1]]*Table38[[#This Row],[w1]])+(Table38[[#This Row],[i2]]*Table38[[#This Row],[w2]]))</f>
        <v>3.4858639613261216E-2</v>
      </c>
      <c r="P272">
        <f>((Table38[[#This Row],[i1]]*Table38[[#This Row],[w3]])+(Table38[[#This Row],[i2]]*Table38[[#This Row],[w4]]))</f>
        <v>4.9725140100374605E-2</v>
      </c>
      <c r="Q272">
        <f>((1/(1 + EXP(-Table38[[#This Row],[h1]]))))</f>
        <v>0.50871377756061531</v>
      </c>
      <c r="R272">
        <f>((1/(1 + EXP(-Table38[[#This Row],[h2]]))))</f>
        <v>0.51242872420281593</v>
      </c>
      <c r="S272">
        <f>((Table38[[#This Row],[out_h1]]*Table38[[#This Row],[w5]])+(Table38[[#This Row],[out_h2]]*Table38[[#This Row],[w6]]))</f>
        <v>-1.0665774718912564</v>
      </c>
      <c r="T272">
        <f>((Table38[[#This Row],[out_h1]]*Table38[[#This Row],[w7]])+(Table38[[#This Row],[out_h2]]*Table38[[#This Row],[w8]]))</f>
        <v>1.3862104475881964</v>
      </c>
      <c r="U272">
        <f>((1/(1 + EXP(-Table38[[#This Row],[o1]]))))</f>
        <v>0.25605449907116501</v>
      </c>
      <c r="V272">
        <f>((1/(1 + EXP(-Table38[[#This Row],[o2]]))))</f>
        <v>0.79998657349693714</v>
      </c>
      <c r="W272">
        <f>((1/2 * (Table38[[#This Row],[t1]]-Table38[[#This Row],[out_o1]])^2))</f>
        <v>3.0271408256580968E-2</v>
      </c>
      <c r="X272">
        <f>((1/2 * (Table38[[#This Row],[t2]]-Table38[[#This Row],[out_o2]])^2))</f>
        <v>1.8052551125717433E-2</v>
      </c>
      <c r="Y272" s="30">
        <f>Table38[[#This Row],[E1]]+Table38[[#This Row],[E2]]</f>
        <v>4.8323959382298401E-2</v>
      </c>
      <c r="Z27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-1.1283684309505114E-3</v>
      </c>
      <c r="AA27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-2.2567368619010228E-3</v>
      </c>
      <c r="AB27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-1.1266984648037946E-3</v>
      </c>
      <c r="AC27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-2.2533969296075892E-3</v>
      </c>
      <c r="AD272">
        <f>(Table38[[#This Row],[out_o1]]-Table38[[#This Row],[t1]])*Table38[[#This Row],[out_o1]]*(1-Table38[[#This Row],[out_o1]])*Table38[[#This Row],[out_h1]]</f>
        <v>2.3843957721878695E-2</v>
      </c>
      <c r="AE272">
        <f>(Table38[[#This Row],[out_o1]]-Table38[[#This Row],[t1]])*Table38[[#This Row],[out_o1]]*(1-Table38[[#This Row],[out_o1]])*Table38[[#This Row],[out_h2]]</f>
        <v>2.4018081236088239E-2</v>
      </c>
      <c r="AF272">
        <f>(Table38[[#This Row],[out_o2]]-Table38[[#This Row],[t2]])*Table38[[#This Row],[out_o2]]*(1-Table38[[#This Row],[out_o2]])*Table38[[#This Row],[out_h1]]</f>
        <v>-1.5466770363144425E-2</v>
      </c>
      <c r="AG272">
        <f>(Table38[[#This Row],[out_o2]]-Table38[[#This Row],[t2]])*Table38[[#This Row],[out_o2]]*(1-Table38[[#This Row],[out_o2]])*Table38[[#This Row],[out_h2]]</f>
        <v>-1.5579718408117327E-2</v>
      </c>
    </row>
    <row r="273" spans="1:33">
      <c r="A273">
        <v>34</v>
      </c>
      <c r="B273">
        <v>0.05</v>
      </c>
      <c r="C273">
        <v>0.1</v>
      </c>
      <c r="D273">
        <v>0.01</v>
      </c>
      <c r="E273">
        <v>0.99</v>
      </c>
      <c r="F273" s="29">
        <v>1</v>
      </c>
      <c r="G273">
        <f t="shared" si="32"/>
        <v>0.18056292688399533</v>
      </c>
      <c r="H273">
        <f t="shared" si="33"/>
        <v>0.26112585376799075</v>
      </c>
      <c r="I273">
        <f t="shared" si="34"/>
        <v>0.28002725886630225</v>
      </c>
      <c r="J273">
        <f t="shared" si="35"/>
        <v>0.36005451773260433</v>
      </c>
      <c r="K273">
        <f t="shared" si="36"/>
        <v>-1.0880286758798914</v>
      </c>
      <c r="L273">
        <f t="shared" si="37"/>
        <v>-1.0489646134818869</v>
      </c>
      <c r="M273">
        <f t="shared" si="38"/>
        <v>1.3448264812657718</v>
      </c>
      <c r="N273">
        <f t="shared" si="39"/>
        <v>1.4010345412666443</v>
      </c>
      <c r="O273">
        <f>((Table38[[#This Row],[i1]]*Table38[[#This Row],[w1]])+(Table38[[#This Row],[i2]]*Table38[[#This Row],[w2]]))</f>
        <v>3.5140731720998838E-2</v>
      </c>
      <c r="P273">
        <f>((Table38[[#This Row],[i1]]*Table38[[#This Row],[w3]])+(Table38[[#This Row],[i2]]*Table38[[#This Row],[w4]]))</f>
        <v>5.0006814716575546E-2</v>
      </c>
      <c r="Q273">
        <f>((1/(1 + EXP(-Table38[[#This Row],[h1]]))))</f>
        <v>0.50878427899455247</v>
      </c>
      <c r="R273">
        <f>((1/(1 + EXP(-Table38[[#This Row],[h2]]))))</f>
        <v>0.51249909909885327</v>
      </c>
      <c r="S273">
        <f>((Table38[[#This Row],[out_h1]]*Table38[[#This Row],[w5]])+(Table38[[#This Row],[out_h2]]*Table38[[#This Row],[w6]]))</f>
        <v>-1.091165304778992</v>
      </c>
      <c r="T273">
        <f>((Table38[[#This Row],[out_h1]]*Table38[[#This Row],[w7]])+(Table38[[#This Row],[out_h2]]*Table38[[#This Row],[w8]]))</f>
        <v>1.4022555118491171</v>
      </c>
      <c r="U273">
        <f>((1/(1 + EXP(-Table38[[#This Row],[o1]]))))</f>
        <v>0.25139890742447824</v>
      </c>
      <c r="V273">
        <f>((1/(1 + EXP(-Table38[[#This Row],[o2]]))))</f>
        <v>0.80254156029186174</v>
      </c>
      <c r="W273">
        <f>((1/2 * (Table38[[#This Row],[t1]]-Table38[[#This Row],[out_o1]])^2))</f>
        <v>2.9136716252865905E-2</v>
      </c>
      <c r="X273">
        <f>((1/2 * (Table38[[#This Row],[t2]]-Table38[[#This Row],[out_o2]])^2))</f>
        <v>1.757033330890485E-2</v>
      </c>
      <c r="Y273" s="30">
        <f>Table38[[#This Row],[E1]]+Table38[[#This Row],[E2]]</f>
        <v>4.6707049561770755E-2</v>
      </c>
      <c r="Z27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-1.1169009100225941E-3</v>
      </c>
      <c r="AA27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-2.2338018200451881E-3</v>
      </c>
      <c r="AB27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-1.1155891361012576E-3</v>
      </c>
      <c r="AC27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-2.2311782722025152E-3</v>
      </c>
      <c r="AD273">
        <f>(Table38[[#This Row],[out_o1]]-Table38[[#This Row],[t1]])*Table38[[#This Row],[out_o1]]*(1-Table38[[#This Row],[out_o1]])*Table38[[#This Row],[out_h1]]</f>
        <v>2.3114410731251939E-2</v>
      </c>
      <c r="AE273">
        <f>(Table38[[#This Row],[out_o1]]-Table38[[#This Row],[t1]])*Table38[[#This Row],[out_o1]]*(1-Table38[[#This Row],[out_o1]])*Table38[[#This Row],[out_h2]]</f>
        <v>2.3283177497892618E-2</v>
      </c>
      <c r="AF273">
        <f>(Table38[[#This Row],[out_o2]]-Table38[[#This Row],[t2]])*Table38[[#This Row],[out_o2]]*(1-Table38[[#This Row],[out_o2]])*Table38[[#This Row],[out_h1]]</f>
        <v>-1.5114086879771435E-2</v>
      </c>
      <c r="AG273">
        <f>(Table38[[#This Row],[out_o2]]-Table38[[#This Row],[t2]])*Table38[[#This Row],[out_o2]]*(1-Table38[[#This Row],[out_o2]])*Table38[[#This Row],[out_h2]]</f>
        <v>-1.5224440355924587E-2</v>
      </c>
    </row>
    <row r="274" spans="1:33">
      <c r="A274">
        <v>35</v>
      </c>
      <c r="B274">
        <v>0.05</v>
      </c>
      <c r="C274">
        <v>0.1</v>
      </c>
      <c r="D274">
        <v>0.01</v>
      </c>
      <c r="E274">
        <v>0.99</v>
      </c>
      <c r="F274" s="29">
        <v>1</v>
      </c>
      <c r="G274">
        <f t="shared" si="32"/>
        <v>0.18167982779401792</v>
      </c>
      <c r="H274">
        <f t="shared" si="33"/>
        <v>0.26335965558803592</v>
      </c>
      <c r="I274">
        <f t="shared" si="34"/>
        <v>0.28114284800240352</v>
      </c>
      <c r="J274">
        <f t="shared" si="35"/>
        <v>0.36228569600480687</v>
      </c>
      <c r="K274">
        <f t="shared" si="36"/>
        <v>-1.1111430866111434</v>
      </c>
      <c r="L274">
        <f t="shared" si="37"/>
        <v>-1.0722477909797794</v>
      </c>
      <c r="M274">
        <f t="shared" si="38"/>
        <v>1.3599405681455432</v>
      </c>
      <c r="N274">
        <f t="shared" si="39"/>
        <v>1.4162589816225688</v>
      </c>
      <c r="O274">
        <f>((Table38[[#This Row],[i1]]*Table38[[#This Row],[w1]])+(Table38[[#This Row],[i2]]*Table38[[#This Row],[w2]]))</f>
        <v>3.5419956948504486E-2</v>
      </c>
      <c r="P274">
        <f>((Table38[[#This Row],[i1]]*Table38[[#This Row],[w3]])+(Table38[[#This Row],[i2]]*Table38[[#This Row],[w4]]))</f>
        <v>5.0285712000600863E-2</v>
      </c>
      <c r="Q274">
        <f>((1/(1 + EXP(-Table38[[#This Row],[h1]]))))</f>
        <v>0.50885406358379648</v>
      </c>
      <c r="R274">
        <f>((1/(1 + EXP(-Table38[[#This Row],[h2]]))))</f>
        <v>0.51256877960508473</v>
      </c>
      <c r="S274">
        <f>((Table38[[#This Row],[out_h1]]*Table38[[#This Row],[w5]])+(Table38[[#This Row],[out_h2]]*Table38[[#This Row],[w6]]))</f>
        <v>-1.1150104165018762</v>
      </c>
      <c r="T274">
        <f>((Table38[[#This Row],[out_h1]]*Table38[[#This Row],[w7]])+(Table38[[#This Row],[out_h2]]*Table38[[#This Row],[w8]]))</f>
        <v>1.4179414221483368</v>
      </c>
      <c r="U274">
        <f>((1/(1 + EXP(-Table38[[#This Row],[o1]]))))</f>
        <v>0.24693797252492719</v>
      </c>
      <c r="V274">
        <f>((1/(1 + EXP(-Table38[[#This Row],[o2]]))))</f>
        <v>0.80501549348306423</v>
      </c>
      <c r="W274">
        <f>((1/2 * (Table38[[#This Row],[t1]]-Table38[[#This Row],[out_o1]])^2))</f>
        <v>2.8069801412111572E-2</v>
      </c>
      <c r="X274">
        <f>((1/2 * (Table38[[#This Row],[t2]]-Table38[[#This Row],[out_o2]])^2))</f>
        <v>1.7109633825657125E-2</v>
      </c>
      <c r="Y274" s="30">
        <f>Table38[[#This Row],[E1]]+Table38[[#This Row],[E2]]</f>
        <v>4.5179435237768698E-2</v>
      </c>
      <c r="Z27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-1.1052215136193853E-3</v>
      </c>
      <c r="AA27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-2.2104430272387706E-3</v>
      </c>
      <c r="AB27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-1.1042407081721492E-3</v>
      </c>
      <c r="AC27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-2.2084814163442984E-3</v>
      </c>
      <c r="AD274">
        <f>(Table38[[#This Row],[out_o1]]-Table38[[#This Row],[t1]])*Table38[[#This Row],[out_o1]]*(1-Table38[[#This Row],[out_o1]])*Table38[[#This Row],[out_h1]]</f>
        <v>2.2420564460499882E-2</v>
      </c>
      <c r="AE274">
        <f>(Table38[[#This Row],[out_o1]]-Table38[[#This Row],[t1]])*Table38[[#This Row],[out_o1]]*(1-Table38[[#This Row],[out_o1]])*Table38[[#This Row],[out_h2]]</f>
        <v>2.258423816572918E-2</v>
      </c>
      <c r="AF274">
        <f>(Table38[[#This Row],[out_o2]]-Table38[[#This Row],[t2]])*Table38[[#This Row],[out_o2]]*(1-Table38[[#This Row],[out_o2]])*Table38[[#This Row],[out_h1]]</f>
        <v>-1.4775185599458601E-2</v>
      </c>
      <c r="AG274">
        <f>(Table38[[#This Row],[out_o2]]-Table38[[#This Row],[t2]])*Table38[[#This Row],[out_o2]]*(1-Table38[[#This Row],[out_o2]])*Table38[[#This Row],[out_h2]]</f>
        <v>-1.4883046816636006E-2</v>
      </c>
    </row>
    <row r="275" spans="1:33">
      <c r="A275">
        <v>36</v>
      </c>
      <c r="B275">
        <v>0.05</v>
      </c>
      <c r="C275">
        <v>0.1</v>
      </c>
      <c r="D275">
        <v>0.01</v>
      </c>
      <c r="E275">
        <v>0.99</v>
      </c>
      <c r="F275" s="29">
        <v>1</v>
      </c>
      <c r="G275">
        <f t="shared" si="32"/>
        <v>0.18278504930763731</v>
      </c>
      <c r="H275">
        <f t="shared" si="33"/>
        <v>0.2655700986152747</v>
      </c>
      <c r="I275">
        <f t="shared" si="34"/>
        <v>0.28224708871057569</v>
      </c>
      <c r="J275">
        <f t="shared" si="35"/>
        <v>0.36449417742115114</v>
      </c>
      <c r="K275">
        <f t="shared" si="36"/>
        <v>-1.1335636510716431</v>
      </c>
      <c r="L275">
        <f t="shared" si="37"/>
        <v>-1.0948320291455085</v>
      </c>
      <c r="M275">
        <f t="shared" si="38"/>
        <v>1.3747157537450019</v>
      </c>
      <c r="N275">
        <f t="shared" si="39"/>
        <v>1.4311420284392049</v>
      </c>
      <c r="O275">
        <f>((Table38[[#This Row],[i1]]*Table38[[#This Row],[w1]])+(Table38[[#This Row],[i2]]*Table38[[#This Row],[w2]]))</f>
        <v>3.5696262326909339E-2</v>
      </c>
      <c r="P275">
        <f>((Table38[[#This Row],[i1]]*Table38[[#This Row],[w3]])+(Table38[[#This Row],[i2]]*Table38[[#This Row],[w4]]))</f>
        <v>5.0561772177643904E-2</v>
      </c>
      <c r="Q275">
        <f>((1/(1 + EXP(-Table38[[#This Row],[h1]]))))</f>
        <v>0.50892311809821578</v>
      </c>
      <c r="R275">
        <f>((1/(1 + EXP(-Table38[[#This Row],[h2]]))))</f>
        <v>0.51263775079920404</v>
      </c>
      <c r="S275">
        <f>((Table38[[#This Row],[out_h1]]*Table38[[#This Row],[w5]])+(Table38[[#This Row],[out_h2]]*Table38[[#This Row],[w6]]))</f>
        <v>-1.1381489767902606</v>
      </c>
      <c r="T275">
        <f>((Table38[[#This Row],[out_h1]]*Table38[[#This Row],[w7]])+(Table38[[#This Row],[out_h2]]*Table38[[#This Row],[w8]]))</f>
        <v>1.4332820584279298</v>
      </c>
      <c r="U275">
        <f>((1/(1 + EXP(-Table38[[#This Row],[o1]]))))</f>
        <v>0.24266037316443392</v>
      </c>
      <c r="V275">
        <f>((1/(1 + EXP(-Table38[[#This Row],[o2]]))))</f>
        <v>0.80741218344463039</v>
      </c>
      <c r="W275">
        <f>((1/2 * (Table38[[#This Row],[t1]]-Table38[[#This Row],[out_o1]])^2))</f>
        <v>2.7065424620506821E-2</v>
      </c>
      <c r="X275">
        <f>((1/2 * (Table38[[#This Row],[t2]]-Table38[[#This Row],[out_o2]])^2))</f>
        <v>1.6669155377228649E-2</v>
      </c>
      <c r="Y275" s="30">
        <f>Table38[[#This Row],[E1]]+Table38[[#This Row],[E2]]</f>
        <v>4.3734579997735473E-2</v>
      </c>
      <c r="Z27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-1.0933920551456386E-3</v>
      </c>
      <c r="AA27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-2.1867841102912772E-3</v>
      </c>
      <c r="AB27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-1.0927171259467214E-3</v>
      </c>
      <c r="AC27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-2.1854342518934427E-3</v>
      </c>
      <c r="AD275">
        <f>(Table38[[#This Row],[out_o1]]-Table38[[#This Row],[t1]])*Table38[[#This Row],[out_o1]]*(1-Table38[[#This Row],[out_o1]])*Table38[[#This Row],[out_h1]]</f>
        <v>2.1760263105167526E-2</v>
      </c>
      <c r="AE275">
        <f>(Table38[[#This Row],[out_o1]]-Table38[[#This Row],[t1]])*Table38[[#This Row],[out_o1]]*(1-Table38[[#This Row],[out_o1]])*Table38[[#This Row],[out_h2]]</f>
        <v>2.1919091387943561E-2</v>
      </c>
      <c r="AF275">
        <f>(Table38[[#This Row],[out_o2]]-Table38[[#This Row],[t2]])*Table38[[#This Row],[out_o2]]*(1-Table38[[#This Row],[out_o2]])*Table38[[#This Row],[out_h1]]</f>
        <v>-1.4449342397940637E-2</v>
      </c>
      <c r="AG275">
        <f>(Table38[[#This Row],[out_o2]]-Table38[[#This Row],[t2]])*Table38[[#This Row],[out_o2]]*(1-Table38[[#This Row],[out_o2]])*Table38[[#This Row],[out_h2]]</f>
        <v>-1.4554808229360793E-2</v>
      </c>
    </row>
    <row r="276" spans="1:33">
      <c r="A276">
        <v>37</v>
      </c>
      <c r="B276">
        <v>0.05</v>
      </c>
      <c r="C276">
        <v>0.1</v>
      </c>
      <c r="D276">
        <v>0.01</v>
      </c>
      <c r="E276">
        <v>0.99</v>
      </c>
      <c r="F276" s="29">
        <v>1</v>
      </c>
      <c r="G276">
        <f t="shared" si="32"/>
        <v>0.18387844136278295</v>
      </c>
      <c r="H276">
        <f t="shared" si="33"/>
        <v>0.26775688272556597</v>
      </c>
      <c r="I276">
        <f t="shared" si="34"/>
        <v>0.28333980583652241</v>
      </c>
      <c r="J276">
        <f t="shared" si="35"/>
        <v>0.36667961167304458</v>
      </c>
      <c r="K276">
        <f t="shared" si="36"/>
        <v>-1.1553239141768106</v>
      </c>
      <c r="L276">
        <f t="shared" si="37"/>
        <v>-1.1167511205334519</v>
      </c>
      <c r="M276">
        <f t="shared" si="38"/>
        <v>1.3891650961429425</v>
      </c>
      <c r="N276">
        <f t="shared" si="39"/>
        <v>1.4456968366685656</v>
      </c>
      <c r="O276">
        <f>((Table38[[#This Row],[i1]]*Table38[[#This Row],[w1]])+(Table38[[#This Row],[i2]]*Table38[[#This Row],[w2]]))</f>
        <v>3.5969610340695748E-2</v>
      </c>
      <c r="P276">
        <f>((Table38[[#This Row],[i1]]*Table38[[#This Row],[w3]])+(Table38[[#This Row],[i2]]*Table38[[#This Row],[w4]]))</f>
        <v>5.0834951459130584E-2</v>
      </c>
      <c r="Q276">
        <f>((1/(1 + EXP(-Table38[[#This Row],[h1]]))))</f>
        <v>0.508991433170083</v>
      </c>
      <c r="R276">
        <f>((1/(1 + EXP(-Table38[[#This Row],[h2]]))))</f>
        <v>0.5127060017533106</v>
      </c>
      <c r="S276">
        <f>((Table38[[#This Row],[out_h1]]*Table38[[#This Row],[w5]])+(Table38[[#This Row],[out_h2]]*Table38[[#This Row],[w6]]))</f>
        <v>-1.1606149768147604</v>
      </c>
      <c r="T276">
        <f>((Table38[[#This Row],[out_h1]]*Table38[[#This Row],[w7]])+(Table38[[#This Row],[out_h2]]*Table38[[#This Row],[w8]]))</f>
        <v>1.4482905780714017</v>
      </c>
      <c r="U276">
        <f>((1/(1 + EXP(-Table38[[#This Row],[o1]]))))</f>
        <v>0.23855555862398461</v>
      </c>
      <c r="V276">
        <f>((1/(1 + EXP(-Table38[[#This Row],[o2]]))))</f>
        <v>0.80973521286860961</v>
      </c>
      <c r="W276">
        <f>((1/2 * (Table38[[#This Row],[t1]]-Table38[[#This Row],[out_o1]])^2))</f>
        <v>2.6118821688960833E-2</v>
      </c>
      <c r="X276">
        <f>((1/2 * (Table38[[#This Row],[t2]]-Table38[[#This Row],[out_o2]])^2))</f>
        <v>1.6247696739762743E-2</v>
      </c>
      <c r="Y276" s="30">
        <f>Table38[[#This Row],[E1]]+Table38[[#This Row],[E2]]</f>
        <v>4.2366518428723576E-2</v>
      </c>
      <c r="Z27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-1.0814655146437022E-3</v>
      </c>
      <c r="AA27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-2.1629310292874044E-3</v>
      </c>
      <c r="AB27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-1.081073331959295E-3</v>
      </c>
      <c r="AC27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-2.16214666391859E-3</v>
      </c>
      <c r="AD276">
        <f>(Table38[[#This Row],[out_o1]]-Table38[[#This Row],[t1]])*Table38[[#This Row],[out_o1]]*(1-Table38[[#This Row],[out_o1]])*Table38[[#This Row],[out_h1]]</f>
        <v>2.1131485205821057E-2</v>
      </c>
      <c r="AE276">
        <f>(Table38[[#This Row],[out_o1]]-Table38[[#This Row],[t1]])*Table38[[#This Row],[out_o1]]*(1-Table38[[#This Row],[out_o1]])*Table38[[#This Row],[out_h2]]</f>
        <v>2.1285700671833139E-2</v>
      </c>
      <c r="AF276">
        <f>(Table38[[#This Row],[out_o2]]-Table38[[#This Row],[t2]])*Table38[[#This Row],[out_o2]]*(1-Table38[[#This Row],[out_o2]])*Table38[[#This Row],[out_h1]]</f>
        <v>-1.4135878972583889E-2</v>
      </c>
      <c r="AG276">
        <f>(Table38[[#This Row],[out_o2]]-Table38[[#This Row],[t2]])*Table38[[#This Row],[out_o2]]*(1-Table38[[#This Row],[out_o2]])*Table38[[#This Row],[out_h2]]</f>
        <v>-1.4239041203823882E-2</v>
      </c>
    </row>
    <row r="277" spans="1:33">
      <c r="A277">
        <v>38</v>
      </c>
      <c r="B277">
        <v>0.05</v>
      </c>
      <c r="C277">
        <v>0.1</v>
      </c>
      <c r="D277">
        <v>0.01</v>
      </c>
      <c r="E277">
        <v>0.99</v>
      </c>
      <c r="F277" s="29">
        <v>1</v>
      </c>
      <c r="G277">
        <f t="shared" si="32"/>
        <v>0.18495990687742664</v>
      </c>
      <c r="H277">
        <f t="shared" si="33"/>
        <v>0.26991981375485335</v>
      </c>
      <c r="I277">
        <f t="shared" si="34"/>
        <v>0.28442087916848169</v>
      </c>
      <c r="J277">
        <f t="shared" si="35"/>
        <v>0.36884175833696314</v>
      </c>
      <c r="K277">
        <f t="shared" si="36"/>
        <v>-1.1764553993826317</v>
      </c>
      <c r="L277">
        <f t="shared" si="37"/>
        <v>-1.1380368212052852</v>
      </c>
      <c r="M277">
        <f t="shared" si="38"/>
        <v>1.4033009751155263</v>
      </c>
      <c r="N277">
        <f t="shared" si="39"/>
        <v>1.4599358778723894</v>
      </c>
      <c r="O277">
        <f>((Table38[[#This Row],[i1]]*Table38[[#This Row],[w1]])+(Table38[[#This Row],[i2]]*Table38[[#This Row],[w2]]))</f>
        <v>3.6239976719356665E-2</v>
      </c>
      <c r="P277">
        <f>((Table38[[#This Row],[i1]]*Table38[[#This Row],[w3]])+(Table38[[#This Row],[i2]]*Table38[[#This Row],[w4]]))</f>
        <v>5.1105219792120404E-2</v>
      </c>
      <c r="Q277">
        <f>((1/(1 + EXP(-Table38[[#This Row],[h1]]))))</f>
        <v>0.50905900274207105</v>
      </c>
      <c r="R277">
        <f>((1/(1 + EXP(-Table38[[#This Row],[h2]]))))</f>
        <v>0.51277352497148021</v>
      </c>
      <c r="S277">
        <f>((Table38[[#This Row],[out_h1]]*Table38[[#This Row],[w5]])+(Table38[[#This Row],[out_h2]]*Table38[[#This Row],[w6]]))</f>
        <v>-1.1824403647370196</v>
      </c>
      <c r="T277">
        <f>((Table38[[#This Row],[out_h1]]*Table38[[#This Row],[w7]])+(Table38[[#This Row],[out_h2]]*Table38[[#This Row],[w8]]))</f>
        <v>1.4629794612682434</v>
      </c>
      <c r="U277">
        <f>((1/(1 + EXP(-Table38[[#This Row],[o1]]))))</f>
        <v>0.23461369590048836</v>
      </c>
      <c r="V277">
        <f>((1/(1 + EXP(-Table38[[#This Row],[o2]]))))</f>
        <v>0.81198795269279234</v>
      </c>
      <c r="W277">
        <f>((1/2 * (Table38[[#This Row],[t1]]-Table38[[#This Row],[out_o1]])^2))</f>
        <v>2.5225656193038529E-2</v>
      </c>
      <c r="X277">
        <f>((1/2 * (Table38[[#This Row],[t2]]-Table38[[#This Row],[out_o2]])^2))</f>
        <v>1.5844144493251767E-2</v>
      </c>
      <c r="Y277" s="30">
        <f>Table38[[#This Row],[E1]]+Table38[[#This Row],[E2]]</f>
        <v>4.1069800686290292E-2</v>
      </c>
      <c r="Z27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-1.0694872124087642E-3</v>
      </c>
      <c r="AA27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-2.1389744248175285E-3</v>
      </c>
      <c r="AB27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-1.0693564515669854E-3</v>
      </c>
      <c r="AC27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-2.1387129031339709E-3</v>
      </c>
      <c r="AD277">
        <f>(Table38[[#This Row],[out_o1]]-Table38[[#This Row],[t1]])*Table38[[#This Row],[out_o1]]*(1-Table38[[#This Row],[out_o1]])*Table38[[#This Row],[out_h1]]</f>
        <v>2.0532337959810913E-2</v>
      </c>
      <c r="AE277">
        <f>(Table38[[#This Row],[out_o1]]-Table38[[#This Row],[t1]])*Table38[[#This Row],[out_o1]]*(1-Table38[[#This Row],[out_o1]])*Table38[[#This Row],[out_h2]]</f>
        <v>2.0682159150208563E-2</v>
      </c>
      <c r="AF277">
        <f>(Table38[[#This Row],[out_o2]]-Table38[[#This Row],[t2]])*Table38[[#This Row],[out_o2]]*(1-Table38[[#This Row],[out_o2]])*Table38[[#This Row],[out_h1]]</f>
        <v>-1.3834159601264842E-2</v>
      </c>
      <c r="AG277">
        <f>(Table38[[#This Row],[out_o2]]-Table38[[#This Row],[t2]])*Table38[[#This Row],[out_o2]]*(1-Table38[[#This Row],[out_o2]])*Table38[[#This Row],[out_h2]]</f>
        <v>-1.3935105254101335E-2</v>
      </c>
    </row>
    <row r="278" spans="1:33">
      <c r="A278">
        <v>39</v>
      </c>
      <c r="B278">
        <v>0.05</v>
      </c>
      <c r="C278">
        <v>0.1</v>
      </c>
      <c r="D278">
        <v>0.01</v>
      </c>
      <c r="E278">
        <v>0.99</v>
      </c>
      <c r="F278" s="29">
        <v>1</v>
      </c>
      <c r="G278">
        <f t="shared" si="32"/>
        <v>0.1860293940898354</v>
      </c>
      <c r="H278">
        <f t="shared" si="33"/>
        <v>0.27205878817967089</v>
      </c>
      <c r="I278">
        <f t="shared" si="34"/>
        <v>0.28549023562004866</v>
      </c>
      <c r="J278">
        <f t="shared" si="35"/>
        <v>0.37098047124009709</v>
      </c>
      <c r="K278">
        <f t="shared" si="36"/>
        <v>-1.1969877373424427</v>
      </c>
      <c r="L278">
        <f t="shared" si="37"/>
        <v>-1.1587189803554938</v>
      </c>
      <c r="M278">
        <f t="shared" si="38"/>
        <v>1.4171351347167911</v>
      </c>
      <c r="N278">
        <f t="shared" si="39"/>
        <v>1.4738709831264907</v>
      </c>
      <c r="O278">
        <f>((Table38[[#This Row],[i1]]*Table38[[#This Row],[w1]])+(Table38[[#This Row],[i2]]*Table38[[#This Row],[w2]]))</f>
        <v>3.6507348522458863E-2</v>
      </c>
      <c r="P278">
        <f>((Table38[[#This Row],[i1]]*Table38[[#This Row],[w3]])+(Table38[[#This Row],[i2]]*Table38[[#This Row],[w4]]))</f>
        <v>5.137255890501214E-2</v>
      </c>
      <c r="Q278">
        <f>((1/(1 + EXP(-Table38[[#This Row],[h1]]))))</f>
        <v>0.50912582358859138</v>
      </c>
      <c r="R278">
        <f>((1/(1 + EXP(-Table38[[#This Row],[h2]]))))</f>
        <v>0.51284031590138779</v>
      </c>
      <c r="S278">
        <f>((Table38[[#This Row],[out_h1]]*Table38[[#This Row],[w5]])+(Table38[[#This Row],[out_h2]]*Table38[[#This Row],[w6]]))</f>
        <v>-1.2036551755263609</v>
      </c>
      <c r="T278">
        <f>((Table38[[#This Row],[out_h1]]*Table38[[#This Row],[w7]])+(Table38[[#This Row],[out_h2]]*Table38[[#This Row],[w8]]))</f>
        <v>1.4773605531834941</v>
      </c>
      <c r="U278">
        <f>((1/(1 + EXP(-Table38[[#This Row],[o1]]))))</f>
        <v>0.23082561940143115</v>
      </c>
      <c r="V278">
        <f>((1/(1 + EXP(-Table38[[#This Row],[o2]]))))</f>
        <v>0.81417357680030178</v>
      </c>
      <c r="W278">
        <f>((1/2 * (Table38[[#This Row],[t1]]-Table38[[#This Row],[out_o1]])^2))</f>
        <v>2.4381977092012862E-2</v>
      </c>
      <c r="X278">
        <f>((1/2 * (Table38[[#This Row],[t2]]-Table38[[#This Row],[out_o2]])^2))</f>
        <v>1.5457465547599686E-2</v>
      </c>
      <c r="Y278" s="30">
        <f>Table38[[#This Row],[E1]]+Table38[[#This Row],[E2]]</f>
        <v>3.9839442639612546E-2</v>
      </c>
      <c r="Z27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-1.0574958294006836E-3</v>
      </c>
      <c r="AA27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-2.1149916588013673E-3</v>
      </c>
      <c r="AB27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-1.0576068247853726E-3</v>
      </c>
      <c r="AC27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-2.1152136495707452E-3</v>
      </c>
      <c r="AD278">
        <f>(Table38[[#This Row],[out_o1]]-Table38[[#This Row],[t1]])*Table38[[#This Row],[out_o1]]*(1-Table38[[#This Row],[out_o1]])*Table38[[#This Row],[out_h1]]</f>
        <v>1.9961050942576237E-2</v>
      </c>
      <c r="AE278">
        <f>(Table38[[#This Row],[out_o1]]-Table38[[#This Row],[t1]])*Table38[[#This Row],[out_o1]]*(1-Table38[[#This Row],[out_o1]])*Table38[[#This Row],[out_h2]]</f>
        <v>2.010668325358125E-2</v>
      </c>
      <c r="AF278">
        <f>(Table38[[#This Row],[out_o2]]-Table38[[#This Row],[t2]])*Table38[[#This Row],[out_o2]]*(1-Table38[[#This Row],[out_o2]])*Table38[[#This Row],[out_h1]]</f>
        <v>-1.3543588138620007E-2</v>
      </c>
      <c r="AG278">
        <f>(Table38[[#This Row],[out_o2]]-Table38[[#This Row],[t2]])*Table38[[#This Row],[out_o2]]*(1-Table38[[#This Row],[out_o2]])*Table38[[#This Row],[out_h2]]</f>
        <v>-1.3642399771614754E-2</v>
      </c>
    </row>
    <row r="279" spans="1:33">
      <c r="A279">
        <v>40</v>
      </c>
      <c r="B279">
        <v>0.05</v>
      </c>
      <c r="C279">
        <v>0.1</v>
      </c>
      <c r="D279">
        <v>0.01</v>
      </c>
      <c r="E279">
        <v>0.99</v>
      </c>
      <c r="F279" s="29">
        <v>1</v>
      </c>
      <c r="G279">
        <f t="shared" si="32"/>
        <v>0.18708688991923608</v>
      </c>
      <c r="H279">
        <f t="shared" si="33"/>
        <v>0.27417377983847224</v>
      </c>
      <c r="I279">
        <f t="shared" si="34"/>
        <v>0.28654784244483406</v>
      </c>
      <c r="J279">
        <f t="shared" si="35"/>
        <v>0.37309568488966782</v>
      </c>
      <c r="K279">
        <f t="shared" si="36"/>
        <v>-1.216948788285019</v>
      </c>
      <c r="L279">
        <f t="shared" si="37"/>
        <v>-1.178825663609075</v>
      </c>
      <c r="M279">
        <f t="shared" si="38"/>
        <v>1.4306787228554112</v>
      </c>
      <c r="N279">
        <f t="shared" si="39"/>
        <v>1.4875133828981055</v>
      </c>
      <c r="O279">
        <f>((Table38[[#This Row],[i1]]*Table38[[#This Row],[w1]])+(Table38[[#This Row],[i2]]*Table38[[#This Row],[w2]]))</f>
        <v>3.6771722479809033E-2</v>
      </c>
      <c r="P279">
        <f>((Table38[[#This Row],[i1]]*Table38[[#This Row],[w3]])+(Table38[[#This Row],[i2]]*Table38[[#This Row],[w4]]))</f>
        <v>5.1636960611208489E-2</v>
      </c>
      <c r="Q279">
        <f>((1/(1 + EXP(-Table38[[#This Row],[h1]]))))</f>
        <v>0.50919189490090178</v>
      </c>
      <c r="R279">
        <f>((1/(1 + EXP(-Table38[[#This Row],[h2]]))))</f>
        <v>0.51290637251039894</v>
      </c>
      <c r="S279">
        <f>((Table38[[#This Row],[out_h1]]*Table38[[#This Row],[w5]])+(Table38[[#This Row],[out_h2]]*Table38[[#This Row],[w6]]))</f>
        <v>-1.2242876544480996</v>
      </c>
      <c r="T279">
        <f>((Table38[[#This Row],[out_h1]]*Table38[[#This Row],[w7]])+(Table38[[#This Row],[out_h2]]*Table38[[#This Row],[w8]]))</f>
        <v>1.4914451031680884</v>
      </c>
      <c r="U279">
        <f>((1/(1 + EXP(-Table38[[#This Row],[o1]]))))</f>
        <v>0.22718278335156752</v>
      </c>
      <c r="V279">
        <f>((1/(1 + EXP(-Table38[[#This Row],[o2]]))))</f>
        <v>0.81629507558904635</v>
      </c>
      <c r="W279">
        <f>((1/2 * (Table38[[#This Row],[t1]]-Table38[[#This Row],[out_o1]])^2))</f>
        <v>2.3584180692166955E-2</v>
      </c>
      <c r="X279">
        <f>((1/2 * (Table38[[#This Row],[t2]]-Table38[[#This Row],[out_o2]])^2))</f>
        <v>1.5086700382307559E-2</v>
      </c>
      <c r="Y279" s="30">
        <f>Table38[[#This Row],[E1]]+Table38[[#This Row],[E2]]</f>
        <v>3.8670881074474514E-2</v>
      </c>
      <c r="Z27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-1.0455242935609886E-3</v>
      </c>
      <c r="AA27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-2.0910485871219772E-3</v>
      </c>
      <c r="AB27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-1.045858903653808E-3</v>
      </c>
      <c r="AC27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-2.091717807307616E-3</v>
      </c>
      <c r="AD279">
        <f>(Table38[[#This Row],[out_o1]]-Table38[[#This Row],[t1]])*Table38[[#This Row],[out_o1]]*(1-Table38[[#This Row],[out_o1]])*Table38[[#This Row],[out_h1]]</f>
        <v>1.94159695138552E-2</v>
      </c>
      <c r="AE279">
        <f>(Table38[[#This Row],[out_o1]]-Table38[[#This Row],[t1]])*Table38[[#This Row],[out_o1]]*(1-Table38[[#This Row],[out_o1]])*Table38[[#This Row],[out_h2]]</f>
        <v>1.9557606065316667E-2</v>
      </c>
      <c r="AF279">
        <f>(Table38[[#This Row],[out_o2]]-Table38[[#This Row],[t2]])*Table38[[#This Row],[out_o2]]*(1-Table38[[#This Row],[out_o2]])*Table38[[#This Row],[out_h1]]</f>
        <v>-1.3263605234031153E-2</v>
      </c>
      <c r="AG279">
        <f>(Table38[[#This Row],[out_o2]]-Table38[[#This Row],[t2]])*Table38[[#This Row],[out_o2]]*(1-Table38[[#This Row],[out_o2]])*Table38[[#This Row],[out_h2]]</f>
        <v>-1.3360361221619304E-2</v>
      </c>
    </row>
    <row r="280" spans="1:33">
      <c r="A280">
        <v>41</v>
      </c>
      <c r="B280">
        <v>0.05</v>
      </c>
      <c r="C280">
        <v>0.1</v>
      </c>
      <c r="D280">
        <v>0.01</v>
      </c>
      <c r="E280">
        <v>0.99</v>
      </c>
      <c r="F280" s="29">
        <v>1</v>
      </c>
      <c r="G280">
        <f t="shared" si="32"/>
        <v>0.18813241421279708</v>
      </c>
      <c r="H280">
        <f t="shared" si="33"/>
        <v>0.27626482842559424</v>
      </c>
      <c r="I280">
        <f t="shared" si="34"/>
        <v>0.28759370134848788</v>
      </c>
      <c r="J280">
        <f t="shared" si="35"/>
        <v>0.37518740269697542</v>
      </c>
      <c r="K280">
        <f t="shared" si="36"/>
        <v>-1.2363647577988741</v>
      </c>
      <c r="L280">
        <f t="shared" si="37"/>
        <v>-1.1983832696743917</v>
      </c>
      <c r="M280">
        <f t="shared" si="38"/>
        <v>1.4439423280894423</v>
      </c>
      <c r="N280">
        <f t="shared" si="39"/>
        <v>1.5008737441197249</v>
      </c>
      <c r="O280">
        <f>((Table38[[#This Row],[i1]]*Table38[[#This Row],[w1]])+(Table38[[#This Row],[i2]]*Table38[[#This Row],[w2]]))</f>
        <v>3.7033103553199283E-2</v>
      </c>
      <c r="P280">
        <f>((Table38[[#This Row],[i1]]*Table38[[#This Row],[w3]])+(Table38[[#This Row],[i2]]*Table38[[#This Row],[w4]]))</f>
        <v>5.189842533712194E-2</v>
      </c>
      <c r="Q280">
        <f>((1/(1 + EXP(-Table38[[#This Row],[h1]]))))</f>
        <v>0.5092572179276027</v>
      </c>
      <c r="R280">
        <f>((1/(1 + EXP(-Table38[[#This Row],[h2]]))))</f>
        <v>0.51297169491772743</v>
      </c>
      <c r="S280">
        <f>((Table38[[#This Row],[out_h1]]*Table38[[#This Row],[w5]])+(Table38[[#This Row],[out_h2]]*Table38[[#This Row],[w6]]))</f>
        <v>-1.2443643739063097</v>
      </c>
      <c r="T280">
        <f>((Table38[[#This Row],[out_h1]]*Table38[[#This Row],[w7]])+(Table38[[#This Row],[out_h2]]*Table38[[#This Row],[w8]]))</f>
        <v>1.5052438012293461</v>
      </c>
      <c r="U280">
        <f>((1/(1 + EXP(-Table38[[#This Row],[o1]]))))</f>
        <v>0.22367721703091278</v>
      </c>
      <c r="V280">
        <f>((1/(1 + EXP(-Table38[[#This Row],[o2]]))))</f>
        <v>0.81835526850179052</v>
      </c>
      <c r="W280">
        <f>((1/2 * (Table38[[#This Row],[t1]]-Table38[[#This Row],[out_o1]])^2))</f>
        <v>2.2828976539037902E-2</v>
      </c>
      <c r="X280">
        <f>((1/2 * (Table38[[#This Row],[t2]]-Table38[[#This Row],[out_o2]])^2))</f>
        <v>1.4730956925546211E-2</v>
      </c>
      <c r="Y280" s="30">
        <f>Table38[[#This Row],[E1]]+Table38[[#This Row],[E2]]</f>
        <v>3.7559933464584111E-2</v>
      </c>
      <c r="Z28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-1.0336005491156858E-3</v>
      </c>
      <c r="AA280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-2.0672010982313717E-3</v>
      </c>
      <c r="AB28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-1.0341420320825545E-3</v>
      </c>
      <c r="AC280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-2.0682840641651091E-3</v>
      </c>
      <c r="AD280">
        <f>(Table38[[#This Row],[out_o1]]-Table38[[#This Row],[t1]])*Table38[[#This Row],[out_o1]]*(1-Table38[[#This Row],[out_o1]])*Table38[[#This Row],[out_h1]]</f>
        <v>1.8895548113561991E-2</v>
      </c>
      <c r="AE280">
        <f>(Table38[[#This Row],[out_o1]]-Table38[[#This Row],[t1]])*Table38[[#This Row],[out_o1]]*(1-Table38[[#This Row],[out_o1]])*Table38[[#This Row],[out_h2]]</f>
        <v>1.9033370565974633E-2</v>
      </c>
      <c r="AF280">
        <f>(Table38[[#This Row],[out_o2]]-Table38[[#This Row],[t2]])*Table38[[#This Row],[out_o2]]*(1-Table38[[#This Row],[out_o2]])*Table38[[#This Row],[out_h1]]</f>
        <v>-1.2993685756147254E-2</v>
      </c>
      <c r="AG280">
        <f>(Table38[[#This Row],[out_o2]]-Table38[[#This Row],[t2]])*Table38[[#This Row],[out_o2]]*(1-Table38[[#This Row],[out_o2]])*Table38[[#This Row],[out_h2]]</f>
        <v>-1.3088460547861608E-2</v>
      </c>
    </row>
    <row r="281" spans="1:33">
      <c r="A281">
        <v>42</v>
      </c>
      <c r="B281">
        <v>0.05</v>
      </c>
      <c r="C281">
        <v>0.1</v>
      </c>
      <c r="D281">
        <v>0.01</v>
      </c>
      <c r="E281">
        <v>0.99</v>
      </c>
      <c r="F281" s="29">
        <v>1</v>
      </c>
      <c r="G281">
        <f t="shared" si="32"/>
        <v>0.18916601476191278</v>
      </c>
      <c r="H281">
        <f t="shared" si="33"/>
        <v>0.27833202952382563</v>
      </c>
      <c r="I281">
        <f t="shared" si="34"/>
        <v>0.28862784338057046</v>
      </c>
      <c r="J281">
        <f t="shared" si="35"/>
        <v>0.37725568676114052</v>
      </c>
      <c r="K281">
        <f t="shared" si="36"/>
        <v>-1.2552603059124361</v>
      </c>
      <c r="L281">
        <f t="shared" si="37"/>
        <v>-1.2174166402403663</v>
      </c>
      <c r="M281">
        <f t="shared" si="38"/>
        <v>1.4569360138455896</v>
      </c>
      <c r="N281">
        <f t="shared" si="39"/>
        <v>1.5139622046675865</v>
      </c>
      <c r="O281">
        <f>((Table38[[#This Row],[i1]]*Table38[[#This Row],[w1]])+(Table38[[#This Row],[i2]]*Table38[[#This Row],[w2]]))</f>
        <v>3.7291503690478206E-2</v>
      </c>
      <c r="P281">
        <f>((Table38[[#This Row],[i1]]*Table38[[#This Row],[w3]])+(Table38[[#This Row],[i2]]*Table38[[#This Row],[w4]]))</f>
        <v>5.2156960845142576E-2</v>
      </c>
      <c r="Q281">
        <f>((1/(1 + EXP(-Table38[[#This Row],[h1]]))))</f>
        <v>0.50932179566320901</v>
      </c>
      <c r="R281">
        <f>((1/(1 + EXP(-Table38[[#This Row],[h2]]))))</f>
        <v>0.51303628507531696</v>
      </c>
      <c r="S281">
        <f>((Table38[[#This Row],[out_h1]]*Table38[[#This Row],[w5]])+(Table38[[#This Row],[out_h2]]*Table38[[#This Row],[w6]]))</f>
        <v>-1.263910343529862</v>
      </c>
      <c r="T281">
        <f>((Table38[[#This Row],[out_h1]]*Table38[[#This Row],[w7]])+(Table38[[#This Row],[out_h2]]*Table38[[#This Row],[w8]]))</f>
        <v>1.5187668119653288</v>
      </c>
      <c r="U281">
        <f>((1/(1 + EXP(-Table38[[#This Row],[o1]]))))</f>
        <v>0.2203014828720648</v>
      </c>
      <c r="V281">
        <f>((1/(1 + EXP(-Table38[[#This Row],[o2]]))))</f>
        <v>0.82035681560065754</v>
      </c>
      <c r="W281">
        <f>((1/2 * (Table38[[#This Row],[t1]]-Table38[[#This Row],[out_o1]])^2))</f>
        <v>2.2113356849094681E-2</v>
      </c>
      <c r="X281">
        <f>((1/2 * (Table38[[#This Row],[t2]]-Table38[[#This Row],[out_o2]])^2))</f>
        <v>1.4389405006574653E-2</v>
      </c>
      <c r="Y281" s="30">
        <f>Table38[[#This Row],[E1]]+Table38[[#This Row],[E2]]</f>
        <v>3.6502761855669336E-2</v>
      </c>
      <c r="Z28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-1.0217482240064228E-3</v>
      </c>
      <c r="AA281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-2.0434964480128457E-3</v>
      </c>
      <c r="AB28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-1.022481123246041E-3</v>
      </c>
      <c r="AC281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-2.0449622464920819E-3</v>
      </c>
      <c r="AD281">
        <f>(Table38[[#This Row],[out_o1]]-Table38[[#This Row],[t1]])*Table38[[#This Row],[out_o1]]*(1-Table38[[#This Row],[out_o1]])*Table38[[#This Row],[out_h1]]</f>
        <v>1.8398343597108426E-2</v>
      </c>
      <c r="AE281">
        <f>(Table38[[#This Row],[out_o1]]-Table38[[#This Row],[t1]])*Table38[[#This Row],[out_o1]]*(1-Table38[[#This Row],[out_o1]])*Table38[[#This Row],[out_h2]]</f>
        <v>1.8532522917674894E-2</v>
      </c>
      <c r="AF281">
        <f>(Table38[[#This Row],[out_o2]]-Table38[[#This Row],[t2]])*Table38[[#This Row],[out_o2]]*(1-Table38[[#This Row],[out_o2]])*Table38[[#This Row],[out_h1]]</f>
        <v>-1.2733336409338675E-2</v>
      </c>
      <c r="AG281">
        <f>(Table38[[#This Row],[out_o2]]-Table38[[#This Row],[t2]])*Table38[[#This Row],[out_o2]]*(1-Table38[[#This Row],[out_o2]])*Table38[[#This Row],[out_h2]]</f>
        <v>-1.2826200770683567E-2</v>
      </c>
    </row>
    <row r="282" spans="1:33">
      <c r="A282">
        <v>43</v>
      </c>
      <c r="B282">
        <v>0.05</v>
      </c>
      <c r="C282">
        <v>0.1</v>
      </c>
      <c r="D282">
        <v>0.01</v>
      </c>
      <c r="E282">
        <v>0.99</v>
      </c>
      <c r="F282" s="29">
        <v>1</v>
      </c>
      <c r="G282">
        <f t="shared" si="32"/>
        <v>0.19018776298591919</v>
      </c>
      <c r="H282">
        <f t="shared" si="33"/>
        <v>0.28037552597183846</v>
      </c>
      <c r="I282">
        <f t="shared" si="34"/>
        <v>0.2896503245038165</v>
      </c>
      <c r="J282">
        <f t="shared" si="35"/>
        <v>0.37930064900763261</v>
      </c>
      <c r="K282">
        <f t="shared" si="36"/>
        <v>-1.2736586495095445</v>
      </c>
      <c r="L282">
        <f t="shared" si="37"/>
        <v>-1.2359491631580413</v>
      </c>
      <c r="M282">
        <f t="shared" si="38"/>
        <v>1.4696693502549283</v>
      </c>
      <c r="N282">
        <f t="shared" si="39"/>
        <v>1.5267884054382701</v>
      </c>
      <c r="O282">
        <f>((Table38[[#This Row],[i1]]*Table38[[#This Row],[w1]])+(Table38[[#This Row],[i2]]*Table38[[#This Row],[w2]]))</f>
        <v>3.7546940746479809E-2</v>
      </c>
      <c r="P282">
        <f>((Table38[[#This Row],[i1]]*Table38[[#This Row],[w3]])+(Table38[[#This Row],[i2]]*Table38[[#This Row],[w4]]))</f>
        <v>5.2412581125954087E-2</v>
      </c>
      <c r="Q282">
        <f>((1/(1 + EXP(-Table38[[#This Row],[h1]]))))</f>
        <v>0.50938563257843184</v>
      </c>
      <c r="R282">
        <f>((1/(1 + EXP(-Table38[[#This Row],[h2]]))))</f>
        <v>0.51310014649104507</v>
      </c>
      <c r="S282">
        <f>((Table38[[#This Row],[out_h1]]*Table38[[#This Row],[w5]])+(Table38[[#This Row],[out_h2]]*Table38[[#This Row],[w6]]))</f>
        <v>-1.282949113541286</v>
      </c>
      <c r="T282">
        <f>((Table38[[#This Row],[out_h1]]*Table38[[#This Row],[w7]])+(Table38[[#This Row],[out_h2]]*Table38[[#This Row],[w8]]))</f>
        <v>1.5320238061519449</v>
      </c>
      <c r="U282">
        <f>((1/(1 + EXP(-Table38[[#This Row],[o1]]))))</f>
        <v>0.21704863737959781</v>
      </c>
      <c r="V282">
        <f>((1/(1 + EXP(-Table38[[#This Row],[o2]]))))</f>
        <v>0.82230222826330668</v>
      </c>
      <c r="W282">
        <f>((1/2 * (Table38[[#This Row],[t1]]-Table38[[#This Row],[out_o1]])^2))</f>
        <v>2.1434569120374093E-2</v>
      </c>
      <c r="X282">
        <f>((1/2 * (Table38[[#This Row],[t2]]-Table38[[#This Row],[out_o2]])^2))</f>
        <v>1.4061271322726047E-2</v>
      </c>
      <c r="Y282" s="30">
        <f>Table38[[#This Row],[E1]]+Table38[[#This Row],[E2]]</f>
        <v>3.5495840443100141E-2</v>
      </c>
      <c r="Z28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-1.0099872087892038E-3</v>
      </c>
      <c r="AA282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-2.0199744175784075E-3</v>
      </c>
      <c r="AB28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-1.0108972478199937E-3</v>
      </c>
      <c r="AC282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-2.0217944956399873E-3</v>
      </c>
      <c r="AD282">
        <f>(Table38[[#This Row],[out_o1]]-Table38[[#This Row],[t1]])*Table38[[#This Row],[out_o1]]*(1-Table38[[#This Row],[out_o1]])*Table38[[#This Row],[out_h1]]</f>
        <v>1.7923008717391872E-2</v>
      </c>
      <c r="AE282">
        <f>(Table38[[#This Row],[out_o1]]-Table38[[#This Row],[t1]])*Table38[[#This Row],[out_o1]]*(1-Table38[[#This Row],[out_o1]])*Table38[[#This Row],[out_h2]]</f>
        <v>1.8053705896461582E-2</v>
      </c>
      <c r="AF282">
        <f>(Table38[[#This Row],[out_o2]]-Table38[[#This Row],[t2]])*Table38[[#This Row],[out_o2]]*(1-Table38[[#This Row],[out_o2]])*Table38[[#This Row],[out_h1]]</f>
        <v>-1.2482093528175925E-2</v>
      </c>
      <c r="AG282">
        <f>(Table38[[#This Row],[out_o2]]-Table38[[#This Row],[t2]])*Table38[[#This Row],[out_o2]]*(1-Table38[[#This Row],[out_o2]])*Table38[[#This Row],[out_h2]]</f>
        <v>-1.2573114764550921E-2</v>
      </c>
    </row>
    <row r="283" spans="1:33">
      <c r="A283">
        <v>44</v>
      </c>
      <c r="B283">
        <v>0.05</v>
      </c>
      <c r="C283">
        <v>0.1</v>
      </c>
      <c r="D283">
        <v>0.01</v>
      </c>
      <c r="E283">
        <v>0.99</v>
      </c>
      <c r="F283" s="29">
        <v>1</v>
      </c>
      <c r="G283">
        <f t="shared" si="32"/>
        <v>0.19119775019470839</v>
      </c>
      <c r="H283">
        <f t="shared" si="33"/>
        <v>0.28239550038941685</v>
      </c>
      <c r="I283">
        <f t="shared" si="34"/>
        <v>0.2906612217516365</v>
      </c>
      <c r="J283">
        <f t="shared" si="35"/>
        <v>0.3813224435032726</v>
      </c>
      <c r="K283">
        <f t="shared" si="36"/>
        <v>-1.2915816582269364</v>
      </c>
      <c r="L283">
        <f t="shared" si="37"/>
        <v>-1.2540028690545029</v>
      </c>
      <c r="M283">
        <f t="shared" si="38"/>
        <v>1.4821514437831043</v>
      </c>
      <c r="N283">
        <f t="shared" si="39"/>
        <v>1.539361520202821</v>
      </c>
      <c r="O283">
        <f>((Table38[[#This Row],[i1]]*Table38[[#This Row],[w1]])+(Table38[[#This Row],[i2]]*Table38[[#This Row],[w2]]))</f>
        <v>3.7799437548677109E-2</v>
      </c>
      <c r="P283">
        <f>((Table38[[#This Row],[i1]]*Table38[[#This Row],[w3]])+(Table38[[#This Row],[i2]]*Table38[[#This Row],[w4]]))</f>
        <v>5.2665305437909087E-2</v>
      </c>
      <c r="Q283">
        <f>((1/(1 + EXP(-Table38[[#This Row],[h1]]))))</f>
        <v>0.5094487343866364</v>
      </c>
      <c r="R283">
        <f>((1/(1 + EXP(-Table38[[#This Row],[h2]]))))</f>
        <v>0.51316328398867772</v>
      </c>
      <c r="S283">
        <f>((Table38[[#This Row],[out_h1]]*Table38[[#This Row],[w5]])+(Table38[[#This Row],[out_h2]]*Table38[[#This Row],[w6]]))</f>
        <v>-1.3015028715559385</v>
      </c>
      <c r="T283">
        <f>((Table38[[#This Row],[out_h1]]*Table38[[#This Row],[w7]])+(Table38[[#This Row],[out_h2]]*Table38[[#This Row],[w8]]))</f>
        <v>1.5450239901577114</v>
      </c>
      <c r="U283">
        <f>((1/(1 + EXP(-Table38[[#This Row],[o1]]))))</f>
        <v>0.21391219478880605</v>
      </c>
      <c r="V283">
        <f>((1/(1 + EXP(-Table38[[#This Row],[o2]]))))</f>
        <v>0.82419387907186592</v>
      </c>
      <c r="W283">
        <f>((1/2 * (Table38[[#This Row],[t1]]-Table38[[#This Row],[out_o1]])^2))</f>
        <v>2.0790091591793989E-2</v>
      </c>
      <c r="X283">
        <f>((1/2 * (Table38[[#This Row],[t2]]-Table38[[#This Row],[out_o2]])^2))</f>
        <v>1.374583486861751E-2</v>
      </c>
      <c r="Y283" s="30">
        <f>Table38[[#This Row],[E1]]+Table38[[#This Row],[E2]]</f>
        <v>3.4535926460411495E-2</v>
      </c>
      <c r="Z28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-9.9833415869338116E-4</v>
      </c>
      <c r="AA283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-1.9966683173867623E-3</v>
      </c>
      <c r="AB28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-9.9940814474039591E-4</v>
      </c>
      <c r="AC283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-1.9988162894807918E-3</v>
      </c>
      <c r="AD283">
        <f>(Table38[[#This Row],[out_o1]]-Table38[[#This Row],[t1]])*Table38[[#This Row],[out_o1]]*(1-Table38[[#This Row],[out_o1]])*Table38[[#This Row],[out_h1]]</f>
        <v>1.7468285827951246E-2</v>
      </c>
      <c r="AE283">
        <f>(Table38[[#This Row],[out_o1]]-Table38[[#This Row],[t1]])*Table38[[#This Row],[out_o1]]*(1-Table38[[#This Row],[out_o1]])*Table38[[#This Row],[out_h2]]</f>
        <v>1.7595652547683471E-2</v>
      </c>
      <c r="AF283">
        <f>(Table38[[#This Row],[out_o2]]-Table38[[#This Row],[t2]])*Table38[[#This Row],[out_o2]]*(1-Table38[[#This Row],[out_o2]])*Table38[[#This Row],[out_h1]]</f>
        <v>-1.2239521036781078E-2</v>
      </c>
      <c r="AG283">
        <f>(Table38[[#This Row],[out_o2]]-Table38[[#This Row],[t2]])*Table38[[#This Row],[out_o2]]*(1-Table38[[#This Row],[out_o2]])*Table38[[#This Row],[out_h2]]</f>
        <v>-1.2328763201748057E-2</v>
      </c>
    </row>
    <row r="284" spans="1:33">
      <c r="A284">
        <v>45</v>
      </c>
      <c r="B284">
        <v>0.05</v>
      </c>
      <c r="C284">
        <v>0.1</v>
      </c>
      <c r="D284">
        <v>0.01</v>
      </c>
      <c r="E284">
        <v>0.99</v>
      </c>
      <c r="F284" s="29">
        <v>1</v>
      </c>
      <c r="G284">
        <f t="shared" si="32"/>
        <v>0.19219608435340177</v>
      </c>
      <c r="H284">
        <f t="shared" si="33"/>
        <v>0.28439216870680362</v>
      </c>
      <c r="I284">
        <f t="shared" si="34"/>
        <v>0.29166062989637692</v>
      </c>
      <c r="J284">
        <f t="shared" si="35"/>
        <v>0.38332125979275339</v>
      </c>
      <c r="K284">
        <f t="shared" si="36"/>
        <v>-1.3090499440548877</v>
      </c>
      <c r="L284">
        <f t="shared" si="37"/>
        <v>-1.2715985216021863</v>
      </c>
      <c r="M284">
        <f t="shared" si="38"/>
        <v>1.4943909648198854</v>
      </c>
      <c r="N284">
        <f t="shared" si="39"/>
        <v>1.5516902834045692</v>
      </c>
      <c r="O284">
        <f>((Table38[[#This Row],[i1]]*Table38[[#This Row],[w1]])+(Table38[[#This Row],[i2]]*Table38[[#This Row],[w2]]))</f>
        <v>3.8049021088350454E-2</v>
      </c>
      <c r="P284">
        <f>((Table38[[#This Row],[i1]]*Table38[[#This Row],[w3]])+(Table38[[#This Row],[i2]]*Table38[[#This Row],[w4]]))</f>
        <v>5.2915157474094192E-2</v>
      </c>
      <c r="Q284">
        <f>((1/(1 + EXP(-Table38[[#This Row],[h1]]))))</f>
        <v>0.50951110784167442</v>
      </c>
      <c r="R284">
        <f>((1/(1 + EXP(-Table38[[#This Row],[h2]]))))</f>
        <v>0.51322570349973595</v>
      </c>
      <c r="S284">
        <f>((Table38[[#This Row],[out_h1]]*Table38[[#This Row],[w5]])+(Table38[[#This Row],[out_h2]]*Table38[[#This Row],[w6]]))</f>
        <v>-1.3195925330339939</v>
      </c>
      <c r="T284">
        <f>((Table38[[#This Row],[out_h1]]*Table38[[#This Row],[w7]])+(Table38[[#This Row],[out_h2]]*Table38[[#This Row],[w8]]))</f>
        <v>1.5577761333479831</v>
      </c>
      <c r="U284">
        <f>((1/(1 + EXP(-Table38[[#This Row],[o1]]))))</f>
        <v>0.21088609335060718</v>
      </c>
      <c r="V284">
        <f>((1/(1 + EXP(-Table38[[#This Row],[o2]]))))</f>
        <v>0.82603401095995221</v>
      </c>
      <c r="W284">
        <f>((1/2 * (Table38[[#This Row],[t1]]-Table38[[#This Row],[out_o1]])^2))</f>
        <v>2.0177611250834428E-2</v>
      </c>
      <c r="X284">
        <f>((1/2 * (Table38[[#This Row],[t2]]-Table38[[#This Row],[out_o2]])^2))</f>
        <v>1.3442422780940533E-2</v>
      </c>
      <c r="Y284" s="30">
        <f>Table38[[#This Row],[E1]]+Table38[[#This Row],[E2]]</f>
        <v>3.3620034031774965E-2</v>
      </c>
      <c r="Z28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-9.8680292905109685E-4</v>
      </c>
      <c r="AA284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-1.9736058581021937E-3</v>
      </c>
      <c r="AB28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-9.8802866469857044E-4</v>
      </c>
      <c r="AC284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-1.9760573293971409E-3</v>
      </c>
      <c r="AD284">
        <f>(Table38[[#This Row],[out_o1]]-Table38[[#This Row],[t1]])*Table38[[#This Row],[out_o1]]*(1-Table38[[#This Row],[out_o1]])*Table38[[#This Row],[out_h1]]</f>
        <v>1.7033000856814594E-2</v>
      </c>
      <c r="AE284">
        <f>(Table38[[#This Row],[out_o1]]-Table38[[#This Row],[t1]])*Table38[[#This Row],[out_o1]]*(1-Table38[[#This Row],[out_o1]])*Table38[[#This Row],[out_h2]]</f>
        <v>1.715718011424924E-2</v>
      </c>
      <c r="AF284">
        <f>(Table38[[#This Row],[out_o2]]-Table38[[#This Row],[t2]])*Table38[[#This Row],[out_o2]]*(1-Table38[[#This Row],[out_o2]])*Table38[[#This Row],[out_h1]]</f>
        <v>-1.2005208560684348E-2</v>
      </c>
      <c r="AG284">
        <f>(Table38[[#This Row],[out_o2]]-Table38[[#This Row],[t2]])*Table38[[#This Row],[out_o2]]*(1-Table38[[#This Row],[out_o2]])*Table38[[#This Row],[out_h2]]</f>
        <v>-1.2092732649771527E-2</v>
      </c>
    </row>
    <row r="285" spans="1:33">
      <c r="A285">
        <v>46</v>
      </c>
      <c r="B285">
        <v>0.05</v>
      </c>
      <c r="C285">
        <v>0.1</v>
      </c>
      <c r="D285">
        <v>0.01</v>
      </c>
      <c r="E285">
        <v>0.99</v>
      </c>
      <c r="F285" s="29">
        <v>1</v>
      </c>
      <c r="G285">
        <f t="shared" si="32"/>
        <v>0.19318288728245286</v>
      </c>
      <c r="H285">
        <f t="shared" si="33"/>
        <v>0.28636577456490581</v>
      </c>
      <c r="I285">
        <f t="shared" si="34"/>
        <v>0.29264865856107547</v>
      </c>
      <c r="J285">
        <f t="shared" si="35"/>
        <v>0.38529731712215054</v>
      </c>
      <c r="K285">
        <f t="shared" si="36"/>
        <v>-1.3260829449117024</v>
      </c>
      <c r="L285">
        <f t="shared" si="37"/>
        <v>-1.2887557017164355</v>
      </c>
      <c r="M285">
        <f t="shared" si="38"/>
        <v>1.5063961733805697</v>
      </c>
      <c r="N285">
        <f t="shared" si="39"/>
        <v>1.5637830160543407</v>
      </c>
      <c r="O285">
        <f>((Table38[[#This Row],[i1]]*Table38[[#This Row],[w1]])+(Table38[[#This Row],[i2]]*Table38[[#This Row],[w2]]))</f>
        <v>3.8295721820613221E-2</v>
      </c>
      <c r="P285">
        <f>((Table38[[#This Row],[i1]]*Table38[[#This Row],[w3]])+(Table38[[#This Row],[i2]]*Table38[[#This Row],[w4]]))</f>
        <v>5.3162164640268829E-2</v>
      </c>
      <c r="Q285">
        <f>((1/(1 + EXP(-Table38[[#This Row],[h1]]))))</f>
        <v>0.50957276056292822</v>
      </c>
      <c r="R285">
        <f>((1/(1 + EXP(-Table38[[#This Row],[h2]]))))</f>
        <v>0.51328741188307025</v>
      </c>
      <c r="S285">
        <f>((Table38[[#This Row],[out_h1]]*Table38[[#This Row],[w5]])+(Table38[[#This Row],[out_h2]]*Table38[[#This Row],[w6]]))</f>
        <v>-1.3372378256576529</v>
      </c>
      <c r="T285">
        <f>((Table38[[#This Row],[out_h1]]*Table38[[#This Row],[w7]])+(Table38[[#This Row],[out_h2]]*Table38[[#This Row],[w8]]))</f>
        <v>1.5702885936282027</v>
      </c>
      <c r="U285">
        <f>((1/(1 + EXP(-Table38[[#This Row],[o1]]))))</f>
        <v>0.20796466411022924</v>
      </c>
      <c r="V285">
        <f>((1/(1 + EXP(-Table38[[#This Row],[o2]]))))</f>
        <v>0.82782474567775677</v>
      </c>
      <c r="W285">
        <f>((1/2 * (Table38[[#This Row],[t1]]-Table38[[#This Row],[out_o1]])^2))</f>
        <v>1.959500411813794E-2</v>
      </c>
      <c r="X285">
        <f>((1/2 * (Table38[[#This Row],[t2]]-Table38[[#This Row],[out_o2]])^2))</f>
        <v>1.3150406557242134E-2</v>
      </c>
      <c r="Y285" s="30">
        <f>Table38[[#This Row],[E1]]+Table38[[#This Row],[E2]]</f>
        <v>3.2745410675380074E-2</v>
      </c>
      <c r="Z28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-9.7540495298644087E-4</v>
      </c>
      <c r="AA285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-1.9508099059728817E-3</v>
      </c>
      <c r="AB28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-9.7677115527884184E-4</v>
      </c>
      <c r="AC285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-1.9535423105576837E-3</v>
      </c>
      <c r="AD285">
        <f>(Table38[[#This Row],[out_o1]]-Table38[[#This Row],[t1]])*Table38[[#This Row],[out_o1]]*(1-Table38[[#This Row],[out_o1]])*Table38[[#This Row],[out_h1]]</f>
        <v>1.6616057581656206E-2</v>
      </c>
      <c r="AE285">
        <f>(Table38[[#This Row],[out_o1]]-Table38[[#This Row],[t1]])*Table38[[#This Row],[out_o1]]*(1-Table38[[#This Row],[out_o1]])*Table38[[#This Row],[out_h2]]</f>
        <v>1.67371842685754E-2</v>
      </c>
      <c r="AF285">
        <f>(Table38[[#This Row],[out_o2]]-Table38[[#This Row],[t2]])*Table38[[#This Row],[out_o2]]*(1-Table38[[#This Row],[out_o2]])*Table38[[#This Row],[out_h1]]</f>
        <v>-1.1778769679609969E-2</v>
      </c>
      <c r="AG285">
        <f>(Table38[[#This Row],[out_o2]]-Table38[[#This Row],[t2]])*Table38[[#This Row],[out_o2]]*(1-Table38[[#This Row],[out_o2]])*Table38[[#This Row],[out_h2]]</f>
        <v>-1.1864633810753237E-2</v>
      </c>
    </row>
    <row r="286" spans="1:33">
      <c r="A286">
        <v>47</v>
      </c>
      <c r="B286">
        <v>0.05</v>
      </c>
      <c r="C286">
        <v>0.1</v>
      </c>
      <c r="D286">
        <v>0.01</v>
      </c>
      <c r="E286">
        <v>0.99</v>
      </c>
      <c r="F286" s="29">
        <v>1</v>
      </c>
      <c r="G286">
        <f t="shared" si="32"/>
        <v>0.19415829223543932</v>
      </c>
      <c r="H286">
        <f t="shared" si="33"/>
        <v>0.28831658447087871</v>
      </c>
      <c r="I286">
        <f t="shared" si="34"/>
        <v>0.2936254297163543</v>
      </c>
      <c r="J286">
        <f t="shared" si="35"/>
        <v>0.38725085943270821</v>
      </c>
      <c r="K286">
        <f t="shared" si="36"/>
        <v>-1.3426990024933587</v>
      </c>
      <c r="L286">
        <f t="shared" si="37"/>
        <v>-1.3054928859850108</v>
      </c>
      <c r="M286">
        <f t="shared" si="38"/>
        <v>1.5181749430601796</v>
      </c>
      <c r="N286">
        <f t="shared" si="39"/>
        <v>1.575647649865094</v>
      </c>
      <c r="O286">
        <f>((Table38[[#This Row],[i1]]*Table38[[#This Row],[w1]])+(Table38[[#This Row],[i2]]*Table38[[#This Row],[w2]]))</f>
        <v>3.8539573058859841E-2</v>
      </c>
      <c r="P286">
        <f>((Table38[[#This Row],[i1]]*Table38[[#This Row],[w3]])+(Table38[[#This Row],[i2]]*Table38[[#This Row],[w4]]))</f>
        <v>5.3406357429088537E-2</v>
      </c>
      <c r="Q286">
        <f>((1/(1 + EXP(-Table38[[#This Row],[h1]]))))</f>
        <v>0.50963370088395554</v>
      </c>
      <c r="R286">
        <f>((1/(1 + EXP(-Table38[[#This Row],[h2]]))))</f>
        <v>0.51334841676849541</v>
      </c>
      <c r="S286">
        <f>((Table38[[#This Row],[out_h1]]*Table38[[#This Row],[w5]])+(Table38[[#This Row],[out_h2]]*Table38[[#This Row],[w6]]))</f>
        <v>-1.354457367936825</v>
      </c>
      <c r="T286">
        <f>((Table38[[#This Row],[out_h1]]*Table38[[#This Row],[w7]])+(Table38[[#This Row],[out_h2]]*Table38[[#This Row],[w8]]))</f>
        <v>1.5825693412642945</v>
      </c>
      <c r="U286">
        <f>((1/(1 + EXP(-Table38[[#This Row],[o1]]))))</f>
        <v>0.20514260203648341</v>
      </c>
      <c r="V286">
        <f>((1/(1 + EXP(-Table38[[#This Row],[o2]]))))</f>
        <v>0.82956809163022183</v>
      </c>
      <c r="W286">
        <f>((1/2 * (Table38[[#This Row],[t1]]-Table38[[#This Row],[out_o1]])^2))</f>
        <v>1.9040317564784668E-2</v>
      </c>
      <c r="X286">
        <f>((1/2 * (Table38[[#This Row],[t2]]-Table38[[#This Row],[out_o2]])^2))</f>
        <v>1.2869198611584448E-2</v>
      </c>
      <c r="Y286" s="30">
        <f>Table38[[#This Row],[E1]]+Table38[[#This Row],[E2]]</f>
        <v>3.1909516176369113E-2</v>
      </c>
      <c r="Z28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-9.6414956908597829E-4</v>
      </c>
      <c r="AA286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-1.9282991381719566E-3</v>
      </c>
      <c r="AB28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-9.6564579548629468E-4</v>
      </c>
      <c r="AC286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-1.9312915909725894E-3</v>
      </c>
      <c r="AD286">
        <f>(Table38[[#This Row],[out_o1]]-Table38[[#This Row],[t1]])*Table38[[#This Row],[out_o1]]*(1-Table38[[#This Row],[out_o1]])*Table38[[#This Row],[out_h1]]</f>
        <v>1.6216432222711706E-2</v>
      </c>
      <c r="AE286">
        <f>(Table38[[#This Row],[out_o1]]-Table38[[#This Row],[t1]])*Table38[[#This Row],[out_o1]]*(1-Table38[[#This Row],[out_o1]])*Table38[[#This Row],[out_h2]]</f>
        <v>1.633463366477448E-2</v>
      </c>
      <c r="AF286">
        <f>(Table38[[#This Row],[out_o2]]-Table38[[#This Row],[t2]])*Table38[[#This Row],[out_o2]]*(1-Table38[[#This Row],[out_o2]])*Table38[[#This Row],[out_h1]]</f>
        <v>-1.1559840310395539E-2</v>
      </c>
      <c r="AG286">
        <f>(Table38[[#This Row],[out_o2]]-Table38[[#This Row],[t2]])*Table38[[#This Row],[out_o2]]*(1-Table38[[#This Row],[out_o2]])*Table38[[#This Row],[out_h2]]</f>
        <v>-1.1644099892030916E-2</v>
      </c>
    </row>
    <row r="287" spans="1:33">
      <c r="A287">
        <v>48</v>
      </c>
      <c r="B287">
        <v>0.05</v>
      </c>
      <c r="C287">
        <v>0.1</v>
      </c>
      <c r="D287">
        <v>0.01</v>
      </c>
      <c r="E287">
        <v>0.99</v>
      </c>
      <c r="F287" s="29">
        <v>1</v>
      </c>
      <c r="G287">
        <f t="shared" si="32"/>
        <v>0.19512244180452529</v>
      </c>
      <c r="H287">
        <f t="shared" si="33"/>
        <v>0.29024488360905065</v>
      </c>
      <c r="I287">
        <f t="shared" si="34"/>
        <v>0.29459107551184061</v>
      </c>
      <c r="J287">
        <f t="shared" si="35"/>
        <v>0.38918215102368081</v>
      </c>
      <c r="K287">
        <f t="shared" si="36"/>
        <v>-1.3589154347160703</v>
      </c>
      <c r="L287">
        <f t="shared" si="37"/>
        <v>-1.3218275196497853</v>
      </c>
      <c r="M287">
        <f t="shared" si="38"/>
        <v>1.5297347833705752</v>
      </c>
      <c r="N287">
        <f t="shared" si="39"/>
        <v>1.5872917497571248</v>
      </c>
      <c r="O287">
        <f>((Table38[[#This Row],[i1]]*Table38[[#This Row],[w1]])+(Table38[[#This Row],[i2]]*Table38[[#This Row],[w2]]))</f>
        <v>3.8780610451131334E-2</v>
      </c>
      <c r="P287">
        <f>((Table38[[#This Row],[i1]]*Table38[[#This Row],[w3]])+(Table38[[#This Row],[i2]]*Table38[[#This Row],[w4]]))</f>
        <v>5.364776887796012E-2</v>
      </c>
      <c r="Q287">
        <f>((1/(1 + EXP(-Table38[[#This Row],[h1]]))))</f>
        <v>0.50969393772161209</v>
      </c>
      <c r="R287">
        <f>((1/(1 + EXP(-Table38[[#This Row],[h2]]))))</f>
        <v>0.5134087264213274</v>
      </c>
      <c r="S287">
        <f>((Table38[[#This Row],[out_h1]]*Table38[[#This Row],[w5]])+(Table38[[#This Row],[out_h2]]*Table38[[#This Row],[w6]]))</f>
        <v>-1.3712687423631684</v>
      </c>
      <c r="T287">
        <f>((Table38[[#This Row],[out_h1]]*Table38[[#This Row],[w7]])+(Table38[[#This Row],[out_h2]]*Table38[[#This Row],[w8]]))</f>
        <v>1.5946259811077517</v>
      </c>
      <c r="U287">
        <f>((1/(1 + EXP(-Table38[[#This Row],[o1]]))))</f>
        <v>0.20241493935374719</v>
      </c>
      <c r="V287">
        <f>((1/(1 + EXP(-Table38[[#This Row],[o2]]))))</f>
        <v>0.831265951138768</v>
      </c>
      <c r="W287">
        <f>((1/2 * (Table38[[#This Row],[t1]]-Table38[[#This Row],[out_o1]])^2))</f>
        <v>1.8511754443253103E-2</v>
      </c>
      <c r="X287">
        <f>((1/2 * (Table38[[#This Row],[t2]]-Table38[[#This Row],[out_o2]])^2))</f>
        <v>1.2598249133939993E-2</v>
      </c>
      <c r="Y287" s="30">
        <f>Table38[[#This Row],[E1]]+Table38[[#This Row],[E2]]</f>
        <v>3.1110003577193096E-2</v>
      </c>
      <c r="Z28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-9.5304430574650483E-4</v>
      </c>
      <c r="AA287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-1.9060886114930097E-3</v>
      </c>
      <c r="AB28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-9.5466088639179218E-4</v>
      </c>
      <c r="AC287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-1.9093217727835844E-3</v>
      </c>
      <c r="AD287">
        <f>(Table38[[#This Row],[out_o1]]-Table38[[#This Row],[t1]])*Table38[[#This Row],[out_o1]]*(1-Table38[[#This Row],[out_o1]])*Table38[[#This Row],[out_h1]]</f>
        <v>1.5833168359412297E-2</v>
      </c>
      <c r="AE287">
        <f>(Table38[[#This Row],[out_o1]]-Table38[[#This Row],[t1]])*Table38[[#This Row],[out_o1]]*(1-Table38[[#This Row],[out_o1]])*Table38[[#This Row],[out_h2]]</f>
        <v>1.5948564817069126E-2</v>
      </c>
      <c r="AF287">
        <f>(Table38[[#This Row],[out_o2]]-Table38[[#This Row],[t2]])*Table38[[#This Row],[out_o2]]*(1-Table38[[#This Row],[out_o2]])*Table38[[#This Row],[out_h1]]</f>
        <v>-1.1348077210006458E-2</v>
      </c>
      <c r="AG287">
        <f>(Table38[[#This Row],[out_o2]]-Table38[[#This Row],[t2]])*Table38[[#This Row],[out_o2]]*(1-Table38[[#This Row],[out_o2]])*Table38[[#This Row],[out_h2]]</f>
        <v>-1.1430785097747226E-2</v>
      </c>
    </row>
    <row r="288" spans="1:33">
      <c r="A288">
        <v>49</v>
      </c>
      <c r="B288">
        <v>0.05</v>
      </c>
      <c r="C288">
        <v>0.1</v>
      </c>
      <c r="D288">
        <v>0.01</v>
      </c>
      <c r="E288">
        <v>0.99</v>
      </c>
      <c r="F288" s="29">
        <v>1</v>
      </c>
      <c r="G288">
        <f t="shared" si="32"/>
        <v>0.19607548611027178</v>
      </c>
      <c r="H288">
        <f t="shared" si="33"/>
        <v>0.29215097222054365</v>
      </c>
      <c r="I288">
        <f t="shared" si="34"/>
        <v>0.29554573639823239</v>
      </c>
      <c r="J288">
        <f t="shared" si="35"/>
        <v>0.39109147279646439</v>
      </c>
      <c r="K288">
        <f t="shared" si="36"/>
        <v>-1.3747486030754827</v>
      </c>
      <c r="L288">
        <f t="shared" si="37"/>
        <v>-1.3377760844668545</v>
      </c>
      <c r="M288">
        <f t="shared" si="38"/>
        <v>1.5410828605805817</v>
      </c>
      <c r="N288">
        <f t="shared" si="39"/>
        <v>1.5987225348548721</v>
      </c>
      <c r="O288">
        <f>((Table38[[#This Row],[i1]]*Table38[[#This Row],[w1]])+(Table38[[#This Row],[i2]]*Table38[[#This Row],[w2]]))</f>
        <v>3.9018871527567958E-2</v>
      </c>
      <c r="P288">
        <f>((Table38[[#This Row],[i1]]*Table38[[#This Row],[w3]])+(Table38[[#This Row],[i2]]*Table38[[#This Row],[w4]]))</f>
        <v>5.388643409955806E-2</v>
      </c>
      <c r="Q288">
        <f>((1/(1 + EXP(-Table38[[#This Row],[h1]]))))</f>
        <v>0.50975348046294244</v>
      </c>
      <c r="R288">
        <f>((1/(1 + EXP(-Table38[[#This Row],[h2]]))))</f>
        <v>0.51346834962507637</v>
      </c>
      <c r="S288">
        <f>((Table38[[#This Row],[out_h1]]*Table38[[#This Row],[w5]])+(Table38[[#This Row],[out_h2]]*Table38[[#This Row],[w6]]))</f>
        <v>-1.3876885634383882</v>
      </c>
      <c r="T288">
        <f>((Table38[[#This Row],[out_h1]]*Table38[[#This Row],[w7]])+(Table38[[#This Row],[out_h2]]*Table38[[#This Row],[w8]]))</f>
        <v>1.6064657733430887</v>
      </c>
      <c r="U288">
        <f>((1/(1 + EXP(-Table38[[#This Row],[o1]]))))</f>
        <v>0.1997770209285408</v>
      </c>
      <c r="V288">
        <f>((1/(1 + EXP(-Table38[[#This Row],[o2]]))))</f>
        <v>0.83292012717280728</v>
      </c>
      <c r="W288">
        <f>((1/2 * (Table38[[#This Row],[t1]]-Table38[[#This Row],[out_o1]])^2))</f>
        <v>1.8007658836255904E-2</v>
      </c>
      <c r="X288">
        <f>((1/2 * (Table38[[#This Row],[t2]]-Table38[[#This Row],[out_o2]])^2))</f>
        <v>1.2337043223703518E-2</v>
      </c>
      <c r="Y288" s="30">
        <f>Table38[[#This Row],[E1]]+Table38[[#This Row],[E2]]</f>
        <v>3.0344702059959421E-2</v>
      </c>
      <c r="Z28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-9.4209512799917549E-4</v>
      </c>
      <c r="AA288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-1.884190255998351E-3</v>
      </c>
      <c r="AB28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-9.4382310372773679E-4</v>
      </c>
      <c r="AC288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-1.8876462074554736E-3</v>
      </c>
      <c r="AD288">
        <f>(Table38[[#This Row],[out_o1]]-Table38[[#This Row],[t1]])*Table38[[#This Row],[out_o1]]*(1-Table38[[#This Row],[out_o1]])*Table38[[#This Row],[out_h1]]</f>
        <v>1.546537216905911E-2</v>
      </c>
      <c r="AE288">
        <f>(Table38[[#This Row],[out_o1]]-Table38[[#This Row],[t1]])*Table38[[#This Row],[out_o1]]*(1-Table38[[#This Row],[out_o1]])*Table38[[#This Row],[out_h2]]</f>
        <v>1.5578077302724085E-2</v>
      </c>
      <c r="AF288">
        <f>(Table38[[#This Row],[out_o2]]-Table38[[#This Row],[t2]])*Table38[[#This Row],[out_o2]]*(1-Table38[[#This Row],[out_o2]])*Table38[[#This Row],[out_h1]]</f>
        <v>-1.114315658933606E-2</v>
      </c>
      <c r="AG288">
        <f>(Table38[[#This Row],[out_o2]]-Table38[[#This Row],[t2]])*Table38[[#This Row],[out_o2]]*(1-Table38[[#This Row],[out_o2]])*Table38[[#This Row],[out_h2]]</f>
        <v>-1.1224363232093967E-2</v>
      </c>
    </row>
    <row r="289" spans="1:33">
      <c r="A289">
        <v>50</v>
      </c>
      <c r="B289">
        <v>0.05</v>
      </c>
      <c r="C289">
        <v>0.1</v>
      </c>
      <c r="D289">
        <v>0.01</v>
      </c>
      <c r="E289">
        <v>0.99</v>
      </c>
      <c r="F289" s="29">
        <v>1</v>
      </c>
      <c r="G289">
        <f t="shared" si="32"/>
        <v>0.19701758123827096</v>
      </c>
      <c r="H289">
        <f t="shared" si="33"/>
        <v>0.29403516247654199</v>
      </c>
      <c r="I289">
        <f t="shared" si="34"/>
        <v>0.29648955950196015</v>
      </c>
      <c r="J289">
        <f t="shared" si="35"/>
        <v>0.39297911900391985</v>
      </c>
      <c r="K289">
        <f t="shared" si="36"/>
        <v>-1.3902139752445419</v>
      </c>
      <c r="L289">
        <f t="shared" si="37"/>
        <v>-1.3533541617695786</v>
      </c>
      <c r="M289">
        <f t="shared" si="38"/>
        <v>1.5522260171699178</v>
      </c>
      <c r="N289">
        <f t="shared" si="39"/>
        <v>1.609946898086966</v>
      </c>
      <c r="O289">
        <f>((Table38[[#This Row],[i1]]*Table38[[#This Row],[w1]])+(Table38[[#This Row],[i2]]*Table38[[#This Row],[w2]]))</f>
        <v>3.9254395309567751E-2</v>
      </c>
      <c r="P289">
        <f>((Table38[[#This Row],[i1]]*Table38[[#This Row],[w3]])+(Table38[[#This Row],[i2]]*Table38[[#This Row],[w4]]))</f>
        <v>5.4122389875489993E-2</v>
      </c>
      <c r="Q289">
        <f>((1/(1 + EXP(-Table38[[#This Row],[h1]]))))</f>
        <v>0.509812338867495</v>
      </c>
      <c r="R289">
        <f>((1/(1 + EXP(-Table38[[#This Row],[h2]]))))</f>
        <v>0.51352729557992127</v>
      </c>
      <c r="S289">
        <f>((Table38[[#This Row],[out_h1]]*Table38[[#This Row],[w5]])+(Table38[[#This Row],[out_h2]]*Table38[[#This Row],[w6]]))</f>
        <v>-1.4037325409010606</v>
      </c>
      <c r="T289">
        <f>((Table38[[#This Row],[out_h1]]*Table38[[#This Row],[w7]])+(Table38[[#This Row],[out_h2]]*Table38[[#This Row],[w8]]))</f>
        <v>1.6180956528662551</v>
      </c>
      <c r="U289">
        <f>((1/(1 + EXP(-Table38[[#This Row],[o1]]))))</f>
        <v>0.19722448156546701</v>
      </c>
      <c r="V289">
        <f>((1/(1 + EXP(-Table38[[#This Row],[o2]]))))</f>
        <v>0.83453232959340962</v>
      </c>
      <c r="W289">
        <f>((1/2 * (Table38[[#This Row],[t1]]-Table38[[#This Row],[out_o1]])^2))</f>
        <v>1.7526503248728946E-2</v>
      </c>
      <c r="X289">
        <f>((1/2 * (Table38[[#This Row],[t2]]-Table38[[#This Row],[out_o2]])^2))</f>
        <v>1.2085098270826109E-2</v>
      </c>
      <c r="Y289" s="30">
        <f>Table38[[#This Row],[E1]]+Table38[[#This Row],[E2]]</f>
        <v>2.9611601519555053E-2</v>
      </c>
      <c r="Z28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Row],[i1]]</f>
        <v>-9.3130665182796835E-4</v>
      </c>
      <c r="AA289">
        <f>((Table38[[#This Row],[out_o1]]-Table38[[#This Row],[t1]])*Table38[[#This Row],[out_o1]]*(1-Table38[[#This Row],[out_o1]])*Table38[[#This Row],[w5]]+(Table38[[#This Row],[out_o2]]-Table38[[#This Row],[t2]])*Table38[[#This Row],[out_o2]]*(1-Table38[[#This Row],[out_o2]])*Table38[[#This Row],[w7]])*(Table38[[#This Row],[out_h1]]*(1-Table38[[#This Row],[out_h1]]))*Table38[[#This Row],[i2]]</f>
        <v>-1.8626133036559367E-3</v>
      </c>
      <c r="AB28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Row],[i1]]</f>
        <v>-9.3313771748822151E-4</v>
      </c>
      <c r="AC289">
        <f>((Table38[[#This Row],[out_o1]]-Table38[[#This Row],[t1]])*Table38[[#This Row],[out_o1]]*(1-Table38[[#This Row],[out_o1]])*Table38[[#This Row],[w6]]+(Table38[[#This Row],[out_o2]]-Table38[[#This Row],[t2]])*Table38[[#This Row],[out_o2]]*(1-Table38[[#This Row],[out_o2]])*Table38[[#This Row],[w8]])*(Table38[[#This Row],[out_h1]]*(1-Table38[[#This Row],[out_h1]]))*Table38[[#This Row],[i2]]</f>
        <v>-1.866275434976443E-3</v>
      </c>
      <c r="AD289">
        <f>(Table38[[#This Row],[out_o1]]-Table38[[#This Row],[t1]])*Table38[[#This Row],[out_o1]]*(1-Table38[[#This Row],[out_o1]])*Table38[[#This Row],[out_h1]]</f>
        <v>1.5112207980410073E-2</v>
      </c>
      <c r="AE289">
        <f>(Table38[[#This Row],[out_o1]]-Table38[[#This Row],[t1]])*Table38[[#This Row],[out_o1]]*(1-Table38[[#This Row],[out_o1]])*Table38[[#This Row],[out_h2]]</f>
        <v>1.5222329282301508E-2</v>
      </c>
      <c r="AF289">
        <f>(Table38[[#This Row],[out_o2]]-Table38[[#This Row],[t2]])*Table38[[#This Row],[out_o2]]*(1-Table38[[#This Row],[out_o2]])*Table38[[#This Row],[out_h1]]</f>
        <v>-1.0944772829173902E-2</v>
      </c>
      <c r="AG289">
        <f>(Table38[[#This Row],[out_o2]]-Table38[[#This Row],[t2]])*Table38[[#This Row],[out_o2]]*(1-Table38[[#This Row],[out_o2]])*Table38[[#This Row],[out_h2]]</f>
        <v>-1.1024526405515427E-2</v>
      </c>
    </row>
    <row r="293" spans="1:33">
      <c r="A293" t="s">
        <v>96</v>
      </c>
      <c r="B293" t="s">
        <v>73</v>
      </c>
      <c r="C293" t="s">
        <v>74</v>
      </c>
      <c r="D293" t="s">
        <v>94</v>
      </c>
      <c r="E293" t="s">
        <v>95</v>
      </c>
      <c r="F293" t="s">
        <v>108</v>
      </c>
      <c r="G293" t="s">
        <v>75</v>
      </c>
      <c r="H293" t="s">
        <v>76</v>
      </c>
      <c r="I293" t="s">
        <v>77</v>
      </c>
      <c r="J293" t="s">
        <v>78</v>
      </c>
      <c r="K293" t="s">
        <v>83</v>
      </c>
      <c r="L293" t="s">
        <v>84</v>
      </c>
      <c r="M293" t="s">
        <v>85</v>
      </c>
      <c r="N293" t="s">
        <v>86</v>
      </c>
      <c r="O293" t="s">
        <v>79</v>
      </c>
      <c r="P293" t="s">
        <v>81</v>
      </c>
      <c r="Q293" t="s">
        <v>80</v>
      </c>
      <c r="R293" t="s">
        <v>82</v>
      </c>
      <c r="S293" t="s">
        <v>87</v>
      </c>
      <c r="T293" t="s">
        <v>89</v>
      </c>
      <c r="U293" t="s">
        <v>88</v>
      </c>
      <c r="V293" t="s">
        <v>90</v>
      </c>
      <c r="W293" t="s">
        <v>91</v>
      </c>
      <c r="X293" t="s">
        <v>92</v>
      </c>
      <c r="Y293" t="s">
        <v>93</v>
      </c>
      <c r="Z293" t="s">
        <v>97</v>
      </c>
      <c r="AA293" t="s">
        <v>98</v>
      </c>
      <c r="AB293" t="s">
        <v>99</v>
      </c>
      <c r="AC293" t="s">
        <v>100</v>
      </c>
      <c r="AD293" t="s">
        <v>101</v>
      </c>
      <c r="AE293" t="s">
        <v>102</v>
      </c>
      <c r="AF293" t="s">
        <v>103</v>
      </c>
      <c r="AG293" t="s">
        <v>104</v>
      </c>
    </row>
    <row r="294" spans="1:33">
      <c r="A294">
        <v>1</v>
      </c>
      <c r="B294">
        <v>0.05</v>
      </c>
      <c r="C294">
        <v>0.1</v>
      </c>
      <c r="D294">
        <v>0.01</v>
      </c>
      <c r="E294">
        <v>0.99</v>
      </c>
      <c r="F294" s="29">
        <v>2</v>
      </c>
      <c r="G294">
        <v>0.15</v>
      </c>
      <c r="H294">
        <v>0.2</v>
      </c>
      <c r="I294">
        <v>0.25</v>
      </c>
      <c r="J294">
        <v>0.3</v>
      </c>
      <c r="K294">
        <v>0.4</v>
      </c>
      <c r="L294">
        <v>0.45</v>
      </c>
      <c r="M294">
        <v>0.5</v>
      </c>
      <c r="N294">
        <v>0.55000000000000004</v>
      </c>
      <c r="O294">
        <f>((Table39[[#This Row],[i1]]*Table39[[#This Row],[w1]])+(Table39[[#This Row],[i2]]*Table39[[#This Row],[w2]]))</f>
        <v>2.7500000000000004E-2</v>
      </c>
      <c r="P294">
        <f>((Table39[[#This Row],[i1]]*Table39[[#This Row],[w3]])+(Table39[[#This Row],[i2]]*Table39[[#This Row],[w4]]))</f>
        <v>4.2499999999999996E-2</v>
      </c>
      <c r="Q294">
        <f>((1/(1 + EXP(-Table39[[#This Row],[h1]]))))</f>
        <v>0.50687456676453424</v>
      </c>
      <c r="R294">
        <f>((1/(1 + EXP(-Table39[[#This Row],[h2]]))))</f>
        <v>0.51062340100496373</v>
      </c>
      <c r="S294">
        <f>((Table39[[#This Row],[out_h1]]*Table39[[#This Row],[w5]])+(Table39[[#This Row],[out_h2]]*Table39[[#This Row],[w6]]))</f>
        <v>0.43253035715804738</v>
      </c>
      <c r="T294">
        <f>((Table39[[#This Row],[out_h1]]*Table39[[#This Row],[w7]])+(Table39[[#This Row],[out_h2]]*Table39[[#This Row],[w8]]))</f>
        <v>0.53428015393499717</v>
      </c>
      <c r="U294">
        <f>((1/(1 + EXP(-Table39[[#This Row],[o1]]))))</f>
        <v>0.60647773220672796</v>
      </c>
      <c r="V294">
        <f>((1/(1 + EXP(-Table39[[#This Row],[o2]]))))</f>
        <v>0.63048083545063482</v>
      </c>
      <c r="W294">
        <f>((1/2 * (Table39[[#This Row],[t1]]-Table39[[#This Row],[out_o1]])^2))</f>
        <v>0.17789284250924053</v>
      </c>
      <c r="X294">
        <f>((1/2 * (Table39[[#This Row],[t2]]-Table39[[#This Row],[out_o2]])^2))</f>
        <v>6.4627014839136757E-2</v>
      </c>
      <c r="Y294" s="30">
        <f>Table39[[#This Row],[E1]]+Table39[[#This Row],[E2]]</f>
        <v>0.24251985734837728</v>
      </c>
      <c r="Z29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1.882556669401121E-4</v>
      </c>
      <c r="AA29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3.765113338802242E-4</v>
      </c>
      <c r="AB29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2.2487247755452336E-4</v>
      </c>
      <c r="AC29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4.4974495510904672E-4</v>
      </c>
      <c r="AD294">
        <f>(Table39[[#This Row],[out_o1]]-Table39[[#This Row],[t1]])*Table39[[#This Row],[out_o1]]*(1-Table39[[#This Row],[out_o1]])*Table39[[#This Row],[out_h1]]</f>
        <v>7.2157072912136258E-2</v>
      </c>
      <c r="AE294">
        <f>(Table39[[#This Row],[out_o1]]-Table39[[#This Row],[t1]])*Table39[[#This Row],[out_o1]]*(1-Table39[[#This Row],[out_o1]])*Table39[[#This Row],[out_h2]]</f>
        <v>7.2690745191944781E-2</v>
      </c>
      <c r="AF294">
        <f>(Table39[[#This Row],[out_o2]]-Table39[[#This Row],[t2]])*Table39[[#This Row],[out_o2]]*(1-Table39[[#This Row],[out_o2]])*Table39[[#This Row],[out_h1]]</f>
        <v>-4.2455250092604709E-2</v>
      </c>
      <c r="AG294">
        <f>(Table39[[#This Row],[out_o2]]-Table39[[#This Row],[t2]])*Table39[[#This Row],[out_o2]]*(1-Table39[[#This Row],[out_o2]])*Table39[[#This Row],[out_h2]]</f>
        <v>-4.276924828006376E-2</v>
      </c>
    </row>
    <row r="295" spans="1:33">
      <c r="A295">
        <v>2</v>
      </c>
      <c r="B295">
        <v>0.05</v>
      </c>
      <c r="C295">
        <v>0.1</v>
      </c>
      <c r="D295">
        <v>0.01</v>
      </c>
      <c r="E295">
        <v>0.99</v>
      </c>
      <c r="F295" s="29">
        <v>2</v>
      </c>
      <c r="G295">
        <f>G294-F294*Z294</f>
        <v>0.14962348866611977</v>
      </c>
      <c r="H295">
        <f>H294-F294*AA294</f>
        <v>0.19924697733223956</v>
      </c>
      <c r="I295">
        <f>I294-F294*AB294</f>
        <v>0.24955025504489095</v>
      </c>
      <c r="J295">
        <f>J294-F294*AC294</f>
        <v>0.29910051008978189</v>
      </c>
      <c r="K295">
        <f>K294-F294*AD294</f>
        <v>0.25568585417572753</v>
      </c>
      <c r="L295">
        <f>L294-F294*AE294</f>
        <v>0.30461850961611048</v>
      </c>
      <c r="M295">
        <f>M294-F294*AF294</f>
        <v>0.5849105001852094</v>
      </c>
      <c r="N295">
        <f>N294-F294*AG294</f>
        <v>0.63553849656012762</v>
      </c>
      <c r="O295">
        <f>((Table39[[#This Row],[i1]]*Table39[[#This Row],[w1]])+(Table39[[#This Row],[i2]]*Table39[[#This Row],[w2]]))</f>
        <v>2.7405872166529947E-2</v>
      </c>
      <c r="P295">
        <f>((Table39[[#This Row],[i1]]*Table39[[#This Row],[w3]])+(Table39[[#This Row],[i2]]*Table39[[#This Row],[w4]]))</f>
        <v>4.2387563761222741E-2</v>
      </c>
      <c r="Q295">
        <f>((1/(1 + EXP(-Table39[[#This Row],[h1]]))))</f>
        <v>0.50685103923940988</v>
      </c>
      <c r="R295">
        <f>((1/(1 + EXP(-Table39[[#This Row],[h2]]))))</f>
        <v>0.51059530460091618</v>
      </c>
      <c r="S295">
        <f>((Table39[[#This Row],[out_h1]]*Table39[[#This Row],[w5]])+(Table39[[#This Row],[out_h2]]*Table39[[#This Row],[w6]]))</f>
        <v>0.28513142161229876</v>
      </c>
      <c r="T295">
        <f>((Table39[[#This Row],[out_h1]]*Table39[[#This Row],[w7]])+(Table39[[#This Row],[out_h2]]*Table39[[#This Row],[w8]]))</f>
        <v>0.62096546711764311</v>
      </c>
      <c r="U295">
        <f>((1/(1 + EXP(-Table39[[#This Row],[o1]]))))</f>
        <v>0.57080380875700587</v>
      </c>
      <c r="V295">
        <f>((1/(1 + EXP(-Table39[[#This Row],[o2]]))))</f>
        <v>0.65043809713812129</v>
      </c>
      <c r="W295">
        <f>((1/2 * (Table39[[#This Row],[t1]]-Table39[[#This Row],[out_o1]])^2))</f>
        <v>0.15725045595818221</v>
      </c>
      <c r="X295">
        <f>((1/2 * (Table39[[#This Row],[t2]]-Table39[[#This Row],[out_o2]])^2))</f>
        <v>5.7651142937589973E-2</v>
      </c>
      <c r="Y295" s="30">
        <f>Table39[[#This Row],[E1]]+Table39[[#This Row],[E2]]</f>
        <v>0.21490159889577218</v>
      </c>
      <c r="Z29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-1.2534929570232062E-4</v>
      </c>
      <c r="AA29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-2.5069859140464123E-4</v>
      </c>
      <c r="AB29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-9.0180046183882098E-5</v>
      </c>
      <c r="AC29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-1.803600923677642E-4</v>
      </c>
      <c r="AD295">
        <f>(Table39[[#This Row],[out_o1]]-Table39[[#This Row],[t1]])*Table39[[#This Row],[out_o1]]*(1-Table39[[#This Row],[out_o1]])*Table39[[#This Row],[out_h1]]</f>
        <v>6.9636032206420742E-2</v>
      </c>
      <c r="AE295">
        <f>(Table39[[#This Row],[out_o1]]-Table39[[#This Row],[t1]])*Table39[[#This Row],[out_o1]]*(1-Table39[[#This Row],[out_o1]])*Table39[[#This Row],[out_h2]]</f>
        <v>7.0150455110030652E-2</v>
      </c>
      <c r="AF295">
        <f>(Table39[[#This Row],[out_o2]]-Table39[[#This Row],[t2]])*Table39[[#This Row],[out_o2]]*(1-Table39[[#This Row],[out_o2]])*Table39[[#This Row],[out_h1]]</f>
        <v>-3.9131758564986768E-2</v>
      </c>
      <c r="AG295">
        <f>(Table39[[#This Row],[out_o2]]-Table39[[#This Row],[t2]])*Table39[[#This Row],[out_o2]]*(1-Table39[[#This Row],[out_o2]])*Table39[[#This Row],[out_h2]]</f>
        <v>-3.9420836966304794E-2</v>
      </c>
    </row>
    <row r="296" spans="1:33">
      <c r="A296">
        <v>3</v>
      </c>
      <c r="B296">
        <v>0.05</v>
      </c>
      <c r="C296">
        <v>0.1</v>
      </c>
      <c r="D296">
        <v>0.01</v>
      </c>
      <c r="E296">
        <v>0.99</v>
      </c>
      <c r="F296" s="29">
        <v>2</v>
      </c>
      <c r="G296">
        <f t="shared" ref="G296:G343" si="40">G295-F295*Z295</f>
        <v>0.14987418725752441</v>
      </c>
      <c r="H296">
        <f t="shared" ref="H296:H343" si="41">H295-F295*AA295</f>
        <v>0.19974837451504884</v>
      </c>
      <c r="I296">
        <f t="shared" ref="I296:I343" si="42">I295-F295*AB295</f>
        <v>0.24973061513725872</v>
      </c>
      <c r="J296">
        <f t="shared" ref="J296:J343" si="43">J295-F295*AC295</f>
        <v>0.29946123027451743</v>
      </c>
      <c r="K296">
        <f t="shared" ref="K296:K343" si="44">K295-F295*AD295</f>
        <v>0.11641378976288605</v>
      </c>
      <c r="L296">
        <f t="shared" ref="L296:L343" si="45">L295-F295*AE295</f>
        <v>0.16431759939604917</v>
      </c>
      <c r="M296">
        <f t="shared" ref="M296:M343" si="46">M295-F295*AF295</f>
        <v>0.663174017315183</v>
      </c>
      <c r="N296">
        <f t="shared" ref="N296:N343" si="47">N295-F295*AG295</f>
        <v>0.71438017049273717</v>
      </c>
      <c r="O296">
        <f>((Table39[[#This Row],[i1]]*Table39[[#This Row],[w1]])+(Table39[[#This Row],[i2]]*Table39[[#This Row],[w2]]))</f>
        <v>2.7468546814381104E-2</v>
      </c>
      <c r="P296">
        <f>((Table39[[#This Row],[i1]]*Table39[[#This Row],[w3]])+(Table39[[#This Row],[i2]]*Table39[[#This Row],[w4]]))</f>
        <v>4.2432653784314683E-2</v>
      </c>
      <c r="Q296">
        <f>((1/(1 + EXP(-Table39[[#This Row],[h1]]))))</f>
        <v>0.50686670495289732</v>
      </c>
      <c r="R296">
        <f>((1/(1 + EXP(-Table39[[#This Row],[h2]]))))</f>
        <v>0.51060657203947679</v>
      </c>
      <c r="S296">
        <f>((Table39[[#This Row],[out_h1]]*Table39[[#This Row],[w5]])+(Table39[[#This Row],[out_h2]]*Table39[[#This Row],[w6]]))</f>
        <v>0.14290792018156606</v>
      </c>
      <c r="T296">
        <f>((Table39[[#This Row],[out_h1]]*Table39[[#This Row],[w7]])+(Table39[[#This Row],[out_h2]]*Table39[[#This Row],[w8]]))</f>
        <v>0.70090803895519604</v>
      </c>
      <c r="U296">
        <f>((1/(1 + EXP(-Table39[[#This Row],[o1]]))))</f>
        <v>0.53566630059487497</v>
      </c>
      <c r="V296">
        <f>((1/(1 + EXP(-Table39[[#This Row],[o2]]))))</f>
        <v>0.66838906533844944</v>
      </c>
      <c r="W296">
        <f>((1/2 * (Table39[[#This Row],[t1]]-Table39[[#This Row],[out_o1]])^2))</f>
        <v>0.13816252979055071</v>
      </c>
      <c r="X296">
        <f>((1/2 * (Table39[[#This Row],[t2]]-Table39[[#This Row],[out_o2]])^2))</f>
        <v>5.1716796646938068E-2</v>
      </c>
      <c r="Y296" s="30">
        <f>Table39[[#This Row],[E1]]+Table39[[#This Row],[E2]]</f>
        <v>0.18987932643748878</v>
      </c>
      <c r="Z29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-4.0058074904219507E-4</v>
      </c>
      <c r="AA29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-8.0116149808439013E-4</v>
      </c>
      <c r="AB29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-3.6792230821756781E-4</v>
      </c>
      <c r="AC29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-7.3584461643513561E-4</v>
      </c>
      <c r="AD296">
        <f>(Table39[[#This Row],[out_o1]]-Table39[[#This Row],[t1]])*Table39[[#This Row],[out_o1]]*(1-Table39[[#This Row],[out_o1]])*Table39[[#This Row],[out_h1]]</f>
        <v>6.627174860217809E-2</v>
      </c>
      <c r="AE296">
        <f>(Table39[[#This Row],[out_o1]]-Table39[[#This Row],[t1]])*Table39[[#This Row],[out_o1]]*(1-Table39[[#This Row],[out_o1]])*Table39[[#This Row],[out_h2]]</f>
        <v>6.6760728306201819E-2</v>
      </c>
      <c r="AF296">
        <f>(Table39[[#This Row],[out_o2]]-Table39[[#This Row],[t2]])*Table39[[#This Row],[out_o2]]*(1-Table39[[#This Row],[out_o2]])*Table39[[#This Row],[out_h1]]</f>
        <v>-3.6131230261883869E-2</v>
      </c>
      <c r="AG296">
        <f>(Table39[[#This Row],[out_o2]]-Table39[[#This Row],[t2]])*Table39[[#This Row],[out_o2]]*(1-Table39[[#This Row],[out_o2]])*Table39[[#This Row],[out_h2]]</f>
        <v>-3.6397821058899431E-2</v>
      </c>
    </row>
    <row r="297" spans="1:33">
      <c r="A297">
        <v>4</v>
      </c>
      <c r="B297">
        <v>0.05</v>
      </c>
      <c r="C297">
        <v>0.1</v>
      </c>
      <c r="D297">
        <v>0.01</v>
      </c>
      <c r="E297">
        <v>0.99</v>
      </c>
      <c r="F297" s="29">
        <v>2</v>
      </c>
      <c r="G297">
        <f t="shared" si="40"/>
        <v>0.15067534875560881</v>
      </c>
      <c r="H297">
        <f t="shared" si="41"/>
        <v>0.20135069751121762</v>
      </c>
      <c r="I297">
        <f t="shared" si="42"/>
        <v>0.25046645975369386</v>
      </c>
      <c r="J297">
        <f t="shared" si="43"/>
        <v>0.30093291950738771</v>
      </c>
      <c r="K297">
        <f t="shared" si="44"/>
        <v>-1.6129707441470131E-2</v>
      </c>
      <c r="L297">
        <f t="shared" si="45"/>
        <v>3.0796142783645536E-2</v>
      </c>
      <c r="M297">
        <f t="shared" si="46"/>
        <v>0.73543647783895072</v>
      </c>
      <c r="N297">
        <f t="shared" si="47"/>
        <v>0.78717581261053604</v>
      </c>
      <c r="O297">
        <f>((Table39[[#This Row],[i1]]*Table39[[#This Row],[w1]])+(Table39[[#This Row],[i2]]*Table39[[#This Row],[w2]]))</f>
        <v>2.7668837188902205E-2</v>
      </c>
      <c r="P297">
        <f>((Table39[[#This Row],[i1]]*Table39[[#This Row],[w3]])+(Table39[[#This Row],[i2]]*Table39[[#This Row],[w4]]))</f>
        <v>4.2616614938423468E-2</v>
      </c>
      <c r="Q297">
        <f>((1/(1 + EXP(-Table39[[#This Row],[h1]]))))</f>
        <v>0.50691676803348773</v>
      </c>
      <c r="R297">
        <f>((1/(1 + EXP(-Table39[[#This Row],[h2]]))))</f>
        <v>0.51065254154266471</v>
      </c>
      <c r="S297">
        <f>((Table39[[#This Row],[out_h1]]*Table39[[#This Row],[w5]])+(Table39[[#This Row],[out_h2]]*Table39[[#This Row],[w6]]))</f>
        <v>7.5497094166236522E-3</v>
      </c>
      <c r="T297">
        <f>((Table39[[#This Row],[out_h1]]*Table39[[#This Row],[w7]])+(Table39[[#This Row],[out_h2]]*Table39[[#This Row],[w8]]))</f>
        <v>0.77477841179053519</v>
      </c>
      <c r="U297">
        <f>((1/(1 + EXP(-Table39[[#This Row],[o1]]))))</f>
        <v>0.50188741838922402</v>
      </c>
      <c r="V297">
        <f>((1/(1 + EXP(-Table39[[#This Row],[o2]]))))</f>
        <v>0.68455365253363232</v>
      </c>
      <c r="W297">
        <f>((1/2 * (Table39[[#This Row],[t1]]-Table39[[#This Row],[out_o1]])^2))</f>
        <v>0.12097661618480775</v>
      </c>
      <c r="X297">
        <f>((1/2 * (Table39[[#This Row],[t2]]-Table39[[#This Row],[out_o2]])^2))</f>
        <v>4.6648735590272508E-2</v>
      </c>
      <c r="Y297" s="30">
        <f>Table39[[#This Row],[E1]]+Table39[[#This Row],[E2]]</f>
        <v>0.16762535177508026</v>
      </c>
      <c r="Z29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-6.3102223992506643E-4</v>
      </c>
      <c r="AA29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-1.2620444798501329E-3</v>
      </c>
      <c r="AB29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-6.0155475508272445E-4</v>
      </c>
      <c r="AC29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-1.2031095101654489E-3</v>
      </c>
      <c r="AD297">
        <f>(Table39[[#This Row],[out_o1]]-Table39[[#This Row],[t1]])*Table39[[#This Row],[out_o1]]*(1-Table39[[#This Row],[out_o1]])*Table39[[#This Row],[out_h1]]</f>
        <v>6.2335606834351999E-2</v>
      </c>
      <c r="AE297">
        <f>(Table39[[#This Row],[out_o1]]-Table39[[#This Row],[t1]])*Table39[[#This Row],[out_o1]]*(1-Table39[[#This Row],[out_o1]])*Table39[[#This Row],[out_h2]]</f>
        <v>6.2794995285031269E-2</v>
      </c>
      <c r="AF297">
        <f>(Table39[[#This Row],[out_o2]]-Table39[[#This Row],[t2]])*Table39[[#This Row],[out_o2]]*(1-Table39[[#This Row],[out_o2]])*Table39[[#This Row],[out_h1]]</f>
        <v>-3.3435251060257506E-2</v>
      </c>
      <c r="AG297">
        <f>(Table39[[#This Row],[out_o2]]-Table39[[#This Row],[t2]])*Table39[[#This Row],[out_o2]]*(1-Table39[[#This Row],[out_o2]])*Table39[[#This Row],[out_h2]]</f>
        <v>-3.3681655466385456E-2</v>
      </c>
    </row>
    <row r="298" spans="1:33">
      <c r="A298">
        <v>5</v>
      </c>
      <c r="B298">
        <v>0.05</v>
      </c>
      <c r="C298">
        <v>0.1</v>
      </c>
      <c r="D298">
        <v>0.01</v>
      </c>
      <c r="E298">
        <v>0.99</v>
      </c>
      <c r="F298" s="29">
        <v>2</v>
      </c>
      <c r="G298">
        <f t="shared" si="40"/>
        <v>0.15193739323545893</v>
      </c>
      <c r="H298">
        <f t="shared" si="41"/>
        <v>0.20387478647091789</v>
      </c>
      <c r="I298">
        <f t="shared" si="42"/>
        <v>0.25166956926385931</v>
      </c>
      <c r="J298">
        <f t="shared" si="43"/>
        <v>0.3033391385277186</v>
      </c>
      <c r="K298">
        <f t="shared" si="44"/>
        <v>-0.14080092111017412</v>
      </c>
      <c r="L298">
        <f t="shared" si="45"/>
        <v>-9.4793847786417001E-2</v>
      </c>
      <c r="M298">
        <f t="shared" si="46"/>
        <v>0.80230697995946576</v>
      </c>
      <c r="N298">
        <f t="shared" si="47"/>
        <v>0.85453912354330697</v>
      </c>
      <c r="O298">
        <f>((Table39[[#This Row],[i1]]*Table39[[#This Row],[w1]])+(Table39[[#This Row],[i2]]*Table39[[#This Row],[w2]]))</f>
        <v>2.7984348308864739E-2</v>
      </c>
      <c r="P298">
        <f>((Table39[[#This Row],[i1]]*Table39[[#This Row],[w3]])+(Table39[[#This Row],[i2]]*Table39[[#This Row],[w4]]))</f>
        <v>4.2917392315964822E-2</v>
      </c>
      <c r="Q298">
        <f>((1/(1 + EXP(-Table39[[#This Row],[h1]]))))</f>
        <v>0.50699563054613905</v>
      </c>
      <c r="R298">
        <f>((1/(1 + EXP(-Table39[[#This Row],[h2]]))))</f>
        <v>0.51072770151446101</v>
      </c>
      <c r="S298">
        <f>((Table39[[#This Row],[out_h1]]*Table39[[#This Row],[w5]])+(Table39[[#This Row],[out_h2]]*Table39[[#This Row],[w6]]))</f>
        <v>-0.11979929577739834</v>
      </c>
      <c r="T298">
        <f>((Table39[[#This Row],[out_h1]]*Table39[[#This Row],[w7]])+(Table39[[#This Row],[out_h2]]*Table39[[#This Row],[w8]]))</f>
        <v>0.84320293561757309</v>
      </c>
      <c r="U298">
        <f>((1/(1 + EXP(-Table39[[#This Row],[o1]]))))</f>
        <v>0.47008594439042134</v>
      </c>
      <c r="V298">
        <f>((1/(1 + EXP(-Table39[[#This Row],[o2]]))))</f>
        <v>0.69913936215155581</v>
      </c>
      <c r="W298">
        <f>((1/2 * (Table39[[#This Row],[t1]]-Table39[[#This Row],[out_o1]])^2))</f>
        <v>0.10583953811281294</v>
      </c>
      <c r="X298">
        <f>((1/2 * (Table39[[#This Row],[t2]]-Table39[[#This Row],[out_o2]])^2))</f>
        <v>4.2299955324801901E-2</v>
      </c>
      <c r="Y298" s="30">
        <f>Table39[[#This Row],[E1]]+Table39[[#This Row],[E2]]</f>
        <v>0.14813949343761484</v>
      </c>
      <c r="Z29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-8.1512570155475254E-4</v>
      </c>
      <c r="AA29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-1.6302514031095051E-3</v>
      </c>
      <c r="AB29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-7.8916498422505808E-4</v>
      </c>
      <c r="AC29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-1.5783299684501162E-3</v>
      </c>
      <c r="AD298">
        <f>(Table39[[#This Row],[out_o1]]-Table39[[#This Row],[t1]])*Table39[[#This Row],[out_o1]]*(1-Table39[[#This Row],[out_o1]])*Table39[[#This Row],[out_h1]]</f>
        <v>5.8106656591676707E-2</v>
      </c>
      <c r="AE298">
        <f>(Table39[[#This Row],[out_o1]]-Table39[[#This Row],[t1]])*Table39[[#This Row],[out_o1]]*(1-Table39[[#This Row],[out_o1]])*Table39[[#This Row],[out_h2]]</f>
        <v>5.8534388416304962E-2</v>
      </c>
      <c r="AF298">
        <f>(Table39[[#This Row],[out_o2]]-Table39[[#This Row],[t2]])*Table39[[#This Row],[out_o2]]*(1-Table39[[#This Row],[out_o2]])*Table39[[#This Row],[out_h1]]</f>
        <v>-3.1018321604345995E-2</v>
      </c>
      <c r="AG298">
        <f>(Table39[[#This Row],[out_o2]]-Table39[[#This Row],[t2]])*Table39[[#This Row],[out_o2]]*(1-Table39[[#This Row],[out_o2]])*Table39[[#This Row],[out_h2]]</f>
        <v>-3.1246652127472897E-2</v>
      </c>
    </row>
    <row r="299" spans="1:33">
      <c r="A299">
        <v>6</v>
      </c>
      <c r="B299">
        <v>0.05</v>
      </c>
      <c r="C299">
        <v>0.1</v>
      </c>
      <c r="D299">
        <v>0.01</v>
      </c>
      <c r="E299">
        <v>0.99</v>
      </c>
      <c r="F299" s="29">
        <v>2</v>
      </c>
      <c r="G299">
        <f t="shared" si="40"/>
        <v>0.15356764463856845</v>
      </c>
      <c r="H299">
        <f t="shared" si="41"/>
        <v>0.2071352892771369</v>
      </c>
      <c r="I299">
        <f t="shared" si="42"/>
        <v>0.25324789923230945</v>
      </c>
      <c r="J299">
        <f t="shared" si="43"/>
        <v>0.30649579846461883</v>
      </c>
      <c r="K299">
        <f t="shared" si="44"/>
        <v>-0.25701423429352754</v>
      </c>
      <c r="L299">
        <f t="shared" si="45"/>
        <v>-0.21186262461902694</v>
      </c>
      <c r="M299">
        <f t="shared" si="46"/>
        <v>0.86434362316815772</v>
      </c>
      <c r="N299">
        <f t="shared" si="47"/>
        <v>0.91703242779825278</v>
      </c>
      <c r="O299">
        <f>((Table39[[#This Row],[i1]]*Table39[[#This Row],[w1]])+(Table39[[#This Row],[i2]]*Table39[[#This Row],[w2]]))</f>
        <v>2.8391911159642114E-2</v>
      </c>
      <c r="P299">
        <f>((Table39[[#This Row],[i1]]*Table39[[#This Row],[w3]])+(Table39[[#This Row],[i2]]*Table39[[#This Row],[w4]]))</f>
        <v>4.3311974808077358E-2</v>
      </c>
      <c r="Q299">
        <f>((1/(1 + EXP(-Table39[[#This Row],[h1]]))))</f>
        <v>0.50709750102131845</v>
      </c>
      <c r="R299">
        <f>((1/(1 + EXP(-Table39[[#This Row],[h2]]))))</f>
        <v>0.51082630130887485</v>
      </c>
      <c r="S299">
        <f>((Table39[[#This Row],[out_h1]]*Table39[[#This Row],[w5]])+(Table39[[#This Row],[out_h2]]*Table39[[#This Row],[w6]]))</f>
        <v>-0.23855627685688358</v>
      </c>
      <c r="T299">
        <f>((Table39[[#This Row],[out_h1]]*Table39[[#This Row],[w7]])+(Table39[[#This Row],[out_h2]]*Table39[[#This Row],[w8]]))</f>
        <v>0.90675077460476428</v>
      </c>
      <c r="U299">
        <f>((1/(1 + EXP(-Table39[[#This Row],[o1]]))))</f>
        <v>0.44064216421910163</v>
      </c>
      <c r="V299">
        <f>((1/(1 + EXP(-Table39[[#This Row],[o2]]))))</f>
        <v>0.71233481084063943</v>
      </c>
      <c r="W299">
        <f>((1/2 * (Table39[[#This Row],[t1]]-Table39[[#This Row],[out_o1]])^2))</f>
        <v>9.2726336801655845E-2</v>
      </c>
      <c r="X299">
        <f>((1/2 * (Table39[[#This Row],[t2]]-Table39[[#This Row],[out_o2]])^2))</f>
        <v>3.8548978635451737E-2</v>
      </c>
      <c r="Y299" s="30">
        <f>Table39[[#This Row],[E1]]+Table39[[#This Row],[E2]]</f>
        <v>0.13127531543710758</v>
      </c>
      <c r="Z29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-9.5554846313581883E-4</v>
      </c>
      <c r="AA29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-1.9110969262716377E-3</v>
      </c>
      <c r="AB29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-9.3311950090827324E-4</v>
      </c>
      <c r="AC29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-1.8662390018165465E-3</v>
      </c>
      <c r="AD299">
        <f>(Table39[[#This Row],[out_o1]]-Table39[[#This Row],[t1]])*Table39[[#This Row],[out_o1]]*(1-Table39[[#This Row],[out_o1]])*Table39[[#This Row],[out_h1]]</f>
        <v>5.3824970149984323E-2</v>
      </c>
      <c r="AE299">
        <f>(Table39[[#This Row],[out_o1]]-Table39[[#This Row],[t1]])*Table39[[#This Row],[out_o1]]*(1-Table39[[#This Row],[out_o1]])*Table39[[#This Row],[out_h2]]</f>
        <v>5.4220757082021558E-2</v>
      </c>
      <c r="AF299">
        <f>(Table39[[#This Row],[out_o2]]-Table39[[#This Row],[t2]])*Table39[[#This Row],[out_o2]]*(1-Table39[[#This Row],[out_o2]])*Table39[[#This Row],[out_h1]]</f>
        <v>-2.8852562117539629E-2</v>
      </c>
      <c r="AG299">
        <f>(Table39[[#This Row],[out_o2]]-Table39[[#This Row],[t2]])*Table39[[#This Row],[out_o2]]*(1-Table39[[#This Row],[out_o2]])*Table39[[#This Row],[out_h2]]</f>
        <v>-2.9064721399933918E-2</v>
      </c>
    </row>
    <row r="300" spans="1:33">
      <c r="A300">
        <v>7</v>
      </c>
      <c r="B300">
        <v>0.05</v>
      </c>
      <c r="C300">
        <v>0.1</v>
      </c>
      <c r="D300">
        <v>0.01</v>
      </c>
      <c r="E300">
        <v>0.99</v>
      </c>
      <c r="F300" s="29">
        <v>2</v>
      </c>
      <c r="G300">
        <f t="shared" si="40"/>
        <v>0.1554787415648401</v>
      </c>
      <c r="H300">
        <f t="shared" si="41"/>
        <v>0.21095748312968018</v>
      </c>
      <c r="I300">
        <f t="shared" si="42"/>
        <v>0.25511413823412599</v>
      </c>
      <c r="J300">
        <f t="shared" si="43"/>
        <v>0.31022827646825191</v>
      </c>
      <c r="K300">
        <f t="shared" si="44"/>
        <v>-0.3646641745934962</v>
      </c>
      <c r="L300">
        <f t="shared" si="45"/>
        <v>-0.32030413878307007</v>
      </c>
      <c r="M300">
        <f t="shared" si="46"/>
        <v>0.92204874740323695</v>
      </c>
      <c r="N300">
        <f t="shared" si="47"/>
        <v>0.97516187059812065</v>
      </c>
      <c r="O300">
        <f>((Table39[[#This Row],[i1]]*Table39[[#This Row],[w1]])+(Table39[[#This Row],[i2]]*Table39[[#This Row],[w2]]))</f>
        <v>2.8869685391210025E-2</v>
      </c>
      <c r="P300">
        <f>((Table39[[#This Row],[i1]]*Table39[[#This Row],[w3]])+(Table39[[#This Row],[i2]]*Table39[[#This Row],[w4]]))</f>
        <v>4.3778534558531493E-2</v>
      </c>
      <c r="Q300">
        <f>((1/(1 + EXP(-Table39[[#This Row],[h1]]))))</f>
        <v>0.50721692010434039</v>
      </c>
      <c r="R300">
        <f>((1/(1 + EXP(-Table39[[#This Row],[h2]]))))</f>
        <v>0.51094288597058235</v>
      </c>
      <c r="S300">
        <f>((Table39[[#This Row],[out_h1]]*Table39[[#This Row],[w5]])+(Table39[[#This Row],[out_h2]]*Table39[[#This Row],[w6]]))</f>
        <v>-0.34862096056784836</v>
      </c>
      <c r="T300">
        <f>((Table39[[#This Row],[out_h1]]*Table39[[#This Row],[w7]])+(Table39[[#This Row],[out_h2]]*Table39[[#This Row],[w8]]))</f>
        <v>0.96593074629581011</v>
      </c>
      <c r="U300">
        <f>((1/(1 + EXP(-Table39[[#This Row],[o1]]))))</f>
        <v>0.41371687444973543</v>
      </c>
      <c r="V300">
        <f>((1/(1 + EXP(-Table39[[#This Row],[o2]]))))</f>
        <v>0.72430766663815227</v>
      </c>
      <c r="W300">
        <f>((1/2 * (Table39[[#This Row],[t1]]-Table39[[#This Row],[out_o1]])^2))</f>
        <v>8.1493657357731716E-2</v>
      </c>
      <c r="X300">
        <f>((1/2 * (Table39[[#This Row],[t2]]-Table39[[#This Row],[out_o2]])^2))</f>
        <v>3.5296208003631611E-2</v>
      </c>
      <c r="Y300" s="30">
        <f>Table39[[#This Row],[E1]]+Table39[[#This Row],[E2]]</f>
        <v>0.11678986536136332</v>
      </c>
      <c r="Z30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-1.0576370079769459E-3</v>
      </c>
      <c r="AA30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-2.1152740159538917E-3</v>
      </c>
      <c r="AB30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-1.0385662797453769E-3</v>
      </c>
      <c r="AC30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-2.0771325594907538E-3</v>
      </c>
      <c r="AD300">
        <f>(Table39[[#This Row],[out_o1]]-Table39[[#This Row],[t1]])*Table39[[#This Row],[out_o1]]*(1-Table39[[#This Row],[out_o1]])*Table39[[#This Row],[out_h1]]</f>
        <v>4.966852516198967E-2</v>
      </c>
      <c r="AE300">
        <f>(Table39[[#This Row],[out_o1]]-Table39[[#This Row],[t1]])*Table39[[#This Row],[out_o1]]*(1-Table39[[#This Row],[out_o1]])*Table39[[#This Row],[out_h2]]</f>
        <v>5.0033385287992733E-2</v>
      </c>
      <c r="AF300">
        <f>(Table39[[#This Row],[out_o2]]-Table39[[#This Row],[t2]])*Table39[[#This Row],[out_o2]]*(1-Table39[[#This Row],[out_o2]])*Table39[[#This Row],[out_h1]]</f>
        <v>-2.6910423145545908E-2</v>
      </c>
      <c r="AG300">
        <f>(Table39[[#This Row],[out_o2]]-Table39[[#This Row],[t2]])*Table39[[#This Row],[out_o2]]*(1-Table39[[#This Row],[out_o2]])*Table39[[#This Row],[out_h2]]</f>
        <v>-2.710810448091186E-2</v>
      </c>
    </row>
    <row r="301" spans="1:33">
      <c r="A301">
        <v>8</v>
      </c>
      <c r="B301">
        <v>0.05</v>
      </c>
      <c r="C301">
        <v>0.1</v>
      </c>
      <c r="D301">
        <v>0.01</v>
      </c>
      <c r="E301">
        <v>0.99</v>
      </c>
      <c r="F301" s="29">
        <v>2</v>
      </c>
      <c r="G301">
        <f t="shared" si="40"/>
        <v>0.157594015580794</v>
      </c>
      <c r="H301">
        <f t="shared" si="41"/>
        <v>0.21518803116158797</v>
      </c>
      <c r="I301">
        <f t="shared" si="42"/>
        <v>0.25719127079361676</v>
      </c>
      <c r="J301">
        <f t="shared" si="43"/>
        <v>0.31438254158723339</v>
      </c>
      <c r="K301">
        <f t="shared" si="44"/>
        <v>-0.46400122491747553</v>
      </c>
      <c r="L301">
        <f t="shared" si="45"/>
        <v>-0.42037090935905552</v>
      </c>
      <c r="M301">
        <f t="shared" si="46"/>
        <v>0.9758695936943288</v>
      </c>
      <c r="N301">
        <f t="shared" si="47"/>
        <v>1.0293780795599443</v>
      </c>
      <c r="O301">
        <f>((Table39[[#This Row],[i1]]*Table39[[#This Row],[w1]])+(Table39[[#This Row],[i2]]*Table39[[#This Row],[w2]]))</f>
        <v>2.9398503895198498E-2</v>
      </c>
      <c r="P301">
        <f>((Table39[[#This Row],[i1]]*Table39[[#This Row],[w3]])+(Table39[[#This Row],[i2]]*Table39[[#This Row],[w4]]))</f>
        <v>4.4297817698404178E-2</v>
      </c>
      <c r="Q301">
        <f>((1/(1 + EXP(-Table39[[#This Row],[h1]]))))</f>
        <v>0.50734909667986416</v>
      </c>
      <c r="R301">
        <f>((1/(1 + EXP(-Table39[[#This Row],[h2]]))))</f>
        <v>0.51107264383282125</v>
      </c>
      <c r="S301">
        <f>((Table39[[#This Row],[out_h1]]*Table39[[#This Row],[w5]])+(Table39[[#This Row],[out_h2]]*Table39[[#This Row],[w6]]))</f>
        <v>-0.45025067435677146</v>
      </c>
      <c r="T301">
        <f>((Table39[[#This Row],[out_h1]]*Table39[[#This Row],[w7]])+(Table39[[#This Row],[out_h2]]*Table39[[#This Row],[w8]]))</f>
        <v>1.0211935334624167</v>
      </c>
      <c r="U301">
        <f>((1/(1 + EXP(-Table39[[#This Row],[o1]]))))</f>
        <v>0.38930116762967526</v>
      </c>
      <c r="V301">
        <f>((1/(1 + EXP(-Table39[[#This Row],[o2]]))))</f>
        <v>0.73520502010697264</v>
      </c>
      <c r="W301">
        <f>((1/2 * (Table39[[#This Row],[t1]]-Table39[[#This Row],[out_o1]])^2))</f>
        <v>7.1934687882617504E-2</v>
      </c>
      <c r="X301">
        <f>((1/2 * (Table39[[#This Row],[t2]]-Table39[[#This Row],[out_o2]])^2))</f>
        <v>3.2460240889344107E-2</v>
      </c>
      <c r="Y301" s="30">
        <f>Table39[[#This Row],[E1]]+Table39[[#This Row],[E2]]</f>
        <v>0.1043949287719616</v>
      </c>
      <c r="Z30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-1.1278630281738751E-3</v>
      </c>
      <c r="AA30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-2.2557260563477502E-3</v>
      </c>
      <c r="AB30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-1.1118630678776601E-3</v>
      </c>
      <c r="AC30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-2.2237261357553203E-3</v>
      </c>
      <c r="AD301">
        <f>(Table39[[#This Row],[out_o1]]-Table39[[#This Row],[t1]])*Table39[[#This Row],[out_o1]]*(1-Table39[[#This Row],[out_o1]])*Table39[[#This Row],[out_h1]]</f>
        <v>4.5751345108682777E-2</v>
      </c>
      <c r="AE301">
        <f>(Table39[[#This Row],[out_o1]]-Table39[[#This Row],[t1]])*Table39[[#This Row],[out_o1]]*(1-Table39[[#This Row],[out_o1]])*Table39[[#This Row],[out_h2]]</f>
        <v>4.6087124342228725E-2</v>
      </c>
      <c r="AF301">
        <f>(Table39[[#This Row],[out_o2]]-Table39[[#This Row],[t2]])*Table39[[#This Row],[out_o2]]*(1-Table39[[#This Row],[out_o2]])*Table39[[#This Row],[out_h1]]</f>
        <v>-2.516610299231907E-2</v>
      </c>
      <c r="AG301">
        <f>(Table39[[#This Row],[out_o2]]-Table39[[#This Row],[t2]])*Table39[[#This Row],[out_o2]]*(1-Table39[[#This Row],[out_o2]])*Table39[[#This Row],[out_h2]]</f>
        <v>-2.5350802584298837E-2</v>
      </c>
    </row>
    <row r="302" spans="1:33">
      <c r="A302">
        <v>9</v>
      </c>
      <c r="B302">
        <v>0.05</v>
      </c>
      <c r="C302">
        <v>0.1</v>
      </c>
      <c r="D302">
        <v>0.01</v>
      </c>
      <c r="E302">
        <v>0.99</v>
      </c>
      <c r="F302" s="29">
        <v>2</v>
      </c>
      <c r="G302">
        <f t="shared" si="40"/>
        <v>0.15984974163714175</v>
      </c>
      <c r="H302">
        <f t="shared" si="41"/>
        <v>0.21969948327428346</v>
      </c>
      <c r="I302">
        <f t="shared" si="42"/>
        <v>0.25941499692937209</v>
      </c>
      <c r="J302">
        <f t="shared" si="43"/>
        <v>0.31882999385874405</v>
      </c>
      <c r="K302">
        <f t="shared" si="44"/>
        <v>-0.5555039151348411</v>
      </c>
      <c r="L302">
        <f t="shared" si="45"/>
        <v>-0.51254515804351297</v>
      </c>
      <c r="M302">
        <f t="shared" si="46"/>
        <v>1.026201799678967</v>
      </c>
      <c r="N302">
        <f t="shared" si="47"/>
        <v>1.0800796847285419</v>
      </c>
      <c r="O302">
        <f>((Table39[[#This Row],[i1]]*Table39[[#This Row],[w1]])+(Table39[[#This Row],[i2]]*Table39[[#This Row],[w2]]))</f>
        <v>2.9962435409285434E-2</v>
      </c>
      <c r="P302">
        <f>((Table39[[#This Row],[i1]]*Table39[[#This Row],[w3]])+(Table39[[#This Row],[i2]]*Table39[[#This Row],[w4]]))</f>
        <v>4.4853749232343011E-2</v>
      </c>
      <c r="Q302">
        <f>((1/(1 + EXP(-Table39[[#This Row],[h1]]))))</f>
        <v>0.50749004851298918</v>
      </c>
      <c r="R302">
        <f>((1/(1 + EXP(-Table39[[#This Row],[h2]]))))</f>
        <v>0.51121155769850635</v>
      </c>
      <c r="S302">
        <f>((Table39[[#This Row],[out_h1]]*Table39[[#This Row],[w5]])+(Table39[[#This Row],[out_h2]]*Table39[[#This Row],[w6]]))</f>
        <v>-0.54393171747518732</v>
      </c>
      <c r="T302">
        <f>((Table39[[#This Row],[out_h1]]*Table39[[#This Row],[w7]])+(Table39[[#This Row],[out_h2]]*Table39[[#This Row],[w8]]))</f>
        <v>1.0729364191717852</v>
      </c>
      <c r="U302">
        <f>((1/(1 + EXP(-Table39[[#This Row],[o1]]))))</f>
        <v>0.36727343950467189</v>
      </c>
      <c r="V302">
        <f>((1/(1 + EXP(-Table39[[#This Row],[o2]]))))</f>
        <v>0.74515494036234975</v>
      </c>
      <c r="W302">
        <f>((1/2 * (Table39[[#This Row],[t1]]-Table39[[#This Row],[out_o1]])^2))</f>
        <v>6.3822155287749219E-2</v>
      </c>
      <c r="X302">
        <f>((1/2 * (Table39[[#This Row],[t2]]-Table39[[#This Row],[out_o2]])^2))</f>
        <v>2.9974551614482252E-2</v>
      </c>
      <c r="Y302" s="30">
        <f>Table39[[#This Row],[E1]]+Table39[[#This Row],[E2]]</f>
        <v>9.3796706902231464E-2</v>
      </c>
      <c r="Z30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-1.1726687955818317E-3</v>
      </c>
      <c r="AA30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-2.3453375911636635E-3</v>
      </c>
      <c r="AB30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-1.1594026242357145E-3</v>
      </c>
      <c r="AC30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-2.3188052484714289E-3</v>
      </c>
      <c r="AD302">
        <f>(Table39[[#This Row],[out_o1]]-Table39[[#This Row],[t1]])*Table39[[#This Row],[out_o1]]*(1-Table39[[#This Row],[out_o1]])*Table39[[#This Row],[out_h1]]</f>
        <v>4.2134112375527923E-2</v>
      </c>
      <c r="AE302">
        <f>(Table39[[#This Row],[out_o1]]-Table39[[#This Row],[t1]])*Table39[[#This Row],[out_o1]]*(1-Table39[[#This Row],[out_o1]])*Table39[[#This Row],[out_h2]]</f>
        <v>4.2443088850413674E-2</v>
      </c>
      <c r="AF302">
        <f>(Table39[[#This Row],[out_o2]]-Table39[[#This Row],[t2]])*Table39[[#This Row],[out_o2]]*(1-Table39[[#This Row],[out_o2]])*Table39[[#This Row],[out_h1]]</f>
        <v>-2.3596178888182787E-2</v>
      </c>
      <c r="AG302">
        <f>(Table39[[#This Row],[out_o2]]-Table39[[#This Row],[t2]])*Table39[[#This Row],[out_o2]]*(1-Table39[[#This Row],[out_o2]])*Table39[[#This Row],[out_h2]]</f>
        <v>-2.3769213604297484E-2</v>
      </c>
    </row>
    <row r="303" spans="1:33">
      <c r="A303">
        <v>10</v>
      </c>
      <c r="B303">
        <v>0.05</v>
      </c>
      <c r="C303">
        <v>0.1</v>
      </c>
      <c r="D303">
        <v>0.01</v>
      </c>
      <c r="E303">
        <v>0.99</v>
      </c>
      <c r="F303" s="29">
        <v>2</v>
      </c>
      <c r="G303">
        <f t="shared" si="40"/>
        <v>0.16219507922830542</v>
      </c>
      <c r="H303">
        <f t="shared" si="41"/>
        <v>0.22439015845661078</v>
      </c>
      <c r="I303">
        <f t="shared" si="42"/>
        <v>0.26173380217784353</v>
      </c>
      <c r="J303">
        <f t="shared" si="43"/>
        <v>0.32346760435568689</v>
      </c>
      <c r="K303">
        <f t="shared" si="44"/>
        <v>-0.63977213988589698</v>
      </c>
      <c r="L303">
        <f t="shared" si="45"/>
        <v>-0.59743133574434037</v>
      </c>
      <c r="M303">
        <f t="shared" si="46"/>
        <v>1.0733941574553325</v>
      </c>
      <c r="N303">
        <f t="shared" si="47"/>
        <v>1.1276181119371369</v>
      </c>
      <c r="O303">
        <f>((Table39[[#This Row],[i1]]*Table39[[#This Row],[w1]])+(Table39[[#This Row],[i2]]*Table39[[#This Row],[w2]]))</f>
        <v>3.054876980707635E-2</v>
      </c>
      <c r="P303">
        <f>((Table39[[#This Row],[i1]]*Table39[[#This Row],[w3]])+(Table39[[#This Row],[i2]]*Table39[[#This Row],[w4]]))</f>
        <v>4.5433450544460866E-2</v>
      </c>
      <c r="Q303">
        <f>((1/(1 + EXP(-Table39[[#This Row],[h1]]))))</f>
        <v>0.50763659857079391</v>
      </c>
      <c r="R303">
        <f>((1/(1 + EXP(-Table39[[#This Row],[h2]]))))</f>
        <v>0.51135640921314762</v>
      </c>
      <c r="S303">
        <f>((Table39[[#This Row],[out_h1]]*Table39[[#This Row],[w5]])+(Table39[[#This Row],[out_h2]]*Table39[[#This Row],[w6]]))</f>
        <v>-0.63027209554967523</v>
      </c>
      <c r="T303">
        <f>((Table39[[#This Row],[out_h1]]*Table39[[#This Row],[w7]])+(Table39[[#This Row],[out_h2]]*Table39[[#This Row],[w8]]))</f>
        <v>1.1215089077002718</v>
      </c>
      <c r="U303">
        <f>((1/(1 + EXP(-Table39[[#This Row],[o1]]))))</f>
        <v>0.34744884352765193</v>
      </c>
      <c r="V303">
        <f>((1/(1 + EXP(-Table39[[#This Row],[o2]]))))</f>
        <v>0.7542684960563909</v>
      </c>
      <c r="W303">
        <f>((1/2 * (Table39[[#This Row],[t1]]-Table39[[#This Row],[out_o1]])^2))</f>
        <v>5.6935860999074855E-2</v>
      </c>
      <c r="X303">
        <f>((1/2 * (Table39[[#This Row],[t2]]-Table39[[#This Row],[out_o2]])^2))</f>
        <v>2.7784670975757892E-2</v>
      </c>
      <c r="Y303" s="30">
        <f>Table39[[#This Row],[E1]]+Table39[[#This Row],[E2]]</f>
        <v>8.4720531974832744E-2</v>
      </c>
      <c r="Z30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-1.1978134109233156E-3</v>
      </c>
      <c r="AA30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-2.3956268218466312E-3</v>
      </c>
      <c r="AB30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-1.1869372956423234E-3</v>
      </c>
      <c r="AC30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-2.3738745912846469E-3</v>
      </c>
      <c r="AD303">
        <f>(Table39[[#This Row],[out_o1]]-Table39[[#This Row],[t1]])*Table39[[#This Row],[out_o1]]*(1-Table39[[#This Row],[out_o1]])*Table39[[#This Row],[out_h1]]</f>
        <v>3.8838844772315168E-2</v>
      </c>
      <c r="AE303">
        <f>(Table39[[#This Row],[out_o1]]-Table39[[#This Row],[t1]])*Table39[[#This Row],[out_o1]]*(1-Table39[[#This Row],[out_o1]])*Table39[[#This Row],[out_h2]]</f>
        <v>3.9123444323505001E-2</v>
      </c>
      <c r="AF303">
        <f>(Table39[[#This Row],[out_o2]]-Table39[[#This Row],[t2]])*Table39[[#This Row],[out_o2]]*(1-Table39[[#This Row],[out_o2]])*Table39[[#This Row],[out_h1]]</f>
        <v>-2.2179786417685352E-2</v>
      </c>
      <c r="AG303">
        <f>(Table39[[#This Row],[out_o2]]-Table39[[#This Row],[t2]])*Table39[[#This Row],[out_o2]]*(1-Table39[[#This Row],[out_o2]])*Table39[[#This Row],[out_h2]]</f>
        <v>-2.2342313323337786E-2</v>
      </c>
    </row>
    <row r="304" spans="1:33">
      <c r="A304">
        <v>11</v>
      </c>
      <c r="B304">
        <v>0.05</v>
      </c>
      <c r="C304">
        <v>0.1</v>
      </c>
      <c r="D304">
        <v>0.01</v>
      </c>
      <c r="E304">
        <v>0.99</v>
      </c>
      <c r="F304" s="29">
        <v>2</v>
      </c>
      <c r="G304">
        <f t="shared" si="40"/>
        <v>0.16459070605015205</v>
      </c>
      <c r="H304">
        <f t="shared" si="41"/>
        <v>0.22918141210030404</v>
      </c>
      <c r="I304">
        <f t="shared" si="42"/>
        <v>0.26410767676912816</v>
      </c>
      <c r="J304">
        <f t="shared" si="43"/>
        <v>0.3282153535382562</v>
      </c>
      <c r="K304">
        <f t="shared" si="44"/>
        <v>-0.71744982943052737</v>
      </c>
      <c r="L304">
        <f t="shared" si="45"/>
        <v>-0.67567822439135039</v>
      </c>
      <c r="M304">
        <f t="shared" si="46"/>
        <v>1.1177537302907032</v>
      </c>
      <c r="N304">
        <f t="shared" si="47"/>
        <v>1.1723027385838125</v>
      </c>
      <c r="O304">
        <f>((Table39[[#This Row],[i1]]*Table39[[#This Row],[w1]])+(Table39[[#This Row],[i2]]*Table39[[#This Row],[w2]]))</f>
        <v>3.1147676512538011E-2</v>
      </c>
      <c r="P304">
        <f>((Table39[[#This Row],[i1]]*Table39[[#This Row],[w3]])+(Table39[[#This Row],[i2]]*Table39[[#This Row],[w4]]))</f>
        <v>4.602691919228203E-2</v>
      </c>
      <c r="Q304">
        <f>((1/(1 + EXP(-Table39[[#This Row],[h1]]))))</f>
        <v>0.50778628963123218</v>
      </c>
      <c r="R304">
        <f>((1/(1 + EXP(-Table39[[#This Row],[h2]]))))</f>
        <v>0.51150469883284444</v>
      </c>
      <c r="S304">
        <f>((Table39[[#This Row],[out_h1]]*Table39[[#This Row],[w5]])+(Table39[[#This Row],[out_h2]]*Table39[[#This Row],[w6]]))</f>
        <v>-0.70992377355829661</v>
      </c>
      <c r="T304">
        <f>((Table39[[#This Row],[out_h1]]*Table39[[#This Row],[w7]])+(Table39[[#This Row],[out_h2]]*Table39[[#This Row],[w8]]))</f>
        <v>1.1672183786660169</v>
      </c>
      <c r="U304">
        <f>((1/(1 + EXP(-Table39[[#This Row],[o1]]))))</f>
        <v>0.32961568366704314</v>
      </c>
      <c r="V304">
        <f>((1/(1 + EXP(-Table39[[#This Row],[o2]]))))</f>
        <v>0.76264185662234119</v>
      </c>
      <c r="W304">
        <f>((1/2 * (Table39[[#This Row],[t1]]-Table39[[#This Row],[out_o1]])^2))</f>
        <v>5.1077092622975689E-2</v>
      </c>
      <c r="X304">
        <f>((1/2 * (Table39[[#This Row],[t2]]-Table39[[#This Row],[out_o2]])^2))</f>
        <v>2.584586268006803E-2</v>
      </c>
      <c r="Y304" s="30">
        <f>Table39[[#This Row],[E1]]+Table39[[#This Row],[E2]]</f>
        <v>7.6922955303043716E-2</v>
      </c>
      <c r="Z30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-1.2081138047366281E-3</v>
      </c>
      <c r="AA30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-2.4162276094732561E-3</v>
      </c>
      <c r="AB30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-1.1993022085999387E-3</v>
      </c>
      <c r="AC30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-2.3986044171998774E-3</v>
      </c>
      <c r="AD304">
        <f>(Table39[[#This Row],[out_o1]]-Table39[[#This Row],[t1]])*Table39[[#This Row],[out_o1]]*(1-Table39[[#This Row],[out_o1]])*Table39[[#This Row],[out_h1]]</f>
        <v>3.5862516921490187E-2</v>
      </c>
      <c r="AE304">
        <f>(Table39[[#This Row],[out_o1]]-Table39[[#This Row],[t1]])*Table39[[#This Row],[out_o1]]*(1-Table39[[#This Row],[out_o1]])*Table39[[#This Row],[out_h2]]</f>
        <v>3.6125130378444073E-2</v>
      </c>
      <c r="AF304">
        <f>(Table39[[#This Row],[out_o2]]-Table39[[#This Row],[t2]])*Table39[[#This Row],[out_o2]]*(1-Table39[[#This Row],[out_o2]])*Table39[[#This Row],[out_h1]]</f>
        <v>-2.0898554990327323E-2</v>
      </c>
      <c r="AG304">
        <f>(Table39[[#This Row],[out_o2]]-Table39[[#This Row],[t2]])*Table39[[#This Row],[out_o2]]*(1-Table39[[#This Row],[out_o2]])*Table39[[#This Row],[out_h2]]</f>
        <v>-2.10515905896793E-2</v>
      </c>
    </row>
    <row r="305" spans="1:33">
      <c r="A305">
        <v>12</v>
      </c>
      <c r="B305">
        <v>0.05</v>
      </c>
      <c r="C305">
        <v>0.1</v>
      </c>
      <c r="D305">
        <v>0.01</v>
      </c>
      <c r="E305">
        <v>0.99</v>
      </c>
      <c r="F305" s="29">
        <v>2</v>
      </c>
      <c r="G305">
        <f t="shared" si="40"/>
        <v>0.1670069336596253</v>
      </c>
      <c r="H305">
        <f t="shared" si="41"/>
        <v>0.23401386731925056</v>
      </c>
      <c r="I305">
        <f t="shared" si="42"/>
        <v>0.26650628118632802</v>
      </c>
      <c r="J305">
        <f t="shared" si="43"/>
        <v>0.33301256237265597</v>
      </c>
      <c r="K305">
        <f t="shared" si="44"/>
        <v>-0.78917486327350772</v>
      </c>
      <c r="L305">
        <f t="shared" si="45"/>
        <v>-0.74792848514823851</v>
      </c>
      <c r="M305">
        <f t="shared" si="46"/>
        <v>1.1595508402713579</v>
      </c>
      <c r="N305">
        <f t="shared" si="47"/>
        <v>1.2144059197631711</v>
      </c>
      <c r="O305">
        <f>((Table39[[#This Row],[i1]]*Table39[[#This Row],[w1]])+(Table39[[#This Row],[i2]]*Table39[[#This Row],[w2]]))</f>
        <v>3.1751733414906322E-2</v>
      </c>
      <c r="P305">
        <f>((Table39[[#This Row],[i1]]*Table39[[#This Row],[w3]])+(Table39[[#This Row],[i2]]*Table39[[#This Row],[w4]]))</f>
        <v>4.6626570296582001E-2</v>
      </c>
      <c r="Q305">
        <f>((1/(1 + EXP(-Table39[[#This Row],[h1]]))))</f>
        <v>0.50793726652039584</v>
      </c>
      <c r="R305">
        <f>((1/(1 + EXP(-Table39[[#This Row],[h2]]))))</f>
        <v>0.51165453120208748</v>
      </c>
      <c r="S305">
        <f>((Table39[[#This Row],[out_h1]]*Table39[[#This Row],[w5]])+(Table39[[#This Row],[out_h2]]*Table39[[#This Row],[w6]]))</f>
        <v>-0.783532321298962</v>
      </c>
      <c r="T305">
        <f>((Table39[[#This Row],[out_h1]]*Table39[[#This Row],[w7]])+(Table39[[#This Row],[out_h2]]*Table39[[#This Row],[w8]]))</f>
        <v>1.2103353757643269</v>
      </c>
      <c r="U305">
        <f>((1/(1 + EXP(-Table39[[#This Row],[o1]]))))</f>
        <v>0.31355908973184571</v>
      </c>
      <c r="V305">
        <f>((1/(1 + EXP(-Table39[[#This Row],[o2]]))))</f>
        <v>0.77035828454452737</v>
      </c>
      <c r="W305">
        <f>((1/2 * (Table39[[#This Row],[t1]]-Table39[[#This Row],[out_o1]])^2))</f>
        <v>4.6074060479413377E-2</v>
      </c>
      <c r="X305">
        <f>((1/2 * (Table39[[#This Row],[t2]]-Table39[[#This Row],[out_o2]])^2))</f>
        <v>2.41212415841114E-2</v>
      </c>
      <c r="Y305" s="30">
        <f>Table39[[#This Row],[E1]]+Table39[[#This Row],[E2]]</f>
        <v>7.0195302063524784E-2</v>
      </c>
      <c r="Z30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-1.2074286309826671E-3</v>
      </c>
      <c r="AA30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-2.4148572619653343E-3</v>
      </c>
      <c r="AB30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-1.200386590111552E-3</v>
      </c>
      <c r="AC30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-2.4007731802231039E-3</v>
      </c>
      <c r="AD305">
        <f>(Table39[[#This Row],[out_o1]]-Table39[[#This Row],[t1]])*Table39[[#This Row],[out_o1]]*(1-Table39[[#This Row],[out_o1]])*Table39[[#This Row],[out_h1]]</f>
        <v>3.3187601975388885E-2</v>
      </c>
      <c r="AE305">
        <f>(Table39[[#This Row],[out_o1]]-Table39[[#This Row],[t1]])*Table39[[#This Row],[out_o1]]*(1-Table39[[#This Row],[out_o1]])*Table39[[#This Row],[out_h2]]</f>
        <v>3.3430480592148537E-2</v>
      </c>
      <c r="AF305">
        <f>(Table39[[#This Row],[out_o2]]-Table39[[#This Row],[t2]])*Table39[[#This Row],[out_o2]]*(1-Table39[[#This Row],[out_o2]])*Table39[[#This Row],[out_h1]]</f>
        <v>-1.9736422987664683E-2</v>
      </c>
      <c r="AG305">
        <f>(Table39[[#This Row],[out_o2]]-Table39[[#This Row],[t2]])*Table39[[#This Row],[out_o2]]*(1-Table39[[#This Row],[out_o2]])*Table39[[#This Row],[out_h2]]</f>
        <v>-1.9880861116053174E-2</v>
      </c>
    </row>
    <row r="306" spans="1:33">
      <c r="A306">
        <v>13</v>
      </c>
      <c r="B306">
        <v>0.05</v>
      </c>
      <c r="C306">
        <v>0.1</v>
      </c>
      <c r="D306">
        <v>0.01</v>
      </c>
      <c r="E306">
        <v>0.99</v>
      </c>
      <c r="F306" s="29">
        <v>2</v>
      </c>
      <c r="G306">
        <f t="shared" si="40"/>
        <v>0.16942179092159063</v>
      </c>
      <c r="H306">
        <f t="shared" si="41"/>
        <v>0.23884358184318122</v>
      </c>
      <c r="I306">
        <f t="shared" si="42"/>
        <v>0.2689070543665511</v>
      </c>
      <c r="J306">
        <f t="shared" si="43"/>
        <v>0.33781410873310219</v>
      </c>
      <c r="K306">
        <f t="shared" si="44"/>
        <v>-0.8555500672242855</v>
      </c>
      <c r="L306">
        <f t="shared" si="45"/>
        <v>-0.81478944633253558</v>
      </c>
      <c r="M306">
        <f t="shared" si="46"/>
        <v>1.1990236862466872</v>
      </c>
      <c r="N306">
        <f t="shared" si="47"/>
        <v>1.2541676419952774</v>
      </c>
      <c r="O306">
        <f>((Table39[[#This Row],[i1]]*Table39[[#This Row],[w1]])+(Table39[[#This Row],[i2]]*Table39[[#This Row],[w2]]))</f>
        <v>3.2355447730397655E-2</v>
      </c>
      <c r="P306">
        <f>((Table39[[#This Row],[i1]]*Table39[[#This Row],[w3]])+(Table39[[#This Row],[i2]]*Table39[[#This Row],[w4]]))</f>
        <v>4.7226763591637778E-2</v>
      </c>
      <c r="Q306">
        <f>((1/(1 + EXP(-Table39[[#This Row],[h1]]))))</f>
        <v>0.50808815633752313</v>
      </c>
      <c r="R306">
        <f>((1/(1 + EXP(-Table39[[#This Row],[h2]]))))</f>
        <v>0.51180449694923003</v>
      </c>
      <c r="S306">
        <f>((Table39[[#This Row],[out_h1]]*Table39[[#This Row],[w5]])+(Table39[[#This Row],[out_h2]]*Table39[[#This Row],[w6]]))</f>
        <v>-0.85170775901019624</v>
      </c>
      <c r="T306">
        <f>((Table39[[#This Row],[out_h1]]*Table39[[#This Row],[w7]])+(Table39[[#This Row],[out_h2]]*Table39[[#This Row],[w8]]))</f>
        <v>1.2510983732514949</v>
      </c>
      <c r="U306">
        <f>((1/(1 + EXP(-Table39[[#This Row],[o1]]))))</f>
        <v>0.29907473885022379</v>
      </c>
      <c r="V306">
        <f>((1/(1 + EXP(-Table39[[#This Row],[o2]]))))</f>
        <v>0.77748993693028401</v>
      </c>
      <c r="W306">
        <f>((1/2 * (Table39[[#This Row],[t1]]-Table39[[#This Row],[out_o1]])^2))</f>
        <v>4.178210232066254E-2</v>
      </c>
      <c r="X306">
        <f>((1/2 * (Table39[[#This Row],[t2]]-Table39[[#This Row],[out_o2]])^2))</f>
        <v>2.2580263452947332E-2</v>
      </c>
      <c r="Y306" s="30">
        <f>Table39[[#This Row],[E1]]+Table39[[#This Row],[E2]]</f>
        <v>6.4362365773609875E-2</v>
      </c>
      <c r="Z30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-1.1987617663217491E-3</v>
      </c>
      <c r="AA30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-2.3975235326434982E-3</v>
      </c>
      <c r="AB30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-1.1932293022997057E-3</v>
      </c>
      <c r="AC30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-2.3864586045994115E-3</v>
      </c>
      <c r="AD306">
        <f>(Table39[[#This Row],[out_o1]]-Table39[[#This Row],[t1]])*Table39[[#This Row],[out_o1]]*(1-Table39[[#This Row],[out_o1]])*Table39[[#This Row],[out_h1]]</f>
        <v>3.0789359731510719E-2</v>
      </c>
      <c r="AE306">
        <f>(Table39[[#This Row],[out_o1]]-Table39[[#This Row],[t1]])*Table39[[#This Row],[out_o1]]*(1-Table39[[#This Row],[out_o1]])*Table39[[#This Row],[out_h2]]</f>
        <v>3.1014564248780858E-2</v>
      </c>
      <c r="AF306">
        <f>(Table39[[#This Row],[out_o2]]-Table39[[#This Row],[t2]])*Table39[[#This Row],[out_o2]]*(1-Table39[[#This Row],[out_o2]])*Table39[[#This Row],[out_h1]]</f>
        <v>-1.8679403570506438E-2</v>
      </c>
      <c r="AG306">
        <f>(Table39[[#This Row],[out_o2]]-Table39[[#This Row],[t2]])*Table39[[#This Row],[out_o2]]*(1-Table39[[#This Row],[out_o2]])*Table39[[#This Row],[out_h2]]</f>
        <v>-1.8816031486795479E-2</v>
      </c>
    </row>
    <row r="307" spans="1:33">
      <c r="A307">
        <v>14</v>
      </c>
      <c r="B307">
        <v>0.05</v>
      </c>
      <c r="C307">
        <v>0.1</v>
      </c>
      <c r="D307">
        <v>0.01</v>
      </c>
      <c r="E307">
        <v>0.99</v>
      </c>
      <c r="F307" s="29">
        <v>2</v>
      </c>
      <c r="G307">
        <f t="shared" si="40"/>
        <v>0.17181931445423412</v>
      </c>
      <c r="H307">
        <f t="shared" si="41"/>
        <v>0.24363862890846821</v>
      </c>
      <c r="I307">
        <f t="shared" si="42"/>
        <v>0.27129351297115051</v>
      </c>
      <c r="J307">
        <f t="shared" si="43"/>
        <v>0.342587025942301</v>
      </c>
      <c r="K307">
        <f t="shared" si="44"/>
        <v>-0.91712878668730691</v>
      </c>
      <c r="L307">
        <f t="shared" si="45"/>
        <v>-0.87681857483009729</v>
      </c>
      <c r="M307">
        <f t="shared" si="46"/>
        <v>1.2363824933877001</v>
      </c>
      <c r="N307">
        <f t="shared" si="47"/>
        <v>1.2917997049688683</v>
      </c>
      <c r="O307">
        <f>((Table39[[#This Row],[i1]]*Table39[[#This Row],[w1]])+(Table39[[#This Row],[i2]]*Table39[[#This Row],[w2]]))</f>
        <v>3.2954828613558529E-2</v>
      </c>
      <c r="P307">
        <f>((Table39[[#This Row],[i1]]*Table39[[#This Row],[w3]])+(Table39[[#This Row],[i2]]*Table39[[#This Row],[w4]]))</f>
        <v>4.782337824278763E-2</v>
      </c>
      <c r="Q307">
        <f>((1/(1 + EXP(-Table39[[#This Row],[h1]]))))</f>
        <v>0.50823796161712731</v>
      </c>
      <c r="R307">
        <f>((1/(1 + EXP(-Table39[[#This Row],[h2]]))))</f>
        <v>0.51195356642178513</v>
      </c>
      <c r="S307">
        <f>((Table39[[#This Row],[out_h1]]*Table39[[#This Row],[w5]])+(Table39[[#This Row],[out_h2]]*Table39[[#This Row],[w6]]))</f>
        <v>-0.91501006157548126</v>
      </c>
      <c r="T307">
        <f>((Table39[[#This Row],[out_h1]]*Table39[[#This Row],[w7]])+(Table39[[#This Row],[out_h2]]*Table39[[#This Row],[w8]]))</f>
        <v>1.289717984279888</v>
      </c>
      <c r="U307">
        <f>((1/(1 + EXP(-Table39[[#This Row],[o1]]))))</f>
        <v>0.28597571870888433</v>
      </c>
      <c r="V307">
        <f>((1/(1 + EXP(-Table39[[#This Row],[o2]]))))</f>
        <v>0.78409945126586433</v>
      </c>
      <c r="W307">
        <f>((1/2 * (Table39[[#This Row],[t1]]-Table39[[#This Row],[out_o1]])^2))</f>
        <v>3.8081298658442619E-2</v>
      </c>
      <c r="X307">
        <f>((1/2 * (Table39[[#This Row],[t2]]-Table39[[#This Row],[out_o2]])^2))</f>
        <v>2.1197517984509088E-2</v>
      </c>
      <c r="Y307" s="30">
        <f>Table39[[#This Row],[E1]]+Table39[[#This Row],[E2]]</f>
        <v>5.9278816642951704E-2</v>
      </c>
      <c r="Z30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-1.1844072612963944E-3</v>
      </c>
      <c r="AA30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-2.3688145225927888E-3</v>
      </c>
      <c r="AB30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-1.1801592098660051E-3</v>
      </c>
      <c r="AC30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-2.3603184197320101E-3</v>
      </c>
      <c r="AD307">
        <f>(Table39[[#This Row],[out_o1]]-Table39[[#This Row],[t1]])*Table39[[#This Row],[out_o1]]*(1-Table39[[#This Row],[out_o1]])*Table39[[#This Row],[out_h1]]</f>
        <v>2.8640468272535125E-2</v>
      </c>
      <c r="AE307">
        <f>(Table39[[#This Row],[out_o1]]-Table39[[#This Row],[t1]])*Table39[[#This Row],[out_o1]]*(1-Table39[[#This Row],[out_o1]])*Table39[[#This Row],[out_h2]]</f>
        <v>2.8849851808512014E-2</v>
      </c>
      <c r="AF307">
        <f>(Table39[[#This Row],[out_o2]]-Table39[[#This Row],[t2]])*Table39[[#This Row],[out_o2]]*(1-Table39[[#This Row],[out_o2]])*Table39[[#This Row],[out_h1]]</f>
        <v>-1.7715340355156206E-2</v>
      </c>
      <c r="AG307">
        <f>(Table39[[#This Row],[out_o2]]-Table39[[#This Row],[t2]])*Table39[[#This Row],[out_o2]]*(1-Table39[[#This Row],[out_o2]])*Table39[[#This Row],[out_h2]]</f>
        <v>-1.7844852923501808E-2</v>
      </c>
    </row>
    <row r="308" spans="1:33">
      <c r="A308">
        <v>15</v>
      </c>
      <c r="B308">
        <v>0.05</v>
      </c>
      <c r="C308">
        <v>0.1</v>
      </c>
      <c r="D308">
        <v>0.01</v>
      </c>
      <c r="E308">
        <v>0.99</v>
      </c>
      <c r="F308" s="29">
        <v>2</v>
      </c>
      <c r="G308">
        <f t="shared" si="40"/>
        <v>0.17418812897682692</v>
      </c>
      <c r="H308">
        <f t="shared" si="41"/>
        <v>0.24837625795365378</v>
      </c>
      <c r="I308">
        <f t="shared" si="42"/>
        <v>0.27365383139088251</v>
      </c>
      <c r="J308">
        <f t="shared" si="43"/>
        <v>0.347307662781765</v>
      </c>
      <c r="K308">
        <f t="shared" si="44"/>
        <v>-0.97440972323237718</v>
      </c>
      <c r="L308">
        <f t="shared" si="45"/>
        <v>-0.93451827844712132</v>
      </c>
      <c r="M308">
        <f t="shared" si="46"/>
        <v>1.2718131740980125</v>
      </c>
      <c r="N308">
        <f t="shared" si="47"/>
        <v>1.3274894108158719</v>
      </c>
      <c r="O308">
        <f>((Table39[[#This Row],[i1]]*Table39[[#This Row],[w1]])+(Table39[[#This Row],[i2]]*Table39[[#This Row],[w2]]))</f>
        <v>3.3547032244206729E-2</v>
      </c>
      <c r="P308">
        <f>((Table39[[#This Row],[i1]]*Table39[[#This Row],[w3]])+(Table39[[#This Row],[i2]]*Table39[[#This Row],[w4]]))</f>
        <v>4.8413457847720623E-2</v>
      </c>
      <c r="Q308">
        <f>((1/(1 + EXP(-Table39[[#This Row],[h1]]))))</f>
        <v>0.50838597160907539</v>
      </c>
      <c r="R308">
        <f>((1/(1 + EXP(-Table39[[#This Row],[h2]]))))</f>
        <v>0.51210100096365541</v>
      </c>
      <c r="S308">
        <f>((Table39[[#This Row],[out_h1]]*Table39[[#This Row],[w5]])+(Table39[[#This Row],[out_h2]]*Table39[[#This Row],[w6]]))</f>
        <v>-0.97394397970242519</v>
      </c>
      <c r="T308">
        <f>((Table39[[#This Row],[out_h1]]*Table39[[#This Row],[w7]])+(Table39[[#This Row],[out_h2]]*Table39[[#This Row],[w8]]))</f>
        <v>1.3263806322665015</v>
      </c>
      <c r="U308">
        <f>((1/(1 + EXP(-Table39[[#This Row],[o1]]))))</f>
        <v>0.27409508176369357</v>
      </c>
      <c r="V308">
        <f>((1/(1 + EXP(-Table39[[#This Row],[o2]]))))</f>
        <v>0.79024131870481351</v>
      </c>
      <c r="W308">
        <f>((1/2 * (Table39[[#This Row],[t1]]-Table39[[#This Row],[out_o1]])^2))</f>
        <v>3.4873106105885995E-2</v>
      </c>
      <c r="X308">
        <f>((1/2 * (Table39[[#This Row],[t2]]-Table39[[#This Row],[out_o2]])^2))</f>
        <v>1.9951765376395942E-2</v>
      </c>
      <c r="Y308" s="30">
        <f>Table39[[#This Row],[E1]]+Table39[[#This Row],[E2]]</f>
        <v>5.4824871482281934E-2</v>
      </c>
      <c r="Z30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-1.166094345328548E-3</v>
      </c>
      <c r="AA30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-2.332188690657096E-3</v>
      </c>
      <c r="AB30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-1.1629378271983384E-3</v>
      </c>
      <c r="AC30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-2.3258756543966769E-3</v>
      </c>
      <c r="AD308">
        <f>(Table39[[#This Row],[out_o1]]-Table39[[#This Row],[t1]])*Table39[[#This Row],[out_o1]]*(1-Table39[[#This Row],[out_o1]])*Table39[[#This Row],[out_h1]]</f>
        <v>2.6713749751854116E-2</v>
      </c>
      <c r="AE308">
        <f>(Table39[[#This Row],[out_o1]]-Table39[[#This Row],[t1]])*Table39[[#This Row],[out_o1]]*(1-Table39[[#This Row],[out_o1]])*Table39[[#This Row],[out_h2]]</f>
        <v>2.6908960418633401E-2</v>
      </c>
      <c r="AF308">
        <f>(Table39[[#This Row],[out_o2]]-Table39[[#This Row],[t2]])*Table39[[#This Row],[out_o2]]*(1-Table39[[#This Row],[out_o2]])*Table39[[#This Row],[out_h1]]</f>
        <v>-1.6833673445140654E-2</v>
      </c>
      <c r="AG308">
        <f>(Table39[[#This Row],[out_o2]]-Table39[[#This Row],[t2]])*Table39[[#This Row],[out_o2]]*(1-Table39[[#This Row],[out_o2]])*Table39[[#This Row],[out_h2]]</f>
        <v>-1.6956685476326675E-2</v>
      </c>
    </row>
    <row r="309" spans="1:33">
      <c r="A309">
        <v>16</v>
      </c>
      <c r="B309">
        <v>0.05</v>
      </c>
      <c r="C309">
        <v>0.1</v>
      </c>
      <c r="D309">
        <v>0.01</v>
      </c>
      <c r="E309">
        <v>0.99</v>
      </c>
      <c r="F309" s="29">
        <v>2</v>
      </c>
      <c r="G309">
        <f t="shared" si="40"/>
        <v>0.17652031766748402</v>
      </c>
      <c r="H309">
        <f t="shared" si="41"/>
        <v>0.25304063533496796</v>
      </c>
      <c r="I309">
        <f t="shared" si="42"/>
        <v>0.27597970704527919</v>
      </c>
      <c r="J309">
        <f t="shared" si="43"/>
        <v>0.35195941409055836</v>
      </c>
      <c r="K309">
        <f t="shared" si="44"/>
        <v>-1.0278372227360855</v>
      </c>
      <c r="L309">
        <f t="shared" si="45"/>
        <v>-0.98833619928438809</v>
      </c>
      <c r="M309">
        <f t="shared" si="46"/>
        <v>1.3054805209882938</v>
      </c>
      <c r="N309">
        <f t="shared" si="47"/>
        <v>1.3614027817685252</v>
      </c>
      <c r="O309">
        <f>((Table39[[#This Row],[i1]]*Table39[[#This Row],[w1]])+(Table39[[#This Row],[i2]]*Table39[[#This Row],[w2]]))</f>
        <v>3.4130079416870997E-2</v>
      </c>
      <c r="P309">
        <f>((Table39[[#This Row],[i1]]*Table39[[#This Row],[w3]])+(Table39[[#This Row],[i2]]*Table39[[#This Row],[w4]]))</f>
        <v>4.89949267613198E-2</v>
      </c>
      <c r="Q309">
        <f>((1/(1 + EXP(-Table39[[#This Row],[h1]]))))</f>
        <v>0.50853169168311474</v>
      </c>
      <c r="R309">
        <f>((1/(1 + EXP(-Table39[[#This Row],[h2]]))))</f>
        <v>0.51224628201876332</v>
      </c>
      <c r="S309">
        <f>((Table39[[#This Row],[out_h1]]*Table39[[#This Row],[w5]])+(Table39[[#This Row],[out_h2]]*Table39[[#This Row],[w6]]))</f>
        <v>-1.0289593451208394</v>
      </c>
      <c r="T309">
        <f>((Table39[[#This Row],[out_h1]]*Table39[[#This Row],[w7]])+(Table39[[#This Row],[out_h2]]*Table39[[#This Row],[w8]]))</f>
        <v>1.3612517310884598</v>
      </c>
      <c r="U309">
        <f>((1/(1 + EXP(-Table39[[#This Row],[o1]]))))</f>
        <v>0.26328590655689793</v>
      </c>
      <c r="V309">
        <f>((1/(1 + EXP(-Table39[[#This Row],[o2]]))))</f>
        <v>0.79596306150046148</v>
      </c>
      <c r="W309">
        <f>((1/2 * (Table39[[#This Row],[t1]]-Table39[[#This Row],[out_o1]])^2))</f>
        <v>3.2076875230174814E-2</v>
      </c>
      <c r="X309">
        <f>((1/2 * (Table39[[#This Row],[t2]]-Table39[[#This Row],[out_o2]])^2))</f>
        <v>1.8825166751136845E-2</v>
      </c>
      <c r="Y309" s="30">
        <f>Table39[[#This Row],[E1]]+Table39[[#This Row],[E2]]</f>
        <v>5.0902041981311659E-2</v>
      </c>
      <c r="Z30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-1.1451145354667948E-3</v>
      </c>
      <c r="AA30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-2.2902290709335897E-3</v>
      </c>
      <c r="AB30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-1.1428854234179161E-3</v>
      </c>
      <c r="AC30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-2.2857708468358323E-3</v>
      </c>
      <c r="AD309">
        <f>(Table39[[#This Row],[out_o1]]-Table39[[#This Row],[t1]])*Table39[[#This Row],[out_o1]]*(1-Table39[[#This Row],[out_o1]])*Table39[[#This Row],[out_h1]]</f>
        <v>2.4983635723628043E-2</v>
      </c>
      <c r="AE309">
        <f>(Table39[[#This Row],[out_o1]]-Table39[[#This Row],[t1]])*Table39[[#This Row],[out_o1]]*(1-Table39[[#This Row],[out_o1]])*Table39[[#This Row],[out_h2]]</f>
        <v>2.5166129702520874E-2</v>
      </c>
      <c r="AF309">
        <f>(Table39[[#This Row],[out_o2]]-Table39[[#This Row],[t2]])*Table39[[#This Row],[out_o2]]*(1-Table39[[#This Row],[out_o2]])*Table39[[#This Row],[out_h1]]</f>
        <v>-1.6025225495385854E-2</v>
      </c>
      <c r="AG309">
        <f>(Table39[[#This Row],[out_o2]]-Table39[[#This Row],[t2]])*Table39[[#This Row],[out_o2]]*(1-Table39[[#This Row],[out_o2]])*Table39[[#This Row],[out_h2]]</f>
        <v>-1.6142282403982307E-2</v>
      </c>
    </row>
    <row r="310" spans="1:33">
      <c r="A310">
        <v>17</v>
      </c>
      <c r="B310">
        <v>0.05</v>
      </c>
      <c r="C310">
        <v>0.1</v>
      </c>
      <c r="D310">
        <v>0.01</v>
      </c>
      <c r="E310">
        <v>0.99</v>
      </c>
      <c r="F310" s="29">
        <v>2</v>
      </c>
      <c r="G310">
        <f t="shared" si="40"/>
        <v>0.17881054673841762</v>
      </c>
      <c r="H310">
        <f t="shared" si="41"/>
        <v>0.25762109347683515</v>
      </c>
      <c r="I310">
        <f t="shared" si="42"/>
        <v>0.27826547789211503</v>
      </c>
      <c r="J310">
        <f t="shared" si="43"/>
        <v>0.35653095578423005</v>
      </c>
      <c r="K310">
        <f t="shared" si="44"/>
        <v>-1.0778044941833416</v>
      </c>
      <c r="L310">
        <f t="shared" si="45"/>
        <v>-1.0386684586894299</v>
      </c>
      <c r="M310">
        <f t="shared" si="46"/>
        <v>1.3375309719790656</v>
      </c>
      <c r="N310">
        <f t="shared" si="47"/>
        <v>1.3936873465764898</v>
      </c>
      <c r="O310">
        <f>((Table39[[#This Row],[i1]]*Table39[[#This Row],[w1]])+(Table39[[#This Row],[i2]]*Table39[[#This Row],[w2]]))</f>
        <v>3.4702636684604396E-2</v>
      </c>
      <c r="P310">
        <f>((Table39[[#This Row],[i1]]*Table39[[#This Row],[w3]])+(Table39[[#This Row],[i2]]*Table39[[#This Row],[w4]]))</f>
        <v>4.9566369473028761E-2</v>
      </c>
      <c r="Q310">
        <f>((1/(1 + EXP(-Table39[[#This Row],[h1]]))))</f>
        <v>0.50867478862081938</v>
      </c>
      <c r="R310">
        <f>((1/(1 + EXP(-Table39[[#This Row],[h2]]))))</f>
        <v>0.51238905599358942</v>
      </c>
      <c r="S310">
        <f>((Table39[[#This Row],[out_h1]]*Table39[[#This Row],[w5]])+(Table39[[#This Row],[out_h2]]*Table39[[#This Row],[w6]]))</f>
        <v>-1.0804543242914739</v>
      </c>
      <c r="T310">
        <f>((Table39[[#This Row],[out_h1]]*Table39[[#This Row],[w7]])+(Table39[[#This Row],[out_h2]]*Table39[[#This Row],[w8]]))</f>
        <v>1.3944784283077885</v>
      </c>
      <c r="U310">
        <f>((1/(1 + EXP(-Table39[[#This Row],[o1]]))))</f>
        <v>0.25342004963681364</v>
      </c>
      <c r="V310">
        <f>((1/(1 + EXP(-Table39[[#This Row],[o2]]))))</f>
        <v>0.80130623636136611</v>
      </c>
      <c r="W310">
        <f>((1/2 * (Table39[[#This Row],[t1]]-Table39[[#This Row],[out_o1]])^2))</f>
        <v>2.9626660282594405E-2</v>
      </c>
      <c r="X310">
        <f>((1/2 * (Table39[[#This Row],[t2]]-Table39[[#This Row],[out_o2]])^2))</f>
        <v>1.7802668218056317E-2</v>
      </c>
      <c r="Y310" s="30">
        <f>Table39[[#This Row],[E1]]+Table39[[#This Row],[E2]]</f>
        <v>4.7429328500650722E-2</v>
      </c>
      <c r="Z31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-1.1224256968358018E-3</v>
      </c>
      <c r="AA31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-2.2448513936716035E-3</v>
      </c>
      <c r="AB31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-1.1209848466730704E-3</v>
      </c>
      <c r="AC31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-2.2419696933461408E-3</v>
      </c>
      <c r="AD310">
        <f>(Table39[[#This Row],[out_o1]]-Table39[[#This Row],[t1]])*Table39[[#This Row],[out_o1]]*(1-Table39[[#This Row],[out_o1]])*Table39[[#This Row],[out_h1]]</f>
        <v>2.3426847702210481E-2</v>
      </c>
      <c r="AE310">
        <f>(Table39[[#This Row],[out_o1]]-Table39[[#This Row],[t1]])*Table39[[#This Row],[out_o1]]*(1-Table39[[#This Row],[out_o1]])*Table39[[#This Row],[out_h2]]</f>
        <v>2.3597907047028997E-2</v>
      </c>
      <c r="AF310">
        <f>(Table39[[#This Row],[out_o2]]-Table39[[#This Row],[t2]])*Table39[[#This Row],[out_o2]]*(1-Table39[[#This Row],[out_o2]])*Table39[[#This Row],[out_h1]]</f>
        <v>-1.5282011393942842E-2</v>
      </c>
      <c r="AG310">
        <f>(Table39[[#This Row],[out_o2]]-Table39[[#This Row],[t2]])*Table39[[#This Row],[out_o2]]*(1-Table39[[#This Row],[out_o2]])*Table39[[#This Row],[out_h2]]</f>
        <v>-1.5393598359879801E-2</v>
      </c>
    </row>
    <row r="311" spans="1:33">
      <c r="A311">
        <v>18</v>
      </c>
      <c r="B311">
        <v>0.05</v>
      </c>
      <c r="C311">
        <v>0.1</v>
      </c>
      <c r="D311">
        <v>0.01</v>
      </c>
      <c r="E311">
        <v>0.99</v>
      </c>
      <c r="F311" s="29">
        <v>2</v>
      </c>
      <c r="G311">
        <f t="shared" si="40"/>
        <v>0.18105539813208923</v>
      </c>
      <c r="H311">
        <f t="shared" si="41"/>
        <v>0.26211079626417838</v>
      </c>
      <c r="I311">
        <f t="shared" si="42"/>
        <v>0.2805074475854612</v>
      </c>
      <c r="J311">
        <f t="shared" si="43"/>
        <v>0.36101489517092233</v>
      </c>
      <c r="K311">
        <f t="shared" si="44"/>
        <v>-1.1246581895877625</v>
      </c>
      <c r="L311">
        <f t="shared" si="45"/>
        <v>-1.085864272783488</v>
      </c>
      <c r="M311">
        <f t="shared" si="46"/>
        <v>1.3680949947669512</v>
      </c>
      <c r="N311">
        <f t="shared" si="47"/>
        <v>1.4244745432962493</v>
      </c>
      <c r="O311">
        <f>((Table39[[#This Row],[i1]]*Table39[[#This Row],[w1]])+(Table39[[#This Row],[i2]]*Table39[[#This Row],[w2]]))</f>
        <v>3.52638495330223E-2</v>
      </c>
      <c r="P311">
        <f>((Table39[[#This Row],[i1]]*Table39[[#This Row],[w3]])+(Table39[[#This Row],[i2]]*Table39[[#This Row],[w4]]))</f>
        <v>5.0126861896365296E-2</v>
      </c>
      <c r="Q311">
        <f>((1/(1 + EXP(-Table39[[#This Row],[h1]]))))</f>
        <v>0.5088150489140334</v>
      </c>
      <c r="R311">
        <f>((1/(1 + EXP(-Table39[[#This Row],[h2]]))))</f>
        <v>0.51252909209409259</v>
      </c>
      <c r="S311">
        <f>((Table39[[#This Row],[out_h1]]*Table39[[#This Row],[w5]])+(Table39[[#This Row],[out_h2]]*Table39[[#This Row],[w6]]))</f>
        <v>-1.1287800416137987</v>
      </c>
      <c r="T311">
        <f>((Table39[[#This Row],[out_h1]]*Table39[[#This Row],[w7]])+(Table39[[#This Row],[out_h2]]*Table39[[#This Row],[w8]]))</f>
        <v>1.4261919660681643</v>
      </c>
      <c r="U311">
        <f>((1/(1 + EXP(-Table39[[#This Row],[o1]]))))</f>
        <v>0.24438631016669393</v>
      </c>
      <c r="V311">
        <f>((1/(1 + EXP(-Table39[[#This Row],[o2]]))))</f>
        <v>0.80630728645545935</v>
      </c>
      <c r="W311">
        <f>((1/2 * (Table39[[#This Row],[t1]]-Table39[[#This Row],[out_o1]])^2))</f>
        <v>2.7468471196778824E-2</v>
      </c>
      <c r="X311">
        <f>((1/2 * (Table39[[#This Row],[t2]]-Table39[[#This Row],[out_o2]])^2))</f>
        <v>1.6871506504678332E-2</v>
      </c>
      <c r="Y311" s="30">
        <f>Table39[[#This Row],[E1]]+Table39[[#This Row],[E2]]</f>
        <v>4.4339977701457159E-2</v>
      </c>
      <c r="Z31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-1.0987339493824246E-3</v>
      </c>
      <c r="AA31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-2.1974678987648493E-3</v>
      </c>
      <c r="AB31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-1.0979635954128063E-3</v>
      </c>
      <c r="AC31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-2.1959271908256126E-3</v>
      </c>
      <c r="AD311">
        <f>(Table39[[#This Row],[out_o1]]-Table39[[#This Row],[t1]])*Table39[[#This Row],[out_o1]]*(1-Table39[[#This Row],[out_o1]])*Table39[[#This Row],[out_h1]]</f>
        <v>2.2022614762964757E-2</v>
      </c>
      <c r="AE311">
        <f>(Table39[[#This Row],[out_o1]]-Table39[[#This Row],[t1]])*Table39[[#This Row],[out_o1]]*(1-Table39[[#This Row],[out_o1]])*Table39[[#This Row],[out_h2]]</f>
        <v>2.2183366577090601E-2</v>
      </c>
      <c r="AF311">
        <f>(Table39[[#This Row],[out_o2]]-Table39[[#This Row],[t2]])*Table39[[#This Row],[out_o2]]*(1-Table39[[#This Row],[out_o2]])*Table39[[#This Row],[out_h1]]</f>
        <v>-1.4597071835855558E-2</v>
      </c>
      <c r="AG311">
        <f>(Table39[[#This Row],[out_o2]]-Table39[[#This Row],[t2]])*Table39[[#This Row],[out_o2]]*(1-Table39[[#This Row],[out_o2]])*Table39[[#This Row],[out_h2]]</f>
        <v>-1.4703621662195214E-2</v>
      </c>
    </row>
    <row r="312" spans="1:33">
      <c r="A312">
        <v>19</v>
      </c>
      <c r="B312">
        <v>0.05</v>
      </c>
      <c r="C312">
        <v>0.1</v>
      </c>
      <c r="D312">
        <v>0.01</v>
      </c>
      <c r="E312">
        <v>0.99</v>
      </c>
      <c r="F312" s="29">
        <v>2</v>
      </c>
      <c r="G312">
        <f t="shared" si="40"/>
        <v>0.18325286603085408</v>
      </c>
      <c r="H312">
        <f t="shared" si="41"/>
        <v>0.26650573206170808</v>
      </c>
      <c r="I312">
        <f t="shared" si="42"/>
        <v>0.28270337477628682</v>
      </c>
      <c r="J312">
        <f t="shared" si="43"/>
        <v>0.36540674955257357</v>
      </c>
      <c r="K312">
        <f t="shared" si="44"/>
        <v>-1.168703419113692</v>
      </c>
      <c r="L312">
        <f t="shared" si="45"/>
        <v>-1.1302310059376692</v>
      </c>
      <c r="M312">
        <f t="shared" si="46"/>
        <v>1.3972891384386623</v>
      </c>
      <c r="N312">
        <f t="shared" si="47"/>
        <v>1.4538817866206397</v>
      </c>
      <c r="O312">
        <f>((Table39[[#This Row],[i1]]*Table39[[#This Row],[w1]])+(Table39[[#This Row],[i2]]*Table39[[#This Row],[w2]]))</f>
        <v>3.5813216507713512E-2</v>
      </c>
      <c r="P312">
        <f>((Table39[[#This Row],[i1]]*Table39[[#This Row],[w3]])+(Table39[[#This Row],[i2]]*Table39[[#This Row],[w4]]))</f>
        <v>5.0675843694071701E-2</v>
      </c>
      <c r="Q312">
        <f>((1/(1 + EXP(-Table39[[#This Row],[h1]]))))</f>
        <v>0.5089523473007499</v>
      </c>
      <c r="R312">
        <f>((1/(1 + EXP(-Table39[[#This Row],[h2]]))))</f>
        <v>0.51266625041851976</v>
      </c>
      <c r="S312">
        <f>((Table39[[#This Row],[out_h1]]*Table39[[#This Row],[w5]])+(Table39[[#This Row],[out_h2]]*Table39[[#This Row],[w6]]))</f>
        <v>-1.1742456403771424</v>
      </c>
      <c r="T312">
        <f>((Table39[[#This Row],[out_h1]]*Table39[[#This Row],[w7]])+(Table39[[#This Row],[out_h2]]*Table39[[#This Row],[w8]]))</f>
        <v>1.4565097109647813</v>
      </c>
      <c r="U312">
        <f>((1/(1 + EXP(-Table39[[#This Row],[o1]]))))</f>
        <v>0.23608842238655534</v>
      </c>
      <c r="V312">
        <f>((1/(1 + EXP(-Table39[[#This Row],[o2]]))))</f>
        <v>0.81099826363542404</v>
      </c>
      <c r="W312">
        <f>((1/2 * (Table39[[#This Row],[t1]]-Table39[[#This Row],[out_o1]])^2))</f>
        <v>2.5557987368620725E-2</v>
      </c>
      <c r="X312">
        <f>((1/2 * (Table39[[#This Row],[t2]]-Table39[[#This Row],[out_o2]])^2))</f>
        <v>1.6020810810766575E-2</v>
      </c>
      <c r="Y312" s="30">
        <f>Table39[[#This Row],[E1]]+Table39[[#This Row],[E2]]</f>
        <v>4.1578798179387297E-2</v>
      </c>
      <c r="Z31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-1.0745566346008273E-3</v>
      </c>
      <c r="AA31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-2.1491132692016547E-3</v>
      </c>
      <c r="AB31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-1.0743571334469882E-3</v>
      </c>
      <c r="AC31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-2.1487142668939765E-3</v>
      </c>
      <c r="AD312">
        <f>(Table39[[#This Row],[out_o1]]-Table39[[#This Row],[t1]])*Table39[[#This Row],[out_o1]]*(1-Table39[[#This Row],[out_o1]])*Table39[[#This Row],[out_h1]]</f>
        <v>2.0752634024980007E-2</v>
      </c>
      <c r="AE312">
        <f>(Table39[[#This Row],[out_o1]]-Table39[[#This Row],[t1]])*Table39[[#This Row],[out_o1]]*(1-Table39[[#This Row],[out_o1]])*Table39[[#This Row],[out_h2]]</f>
        <v>2.0904069169382172E-2</v>
      </c>
      <c r="AF312">
        <f>(Table39[[#This Row],[out_o2]]-Table39[[#This Row],[t2]])*Table39[[#This Row],[out_o2]]*(1-Table39[[#This Row],[out_o2]])*Table39[[#This Row],[out_h1]]</f>
        <v>-1.3964329374523653E-2</v>
      </c>
      <c r="AG312">
        <f>(Table39[[#This Row],[out_o2]]-Table39[[#This Row],[t2]])*Table39[[#This Row],[out_o2]]*(1-Table39[[#This Row],[out_o2]])*Table39[[#This Row],[out_h2]]</f>
        <v>-1.4066229221683534E-2</v>
      </c>
    </row>
    <row r="313" spans="1:33">
      <c r="A313">
        <v>20</v>
      </c>
      <c r="B313">
        <v>0.05</v>
      </c>
      <c r="C313">
        <v>0.1</v>
      </c>
      <c r="D313">
        <v>0.01</v>
      </c>
      <c r="E313">
        <v>0.99</v>
      </c>
      <c r="F313" s="29">
        <v>2</v>
      </c>
      <c r="G313">
        <f t="shared" si="40"/>
        <v>0.18540197930005572</v>
      </c>
      <c r="H313">
        <f t="shared" si="41"/>
        <v>0.27080395860011136</v>
      </c>
      <c r="I313">
        <f t="shared" si="42"/>
        <v>0.28485208904318082</v>
      </c>
      <c r="J313">
        <f t="shared" si="43"/>
        <v>0.36970417808636152</v>
      </c>
      <c r="K313">
        <f t="shared" si="44"/>
        <v>-1.2102086871636519</v>
      </c>
      <c r="L313">
        <f t="shared" si="45"/>
        <v>-1.1720391442764335</v>
      </c>
      <c r="M313">
        <f t="shared" si="46"/>
        <v>1.4252177971877096</v>
      </c>
      <c r="N313">
        <f t="shared" si="47"/>
        <v>1.4820142450640068</v>
      </c>
      <c r="O313">
        <f>((Table39[[#This Row],[i1]]*Table39[[#This Row],[w1]])+(Table39[[#This Row],[i2]]*Table39[[#This Row],[w2]]))</f>
        <v>3.6350494825013929E-2</v>
      </c>
      <c r="P313">
        <f>((Table39[[#This Row],[i1]]*Table39[[#This Row],[w3]])+(Table39[[#This Row],[i2]]*Table39[[#This Row],[w4]]))</f>
        <v>5.1213022260795202E-2</v>
      </c>
      <c r="Q313">
        <f>((1/(1 + EXP(-Table39[[#This Row],[h1]]))))</f>
        <v>0.50908662317107711</v>
      </c>
      <c r="R313">
        <f>((1/(1 + EXP(-Table39[[#This Row],[h2]]))))</f>
        <v>0.51280045796216789</v>
      </c>
      <c r="S313">
        <f>((Table39[[#This Row],[out_h1]]*Table39[[#This Row],[w5]])+(Table39[[#This Row],[out_h2]]*Table39[[#This Row],[w6]]))</f>
        <v>-1.2171232638149885</v>
      </c>
      <c r="T313">
        <f>((Table39[[#This Row],[out_h1]]*Table39[[#This Row],[w7]])+(Table39[[#This Row],[out_h2]]*Table39[[#This Row],[w8]]))</f>
        <v>1.4855368992288913</v>
      </c>
      <c r="U313">
        <f>((1/(1 + EXP(-Table39[[#This Row],[o1]]))))</f>
        <v>0.22844309888807837</v>
      </c>
      <c r="V313">
        <f>((1/(1 + EXP(-Table39[[#This Row],[o2]]))))</f>
        <v>0.81540744036533119</v>
      </c>
      <c r="W313">
        <f>((1/2 * (Table39[[#This Row],[t1]]-Table39[[#This Row],[out_o1]])^2))</f>
        <v>2.3858693725913392E-2</v>
      </c>
      <c r="X313">
        <f>((1/2 * (Table39[[#This Row],[t2]]-Table39[[#This Row],[out_o2]])^2))</f>
        <v>1.5241280939892691E-2</v>
      </c>
      <c r="Y313" s="30">
        <f>Table39[[#This Row],[E1]]+Table39[[#This Row],[E2]]</f>
        <v>3.9099974665806086E-2</v>
      </c>
      <c r="Z31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-1.0502700390337446E-3</v>
      </c>
      <c r="AA31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-2.1005400780674892E-3</v>
      </c>
      <c r="AB31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-1.0505570239607933E-3</v>
      </c>
      <c r="AC31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-2.1011140479215867E-3</v>
      </c>
      <c r="AD313">
        <f>(Table39[[#This Row],[out_o1]]-Table39[[#This Row],[t1]])*Table39[[#This Row],[out_o1]]*(1-Table39[[#This Row],[out_o1]])*Table39[[#This Row],[out_h1]]</f>
        <v>1.960090020288114E-2</v>
      </c>
      <c r="AE313">
        <f>(Table39[[#This Row],[out_o1]]-Table39[[#This Row],[t1]])*Table39[[#This Row],[out_o1]]*(1-Table39[[#This Row],[out_o1]])*Table39[[#This Row],[out_h2]]</f>
        <v>1.9743890613151054E-2</v>
      </c>
      <c r="AF313">
        <f>(Table39[[#This Row],[out_o2]]-Table39[[#This Row],[t2]])*Table39[[#This Row],[out_o2]]*(1-Table39[[#This Row],[out_o2]])*Table39[[#This Row],[out_h1]]</f>
        <v>-1.3378464776696479E-2</v>
      </c>
      <c r="AG313">
        <f>(Table39[[#This Row],[out_o2]]-Table39[[#This Row],[t2]])*Table39[[#This Row],[out_o2]]*(1-Table39[[#This Row],[out_o2]])*Table39[[#This Row],[out_h2]]</f>
        <v>-1.3476061935367807E-2</v>
      </c>
    </row>
    <row r="314" spans="1:33">
      <c r="A314">
        <v>21</v>
      </c>
      <c r="B314">
        <v>0.05</v>
      </c>
      <c r="C314">
        <v>0.1</v>
      </c>
      <c r="D314">
        <v>0.01</v>
      </c>
      <c r="E314">
        <v>0.99</v>
      </c>
      <c r="F314" s="29">
        <v>2</v>
      </c>
      <c r="G314">
        <f t="shared" si="40"/>
        <v>0.18750251937812321</v>
      </c>
      <c r="H314">
        <f t="shared" si="41"/>
        <v>0.27500503875624632</v>
      </c>
      <c r="I314">
        <f t="shared" si="42"/>
        <v>0.28695320309110239</v>
      </c>
      <c r="J314">
        <f t="shared" si="43"/>
        <v>0.37390640618220472</v>
      </c>
      <c r="K314">
        <f t="shared" si="44"/>
        <v>-1.2494104875694143</v>
      </c>
      <c r="L314">
        <f t="shared" si="45"/>
        <v>-1.2115269255027357</v>
      </c>
      <c r="M314">
        <f t="shared" si="46"/>
        <v>1.4519747267411025</v>
      </c>
      <c r="N314">
        <f t="shared" si="47"/>
        <v>1.5089663689347423</v>
      </c>
      <c r="O314">
        <f>((Table39[[#This Row],[i1]]*Table39[[#This Row],[w1]])+(Table39[[#This Row],[i2]]*Table39[[#This Row],[w2]]))</f>
        <v>3.68756298445308E-2</v>
      </c>
      <c r="P314">
        <f>((Table39[[#This Row],[i1]]*Table39[[#This Row],[w3]])+(Table39[[#This Row],[i2]]*Table39[[#This Row],[w4]]))</f>
        <v>5.1738300772775594E-2</v>
      </c>
      <c r="Q314">
        <f>((1/(1 + EXP(-Table39[[#This Row],[h1]]))))</f>
        <v>0.50921786293802662</v>
      </c>
      <c r="R314">
        <f>((1/(1 + EXP(-Table39[[#This Row],[h2]]))))</f>
        <v>0.51293169063697275</v>
      </c>
      <c r="S314">
        <f>((Table39[[#This Row],[out_h1]]*Table39[[#This Row],[w5]])+(Table39[[#This Row],[out_h2]]*Table39[[#This Row],[w6]]))</f>
        <v>-1.2576526925627869</v>
      </c>
      <c r="T314">
        <f>((Table39[[#This Row],[out_h1]]*Table39[[#This Row],[w7]])+(Table39[[#This Row],[out_h2]]*Table39[[#This Row],[w8]]))</f>
        <v>1.5133681381231607</v>
      </c>
      <c r="U314">
        <f>((1/(1 + EXP(-Table39[[#This Row],[o1]]))))</f>
        <v>0.22137823276501697</v>
      </c>
      <c r="V314">
        <f>((1/(1 + EXP(-Table39[[#This Row],[o2]]))))</f>
        <v>0.81955982842561537</v>
      </c>
      <c r="W314">
        <f>((1/2 * (Table39[[#This Row],[t1]]-Table39[[#This Row],[out_o1]])^2))</f>
        <v>2.2340378643430844E-2</v>
      </c>
      <c r="X314">
        <f>((1/2 * (Table39[[#This Row],[t2]]-Table39[[#This Row],[out_o2]])^2))</f>
        <v>1.4524926043152834E-2</v>
      </c>
      <c r="Y314" s="30">
        <f>Table39[[#This Row],[E1]]+Table39[[#This Row],[E2]]</f>
        <v>3.686530468658368E-2</v>
      </c>
      <c r="Z31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-1.0261452652832385E-3</v>
      </c>
      <c r="AA31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-2.0522905305664771E-3</v>
      </c>
      <c r="AB31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-1.0268472091411328E-3</v>
      </c>
      <c r="AC31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-2.0536944182822656E-3</v>
      </c>
      <c r="AD314">
        <f>(Table39[[#This Row],[out_o1]]-Table39[[#This Row],[t1]])*Table39[[#This Row],[out_o1]]*(1-Table39[[#This Row],[out_o1]])*Table39[[#This Row],[out_h1]]</f>
        <v>1.8553478679971525E-2</v>
      </c>
      <c r="AE314">
        <f>(Table39[[#This Row],[out_o1]]-Table39[[#This Row],[t1]])*Table39[[#This Row],[out_o1]]*(1-Table39[[#This Row],[out_o1]])*Table39[[#This Row],[out_h2]]</f>
        <v>1.8688792909986804E-2</v>
      </c>
      <c r="AF314">
        <f>(Table39[[#This Row],[out_o2]]-Table39[[#This Row],[t2]])*Table39[[#This Row],[out_o2]]*(1-Table39[[#This Row],[out_o2]])*Table39[[#This Row],[out_h1]]</f>
        <v>-1.2834811268078058E-2</v>
      </c>
      <c r="AG314">
        <f>(Table39[[#This Row],[out_o2]]-Table39[[#This Row],[t2]])*Table39[[#This Row],[out_o2]]*(1-Table39[[#This Row],[out_o2]])*Table39[[#This Row],[out_h2]]</f>
        <v>-1.2928418113138666E-2</v>
      </c>
    </row>
    <row r="315" spans="1:33">
      <c r="A315">
        <v>22</v>
      </c>
      <c r="B315">
        <v>0.05</v>
      </c>
      <c r="C315">
        <v>0.1</v>
      </c>
      <c r="D315">
        <v>0.01</v>
      </c>
      <c r="E315">
        <v>0.99</v>
      </c>
      <c r="F315" s="29">
        <v>2</v>
      </c>
      <c r="G315">
        <f t="shared" si="40"/>
        <v>0.18955480990868967</v>
      </c>
      <c r="H315">
        <f t="shared" si="41"/>
        <v>0.27910961981737925</v>
      </c>
      <c r="I315">
        <f t="shared" si="42"/>
        <v>0.28900689750938469</v>
      </c>
      <c r="J315">
        <f t="shared" si="43"/>
        <v>0.37801379501876925</v>
      </c>
      <c r="K315">
        <f t="shared" si="44"/>
        <v>-1.2865174449293573</v>
      </c>
      <c r="L315">
        <f t="shared" si="45"/>
        <v>-1.2489045113227093</v>
      </c>
      <c r="M315">
        <f t="shared" si="46"/>
        <v>1.4776443492772586</v>
      </c>
      <c r="N315">
        <f t="shared" si="47"/>
        <v>1.5348232051610198</v>
      </c>
      <c r="O315">
        <f>((Table39[[#This Row],[i1]]*Table39[[#This Row],[w1]])+(Table39[[#This Row],[i2]]*Table39[[#This Row],[w2]]))</f>
        <v>3.7388702477172409E-2</v>
      </c>
      <c r="P315">
        <f>((Table39[[#This Row],[i1]]*Table39[[#This Row],[w3]])+(Table39[[#This Row],[i2]]*Table39[[#This Row],[w4]]))</f>
        <v>5.2251724377346161E-2</v>
      </c>
      <c r="Q315">
        <f>((1/(1 + EXP(-Table39[[#This Row],[h1]]))))</f>
        <v>0.50934608689168037</v>
      </c>
      <c r="R315">
        <f>((1/(1 + EXP(-Table39[[#This Row],[h2]]))))</f>
        <v>0.51305995982454045</v>
      </c>
      <c r="S315">
        <f>((Table39[[#This Row],[out_h1]]*Table39[[#This Row],[w5]])+(Table39[[#This Row],[out_h2]]*Table39[[#This Row],[w6]]))</f>
        <v>-1.2960455246965674</v>
      </c>
      <c r="T315">
        <f>((Table39[[#This Row],[out_h1]]*Table39[[#This Row],[w7]])+(Table39[[#This Row],[out_h2]]*Table39[[#This Row],[w8]]))</f>
        <v>1.5400886990996603</v>
      </c>
      <c r="U315">
        <f>((1/(1 + EXP(-Table39[[#This Row],[o1]]))))</f>
        <v>0.21483130092617514</v>
      </c>
      <c r="V315">
        <f>((1/(1 + EXP(-Table39[[#This Row],[o2]]))))</f>
        <v>0.82347761908974892</v>
      </c>
      <c r="W315">
        <f>((1/2 * (Table39[[#This Row],[t1]]-Table39[[#This Row],[out_o1]])^2))</f>
        <v>2.0977930919554657E-2</v>
      </c>
      <c r="X315">
        <f>((1/2 * (Table39[[#This Row],[t2]]-Table39[[#This Row],[out_o2]])^2))</f>
        <v>1.3864851672009374E-2</v>
      </c>
      <c r="Y315" s="30">
        <f>Table39[[#This Row],[E1]]+Table39[[#This Row],[E2]]</f>
        <v>3.484278259156403E-2</v>
      </c>
      <c r="Z31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-1.0023750731600132E-3</v>
      </c>
      <c r="AA31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-2.0047501463200264E-3</v>
      </c>
      <c r="AB31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-1.0034312273698007E-3</v>
      </c>
      <c r="AC31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-2.0068624547396013E-3</v>
      </c>
      <c r="AD315">
        <f>(Table39[[#This Row],[out_o1]]-Table39[[#This Row],[t1]])*Table39[[#This Row],[out_o1]]*(1-Table39[[#This Row],[out_o1]])*Table39[[#This Row],[out_h1]]</f>
        <v>1.759826421084933E-2</v>
      </c>
      <c r="AE315">
        <f>(Table39[[#This Row],[out_o1]]-Table39[[#This Row],[t1]])*Table39[[#This Row],[out_o1]]*(1-Table39[[#This Row],[out_o1]])*Table39[[#This Row],[out_h2]]</f>
        <v>1.7726581123062878E-2</v>
      </c>
      <c r="AF315">
        <f>(Table39[[#This Row],[out_o2]]-Table39[[#This Row],[t2]])*Table39[[#This Row],[out_o2]]*(1-Table39[[#This Row],[out_o2]])*Table39[[#This Row],[out_h1]]</f>
        <v>-1.2329264295978783E-2</v>
      </c>
      <c r="AG315">
        <f>(Table39[[#This Row],[out_o2]]-Table39[[#This Row],[t2]])*Table39[[#This Row],[out_o2]]*(1-Table39[[#This Row],[out_o2]])*Table39[[#This Row],[out_h2]]</f>
        <v>-1.2419162544202002E-2</v>
      </c>
    </row>
    <row r="316" spans="1:33">
      <c r="A316">
        <v>23</v>
      </c>
      <c r="B316">
        <v>0.05</v>
      </c>
      <c r="C316">
        <v>0.1</v>
      </c>
      <c r="D316">
        <v>0.01</v>
      </c>
      <c r="E316">
        <v>0.99</v>
      </c>
      <c r="F316" s="29">
        <v>2</v>
      </c>
      <c r="G316">
        <f t="shared" si="40"/>
        <v>0.19155956005500971</v>
      </c>
      <c r="H316">
        <f t="shared" si="41"/>
        <v>0.28311912011001933</v>
      </c>
      <c r="I316">
        <f t="shared" si="42"/>
        <v>0.29101375996412426</v>
      </c>
      <c r="J316">
        <f t="shared" si="43"/>
        <v>0.38202751992824846</v>
      </c>
      <c r="K316">
        <f t="shared" si="44"/>
        <v>-1.3217139733510559</v>
      </c>
      <c r="L316">
        <f t="shared" si="45"/>
        <v>-1.2843576735688351</v>
      </c>
      <c r="M316">
        <f t="shared" si="46"/>
        <v>1.5023028778692162</v>
      </c>
      <c r="N316">
        <f t="shared" si="47"/>
        <v>1.5596615302494239</v>
      </c>
      <c r="O316">
        <f>((Table39[[#This Row],[i1]]*Table39[[#This Row],[w1]])+(Table39[[#This Row],[i2]]*Table39[[#This Row],[w2]]))</f>
        <v>3.7889890013752418E-2</v>
      </c>
      <c r="P316">
        <f>((Table39[[#This Row],[i1]]*Table39[[#This Row],[w3]])+(Table39[[#This Row],[i2]]*Table39[[#This Row],[w4]]))</f>
        <v>5.2753439991031062E-2</v>
      </c>
      <c r="Q316">
        <f>((1/(1 + EXP(-Table39[[#This Row],[h1]]))))</f>
        <v>0.5094713394081023</v>
      </c>
      <c r="R316">
        <f>((1/(1 + EXP(-Table39[[#This Row],[h2]]))))</f>
        <v>0.51318530233014525</v>
      </c>
      <c r="S316">
        <f>((Table39[[#This Row],[out_h1]]*Table39[[#This Row],[w5]])+(Table39[[#This Row],[out_h2]]*Table39[[#This Row],[w6]]))</f>
        <v>-1.3324888693280319</v>
      </c>
      <c r="T316">
        <f>((Table39[[#This Row],[out_h1]]*Table39[[#This Row],[w7]])+(Table39[[#This Row],[out_h2]]*Table39[[#This Row],[w8]]))</f>
        <v>1.5657756333184238</v>
      </c>
      <c r="U316">
        <f>((1/(1 + EXP(-Table39[[#This Row],[o1]]))))</f>
        <v>0.20874797504685508</v>
      </c>
      <c r="V316">
        <f>((1/(1 + EXP(-Table39[[#This Row],[o2]]))))</f>
        <v>0.82718055726242856</v>
      </c>
      <c r="W316">
        <f>((1/2 * (Table39[[#This Row],[t1]]-Table39[[#This Row],[out_o1]])^2))</f>
        <v>1.9750378792612662E-2</v>
      </c>
      <c r="X316">
        <f>((1/2 * (Table39[[#This Row],[t2]]-Table39[[#This Row],[out_o2]])^2))</f>
        <v>1.3255085466686651E-2</v>
      </c>
      <c r="Y316" s="30">
        <f>Table39[[#This Row],[E1]]+Table39[[#This Row],[E2]]</f>
        <v>3.3005464259299316E-2</v>
      </c>
      <c r="Z31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-9.790939237402914E-4</v>
      </c>
      <c r="AA31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-1.9581878474805828E-3</v>
      </c>
      <c r="AB31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-9.8045258870276572E-4</v>
      </c>
      <c r="AC31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-1.9609051774055314E-3</v>
      </c>
      <c r="AD316">
        <f>(Table39[[#This Row],[out_o1]]-Table39[[#This Row],[t1]])*Table39[[#This Row],[out_o1]]*(1-Table39[[#This Row],[out_o1]])*Table39[[#This Row],[out_h1]]</f>
        <v>1.6724747734005167E-2</v>
      </c>
      <c r="AE316">
        <f>(Table39[[#This Row],[out_o1]]-Table39[[#This Row],[t1]])*Table39[[#This Row],[out_o1]]*(1-Table39[[#This Row],[out_o1]])*Table39[[#This Row],[out_h2]]</f>
        <v>1.6846668415621491E-2</v>
      </c>
      <c r="AF316">
        <f>(Table39[[#This Row],[out_o2]]-Table39[[#This Row],[t2]])*Table39[[#This Row],[out_o2]]*(1-Table39[[#This Row],[out_o2]])*Table39[[#This Row],[out_h1]]</f>
        <v>-1.1858204612947702E-2</v>
      </c>
      <c r="AG316">
        <f>(Table39[[#This Row],[out_o2]]-Table39[[#This Row],[t2]])*Table39[[#This Row],[out_o2]]*(1-Table39[[#This Row],[out_o2]])*Table39[[#This Row],[out_h2]]</f>
        <v>-1.1944648989398107E-2</v>
      </c>
    </row>
    <row r="317" spans="1:33">
      <c r="A317">
        <v>24</v>
      </c>
      <c r="B317">
        <v>0.05</v>
      </c>
      <c r="C317">
        <v>0.1</v>
      </c>
      <c r="D317">
        <v>0.01</v>
      </c>
      <c r="E317">
        <v>0.99</v>
      </c>
      <c r="F317" s="29">
        <v>2</v>
      </c>
      <c r="G317">
        <f t="shared" si="40"/>
        <v>0.19351774790249029</v>
      </c>
      <c r="H317">
        <f t="shared" si="41"/>
        <v>0.2870354958049805</v>
      </c>
      <c r="I317">
        <f t="shared" si="42"/>
        <v>0.29297466514152981</v>
      </c>
      <c r="J317">
        <f t="shared" si="43"/>
        <v>0.3859493302830595</v>
      </c>
      <c r="K317">
        <f t="shared" si="44"/>
        <v>-1.3551634688190661</v>
      </c>
      <c r="L317">
        <f t="shared" si="45"/>
        <v>-1.3180510104000782</v>
      </c>
      <c r="M317">
        <f t="shared" si="46"/>
        <v>1.5260192870951117</v>
      </c>
      <c r="N317">
        <f t="shared" si="47"/>
        <v>1.58355082822822</v>
      </c>
      <c r="O317">
        <f>((Table39[[#This Row],[i1]]*Table39[[#This Row],[w1]])+(Table39[[#This Row],[i2]]*Table39[[#This Row],[w2]]))</f>
        <v>3.8379436975622565E-2</v>
      </c>
      <c r="P317">
        <f>((Table39[[#This Row],[i1]]*Table39[[#This Row],[w3]])+(Table39[[#This Row],[i2]]*Table39[[#This Row],[w4]]))</f>
        <v>5.3243666285382442E-2</v>
      </c>
      <c r="Q317">
        <f>((1/(1 + EXP(-Table39[[#This Row],[h1]]))))</f>
        <v>0.50959368166343444</v>
      </c>
      <c r="R317">
        <f>((1/(1 + EXP(-Table39[[#This Row],[h2]]))))</f>
        <v>0.51330777288273888</v>
      </c>
      <c r="S317">
        <f>((Table39[[#This Row],[out_h1]]*Table39[[#This Row],[w5]])+(Table39[[#This Row],[out_h2]]*Table39[[#This Row],[w6]]))</f>
        <v>-1.3671485700256065</v>
      </c>
      <c r="T317">
        <f>((Table39[[#This Row],[out_h1]]*Table39[[#This Row],[w7]])+(Table39[[#This Row],[out_h2]]*Table39[[#This Row],[w8]]))</f>
        <v>1.5904987356846516</v>
      </c>
      <c r="U317">
        <f>((1/(1 + EXP(-Table39[[#This Row],[o1]]))))</f>
        <v>0.20308092850729939</v>
      </c>
      <c r="V317">
        <f>((1/(1 + EXP(-Table39[[#This Row],[o2]]))))</f>
        <v>0.83068626011221536</v>
      </c>
      <c r="W317">
        <f>((1/2 * (Table39[[#This Row],[t1]]-Table39[[#This Row],[out_o1]])^2))</f>
        <v>1.8640122476620429E-2</v>
      </c>
      <c r="X317">
        <f>((1/2 * (Table39[[#This Row],[t2]]-Table39[[#This Row],[out_o2]])^2))</f>
        <v>1.2690433858516351E-2</v>
      </c>
      <c r="Y317" s="30">
        <f>Table39[[#This Row],[E1]]+Table39[[#This Row],[E2]]</f>
        <v>3.1330556335136782E-2</v>
      </c>
      <c r="Z31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-9.5639294154866979E-4</v>
      </c>
      <c r="AA31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-1.9127858830973396E-3</v>
      </c>
      <c r="AB31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-9.5801002169217098E-4</v>
      </c>
      <c r="AC31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-1.916020043384342E-3</v>
      </c>
      <c r="AD317">
        <f>(Table39[[#This Row],[out_o1]]-Table39[[#This Row],[t1]])*Table39[[#This Row],[out_o1]]*(1-Table39[[#This Row],[out_o1]])*Table39[[#This Row],[out_h1]]</f>
        <v>1.5923802186893255E-2</v>
      </c>
      <c r="AE317">
        <f>(Table39[[#This Row],[out_o1]]-Table39[[#This Row],[t1]])*Table39[[#This Row],[out_o1]]*(1-Table39[[#This Row],[out_o1]])*Table39[[#This Row],[out_h2]]</f>
        <v>1.6039860246497183E-2</v>
      </c>
      <c r="AF317">
        <f>(Table39[[#This Row],[out_o2]]-Table39[[#This Row],[t2]])*Table39[[#This Row],[out_o2]]*(1-Table39[[#This Row],[out_o2]])*Table39[[#This Row],[out_h1]]</f>
        <v>-1.141843272056014E-2</v>
      </c>
      <c r="AG317">
        <f>(Table39[[#This Row],[out_o2]]-Table39[[#This Row],[t2]])*Table39[[#This Row],[out_o2]]*(1-Table39[[#This Row],[out_o2]])*Table39[[#This Row],[out_h2]]</f>
        <v>-1.1501654122692164E-2</v>
      </c>
    </row>
    <row r="318" spans="1:33">
      <c r="A318">
        <v>25</v>
      </c>
      <c r="B318">
        <v>0.05</v>
      </c>
      <c r="C318">
        <v>0.1</v>
      </c>
      <c r="D318">
        <v>0.01</v>
      </c>
      <c r="E318">
        <v>0.99</v>
      </c>
      <c r="F318" s="29">
        <v>2</v>
      </c>
      <c r="G318">
        <f t="shared" si="40"/>
        <v>0.19543053378558764</v>
      </c>
      <c r="H318">
        <f t="shared" si="41"/>
        <v>0.29086106757117519</v>
      </c>
      <c r="I318">
        <f t="shared" si="42"/>
        <v>0.29489068518491413</v>
      </c>
      <c r="J318">
        <f t="shared" si="43"/>
        <v>0.38978137036982818</v>
      </c>
      <c r="K318">
        <f t="shared" si="44"/>
        <v>-1.3870110731928527</v>
      </c>
      <c r="L318">
        <f t="shared" si="45"/>
        <v>-1.3501307308930726</v>
      </c>
      <c r="M318">
        <f t="shared" si="46"/>
        <v>1.5488561525362319</v>
      </c>
      <c r="N318">
        <f t="shared" si="47"/>
        <v>1.6065541364736045</v>
      </c>
      <c r="O318">
        <f>((Table39[[#This Row],[i1]]*Table39[[#This Row],[w1]])+(Table39[[#This Row],[i2]]*Table39[[#This Row],[w2]]))</f>
        <v>3.8857633446396908E-2</v>
      </c>
      <c r="P318">
        <f>((Table39[[#This Row],[i1]]*Table39[[#This Row],[w3]])+(Table39[[#This Row],[i2]]*Table39[[#This Row],[w4]]))</f>
        <v>5.3722671296228527E-2</v>
      </c>
      <c r="Q318">
        <f>((1/(1 + EXP(-Table39[[#This Row],[h1]]))))</f>
        <v>0.5097131862180091</v>
      </c>
      <c r="R318">
        <f>((1/(1 + EXP(-Table39[[#This Row],[h2]]))))</f>
        <v>0.5134274385400911</v>
      </c>
      <c r="S318">
        <f>((Table39[[#This Row],[out_h1]]*Table39[[#This Row],[w5]])+(Table39[[#This Row],[out_h2]]*Table39[[#This Row],[w6]]))</f>
        <v>-1.4001719962934804</v>
      </c>
      <c r="T318">
        <f>((Table39[[#This Row],[out_h1]]*Table39[[#This Row],[w7]])+(Table39[[#This Row],[out_h2]]*Table39[[#This Row],[w8]]))</f>
        <v>1.6143213796682403</v>
      </c>
      <c r="U318">
        <f>((1/(1 + EXP(-Table39[[#This Row],[o1]]))))</f>
        <v>0.19778881964576264</v>
      </c>
      <c r="V318">
        <f>((1/(1 + EXP(-Table39[[#This Row],[o2]]))))</f>
        <v>0.83401048903643105</v>
      </c>
      <c r="W318">
        <f>((1/2 * (Table39[[#This Row],[t1]]-Table39[[#This Row],[out_o1]])^2))</f>
        <v>1.7632320391974383E-2</v>
      </c>
      <c r="X318">
        <f>((1/2 * (Table39[[#This Row],[t2]]-Table39[[#This Row],[out_o2]])^2))</f>
        <v>1.2166363765326697E-2</v>
      </c>
      <c r="Y318" s="30">
        <f>Table39[[#This Row],[E1]]+Table39[[#This Row],[E2]]</f>
        <v>2.9798684157301081E-2</v>
      </c>
      <c r="Z31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-9.3433108993076254E-4</v>
      </c>
      <c r="AA31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-1.8686621798615251E-3</v>
      </c>
      <c r="AB31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-9.3616888932559778E-4</v>
      </c>
      <c r="AC31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-1.8723377786511956E-3</v>
      </c>
      <c r="AD318">
        <f>(Table39[[#This Row],[out_o1]]-Table39[[#This Row],[t1]])*Table39[[#This Row],[out_o1]]*(1-Table39[[#This Row],[out_o1]])*Table39[[#This Row],[out_h1]]</f>
        <v>1.5187491580455658E-2</v>
      </c>
      <c r="AE318">
        <f>(Table39[[#This Row],[out_o1]]-Table39[[#This Row],[t1]])*Table39[[#This Row],[out_o1]]*(1-Table39[[#This Row],[out_o1]])*Table39[[#This Row],[out_h2]]</f>
        <v>1.5298162007265415E-2</v>
      </c>
      <c r="AF318">
        <f>(Table39[[#This Row],[out_o2]]-Table39[[#This Row],[t2]])*Table39[[#This Row],[out_o2]]*(1-Table39[[#This Row],[out_o2]])*Table39[[#This Row],[out_h1]]</f>
        <v>-1.1007112961047942E-2</v>
      </c>
      <c r="AG318">
        <f>(Table39[[#This Row],[out_o2]]-Table39[[#This Row],[t2]])*Table39[[#This Row],[out_o2]]*(1-Table39[[#This Row],[out_o2]])*Table39[[#This Row],[out_h2]]</f>
        <v>-1.1087321195758011E-2</v>
      </c>
    </row>
    <row r="319" spans="1:33">
      <c r="A319">
        <v>26</v>
      </c>
      <c r="B319">
        <v>0.05</v>
      </c>
      <c r="C319">
        <v>0.1</v>
      </c>
      <c r="D319">
        <v>0.01</v>
      </c>
      <c r="E319">
        <v>0.99</v>
      </c>
      <c r="F319" s="29">
        <v>2</v>
      </c>
      <c r="G319">
        <f t="shared" si="40"/>
        <v>0.19729919596544918</v>
      </c>
      <c r="H319">
        <f t="shared" si="41"/>
        <v>0.29459839193089826</v>
      </c>
      <c r="I319">
        <f t="shared" si="42"/>
        <v>0.29676302296356533</v>
      </c>
      <c r="J319">
        <f t="shared" si="43"/>
        <v>0.39352604592713059</v>
      </c>
      <c r="K319">
        <f t="shared" si="44"/>
        <v>-1.4173860563537639</v>
      </c>
      <c r="L319">
        <f t="shared" si="45"/>
        <v>-1.3807270549076034</v>
      </c>
      <c r="M319">
        <f t="shared" si="46"/>
        <v>1.5708703784583278</v>
      </c>
      <c r="N319">
        <f t="shared" si="47"/>
        <v>1.6287287788651206</v>
      </c>
      <c r="O319">
        <f>((Table39[[#This Row],[i1]]*Table39[[#This Row],[w1]])+(Table39[[#This Row],[i2]]*Table39[[#This Row],[w2]]))</f>
        <v>3.9324798991362285E-2</v>
      </c>
      <c r="P319">
        <f>((Table39[[#This Row],[i1]]*Table39[[#This Row],[w3]])+(Table39[[#This Row],[i2]]*Table39[[#This Row],[w4]]))</f>
        <v>5.4190755740891328E-2</v>
      </c>
      <c r="Q319">
        <f>((1/(1 + EXP(-Table39[[#This Row],[h1]]))))</f>
        <v>0.50982993299717505</v>
      </c>
      <c r="R319">
        <f>((1/(1 + EXP(-Table39[[#This Row],[h2]]))))</f>
        <v>0.51354437452035606</v>
      </c>
      <c r="S319">
        <f>((Table39[[#This Row],[out_h1]]*Table39[[#This Row],[w5]])+(Table39[[#This Row],[out_h2]]*Table39[[#This Row],[w6]]))</f>
        <v>-1.4316904499378282</v>
      </c>
      <c r="T319">
        <f>((Table39[[#This Row],[out_h1]]*Table39[[#This Row],[w7]])+(Table39[[#This Row],[out_h2]]*Table39[[#This Row],[w8]]))</f>
        <v>1.6373012418022479</v>
      </c>
      <c r="U319">
        <f>((1/(1 + EXP(-Table39[[#This Row],[o1]]))))</f>
        <v>0.19283542919321814</v>
      </c>
      <c r="V319">
        <f>((1/(1 + EXP(-Table39[[#This Row],[o2]]))))</f>
        <v>0.83716738235120225</v>
      </c>
      <c r="W319">
        <f>((1/2 * (Table39[[#This Row],[t1]]-Table39[[#This Row],[out_o1]])^2))</f>
        <v>1.671439708413414E-2</v>
      </c>
      <c r="X319">
        <f>((1/2 * (Table39[[#This Row],[t2]]-Table39[[#This Row],[out_o2]])^2))</f>
        <v>1.1678904508691801E-2</v>
      </c>
      <c r="Y319" s="30">
        <f>Table39[[#This Row],[E1]]+Table39[[#This Row],[E2]]</f>
        <v>2.839330159282594E-2</v>
      </c>
      <c r="Z31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-9.1294352766071269E-4</v>
      </c>
      <c r="AA31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-1.8258870553214254E-3</v>
      </c>
      <c r="AB31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-9.1496974692050989E-4</v>
      </c>
      <c r="AC31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-1.8299394938410198E-3</v>
      </c>
      <c r="AD319">
        <f>(Table39[[#This Row],[out_o1]]-Table39[[#This Row],[t1]])*Table39[[#This Row],[out_o1]]*(1-Table39[[#This Row],[out_o1]])*Table39[[#This Row],[out_h1]]</f>
        <v>1.4508903942046122E-2</v>
      </c>
      <c r="AE319">
        <f>(Table39[[#This Row],[out_o1]]-Table39[[#This Row],[t1]])*Table39[[#This Row],[out_o1]]*(1-Table39[[#This Row],[out_o1]])*Table39[[#This Row],[out_h2]]</f>
        <v>1.4614610711637619E-2</v>
      </c>
      <c r="AF319">
        <f>(Table39[[#This Row],[out_o2]]-Table39[[#This Row],[t2]])*Table39[[#This Row],[out_o2]]*(1-Table39[[#This Row],[out_o2]])*Table39[[#This Row],[out_h1]]</f>
        <v>-1.0621725782877491E-2</v>
      </c>
      <c r="AG319">
        <f>(Table39[[#This Row],[out_o2]]-Table39[[#This Row],[t2]])*Table39[[#This Row],[out_o2]]*(1-Table39[[#This Row],[out_o2]])*Table39[[#This Row],[out_h2]]</f>
        <v>-1.0699111939990359E-2</v>
      </c>
    </row>
    <row r="320" spans="1:33">
      <c r="A320">
        <v>27</v>
      </c>
      <c r="B320">
        <v>0.05</v>
      </c>
      <c r="C320">
        <v>0.1</v>
      </c>
      <c r="D320">
        <v>0.01</v>
      </c>
      <c r="E320">
        <v>0.99</v>
      </c>
      <c r="F320" s="29">
        <v>2</v>
      </c>
      <c r="G320">
        <f t="shared" si="40"/>
        <v>0.19912508302077059</v>
      </c>
      <c r="H320">
        <f t="shared" si="41"/>
        <v>0.29825016604154109</v>
      </c>
      <c r="I320">
        <f t="shared" si="42"/>
        <v>0.29859296245740635</v>
      </c>
      <c r="J320">
        <f t="shared" si="43"/>
        <v>0.39718592491481264</v>
      </c>
      <c r="K320">
        <f t="shared" si="44"/>
        <v>-1.4464038642378561</v>
      </c>
      <c r="L320">
        <f t="shared" si="45"/>
        <v>-1.4099562763308786</v>
      </c>
      <c r="M320">
        <f t="shared" si="46"/>
        <v>1.5921138300240827</v>
      </c>
      <c r="N320">
        <f t="shared" si="47"/>
        <v>1.6501270027451014</v>
      </c>
      <c r="O320">
        <f>((Table39[[#This Row],[i1]]*Table39[[#This Row],[w1]])+(Table39[[#This Row],[i2]]*Table39[[#This Row],[w2]]))</f>
        <v>3.9781270755192638E-2</v>
      </c>
      <c r="P320">
        <f>((Table39[[#This Row],[i1]]*Table39[[#This Row],[w3]])+(Table39[[#This Row],[i2]]*Table39[[#This Row],[w4]]))</f>
        <v>5.4648240614351584E-2</v>
      </c>
      <c r="Q320">
        <f>((1/(1 + EXP(-Table39[[#This Row],[h1]]))))</f>
        <v>0.50994400631653192</v>
      </c>
      <c r="R320">
        <f>((1/(1 + EXP(-Table39[[#This Row],[h2]]))))</f>
        <v>0.51365866110293146</v>
      </c>
      <c r="S320">
        <f>((Table39[[#This Row],[out_h1]]*Table39[[#This Row],[w5]])+(Table39[[#This Row],[out_h2]]*Table39[[#This Row],[w6]]))</f>
        <v>-1.4618212343949595</v>
      </c>
      <c r="T320">
        <f>((Table39[[#This Row],[out_h1]]*Table39[[#This Row],[w7]])+(Table39[[#This Row],[out_h2]]*Table39[[#This Row],[w8]]))</f>
        <v>1.6594909318742808</v>
      </c>
      <c r="U320">
        <f>((1/(1 + EXP(-Table39[[#This Row],[o1]]))))</f>
        <v>0.1881889301929586</v>
      </c>
      <c r="V320">
        <f>((1/(1 + EXP(-Table39[[#This Row],[o2]]))))</f>
        <v>0.84016965488099071</v>
      </c>
      <c r="W320">
        <f>((1/2 * (Table39[[#This Row],[t1]]-Table39[[#This Row],[out_o1]])^2))</f>
        <v>1.5875647421655533E-2</v>
      </c>
      <c r="X320">
        <f>((1/2 * (Table39[[#This Row],[t2]]-Table39[[#This Row],[out_o2]])^2))</f>
        <v>1.1224566159240714E-2</v>
      </c>
      <c r="Y320" s="30">
        <f>Table39[[#This Row],[E1]]+Table39[[#This Row],[E2]]</f>
        <v>2.7100213580896246E-2</v>
      </c>
      <c r="Z32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-8.9224786644384818E-4</v>
      </c>
      <c r="AA32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-1.7844957328876964E-3</v>
      </c>
      <c r="AB32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-8.9443476701655221E-4</v>
      </c>
      <c r="AC32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-1.7888695340331044E-3</v>
      </c>
      <c r="AD320">
        <f>(Table39[[#This Row],[out_o1]]-Table39[[#This Row],[t1]])*Table39[[#This Row],[out_o1]]*(1-Table39[[#This Row],[out_o1]])*Table39[[#This Row],[out_h1]]</f>
        <v>1.3882006854229178E-2</v>
      </c>
      <c r="AE320">
        <f>(Table39[[#This Row],[out_o1]]-Table39[[#This Row],[t1]])*Table39[[#This Row],[out_o1]]*(1-Table39[[#This Row],[out_o1]])*Table39[[#This Row],[out_h2]]</f>
        <v>1.39831294531168E-2</v>
      </c>
      <c r="AF320">
        <f>(Table39[[#This Row],[out_o2]]-Table39[[#This Row],[t2]])*Table39[[#This Row],[out_o2]]*(1-Table39[[#This Row],[out_o2]])*Table39[[#This Row],[out_h1]]</f>
        <v>-1.0260026923596382E-2</v>
      </c>
      <c r="AG320">
        <f>(Table39[[#This Row],[out_o2]]-Table39[[#This Row],[t2]])*Table39[[#This Row],[out_o2]]*(1-Table39[[#This Row],[out_o2]])*Table39[[#This Row],[out_h2]]</f>
        <v>-1.0334765439292688E-2</v>
      </c>
    </row>
    <row r="321" spans="1:33">
      <c r="A321">
        <v>28</v>
      </c>
      <c r="B321">
        <v>0.05</v>
      </c>
      <c r="C321">
        <v>0.1</v>
      </c>
      <c r="D321">
        <v>0.01</v>
      </c>
      <c r="E321">
        <v>0.99</v>
      </c>
      <c r="F321" s="29">
        <v>2</v>
      </c>
      <c r="G321">
        <f t="shared" si="40"/>
        <v>0.20090957875365828</v>
      </c>
      <c r="H321">
        <f t="shared" si="41"/>
        <v>0.30181915750731647</v>
      </c>
      <c r="I321">
        <f t="shared" si="42"/>
        <v>0.30038183199143947</v>
      </c>
      <c r="J321">
        <f t="shared" si="43"/>
        <v>0.40076366398287883</v>
      </c>
      <c r="K321">
        <f t="shared" si="44"/>
        <v>-1.4741678779463143</v>
      </c>
      <c r="L321">
        <f t="shared" si="45"/>
        <v>-1.4379225352371121</v>
      </c>
      <c r="M321">
        <f t="shared" si="46"/>
        <v>1.6126338838712755</v>
      </c>
      <c r="N321">
        <f t="shared" si="47"/>
        <v>1.6707965336236867</v>
      </c>
      <c r="O321">
        <f>((Table39[[#This Row],[i1]]*Table39[[#This Row],[w1]])+(Table39[[#This Row],[i2]]*Table39[[#This Row],[w2]]))</f>
        <v>4.0227394688414561E-2</v>
      </c>
      <c r="P321">
        <f>((Table39[[#This Row],[i1]]*Table39[[#This Row],[w3]])+(Table39[[#This Row],[i2]]*Table39[[#This Row],[w4]]))</f>
        <v>5.5095457997859858E-2</v>
      </c>
      <c r="Q321">
        <f>((1/(1 + EXP(-Table39[[#This Row],[h1]]))))</f>
        <v>0.51005549268921624</v>
      </c>
      <c r="R321">
        <f>((1/(1 + EXP(-Table39[[#This Row],[h2]]))))</f>
        <v>0.51377038133207753</v>
      </c>
      <c r="S321">
        <f>((Table39[[#This Row],[out_h1]]*Table39[[#This Row],[w5]])+(Table39[[#This Row],[out_h2]]*Table39[[#This Row],[w6]]))</f>
        <v>-1.4906694325472825</v>
      </c>
      <c r="T321">
        <f>((Table39[[#This Row],[out_h1]]*Table39[[#This Row],[w7]])+(Table39[[#This Row],[out_h2]]*Table39[[#This Row],[w8]]))</f>
        <v>1.6809385423734424</v>
      </c>
      <c r="U321">
        <f>((1/(1 + EXP(-Table39[[#This Row],[o1]]))))</f>
        <v>0.18382127051863395</v>
      </c>
      <c r="V321">
        <f>((1/(1 + EXP(-Table39[[#This Row],[o2]]))))</f>
        <v>0.84302876960150863</v>
      </c>
      <c r="W321">
        <f>((1/2 * (Table39[[#This Row],[t1]]-Table39[[#This Row],[out_o1]])^2))</f>
        <v>1.5106917042356061E-2</v>
      </c>
      <c r="X321">
        <f>((1/2 * (Table39[[#This Row],[t2]]-Table39[[#This Row],[out_o2]])^2))</f>
        <v>1.0800271282423215E-2</v>
      </c>
      <c r="Y321" s="30">
        <f>Table39[[#This Row],[E1]]+Table39[[#This Row],[E2]]</f>
        <v>2.5907188324779278E-2</v>
      </c>
      <c r="Z32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-8.7224886301750029E-4</v>
      </c>
      <c r="AA32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-1.7444977260350006E-3</v>
      </c>
      <c r="AB32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-8.7457257018889198E-4</v>
      </c>
      <c r="AC32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-1.749145140377784E-3</v>
      </c>
      <c r="AD321">
        <f>(Table39[[#This Row],[out_o1]]-Table39[[#This Row],[t1]])*Table39[[#This Row],[out_o1]]*(1-Table39[[#This Row],[out_o1]])*Table39[[#This Row],[out_h1]]</f>
        <v>1.3301523456775372E-2</v>
      </c>
      <c r="AE321">
        <f>(Table39[[#This Row],[out_o1]]-Table39[[#This Row],[t1]])*Table39[[#This Row],[out_o1]]*(1-Table39[[#This Row],[out_o1]])*Table39[[#This Row],[out_h2]]</f>
        <v>1.3398402480980755E-2</v>
      </c>
      <c r="AF321">
        <f>(Table39[[#This Row],[out_o2]]-Table39[[#This Row],[t2]])*Table39[[#This Row],[out_o2]]*(1-Table39[[#This Row],[out_o2]])*Table39[[#This Row],[out_h1]]</f>
        <v>-9.9200124451260668E-3</v>
      </c>
      <c r="AG321">
        <f>(Table39[[#This Row],[out_o2]]-Table39[[#This Row],[t2]])*Table39[[#This Row],[out_o2]]*(1-Table39[[#This Row],[out_o2]])*Table39[[#This Row],[out_h2]]</f>
        <v>-9.9922629004150481E-3</v>
      </c>
    </row>
    <row r="322" spans="1:33">
      <c r="A322">
        <v>29</v>
      </c>
      <c r="B322">
        <v>0.05</v>
      </c>
      <c r="C322">
        <v>0.1</v>
      </c>
      <c r="D322">
        <v>0.01</v>
      </c>
      <c r="E322">
        <v>0.99</v>
      </c>
      <c r="F322" s="29">
        <v>2</v>
      </c>
      <c r="G322">
        <f t="shared" si="40"/>
        <v>0.20265407647969327</v>
      </c>
      <c r="H322">
        <f t="shared" si="41"/>
        <v>0.30530815295938646</v>
      </c>
      <c r="I322">
        <f t="shared" si="42"/>
        <v>0.30213097713181725</v>
      </c>
      <c r="J322">
        <f t="shared" si="43"/>
        <v>0.40426195426363437</v>
      </c>
      <c r="K322">
        <f t="shared" si="44"/>
        <v>-1.5007709248598651</v>
      </c>
      <c r="L322">
        <f t="shared" si="45"/>
        <v>-1.4647193401990737</v>
      </c>
      <c r="M322">
        <f t="shared" si="46"/>
        <v>1.6324739087615276</v>
      </c>
      <c r="N322">
        <f t="shared" si="47"/>
        <v>1.6907810594245167</v>
      </c>
      <c r="O322">
        <f>((Table39[[#This Row],[i1]]*Table39[[#This Row],[w1]])+(Table39[[#This Row],[i2]]*Table39[[#This Row],[w2]]))</f>
        <v>4.0663519119923316E-2</v>
      </c>
      <c r="P322">
        <f>((Table39[[#This Row],[i1]]*Table39[[#This Row],[w3]])+(Table39[[#This Row],[i2]]*Table39[[#This Row],[w4]]))</f>
        <v>5.5532744282954308E-2</v>
      </c>
      <c r="Q322">
        <f>((1/(1 + EXP(-Table39[[#This Row],[h1]]))))</f>
        <v>0.51016447921959085</v>
      </c>
      <c r="R322">
        <f>((1/(1 + EXP(-Table39[[#This Row],[h2]]))))</f>
        <v>0.51387961932410997</v>
      </c>
      <c r="S322">
        <f>((Table39[[#This Row],[out_h1]]*Table39[[#This Row],[w5]])+(Table39[[#This Row],[out_h2]]*Table39[[#This Row],[w6]]))</f>
        <v>-1.5183294342671982</v>
      </c>
      <c r="T322">
        <f>((Table39[[#This Row],[out_h1]]*Table39[[#This Row],[w7]])+(Table39[[#This Row],[out_h2]]*Table39[[#This Row],[w8]]))</f>
        <v>1.7016881286803807</v>
      </c>
      <c r="U322">
        <f>((1/(1 + EXP(-Table39[[#This Row],[o1]]))))</f>
        <v>0.17970765044321779</v>
      </c>
      <c r="V322">
        <f>((1/(1 + EXP(-Table39[[#This Row],[o2]]))))</f>
        <v>0.84575508563927193</v>
      </c>
      <c r="W322">
        <f>((1/2 * (Table39[[#This Row],[t1]]-Table39[[#This Row],[out_o1]])^2))</f>
        <v>1.4400343309478699E-2</v>
      </c>
      <c r="X322">
        <f>((1/2 * (Table39[[#This Row],[t2]]-Table39[[#This Row],[out_o2]])^2))</f>
        <v>1.0403297659466886E-2</v>
      </c>
      <c r="Y322" s="30">
        <f>Table39[[#This Row],[E1]]+Table39[[#This Row],[E2]]</f>
        <v>2.4803640968945585E-2</v>
      </c>
      <c r="Z32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-8.5294194148269114E-4</v>
      </c>
      <c r="AA32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-1.7058838829653823E-3</v>
      </c>
      <c r="AB32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-8.5538186213370438E-4</v>
      </c>
      <c r="AC32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-1.7107637242674088E-3</v>
      </c>
      <c r="AD322">
        <f>(Table39[[#This Row],[out_o1]]-Table39[[#This Row],[t1]])*Table39[[#This Row],[out_o1]]*(1-Table39[[#This Row],[out_o1]])*Table39[[#This Row],[out_h1]]</f>
        <v>1.2762826492128584E-2</v>
      </c>
      <c r="AE322">
        <f>(Table39[[#This Row],[out_o1]]-Table39[[#This Row],[t1]])*Table39[[#This Row],[out_o1]]*(1-Table39[[#This Row],[out_o1]])*Table39[[#This Row],[out_h2]]</f>
        <v>1.2855768455905558E-2</v>
      </c>
      <c r="AF322">
        <f>(Table39[[#This Row],[out_o2]]-Table39[[#This Row],[t2]])*Table39[[#This Row],[out_o2]]*(1-Table39[[#This Row],[out_o2]])*Table39[[#This Row],[out_h1]]</f>
        <v>-9.5998887228143145E-3</v>
      </c>
      <c r="AG322">
        <f>(Table39[[#This Row],[out_o2]]-Table39[[#This Row],[t2]])*Table39[[#This Row],[out_o2]]*(1-Table39[[#This Row],[out_o2]])*Table39[[#This Row],[out_h2]]</f>
        <v>-9.6697974151003906E-3</v>
      </c>
    </row>
    <row r="323" spans="1:33">
      <c r="A323">
        <v>30</v>
      </c>
      <c r="B323">
        <v>0.05</v>
      </c>
      <c r="C323">
        <v>0.1</v>
      </c>
      <c r="D323">
        <v>0.01</v>
      </c>
      <c r="E323">
        <v>0.99</v>
      </c>
      <c r="F323" s="29">
        <v>2</v>
      </c>
      <c r="G323">
        <f t="shared" si="40"/>
        <v>0.20435996036265866</v>
      </c>
      <c r="H323">
        <f t="shared" si="41"/>
        <v>0.30871992072531723</v>
      </c>
      <c r="I323">
        <f t="shared" si="42"/>
        <v>0.30384174085608467</v>
      </c>
      <c r="J323">
        <f t="shared" si="43"/>
        <v>0.40768348171216917</v>
      </c>
      <c r="K323">
        <f t="shared" si="44"/>
        <v>-1.5262965778441222</v>
      </c>
      <c r="L323">
        <f t="shared" si="45"/>
        <v>-1.4904308771108847</v>
      </c>
      <c r="M323">
        <f t="shared" si="46"/>
        <v>1.6516736862071564</v>
      </c>
      <c r="N323">
        <f t="shared" si="47"/>
        <v>1.7101206542547176</v>
      </c>
      <c r="O323">
        <f>((Table39[[#This Row],[i1]]*Table39[[#This Row],[w1]])+(Table39[[#This Row],[i2]]*Table39[[#This Row],[w2]]))</f>
        <v>4.1089990090664656E-2</v>
      </c>
      <c r="P323">
        <f>((Table39[[#This Row],[i1]]*Table39[[#This Row],[w3]])+(Table39[[#This Row],[i2]]*Table39[[#This Row],[w4]]))</f>
        <v>5.5960435214021151E-2</v>
      </c>
      <c r="Q323">
        <f>((1/(1 + EXP(-Table39[[#This Row],[h1]]))))</f>
        <v>0.51027105243713466</v>
      </c>
      <c r="R323">
        <f>((1/(1 + EXP(-Table39[[#This Row],[h2]]))))</f>
        <v>0.51398645902900741</v>
      </c>
      <c r="S323">
        <f>((Table39[[#This Row],[out_h1]]*Table39[[#This Row],[w5]])+(Table39[[#This Row],[out_h2]]*Table39[[#This Row],[w6]]))</f>
        <v>-1.5448862500614386</v>
      </c>
      <c r="T323">
        <f>((Table39[[#This Row],[out_h1]]*Table39[[#This Row],[w7]])+(Table39[[#This Row],[out_h2]]*Table39[[#This Row],[w8]]))</f>
        <v>1.7217801297363993</v>
      </c>
      <c r="U323">
        <f>((1/(1 + EXP(-Table39[[#This Row],[o1]]))))</f>
        <v>0.17582608012912543</v>
      </c>
      <c r="V323">
        <f>((1/(1 + EXP(-Table39[[#This Row],[o2]]))))</f>
        <v>0.84835798622387892</v>
      </c>
      <c r="W323">
        <f>((1/2 * (Table39[[#This Row],[t1]]-Table39[[#This Row],[out_o1]])^2))</f>
        <v>1.3749144425495562E-2</v>
      </c>
      <c r="X323">
        <f>((1/2 * (Table39[[#This Row],[t2]]-Table39[[#This Row],[out_o2]])^2))</f>
        <v>1.0031230033277435E-2</v>
      </c>
      <c r="Y323" s="30">
        <f>Table39[[#This Row],[E1]]+Table39[[#This Row],[E2]]</f>
        <v>2.3780374458772999E-2</v>
      </c>
      <c r="Z32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-8.3431583942817169E-4</v>
      </c>
      <c r="AA32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-1.6686316788563434E-3</v>
      </c>
      <c r="AB32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-8.3685417468653666E-4</v>
      </c>
      <c r="AC32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-1.6737083493730733E-3</v>
      </c>
      <c r="AD323">
        <f>(Table39[[#This Row],[out_o1]]-Table39[[#This Row],[t1]])*Table39[[#This Row],[out_o1]]*(1-Table39[[#This Row],[out_o1]])*Table39[[#This Row],[out_h1]]</f>
        <v>1.2261847995030255E-2</v>
      </c>
      <c r="AE323">
        <f>(Table39[[#This Row],[out_o1]]-Table39[[#This Row],[t1]])*Table39[[#This Row],[out_o1]]*(1-Table39[[#This Row],[out_o1]])*Table39[[#This Row],[out_h2]]</f>
        <v>1.235112946740006E-2</v>
      </c>
      <c r="AF323">
        <f>(Table39[[#This Row],[out_o2]]-Table39[[#This Row],[t2]])*Table39[[#This Row],[out_o2]]*(1-Table39[[#This Row],[out_o2]])*Table39[[#This Row],[out_h1]]</f>
        <v>-9.2980466315612537E-3</v>
      </c>
      <c r="AG323">
        <f>(Table39[[#This Row],[out_o2]]-Table39[[#This Row],[t2]])*Table39[[#This Row],[out_o2]]*(1-Table39[[#This Row],[out_o2]])*Table39[[#This Row],[out_h2]]</f>
        <v>-9.3657479514410412E-3</v>
      </c>
    </row>
    <row r="324" spans="1:33">
      <c r="A324">
        <v>31</v>
      </c>
      <c r="B324">
        <v>0.05</v>
      </c>
      <c r="C324">
        <v>0.1</v>
      </c>
      <c r="D324">
        <v>0.01</v>
      </c>
      <c r="E324">
        <v>0.99</v>
      </c>
      <c r="F324" s="29">
        <v>2</v>
      </c>
      <c r="G324">
        <f t="shared" si="40"/>
        <v>0.206028592041515</v>
      </c>
      <c r="H324">
        <f t="shared" si="41"/>
        <v>0.3120571840830299</v>
      </c>
      <c r="I324">
        <f t="shared" si="42"/>
        <v>0.30551544920545776</v>
      </c>
      <c r="J324">
        <f t="shared" si="43"/>
        <v>0.41103089841091534</v>
      </c>
      <c r="K324">
        <f t="shared" si="44"/>
        <v>-1.5508202738341827</v>
      </c>
      <c r="L324">
        <f t="shared" si="45"/>
        <v>-1.5151331360456848</v>
      </c>
      <c r="M324">
        <f t="shared" si="46"/>
        <v>1.670269779470279</v>
      </c>
      <c r="N324">
        <f t="shared" si="47"/>
        <v>1.7288521501575997</v>
      </c>
      <c r="O324">
        <f>((Table39[[#This Row],[i1]]*Table39[[#This Row],[w1]])+(Table39[[#This Row],[i2]]*Table39[[#This Row],[w2]]))</f>
        <v>4.1507148010378747E-2</v>
      </c>
      <c r="P324">
        <f>((Table39[[#This Row],[i1]]*Table39[[#This Row],[w3]])+(Table39[[#This Row],[i2]]*Table39[[#This Row],[w4]]))</f>
        <v>5.6378862301364428E-2</v>
      </c>
      <c r="Q324">
        <f>((1/(1 + EXP(-Table39[[#This Row],[h1]]))))</f>
        <v>0.51037529746102417</v>
      </c>
      <c r="R324">
        <f>((1/(1 + EXP(-Table39[[#This Row],[h2]]))))</f>
        <v>0.5140909833344689</v>
      </c>
      <c r="S324">
        <f>((Table39[[#This Row],[out_h1]]*Table39[[#This Row],[w5]])+(Table39[[#This Row],[out_h2]]*Table39[[#This Row],[w6]]))</f>
        <v>-1.5704166423590717</v>
      </c>
      <c r="T324">
        <f>((Table39[[#This Row],[out_h1]]*Table39[[#This Row],[w7]])+(Table39[[#This Row],[out_h2]]*Table39[[#This Row],[w8]]))</f>
        <v>1.7412517374517342</v>
      </c>
      <c r="U324">
        <f>((1/(1 + EXP(-Table39[[#This Row],[o1]]))))</f>
        <v>0.17215700418288427</v>
      </c>
      <c r="V324">
        <f>((1/(1 + EXP(-Table39[[#This Row],[o2]]))))</f>
        <v>0.85084598960207192</v>
      </c>
      <c r="W324">
        <f>((1/2 * (Table39[[#This Row],[t1]]-Table39[[#This Row],[out_o1]])^2))</f>
        <v>1.3147447002783971E-2</v>
      </c>
      <c r="X324">
        <f>((1/2 * (Table39[[#This Row],[t2]]-Table39[[#This Row],[out_o2]])^2))</f>
        <v>9.6819193049133365E-3</v>
      </c>
      <c r="Y324" s="30">
        <f>Table39[[#This Row],[E1]]+Table39[[#This Row],[E2]]</f>
        <v>2.2829366307697309E-2</v>
      </c>
      <c r="Z32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-8.1635459607864904E-4</v>
      </c>
      <c r="AA32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-1.6327091921572981E-3</v>
      </c>
      <c r="AB32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-8.1897593248202259E-4</v>
      </c>
      <c r="AC32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-1.6379518649640452E-3</v>
      </c>
      <c r="AD324">
        <f>(Table39[[#This Row],[out_o1]]-Table39[[#This Row],[t1]])*Table39[[#This Row],[out_o1]]*(1-Table39[[#This Row],[out_o1]])*Table39[[#This Row],[out_h1]]</f>
        <v>1.1795002400024061E-2</v>
      </c>
      <c r="AE324">
        <f>(Table39[[#This Row],[out_o1]]-Table39[[#This Row],[t1]])*Table39[[#This Row],[out_o1]]*(1-Table39[[#This Row],[out_o1]])*Table39[[#This Row],[out_h2]]</f>
        <v>1.1880873569755514E-2</v>
      </c>
      <c r="AF324">
        <f>(Table39[[#This Row],[out_o2]]-Table39[[#This Row],[t2]])*Table39[[#This Row],[out_o2]]*(1-Table39[[#This Row],[out_o2]])*Table39[[#This Row],[out_h1]]</f>
        <v>-9.0130392926499846E-3</v>
      </c>
      <c r="AG324">
        <f>(Table39[[#This Row],[out_o2]]-Table39[[#This Row],[t2]])*Table39[[#This Row],[out_o2]]*(1-Table39[[#This Row],[out_o2]])*Table39[[#This Row],[out_h2]]</f>
        <v>-9.0786569331257356E-3</v>
      </c>
    </row>
    <row r="325" spans="1:33">
      <c r="A325">
        <v>32</v>
      </c>
      <c r="B325">
        <v>0.05</v>
      </c>
      <c r="C325">
        <v>0.1</v>
      </c>
      <c r="D325">
        <v>0.01</v>
      </c>
      <c r="E325">
        <v>0.99</v>
      </c>
      <c r="F325" s="29">
        <v>2</v>
      </c>
      <c r="G325">
        <f t="shared" si="40"/>
        <v>0.2076613012336723</v>
      </c>
      <c r="H325">
        <f t="shared" si="41"/>
        <v>0.3153226024673445</v>
      </c>
      <c r="I325">
        <f t="shared" si="42"/>
        <v>0.30715340107042183</v>
      </c>
      <c r="J325">
        <f t="shared" si="43"/>
        <v>0.41430680214084342</v>
      </c>
      <c r="K325">
        <f t="shared" si="44"/>
        <v>-1.5744102786342309</v>
      </c>
      <c r="L325">
        <f t="shared" si="45"/>
        <v>-1.5388948831851958</v>
      </c>
      <c r="M325">
        <f t="shared" si="46"/>
        <v>1.6882958580555789</v>
      </c>
      <c r="N325">
        <f t="shared" si="47"/>
        <v>1.7470094640238512</v>
      </c>
      <c r="O325">
        <f>((Table39[[#This Row],[i1]]*Table39[[#This Row],[w1]])+(Table39[[#This Row],[i2]]*Table39[[#This Row],[w2]]))</f>
        <v>4.1915325308418065E-2</v>
      </c>
      <c r="P325">
        <f>((Table39[[#This Row],[i1]]*Table39[[#This Row],[w3]])+(Table39[[#This Row],[i2]]*Table39[[#This Row],[w4]]))</f>
        <v>5.6788350267605439E-2</v>
      </c>
      <c r="Q325">
        <f>((1/(1 + EXP(-Table39[[#This Row],[h1]]))))</f>
        <v>0.51047729741317305</v>
      </c>
      <c r="R325">
        <f>((1/(1 + EXP(-Table39[[#This Row],[h2]]))))</f>
        <v>0.51419327342816157</v>
      </c>
      <c r="S325">
        <f>((Table39[[#This Row],[out_h1]]*Table39[[#This Row],[w5]])+(Table39[[#This Row],[out_h2]]*Table39[[#This Row],[w6]]))</f>
        <v>-1.594990101503567</v>
      </c>
      <c r="T325">
        <f>((Table39[[#This Row],[out_h1]]*Table39[[#This Row],[w7]])+(Table39[[#This Row],[out_h2]]*Table39[[#This Row],[w8]]))</f>
        <v>1.7601372218704681</v>
      </c>
      <c r="U325">
        <f>((1/(1 + EXP(-Table39[[#This Row],[o1]]))))</f>
        <v>0.16868298244985902</v>
      </c>
      <c r="V325">
        <f>((1/(1 + EXP(-Table39[[#This Row],[o2]]))))</f>
        <v>0.85322684543558791</v>
      </c>
      <c r="W325">
        <f>((1/2 * (Table39[[#This Row],[t1]]-Table39[[#This Row],[out_o1]])^2))</f>
        <v>1.2590144459591132E-2</v>
      </c>
      <c r="X325">
        <f>((1/2 * (Table39[[#This Row],[t2]]-Table39[[#This Row],[out_o2]])^2))</f>
        <v>9.353447904750279E-3</v>
      </c>
      <c r="Y325" s="30">
        <f>Table39[[#This Row],[E1]]+Table39[[#This Row],[E2]]</f>
        <v>2.1943592364341409E-2</v>
      </c>
      <c r="Z32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-7.990390451003143E-4</v>
      </c>
      <c r="AA32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-1.5980780902006286E-3</v>
      </c>
      <c r="AB32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-8.0173001079207682E-4</v>
      </c>
      <c r="AC32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-1.6034600215841536E-3</v>
      </c>
      <c r="AD325">
        <f>(Table39[[#This Row],[out_o1]]-Table39[[#This Row],[t1]])*Table39[[#This Row],[out_o1]]*(1-Table39[[#This Row],[out_o1]])*Table39[[#This Row],[out_h1]]</f>
        <v>1.1359121078004908E-2</v>
      </c>
      <c r="AE325">
        <f>(Table39[[#This Row],[out_o1]]-Table39[[#This Row],[t1]])*Table39[[#This Row],[out_o1]]*(1-Table39[[#This Row],[out_o1]])*Table39[[#This Row],[out_h2]]</f>
        <v>1.1441808832565426E-2</v>
      </c>
      <c r="AF325">
        <f>(Table39[[#This Row],[out_o2]]-Table39[[#This Row],[t2]])*Table39[[#This Row],[out_o2]]*(1-Table39[[#This Row],[out_o2]])*Table39[[#This Row],[out_h1]]</f>
        <v>-8.7435628462667701E-3</v>
      </c>
      <c r="AG325">
        <f>(Table39[[#This Row],[out_o2]]-Table39[[#This Row],[t2]])*Table39[[#This Row],[out_o2]]*(1-Table39[[#This Row],[out_o2]])*Table39[[#This Row],[out_h2]]</f>
        <v>-8.8072108674166205E-3</v>
      </c>
    </row>
    <row r="326" spans="1:33">
      <c r="A326">
        <v>33</v>
      </c>
      <c r="B326">
        <v>0.05</v>
      </c>
      <c r="C326">
        <v>0.1</v>
      </c>
      <c r="D326">
        <v>0.01</v>
      </c>
      <c r="E326">
        <v>0.99</v>
      </c>
      <c r="F326" s="29">
        <v>2</v>
      </c>
      <c r="G326">
        <f t="shared" si="40"/>
        <v>0.20925937932387292</v>
      </c>
      <c r="H326">
        <f t="shared" si="41"/>
        <v>0.31851875864774576</v>
      </c>
      <c r="I326">
        <f t="shared" si="42"/>
        <v>0.30875686109200601</v>
      </c>
      <c r="J326">
        <f t="shared" si="43"/>
        <v>0.41751372218401173</v>
      </c>
      <c r="K326">
        <f t="shared" si="44"/>
        <v>-1.5971285207902408</v>
      </c>
      <c r="L326">
        <f t="shared" si="45"/>
        <v>-1.5617785008503267</v>
      </c>
      <c r="M326">
        <f t="shared" si="46"/>
        <v>1.7057829837481124</v>
      </c>
      <c r="N326">
        <f t="shared" si="47"/>
        <v>1.7646238857586845</v>
      </c>
      <c r="O326">
        <f>((Table39[[#This Row],[i1]]*Table39[[#This Row],[w1]])+(Table39[[#This Row],[i2]]*Table39[[#This Row],[w2]]))</f>
        <v>4.2314844830968229E-2</v>
      </c>
      <c r="P326">
        <f>((Table39[[#This Row],[i1]]*Table39[[#This Row],[w3]])+(Table39[[#This Row],[i2]]*Table39[[#This Row],[w4]]))</f>
        <v>5.7189215273001477E-2</v>
      </c>
      <c r="Q326">
        <f>((1/(1 + EXP(-Table39[[#This Row],[h1]]))))</f>
        <v>0.5105771330178217</v>
      </c>
      <c r="R326">
        <f>((1/(1 + EXP(-Table39[[#This Row],[h2]]))))</f>
        <v>0.51429340835458459</v>
      </c>
      <c r="S326">
        <f>((Table39[[#This Row],[out_h1]]*Table39[[#This Row],[w5]])+(Table39[[#This Row],[out_h2]]*Table39[[#This Row],[w6]]))</f>
        <v>-1.6186696895033035</v>
      </c>
      <c r="T326">
        <f>((Table39[[#This Row],[out_h1]]*Table39[[#This Row],[w7]])+(Table39[[#This Row],[out_h2]]*Table39[[#This Row],[w8]]))</f>
        <v>1.7784682180634417</v>
      </c>
      <c r="U326">
        <f>((1/(1 + EXP(-Table39[[#This Row],[o1]]))))</f>
        <v>0.16538841798762755</v>
      </c>
      <c r="V326">
        <f>((1/(1 + EXP(-Table39[[#This Row],[o2]]))))</f>
        <v>0.85550761880056803</v>
      </c>
      <c r="W326">
        <f>((1/2 * (Table39[[#This Row],[t1]]-Table39[[#This Row],[out_o1]])^2))</f>
        <v>1.2072780222348825E-2</v>
      </c>
      <c r="X326">
        <f>((1/2 * (Table39[[#This Row],[t2]]-Table39[[#This Row],[out_o2]])^2))</f>
        <v>9.0441003003466601E-3</v>
      </c>
      <c r="Y326" s="30">
        <f>Table39[[#This Row],[E1]]+Table39[[#This Row],[E2]]</f>
        <v>2.1116880522695485E-2</v>
      </c>
      <c r="Z32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-7.8234793360734136E-4</v>
      </c>
      <c r="AA32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-1.5646958672146827E-3</v>
      </c>
      <c r="AB32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-7.8509690848852128E-4</v>
      </c>
      <c r="AC32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-1.5701938169770426E-3</v>
      </c>
      <c r="AD326">
        <f>(Table39[[#This Row],[out_o1]]-Table39[[#This Row],[t1]])*Table39[[#This Row],[out_o1]]*(1-Table39[[#This Row],[out_o1]])*Table39[[#This Row],[out_h1]]</f>
        <v>1.0951396566169381E-2</v>
      </c>
      <c r="AE326">
        <f>(Table39[[#This Row],[out_o1]]-Table39[[#This Row],[t1]])*Table39[[#This Row],[out_o1]]*(1-Table39[[#This Row],[out_o1]])*Table39[[#This Row],[out_h2]]</f>
        <v>1.1031107157048007E-2</v>
      </c>
      <c r="AF326">
        <f>(Table39[[#This Row],[out_o2]]-Table39[[#This Row],[t2]])*Table39[[#This Row],[out_o2]]*(1-Table39[[#This Row],[out_o2]])*Table39[[#This Row],[out_h1]]</f>
        <v>-8.4884397997618318E-3</v>
      </c>
      <c r="AG326">
        <f>(Table39[[#This Row],[out_o2]]-Table39[[#This Row],[t2]])*Table39[[#This Row],[out_o2]]*(1-Table39[[#This Row],[out_o2]])*Table39[[#This Row],[out_h2]]</f>
        <v>-8.5502235684335667E-3</v>
      </c>
    </row>
    <row r="327" spans="1:33">
      <c r="A327">
        <v>34</v>
      </c>
      <c r="B327">
        <v>0.05</v>
      </c>
      <c r="C327">
        <v>0.1</v>
      </c>
      <c r="D327">
        <v>0.01</v>
      </c>
      <c r="E327">
        <v>0.99</v>
      </c>
      <c r="F327" s="29">
        <v>2</v>
      </c>
      <c r="G327">
        <f t="shared" si="40"/>
        <v>0.21082407519108762</v>
      </c>
      <c r="H327">
        <f t="shared" si="41"/>
        <v>0.32164815038217515</v>
      </c>
      <c r="I327">
        <f t="shared" si="42"/>
        <v>0.31032705490898305</v>
      </c>
      <c r="J327">
        <f t="shared" si="43"/>
        <v>0.4206541098179658</v>
      </c>
      <c r="K327">
        <f t="shared" si="44"/>
        <v>-1.6190313139225796</v>
      </c>
      <c r="L327">
        <f t="shared" si="45"/>
        <v>-1.5838407151644227</v>
      </c>
      <c r="M327">
        <f t="shared" si="46"/>
        <v>1.7227598633476362</v>
      </c>
      <c r="N327">
        <f t="shared" si="47"/>
        <v>1.7817243328955517</v>
      </c>
      <c r="O327">
        <f>((Table39[[#This Row],[i1]]*Table39[[#This Row],[w1]])+(Table39[[#This Row],[i2]]*Table39[[#This Row],[w2]]))</f>
        <v>4.2706018797771902E-2</v>
      </c>
      <c r="P327">
        <f>((Table39[[#This Row],[i1]]*Table39[[#This Row],[w3]])+(Table39[[#This Row],[i2]]*Table39[[#This Row],[w4]]))</f>
        <v>5.7581763727245737E-2</v>
      </c>
      <c r="Q327">
        <f>((1/(1 + EXP(-Table39[[#This Row],[h1]]))))</f>
        <v>0.51067488234096037</v>
      </c>
      <c r="R327">
        <f>((1/(1 + EXP(-Table39[[#This Row],[h2]]))))</f>
        <v>0.51439146471845965</v>
      </c>
      <c r="S327">
        <f>((Table39[[#This Row],[out_h1]]*Table39[[#This Row],[w5]])+(Table39[[#This Row],[out_h2]]*Table39[[#This Row],[w6]]))</f>
        <v>-1.6415127710979038</v>
      </c>
      <c r="T327">
        <f>((Table39[[#This Row],[out_h1]]*Table39[[#This Row],[w7]])+(Table39[[#This Row],[out_h2]]*Table39[[#This Row],[w8]]))</f>
        <v>1.7962739798394463</v>
      </c>
      <c r="U327">
        <f>((1/(1 + EXP(-Table39[[#This Row],[o1]]))))</f>
        <v>0.16225932465796561</v>
      </c>
      <c r="V327">
        <f>((1/(1 + EXP(-Table39[[#This Row],[o2]]))))</f>
        <v>0.85769476357056906</v>
      </c>
      <c r="W327">
        <f>((1/2 * (Table39[[#This Row],[t1]]-Table39[[#This Row],[out_o1]])^2))</f>
        <v>1.1591450972649886E-2</v>
      </c>
      <c r="X327">
        <f>((1/2 * (Table39[[#This Row],[t2]]-Table39[[#This Row],[out_o2]])^2))</f>
        <v>8.7523377933238083E-3</v>
      </c>
      <c r="Y327" s="30">
        <f>Table39[[#This Row],[E1]]+Table39[[#This Row],[E2]]</f>
        <v>2.0343788765973696E-2</v>
      </c>
      <c r="Z32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-7.6625875848121557E-4</v>
      </c>
      <c r="AA32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-1.5325175169624311E-3</v>
      </c>
      <c r="AB32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-7.6905562921703984E-4</v>
      </c>
      <c r="AC32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-1.5381112584340797E-3</v>
      </c>
      <c r="AD327">
        <f>(Table39[[#This Row],[out_o1]]-Table39[[#This Row],[t1]])*Table39[[#This Row],[out_o1]]*(1-Table39[[#This Row],[out_o1]])*Table39[[#This Row],[out_h1]]</f>
        <v>1.0569334999256897E-2</v>
      </c>
      <c r="AE327">
        <f>(Table39[[#This Row],[out_o1]]-Table39[[#This Row],[t1]])*Table39[[#This Row],[out_o1]]*(1-Table39[[#This Row],[out_o1]])*Table39[[#This Row],[out_h2]]</f>
        <v>1.0646256354816926E-2</v>
      </c>
      <c r="AF327">
        <f>(Table39[[#This Row],[out_o2]]-Table39[[#This Row],[t2]])*Table39[[#This Row],[out_o2]]*(1-Table39[[#This Row],[out_o2]])*Table39[[#This Row],[out_h1]]</f>
        <v>-8.246604572930815E-3</v>
      </c>
      <c r="AG327">
        <f>(Table39[[#This Row],[out_o2]]-Table39[[#This Row],[t2]])*Table39[[#This Row],[out_o2]]*(1-Table39[[#This Row],[out_o2]])*Table39[[#This Row],[out_h2]]</f>
        <v>-8.3066215941116142E-3</v>
      </c>
    </row>
    <row r="328" spans="1:33">
      <c r="A328">
        <v>35</v>
      </c>
      <c r="B328">
        <v>0.05</v>
      </c>
      <c r="C328">
        <v>0.1</v>
      </c>
      <c r="D328">
        <v>0.01</v>
      </c>
      <c r="E328">
        <v>0.99</v>
      </c>
      <c r="F328" s="29">
        <v>2</v>
      </c>
      <c r="G328">
        <f t="shared" si="40"/>
        <v>0.21235659270805005</v>
      </c>
      <c r="H328">
        <f t="shared" si="41"/>
        <v>0.3247131854161</v>
      </c>
      <c r="I328">
        <f t="shared" si="42"/>
        <v>0.31186516616741711</v>
      </c>
      <c r="J328">
        <f t="shared" si="43"/>
        <v>0.42373033233483398</v>
      </c>
      <c r="K328">
        <f t="shared" si="44"/>
        <v>-1.6401699839210935</v>
      </c>
      <c r="L328">
        <f t="shared" si="45"/>
        <v>-1.6051332278740567</v>
      </c>
      <c r="M328">
        <f t="shared" si="46"/>
        <v>1.7392530724934978</v>
      </c>
      <c r="N328">
        <f t="shared" si="47"/>
        <v>1.798337576083775</v>
      </c>
      <c r="O328">
        <f>((Table39[[#This Row],[i1]]*Table39[[#This Row],[w1]])+(Table39[[#This Row],[i2]]*Table39[[#This Row],[w2]]))</f>
        <v>4.3089148177012503E-2</v>
      </c>
      <c r="P328">
        <f>((Table39[[#This Row],[i1]]*Table39[[#This Row],[w3]])+(Table39[[#This Row],[i2]]*Table39[[#This Row],[w4]]))</f>
        <v>5.7966291541854259E-2</v>
      </c>
      <c r="Q328">
        <f>((1/(1 + EXP(-Table39[[#This Row],[h1]]))))</f>
        <v>0.51077062063425771</v>
      </c>
      <c r="R328">
        <f>((1/(1 + EXP(-Table39[[#This Row],[h2]]))))</f>
        <v>0.51448751649819302</v>
      </c>
      <c r="S328">
        <f>((Table39[[#This Row],[out_h1]]*Table39[[#This Row],[w5]])+(Table39[[#This Row],[out_h2]]*Table39[[#This Row],[w6]]))</f>
        <v>-1.6635716486907088</v>
      </c>
      <c r="T328">
        <f>((Table39[[#This Row],[out_h1]]*Table39[[#This Row],[w7]])+(Table39[[#This Row],[out_h2]]*Table39[[#This Row],[w8]]))</f>
        <v>1.8135816046222653</v>
      </c>
      <c r="U328">
        <f>((1/(1 + EXP(-Table39[[#This Row],[o1]]))))</f>
        <v>0.15928312804064262</v>
      </c>
      <c r="V328">
        <f>((1/(1 + EXP(-Table39[[#This Row],[o2]]))))</f>
        <v>0.85979418668601781</v>
      </c>
      <c r="W328">
        <f>((1/2 * (Table39[[#This Row],[t1]]-Table39[[#This Row],[out_o1]])^2))</f>
        <v>1.1142726158799448E-2</v>
      </c>
      <c r="X328">
        <f>((1/2 * (Table39[[#This Row],[t2]]-Table39[[#This Row],[out_o2]])^2))</f>
        <v>8.4767769103777889E-3</v>
      </c>
      <c r="Y328" s="30">
        <f>Table39[[#This Row],[E1]]+Table39[[#This Row],[E2]]</f>
        <v>1.9619503069177237E-2</v>
      </c>
      <c r="Z32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-7.507483885153517E-4</v>
      </c>
      <c r="AA32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-1.5014967770307034E-3</v>
      </c>
      <c r="AB32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-7.5358434091275773E-4</v>
      </c>
      <c r="AC32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-1.5071686818255155E-3</v>
      </c>
      <c r="AD328">
        <f>(Table39[[#This Row],[out_o1]]-Table39[[#This Row],[t1]])*Table39[[#This Row],[out_o1]]*(1-Table39[[#This Row],[out_o1]])*Table39[[#This Row],[out_h1]]</f>
        <v>1.0210715471826922E-2</v>
      </c>
      <c r="AE328">
        <f>(Table39[[#This Row],[out_o1]]-Table39[[#This Row],[t1]])*Table39[[#This Row],[out_o1]]*(1-Table39[[#This Row],[out_o1]])*Table39[[#This Row],[out_h2]]</f>
        <v>1.0285019209300949E-2</v>
      </c>
      <c r="AF328">
        <f>(Table39[[#This Row],[out_o2]]-Table39[[#This Row],[t2]])*Table39[[#This Row],[out_o2]]*(1-Table39[[#This Row],[out_o2]])*Table39[[#This Row],[out_h1]]</f>
        <v>-8.017090921174138E-3</v>
      </c>
      <c r="AG328">
        <f>(Table39[[#This Row],[out_o2]]-Table39[[#This Row],[t2]])*Table39[[#This Row],[out_o2]]*(1-Table39[[#This Row],[out_o2]])*Table39[[#This Row],[out_h2]]</f>
        <v>-8.0754315752405419E-3</v>
      </c>
    </row>
    <row r="329" spans="1:33">
      <c r="A329">
        <v>36</v>
      </c>
      <c r="B329">
        <v>0.05</v>
      </c>
      <c r="C329">
        <v>0.1</v>
      </c>
      <c r="D329">
        <v>0.01</v>
      </c>
      <c r="E329">
        <v>0.99</v>
      </c>
      <c r="F329" s="29">
        <v>2</v>
      </c>
      <c r="G329">
        <f t="shared" si="40"/>
        <v>0.21385808948508075</v>
      </c>
      <c r="H329">
        <f t="shared" si="41"/>
        <v>0.32771617897016142</v>
      </c>
      <c r="I329">
        <f t="shared" si="42"/>
        <v>0.3133723348492426</v>
      </c>
      <c r="J329">
        <f t="shared" si="43"/>
        <v>0.42674466969848501</v>
      </c>
      <c r="K329">
        <f t="shared" si="44"/>
        <v>-1.6605914148647474</v>
      </c>
      <c r="L329">
        <f t="shared" si="45"/>
        <v>-1.6257032662926585</v>
      </c>
      <c r="M329">
        <f t="shared" si="46"/>
        <v>1.755287254335846</v>
      </c>
      <c r="N329">
        <f t="shared" si="47"/>
        <v>1.814488439234256</v>
      </c>
      <c r="O329">
        <f>((Table39[[#This Row],[i1]]*Table39[[#This Row],[w1]])+(Table39[[#This Row],[i2]]*Table39[[#This Row],[w2]]))</f>
        <v>4.3464522371270187E-2</v>
      </c>
      <c r="P329">
        <f>((Table39[[#This Row],[i1]]*Table39[[#This Row],[w3]])+(Table39[[#This Row],[i2]]*Table39[[#This Row],[w4]]))</f>
        <v>5.8343083712310631E-2</v>
      </c>
      <c r="Q329">
        <f>((1/(1 + EXP(-Table39[[#This Row],[h1]]))))</f>
        <v>0.51086442025672785</v>
      </c>
      <c r="R329">
        <f>((1/(1 + EXP(-Table39[[#This Row],[h2]]))))</f>
        <v>0.51458163494171572</v>
      </c>
      <c r="S329">
        <f>((Table39[[#This Row],[out_h1]]*Table39[[#This Row],[w5]])+(Table39[[#This Row],[out_h2]]*Table39[[#This Row],[w6]]))</f>
        <v>-1.6848941151371424</v>
      </c>
      <c r="T329">
        <f>((Table39[[#This Row],[out_h1]]*Table39[[#This Row],[w7]])+(Table39[[#This Row],[out_h2]]*Table39[[#This Row],[w8]]))</f>
        <v>1.830416233214311</v>
      </c>
      <c r="U329">
        <f>((1/(1 + EXP(-Table39[[#This Row],[o1]]))))</f>
        <v>0.15644849442698089</v>
      </c>
      <c r="V329">
        <f>((1/(1 + EXP(-Table39[[#This Row],[o2]]))))</f>
        <v>0.86181130458041799</v>
      </c>
      <c r="W329">
        <f>((1/2 * (Table39[[#This Row],[t1]]-Table39[[#This Row],[out_o1]])^2))</f>
        <v>1.0723580759964725E-2</v>
      </c>
      <c r="X329">
        <f>((1/2 * (Table39[[#This Row],[t2]]-Table39[[#This Row],[out_o2]])^2))</f>
        <v>8.2161708166871815E-3</v>
      </c>
      <c r="Y329" s="30">
        <f>Table39[[#This Row],[E1]]+Table39[[#This Row],[E2]]</f>
        <v>1.8939751576651905E-2</v>
      </c>
      <c r="Z32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-7.3579352406305E-4</v>
      </c>
      <c r="AA32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-1.4715870481261E-3</v>
      </c>
      <c r="AB32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-7.3866086665811315E-4</v>
      </c>
      <c r="AC32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-1.4773217333162263E-3</v>
      </c>
      <c r="AD329">
        <f>(Table39[[#This Row],[out_o1]]-Table39[[#This Row],[t1]])*Table39[[#This Row],[out_o1]]*(1-Table39[[#This Row],[out_o1]])*Table39[[#This Row],[out_h1]]</f>
        <v>9.8735552570264843E-3</v>
      </c>
      <c r="AE329">
        <f>(Table39[[#This Row],[out_o1]]-Table39[[#This Row],[t1]])*Table39[[#This Row],[out_o1]]*(1-Table39[[#This Row],[out_o1]])*Table39[[#This Row],[out_h2]]</f>
        <v>9.9453984372111885E-3</v>
      </c>
      <c r="AF329">
        <f>(Table39[[#This Row],[out_o2]]-Table39[[#This Row],[t2]])*Table39[[#This Row],[out_o2]]*(1-Table39[[#This Row],[out_o2]])*Table39[[#This Row],[out_h1]]</f>
        <v>-7.79902096720208E-3</v>
      </c>
      <c r="AG329">
        <f>(Table39[[#This Row],[out_o2]]-Table39[[#This Row],[t2]])*Table39[[#This Row],[out_o2]]*(1-Table39[[#This Row],[out_o2]])*Table39[[#This Row],[out_h2]]</f>
        <v>-7.8557691651941087E-3</v>
      </c>
    </row>
    <row r="330" spans="1:33">
      <c r="A330">
        <v>37</v>
      </c>
      <c r="B330">
        <v>0.05</v>
      </c>
      <c r="C330">
        <v>0.1</v>
      </c>
      <c r="D330">
        <v>0.01</v>
      </c>
      <c r="E330">
        <v>0.99</v>
      </c>
      <c r="F330" s="29">
        <v>2</v>
      </c>
      <c r="G330">
        <f t="shared" si="40"/>
        <v>0.21532967653320687</v>
      </c>
      <c r="H330">
        <f t="shared" si="41"/>
        <v>0.33065935306641364</v>
      </c>
      <c r="I330">
        <f t="shared" si="42"/>
        <v>0.31484965658255881</v>
      </c>
      <c r="J330">
        <f t="shared" si="43"/>
        <v>0.42969931316511745</v>
      </c>
      <c r="K330">
        <f t="shared" si="44"/>
        <v>-1.6803385253788004</v>
      </c>
      <c r="L330">
        <f t="shared" si="45"/>
        <v>-1.6455940631670809</v>
      </c>
      <c r="M330">
        <f t="shared" si="46"/>
        <v>1.7708852962702502</v>
      </c>
      <c r="N330">
        <f t="shared" si="47"/>
        <v>1.8301999775646443</v>
      </c>
      <c r="O330">
        <f>((Table39[[#This Row],[i1]]*Table39[[#This Row],[w1]])+(Table39[[#This Row],[i2]]*Table39[[#This Row],[w2]]))</f>
        <v>4.3832419133301707E-2</v>
      </c>
      <c r="P330">
        <f>((Table39[[#This Row],[i1]]*Table39[[#This Row],[w3]])+(Table39[[#This Row],[i2]]*Table39[[#This Row],[w4]]))</f>
        <v>5.8712414145639692E-2</v>
      </c>
      <c r="Q330">
        <f>((1/(1 + EXP(-Table39[[#This Row],[h1]]))))</f>
        <v>0.51095635065382927</v>
      </c>
      <c r="R330">
        <f>((1/(1 + EXP(-Table39[[#This Row],[h2]]))))</f>
        <v>0.51467388852363039</v>
      </c>
      <c r="S330">
        <f>((Table39[[#This Row],[out_h1]]*Table39[[#This Row],[w5]])+(Table39[[#This Row],[out_h2]]*Table39[[#This Row],[w6]]))</f>
        <v>-1.7055239362121908</v>
      </c>
      <c r="T330">
        <f>((Table39[[#This Row],[out_h1]]*Table39[[#This Row],[w7]])+(Table39[[#This Row],[out_h2]]*Table39[[#This Row],[w8]]))</f>
        <v>1.8468012276378287</v>
      </c>
      <c r="U330">
        <f>((1/(1 + EXP(-Table39[[#This Row],[o1]]))))</f>
        <v>0.15374518352757444</v>
      </c>
      <c r="V330">
        <f>((1/(1 + EXP(-Table39[[#This Row],[o2]]))))</f>
        <v>0.8637510928396106</v>
      </c>
      <c r="W330">
        <f>((1/2 * (Table39[[#This Row],[t1]]-Table39[[#This Row],[out_o1]])^2))</f>
        <v>1.0331338893688027E-2</v>
      </c>
      <c r="X330">
        <f>((1/2 * (Table39[[#This Row],[t2]]-Table39[[#This Row],[out_o2]])^2))</f>
        <v>7.9693932795963096E-3</v>
      </c>
      <c r="Y330" s="30">
        <f>Table39[[#This Row],[E1]]+Table39[[#This Row],[E2]]</f>
        <v>1.8300732173284338E-2</v>
      </c>
      <c r="Z33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-7.2137103328555557E-4</v>
      </c>
      <c r="AA33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-1.4427420665711111E-3</v>
      </c>
      <c r="AB33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-7.2426304706027435E-4</v>
      </c>
      <c r="AC33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-1.4485260941205487E-3</v>
      </c>
      <c r="AD330">
        <f>(Table39[[#This Row],[out_o1]]-Table39[[#This Row],[t1]])*Table39[[#This Row],[out_o1]]*(1-Table39[[#This Row],[out_o1]])*Table39[[#This Row],[out_h1]]</f>
        <v>9.5560799764706529E-3</v>
      </c>
      <c r="AE330">
        <f>(Table39[[#This Row],[out_o1]]-Table39[[#This Row],[t1]])*Table39[[#This Row],[out_o1]]*(1-Table39[[#This Row],[out_o1]])*Table39[[#This Row],[out_h2]]</f>
        <v>9.6256066379044915E-3</v>
      </c>
      <c r="AF330">
        <f>(Table39[[#This Row],[out_o2]]-Table39[[#This Row],[t2]])*Table39[[#This Row],[out_o2]]*(1-Table39[[#This Row],[out_o2]])*Table39[[#This Row],[out_h1]]</f>
        <v>-7.5915956136097156E-3</v>
      </c>
      <c r="AG330">
        <f>(Table39[[#This Row],[out_o2]]-Table39[[#This Row],[t2]])*Table39[[#This Row],[out_o2]]*(1-Table39[[#This Row],[out_o2]])*Table39[[#This Row],[out_h2]]</f>
        <v>-7.6468293809358219E-3</v>
      </c>
    </row>
    <row r="331" spans="1:33">
      <c r="A331">
        <v>38</v>
      </c>
      <c r="B331">
        <v>0.05</v>
      </c>
      <c r="C331">
        <v>0.1</v>
      </c>
      <c r="D331">
        <v>0.01</v>
      </c>
      <c r="E331">
        <v>0.99</v>
      </c>
      <c r="F331" s="29">
        <v>2</v>
      </c>
      <c r="G331">
        <f t="shared" si="40"/>
        <v>0.21677241859977797</v>
      </c>
      <c r="H331">
        <f t="shared" si="41"/>
        <v>0.33354483719955585</v>
      </c>
      <c r="I331">
        <f t="shared" si="42"/>
        <v>0.31629818267667936</v>
      </c>
      <c r="J331">
        <f t="shared" si="43"/>
        <v>0.43259636535335855</v>
      </c>
      <c r="K331">
        <f t="shared" si="44"/>
        <v>-1.6994506853317417</v>
      </c>
      <c r="L331">
        <f t="shared" si="45"/>
        <v>-1.6648452764428898</v>
      </c>
      <c r="M331">
        <f t="shared" si="46"/>
        <v>1.7860684874974695</v>
      </c>
      <c r="N331">
        <f t="shared" si="47"/>
        <v>1.845493636326516</v>
      </c>
      <c r="O331">
        <f>((Table39[[#This Row],[i1]]*Table39[[#This Row],[w1]])+(Table39[[#This Row],[i2]]*Table39[[#This Row],[w2]]))</f>
        <v>4.4193104649944484E-2</v>
      </c>
      <c r="P331">
        <f>((Table39[[#This Row],[i1]]*Table39[[#This Row],[w3]])+(Table39[[#This Row],[i2]]*Table39[[#This Row],[w4]]))</f>
        <v>5.9074545669169823E-2</v>
      </c>
      <c r="Q331">
        <f>((1/(1 + EXP(-Table39[[#This Row],[h1]]))))</f>
        <v>0.51104647837857275</v>
      </c>
      <c r="R331">
        <f>((1/(1 + EXP(-Table39[[#This Row],[h2]]))))</f>
        <v>0.51476434294761308</v>
      </c>
      <c r="S331">
        <f>((Table39[[#This Row],[out_h1]]*Table39[[#This Row],[w5]])+(Table39[[#This Row],[out_h2]]*Table39[[#This Row],[w6]]))</f>
        <v>-1.7255012727543999</v>
      </c>
      <c r="T331">
        <f>((Table39[[#This Row],[out_h1]]*Table39[[#This Row],[w7]])+(Table39[[#This Row],[out_h2]]*Table39[[#This Row],[w8]]))</f>
        <v>1.8627583297961459</v>
      </c>
      <c r="U331">
        <f>((1/(1 + EXP(-Table39[[#This Row],[o1]]))))</f>
        <v>0.15116392125481332</v>
      </c>
      <c r="V331">
        <f>((1/(1 + EXP(-Table39[[#This Row],[o2]]))))</f>
        <v>0.86561813000819898</v>
      </c>
      <c r="W331">
        <f>((1/2 * (Table39[[#This Row],[t1]]-Table39[[#This Row],[out_o1]])^2))</f>
        <v>9.963626332017566E-3</v>
      </c>
      <c r="X331">
        <f>((1/2 * (Table39[[#This Row],[t2]]-Table39[[#This Row],[out_o2]])^2))</f>
        <v>7.7354247913286444E-3</v>
      </c>
      <c r="Y331" s="30">
        <f>Table39[[#This Row],[E1]]+Table39[[#This Row],[E2]]</f>
        <v>1.7699051123346209E-2</v>
      </c>
      <c r="Z33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-7.0745819466247126E-4</v>
      </c>
      <c r="AA33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-1.4149163893249425E-3</v>
      </c>
      <c r="AB33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-7.1036900469316445E-4</v>
      </c>
      <c r="AC33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-1.4207380093863289E-3</v>
      </c>
      <c r="AD331">
        <f>(Table39[[#This Row],[out_o1]]-Table39[[#This Row],[t1]])*Table39[[#This Row],[out_o1]]*(1-Table39[[#This Row],[out_o1]])*Table39[[#This Row],[out_h1]]</f>
        <v>9.2566979601583794E-3</v>
      </c>
      <c r="AE331">
        <f>(Table39[[#This Row],[out_o1]]-Table39[[#This Row],[t1]])*Table39[[#This Row],[out_o1]]*(1-Table39[[#This Row],[out_o1]])*Table39[[#This Row],[out_h2]]</f>
        <v>9.32404046388049E-3</v>
      </c>
      <c r="AF331">
        <f>(Table39[[#This Row],[out_o2]]-Table39[[#This Row],[t2]])*Table39[[#This Row],[out_o2]]*(1-Table39[[#This Row],[out_o2]])*Table39[[#This Row],[out_h1]]</f>
        <v>-7.3940861435076799E-3</v>
      </c>
      <c r="AG331">
        <f>(Table39[[#This Row],[out_o2]]-Table39[[#This Row],[t2]])*Table39[[#This Row],[out_o2]]*(1-Table39[[#This Row],[out_o2]])*Table39[[#This Row],[out_h2]]</f>
        <v>-7.4478781410195283E-3</v>
      </c>
    </row>
    <row r="332" spans="1:33">
      <c r="A332">
        <v>39</v>
      </c>
      <c r="B332">
        <v>0.05</v>
      </c>
      <c r="C332">
        <v>0.1</v>
      </c>
      <c r="D332">
        <v>0.01</v>
      </c>
      <c r="E332">
        <v>0.99</v>
      </c>
      <c r="F332" s="29">
        <v>2</v>
      </c>
      <c r="G332">
        <f t="shared" si="40"/>
        <v>0.21818733498910292</v>
      </c>
      <c r="H332">
        <f t="shared" si="41"/>
        <v>0.33637466997820575</v>
      </c>
      <c r="I332">
        <f t="shared" si="42"/>
        <v>0.31771892068606566</v>
      </c>
      <c r="J332">
        <f t="shared" si="43"/>
        <v>0.43543784137213121</v>
      </c>
      <c r="K332">
        <f t="shared" si="44"/>
        <v>-1.7179640812520585</v>
      </c>
      <c r="L332">
        <f t="shared" si="45"/>
        <v>-1.6834933573706508</v>
      </c>
      <c r="M332">
        <f t="shared" si="46"/>
        <v>1.8008566597844848</v>
      </c>
      <c r="N332">
        <f t="shared" si="47"/>
        <v>1.8603893926085551</v>
      </c>
      <c r="O332">
        <f>((Table39[[#This Row],[i1]]*Table39[[#This Row],[w1]])+(Table39[[#This Row],[i2]]*Table39[[#This Row],[w2]]))</f>
        <v>4.4546833747275721E-2</v>
      </c>
      <c r="P332">
        <f>((Table39[[#This Row],[i1]]*Table39[[#This Row],[w3]])+(Table39[[#This Row],[i2]]*Table39[[#This Row],[w4]]))</f>
        <v>5.9429730171516412E-2</v>
      </c>
      <c r="Q332">
        <f>((1/(1 + EXP(-Table39[[#This Row],[h1]]))))</f>
        <v>0.51113486714292677</v>
      </c>
      <c r="R332">
        <f>((1/(1 + EXP(-Table39[[#This Row],[h2]]))))</f>
        <v>0.51485306118183682</v>
      </c>
      <c r="S332">
        <f>((Table39[[#This Row],[out_h1]]*Table39[[#This Row],[w5]])+(Table39[[#This Row],[out_h2]]*Table39[[#This Row],[w6]]))</f>
        <v>-1.7448630509486587</v>
      </c>
      <c r="T332">
        <f>((Table39[[#This Row],[out_h1]]*Table39[[#This Row],[w7]])+(Table39[[#This Row],[out_h2]]*Table39[[#This Row],[w8]]))</f>
        <v>1.8783078033171301</v>
      </c>
      <c r="U332">
        <f>((1/(1 + EXP(-Table39[[#This Row],[o1]]))))</f>
        <v>0.1486962895418249</v>
      </c>
      <c r="V332">
        <f>((1/(1 + EXP(-Table39[[#This Row],[o2]]))))</f>
        <v>0.86741663632138288</v>
      </c>
      <c r="W332">
        <f>((1/2 * (Table39[[#This Row],[t1]]-Table39[[#This Row],[out_o1]])^2))</f>
        <v>9.6183303663348631E-3</v>
      </c>
      <c r="X332">
        <f>((1/2 * (Table39[[#This Row],[t2]]-Table39[[#This Row],[out_o2]])^2))</f>
        <v>7.5133405253820524E-3</v>
      </c>
      <c r="Y332" s="30">
        <f>Table39[[#This Row],[E1]]+Table39[[#This Row],[E2]]</f>
        <v>1.7131670891716917E-2</v>
      </c>
      <c r="Z33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-6.940328683277152E-4</v>
      </c>
      <c r="AA33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-1.3880657366554304E-3</v>
      </c>
      <c r="AB33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-6.9695733388919212E-4</v>
      </c>
      <c r="AC33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-1.3939146677783842E-3</v>
      </c>
      <c r="AD332">
        <f>(Table39[[#This Row],[out_o1]]-Table39[[#This Row],[t1]])*Table39[[#This Row],[out_o1]]*(1-Table39[[#This Row],[out_o1]])*Table39[[#This Row],[out_h1]]</f>
        <v>8.9739781573572128E-3</v>
      </c>
      <c r="AE332">
        <f>(Table39[[#This Row],[out_o1]]-Table39[[#This Row],[t1]])*Table39[[#This Row],[out_o1]]*(1-Table39[[#This Row],[out_o1]])*Table39[[#This Row],[out_h2]]</f>
        <v>9.0392583685791651E-3</v>
      </c>
      <c r="AF332">
        <f>(Table39[[#This Row],[out_o2]]-Table39[[#This Row],[t2]])*Table39[[#This Row],[out_o2]]*(1-Table39[[#This Row],[out_o2]])*Table39[[#This Row],[out_h1]]</f>
        <v>-7.2058268456013904E-3</v>
      </c>
      <c r="AG332">
        <f>(Table39[[#This Row],[out_o2]]-Table39[[#This Row],[t2]])*Table39[[#This Row],[out_o2]]*(1-Table39[[#This Row],[out_o2]])*Table39[[#This Row],[out_h2]]</f>
        <v>-7.2582448357347874E-3</v>
      </c>
    </row>
    <row r="333" spans="1:33">
      <c r="A333">
        <v>40</v>
      </c>
      <c r="B333">
        <v>0.05</v>
      </c>
      <c r="C333">
        <v>0.1</v>
      </c>
      <c r="D333">
        <v>0.01</v>
      </c>
      <c r="E333">
        <v>0.99</v>
      </c>
      <c r="F333" s="29">
        <v>2</v>
      </c>
      <c r="G333">
        <f t="shared" si="40"/>
        <v>0.21957540072575835</v>
      </c>
      <c r="H333">
        <f t="shared" si="41"/>
        <v>0.3391508014515166</v>
      </c>
      <c r="I333">
        <f t="shared" si="42"/>
        <v>0.31911283535384405</v>
      </c>
      <c r="J333">
        <f t="shared" si="43"/>
        <v>0.43822567070768798</v>
      </c>
      <c r="K333">
        <f t="shared" si="44"/>
        <v>-1.7359120375667729</v>
      </c>
      <c r="L333">
        <f t="shared" si="45"/>
        <v>-1.7015718741078092</v>
      </c>
      <c r="M333">
        <f t="shared" si="46"/>
        <v>1.8152683134756875</v>
      </c>
      <c r="N333">
        <f t="shared" si="47"/>
        <v>1.8749058822800246</v>
      </c>
      <c r="O333">
        <f>((Table39[[#This Row],[i1]]*Table39[[#This Row],[w1]])+(Table39[[#This Row],[i2]]*Table39[[#This Row],[w2]]))</f>
        <v>4.4893850181439578E-2</v>
      </c>
      <c r="P333">
        <f>((Table39[[#This Row],[i1]]*Table39[[#This Row],[w3]])+(Table39[[#This Row],[i2]]*Table39[[#This Row],[w4]]))</f>
        <v>5.9778208838461008E-2</v>
      </c>
      <c r="Q333">
        <f>((1/(1 + EXP(-Table39[[#This Row],[h1]]))))</f>
        <v>0.51122157789062384</v>
      </c>
      <c r="R333">
        <f>((1/(1 + EXP(-Table39[[#This Row],[h2]]))))</f>
        <v>0.51494010351809039</v>
      </c>
      <c r="S333">
        <f>((Table39[[#This Row],[out_h1]]*Table39[[#This Row],[w5]])+(Table39[[#This Row],[out_h2]]*Table39[[#This Row],[w6]]))</f>
        <v>-1.7636432879207598</v>
      </c>
      <c r="T333">
        <f>((Table39[[#This Row],[out_h1]]*Table39[[#This Row],[w7]])+(Table39[[#This Row],[out_h2]]*Table39[[#This Row],[w8]]))</f>
        <v>1.893468560617845</v>
      </c>
      <c r="U333">
        <f>((1/(1 + EXP(-Table39[[#This Row],[o1]]))))</f>
        <v>0.14633463065657731</v>
      </c>
      <c r="V333">
        <f>((1/(1 + EXP(-Table39[[#This Row],[o2]]))))</f>
        <v>0.86915050802638605</v>
      </c>
      <c r="W333">
        <f>((1/2 * (Table39[[#This Row],[t1]]-Table39[[#This Row],[out_o1]])^2))</f>
        <v>9.2935657581326749E-3</v>
      </c>
      <c r="X333">
        <f>((1/2 * (Table39[[#This Row],[t2]]-Table39[[#This Row],[out_o2]])^2))</f>
        <v>7.3022998551402901E-3</v>
      </c>
      <c r="Y333" s="30">
        <f>Table39[[#This Row],[E1]]+Table39[[#This Row],[E2]]</f>
        <v>1.6595865613272965E-2</v>
      </c>
      <c r="Z33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-6.8107361343444357E-4</v>
      </c>
      <c r="AA33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-1.3621472268688871E-3</v>
      </c>
      <c r="AB33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-6.8400723367519349E-4</v>
      </c>
      <c r="AC33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-1.368014467350387E-3</v>
      </c>
      <c r="AD333">
        <f>(Table39[[#This Row],[out_o1]]-Table39[[#This Row],[t1]])*Table39[[#This Row],[out_o1]]*(1-Table39[[#This Row],[out_o1]])*Table39[[#This Row],[out_h1]]</f>
        <v>8.7066310619636628E-3</v>
      </c>
      <c r="AE333">
        <f>(Table39[[#This Row],[out_o1]]-Table39[[#This Row],[t1]])*Table39[[#This Row],[out_o1]]*(1-Table39[[#This Row],[out_o1]])*Table39[[#This Row],[out_h2]]</f>
        <v>8.7699613909892789E-3</v>
      </c>
      <c r="AF333">
        <f>(Table39[[#This Row],[out_o2]]-Table39[[#This Row],[t2]])*Table39[[#This Row],[out_o2]]*(1-Table39[[#This Row],[out_o2]])*Table39[[#This Row],[out_h1]]</f>
        <v>-7.0262085246120647E-3</v>
      </c>
      <c r="AG333">
        <f>(Table39[[#This Row],[out_o2]]-Table39[[#This Row],[t2]])*Table39[[#This Row],[out_o2]]*(1-Table39[[#This Row],[out_o2]])*Table39[[#This Row],[out_h2]]</f>
        <v>-7.0773157892359455E-3</v>
      </c>
    </row>
    <row r="334" spans="1:33">
      <c r="A334">
        <v>41</v>
      </c>
      <c r="B334">
        <v>0.05</v>
      </c>
      <c r="C334">
        <v>0.1</v>
      </c>
      <c r="D334">
        <v>0.01</v>
      </c>
      <c r="E334">
        <v>0.99</v>
      </c>
      <c r="F334" s="29">
        <v>2</v>
      </c>
      <c r="G334">
        <f t="shared" si="40"/>
        <v>0.22093754795262724</v>
      </c>
      <c r="H334">
        <f t="shared" si="41"/>
        <v>0.34187509590525439</v>
      </c>
      <c r="I334">
        <f t="shared" si="42"/>
        <v>0.32048084982119446</v>
      </c>
      <c r="J334">
        <f t="shared" si="43"/>
        <v>0.44096169964238874</v>
      </c>
      <c r="K334">
        <f t="shared" si="44"/>
        <v>-1.7533252996907003</v>
      </c>
      <c r="L334">
        <f t="shared" si="45"/>
        <v>-1.7191117968897878</v>
      </c>
      <c r="M334">
        <f t="shared" si="46"/>
        <v>1.8293207305249117</v>
      </c>
      <c r="N334">
        <f t="shared" si="47"/>
        <v>1.8890605138584966</v>
      </c>
      <c r="O334">
        <f>((Table39[[#This Row],[i1]]*Table39[[#This Row],[w1]])+(Table39[[#This Row],[i2]]*Table39[[#This Row],[w2]]))</f>
        <v>4.5234386988156801E-2</v>
      </c>
      <c r="P334">
        <f>((Table39[[#This Row],[i1]]*Table39[[#This Row],[w3]])+(Table39[[#This Row],[i2]]*Table39[[#This Row],[w4]]))</f>
        <v>6.0120212455298597E-2</v>
      </c>
      <c r="Q334">
        <f>((1/(1 + EXP(-Table39[[#This Row],[h1]]))))</f>
        <v>0.51130666888462528</v>
      </c>
      <c r="R334">
        <f>((1/(1 + EXP(-Table39[[#This Row],[h2]]))))</f>
        <v>0.51502552764749021</v>
      </c>
      <c r="S334">
        <f>((Table39[[#This Row],[out_h1]]*Table39[[#This Row],[w5]])+(Table39[[#This Row],[out_h2]]*Table39[[#This Row],[w6]]))</f>
        <v>-1.7818733787341774</v>
      </c>
      <c r="T334">
        <f>((Table39[[#This Row],[out_h1]]*Table39[[#This Row],[w7]])+(Table39[[#This Row],[out_h2]]*Table39[[#This Row],[w8]]))</f>
        <v>1.9082582769542931</v>
      </c>
      <c r="U334">
        <f>((1/(1 + EXP(-Table39[[#This Row],[o1]]))))</f>
        <v>0.14407196388130422</v>
      </c>
      <c r="V334">
        <f>((1/(1 + EXP(-Table39[[#This Row],[o2]]))))</f>
        <v>0.87082334786167814</v>
      </c>
      <c r="W334">
        <f>((1/2 * (Table39[[#This Row],[t1]]-Table39[[#This Row],[out_o1]])^2))</f>
        <v>8.9876457494948714E-3</v>
      </c>
      <c r="X334">
        <f>((1/2 * (Table39[[#This Row],[t2]]-Table39[[#This Row],[out_o2]])^2))</f>
        <v>7.1015372074492867E-3</v>
      </c>
      <c r="Y334" s="30">
        <f>Table39[[#This Row],[E1]]+Table39[[#This Row],[E2]]</f>
        <v>1.6089182956944156E-2</v>
      </c>
      <c r="Z33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-6.6855976469249834E-4</v>
      </c>
      <c r="AA334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-1.3371195293849967E-3</v>
      </c>
      <c r="AB33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-6.7149859748092137E-4</v>
      </c>
      <c r="AC334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-1.3429971949618427E-3</v>
      </c>
      <c r="AD334">
        <f>(Table39[[#This Row],[out_o1]]-Table39[[#This Row],[t1]])*Table39[[#This Row],[out_o1]]*(1-Table39[[#This Row],[out_o1]])*Table39[[#This Row],[out_h1]]</f>
        <v>8.4534922017635589E-3</v>
      </c>
      <c r="AE334">
        <f>(Table39[[#This Row],[out_o1]]-Table39[[#This Row],[t1]])*Table39[[#This Row],[out_o1]]*(1-Table39[[#This Row],[out_o1]])*Table39[[#This Row],[out_h2]]</f>
        <v>8.5149765231394507E-3</v>
      </c>
      <c r="AF334">
        <f>(Table39[[#This Row],[out_o2]]-Table39[[#This Row],[t2]])*Table39[[#This Row],[out_o2]]*(1-Table39[[#This Row],[out_o2]])*Table39[[#This Row],[out_h1]]</f>
        <v>-6.8546727785197409E-3</v>
      </c>
      <c r="AG334">
        <f>(Table39[[#This Row],[out_o2]]-Table39[[#This Row],[t2]])*Table39[[#This Row],[out_o2]]*(1-Table39[[#This Row],[out_o2]])*Table39[[#This Row],[out_h2]]</f>
        <v>-6.9045284942384063E-3</v>
      </c>
    </row>
    <row r="335" spans="1:33">
      <c r="A335">
        <v>42</v>
      </c>
      <c r="B335">
        <v>0.05</v>
      </c>
      <c r="C335">
        <v>0.1</v>
      </c>
      <c r="D335">
        <v>0.01</v>
      </c>
      <c r="E335">
        <v>0.99</v>
      </c>
      <c r="F335" s="29">
        <v>2</v>
      </c>
      <c r="G335">
        <f t="shared" si="40"/>
        <v>0.22227466748201224</v>
      </c>
      <c r="H335">
        <f t="shared" si="41"/>
        <v>0.3445493349640244</v>
      </c>
      <c r="I335">
        <f t="shared" si="42"/>
        <v>0.32182384701615629</v>
      </c>
      <c r="J335">
        <f t="shared" si="43"/>
        <v>0.44364769403231241</v>
      </c>
      <c r="K335">
        <f t="shared" si="44"/>
        <v>-1.7702322840942275</v>
      </c>
      <c r="L335">
        <f t="shared" si="45"/>
        <v>-1.7361417499360667</v>
      </c>
      <c r="M335">
        <f t="shared" si="46"/>
        <v>1.8430300760819511</v>
      </c>
      <c r="N335">
        <f t="shared" si="47"/>
        <v>1.9028695708469734</v>
      </c>
      <c r="O335">
        <f>((Table39[[#This Row],[i1]]*Table39[[#This Row],[w1]])+(Table39[[#This Row],[i2]]*Table39[[#This Row],[w2]]))</f>
        <v>4.5568666870503052E-2</v>
      </c>
      <c r="P335">
        <f>((Table39[[#This Row],[i1]]*Table39[[#This Row],[w3]])+(Table39[[#This Row],[i2]]*Table39[[#This Row],[w4]]))</f>
        <v>6.0455961754039056E-2</v>
      </c>
      <c r="Q335">
        <f>((1/(1 + EXP(-Table39[[#This Row],[h1]]))))</f>
        <v>0.51139019580414169</v>
      </c>
      <c r="R335">
        <f>((1/(1 + EXP(-Table39[[#This Row],[h2]]))))</f>
        <v>0.51510938874738654</v>
      </c>
      <c r="S335">
        <f>((Table39[[#This Row],[out_h1]]*Table39[[#This Row],[w5]])+(Table39[[#This Row],[out_h2]]*Table39[[#This Row],[w6]]))</f>
        <v>-1.7995823499701453</v>
      </c>
      <c r="T335">
        <f>((Table39[[#This Row],[out_h1]]*Table39[[#This Row],[w7]])+(Table39[[#This Row],[out_h2]]*Table39[[#This Row],[w8]]))</f>
        <v>1.9226934929854576</v>
      </c>
      <c r="U335">
        <f>((1/(1 + EXP(-Table39[[#This Row],[o1]]))))</f>
        <v>0.14190191276822428</v>
      </c>
      <c r="V335">
        <f>((1/(1 + EXP(-Table39[[#This Row],[o2]]))))</f>
        <v>0.87243849218125114</v>
      </c>
      <c r="W335">
        <f>((1/2 * (Table39[[#This Row],[t1]]-Table39[[#This Row],[out_o1]])^2))</f>
        <v>8.6990572959581222E-3</v>
      </c>
      <c r="X335">
        <f>((1/2 * (Table39[[#This Row],[t2]]-Table39[[#This Row],[out_o2]])^2))</f>
        <v>6.9103540603088738E-3</v>
      </c>
      <c r="Y335" s="30">
        <f>Table39[[#This Row],[E1]]+Table39[[#This Row],[E2]]</f>
        <v>1.5609411356266995E-2</v>
      </c>
      <c r="Z33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-6.564714781369255E-4</v>
      </c>
      <c r="AA335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-1.312942956273851E-3</v>
      </c>
      <c r="AB33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-6.594120700769893E-4</v>
      </c>
      <c r="AC335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-1.3188241401539786E-3</v>
      </c>
      <c r="AD335">
        <f>(Table39[[#This Row],[out_o1]]-Table39[[#This Row],[t1]])*Table39[[#This Row],[out_o1]]*(1-Table39[[#This Row],[out_o1]])*Table39[[#This Row],[out_h1]]</f>
        <v>8.2135078128280966E-3</v>
      </c>
      <c r="AE335">
        <f>(Table39[[#This Row],[out_o1]]-Table39[[#This Row],[t1]])*Table39[[#This Row],[out_o1]]*(1-Table39[[#This Row],[out_o1]])*Table39[[#This Row],[out_h2]]</f>
        <v>8.2732422788921595E-3</v>
      </c>
      <c r="AF335">
        <f>(Table39[[#This Row],[out_o2]]-Table39[[#This Row],[t2]])*Table39[[#This Row],[out_o2]]*(1-Table39[[#This Row],[out_o2]])*Table39[[#This Row],[out_h1]]</f>
        <v>-6.6907069414341791E-3</v>
      </c>
      <c r="AG335">
        <f>(Table39[[#This Row],[out_o2]]-Table39[[#This Row],[t2]])*Table39[[#This Row],[out_o2]]*(1-Table39[[#This Row],[out_o2]])*Table39[[#This Row],[out_h2]]</f>
        <v>-6.7393665173237248E-3</v>
      </c>
    </row>
    <row r="336" spans="1:33">
      <c r="A336">
        <v>43</v>
      </c>
      <c r="B336">
        <v>0.05</v>
      </c>
      <c r="C336">
        <v>0.1</v>
      </c>
      <c r="D336">
        <v>0.01</v>
      </c>
      <c r="E336">
        <v>0.99</v>
      </c>
      <c r="F336" s="29">
        <v>2</v>
      </c>
      <c r="G336">
        <f t="shared" si="40"/>
        <v>0.22358761043828609</v>
      </c>
      <c r="H336">
        <f t="shared" si="41"/>
        <v>0.3471752208765721</v>
      </c>
      <c r="I336">
        <f t="shared" si="42"/>
        <v>0.32314267115631029</v>
      </c>
      <c r="J336">
        <f t="shared" si="43"/>
        <v>0.44628534231262035</v>
      </c>
      <c r="K336">
        <f t="shared" si="44"/>
        <v>-1.7866592997198838</v>
      </c>
      <c r="L336">
        <f t="shared" si="45"/>
        <v>-1.752688234493851</v>
      </c>
      <c r="M336">
        <f t="shared" si="46"/>
        <v>1.8564114899648194</v>
      </c>
      <c r="N336">
        <f t="shared" si="47"/>
        <v>1.9163483038816209</v>
      </c>
      <c r="O336">
        <f>((Table39[[#This Row],[i1]]*Table39[[#This Row],[w1]])+(Table39[[#This Row],[i2]]*Table39[[#This Row],[w2]]))</f>
        <v>4.5896902609571515E-2</v>
      </c>
      <c r="P336">
        <f>((Table39[[#This Row],[i1]]*Table39[[#This Row],[w3]])+(Table39[[#This Row],[i2]]*Table39[[#This Row],[w4]]))</f>
        <v>6.0785667789077555E-2</v>
      </c>
      <c r="Q336">
        <f>((1/(1 + EXP(-Table39[[#This Row],[h1]]))))</f>
        <v>0.5114722118473658</v>
      </c>
      <c r="R336">
        <f>((1/(1 + EXP(-Table39[[#This Row],[h2]]))))</f>
        <v>0.51519173957536957</v>
      </c>
      <c r="S336">
        <f>((Table39[[#This Row],[out_h1]]*Table39[[#This Row],[w5]])+(Table39[[#This Row],[out_h2]]*Table39[[#This Row],[w6]]))</f>
        <v>-1.8167970843075649</v>
      </c>
      <c r="T336">
        <f>((Table39[[#This Row],[out_h1]]*Table39[[#This Row],[w7]])+(Table39[[#This Row],[out_h2]]*Table39[[#This Row],[w8]]))</f>
        <v>1.9367897071802513</v>
      </c>
      <c r="U336">
        <f>((1/(1 + EXP(-Table39[[#This Row],[o1]]))))</f>
        <v>0.13981864146525738</v>
      </c>
      <c r="V336">
        <f>((1/(1 + EXP(-Table39[[#This Row],[o2]]))))</f>
        <v>0.87399903514279076</v>
      </c>
      <c r="W336">
        <f>((1/2 * (Table39[[#This Row],[t1]]-Table39[[#This Row],[out_o1]])^2))</f>
        <v>8.4264398359425209E-3</v>
      </c>
      <c r="X336">
        <f>((1/2 * (Table39[[#This Row],[t2]]-Table39[[#This Row],[out_o2]])^2))</f>
        <v>6.7281119239017461E-3</v>
      </c>
      <c r="Y336" s="30">
        <f>Table39[[#This Row],[E1]]+Table39[[#This Row],[E2]]</f>
        <v>1.5154551759844266E-2</v>
      </c>
      <c r="Z33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-6.4478975383489316E-4</v>
      </c>
      <c r="AA336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-1.2895795076697863E-3</v>
      </c>
      <c r="AB33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-6.4772907977762688E-4</v>
      </c>
      <c r="AC336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-1.2954581595552538E-3</v>
      </c>
      <c r="AD336">
        <f>(Table39[[#This Row],[out_o1]]-Table39[[#This Row],[t1]])*Table39[[#This Row],[out_o1]]*(1-Table39[[#This Row],[out_o1]])*Table39[[#This Row],[out_h1]]</f>
        <v>7.9857223802393337E-3</v>
      </c>
      <c r="AE336">
        <f>(Table39[[#This Row],[out_o1]]-Table39[[#This Row],[t1]])*Table39[[#This Row],[out_o1]]*(1-Table39[[#This Row],[out_o1]])*Table39[[#This Row],[out_h2]]</f>
        <v>8.0437961428669394E-3</v>
      </c>
      <c r="AF336">
        <f>(Table39[[#This Row],[out_o2]]-Table39[[#This Row],[t2]])*Table39[[#This Row],[out_o2]]*(1-Table39[[#This Row],[out_o2]])*Table39[[#This Row],[out_h1]]</f>
        <v>-6.5338396055080149E-3</v>
      </c>
      <c r="AG336">
        <f>(Table39[[#This Row],[out_o2]]-Table39[[#This Row],[t2]])*Table39[[#This Row],[out_o2]]*(1-Table39[[#This Row],[out_o2]])*Table39[[#This Row],[out_h2]]</f>
        <v>-6.5813549876149683E-3</v>
      </c>
    </row>
    <row r="337" spans="1:33">
      <c r="A337">
        <v>44</v>
      </c>
      <c r="B337">
        <v>0.05</v>
      </c>
      <c r="C337">
        <v>0.1</v>
      </c>
      <c r="D337">
        <v>0.01</v>
      </c>
      <c r="E337">
        <v>0.99</v>
      </c>
      <c r="F337" s="29">
        <v>2</v>
      </c>
      <c r="G337">
        <f t="shared" si="40"/>
        <v>0.22487718994595587</v>
      </c>
      <c r="H337">
        <f t="shared" si="41"/>
        <v>0.34975437989191166</v>
      </c>
      <c r="I337">
        <f t="shared" si="42"/>
        <v>0.32443812931586552</v>
      </c>
      <c r="J337">
        <f t="shared" si="43"/>
        <v>0.44887625863173086</v>
      </c>
      <c r="K337">
        <f t="shared" si="44"/>
        <v>-1.8026307444803624</v>
      </c>
      <c r="L337">
        <f t="shared" si="45"/>
        <v>-1.768775826779585</v>
      </c>
      <c r="M337">
        <f t="shared" si="46"/>
        <v>1.8694791691758355</v>
      </c>
      <c r="N337">
        <f t="shared" si="47"/>
        <v>1.9295110138568508</v>
      </c>
      <c r="O337">
        <f>((Table39[[#This Row],[i1]]*Table39[[#This Row],[w1]])+(Table39[[#This Row],[i2]]*Table39[[#This Row],[w2]]))</f>
        <v>4.621929748648896E-2</v>
      </c>
      <c r="P337">
        <f>((Table39[[#This Row],[i1]]*Table39[[#This Row],[w3]])+(Table39[[#This Row],[i2]]*Table39[[#This Row],[w4]]))</f>
        <v>6.1109532328966362E-2</v>
      </c>
      <c r="Q337">
        <f>((1/(1 + EXP(-Table39[[#This Row],[h1]]))))</f>
        <v>0.51155276783703452</v>
      </c>
      <c r="R337">
        <f>((1/(1 + EXP(-Table39[[#This Row],[h2]]))))</f>
        <v>0.51527263056728823</v>
      </c>
      <c r="S337">
        <f>((Table39[[#This Row],[out_h1]]*Table39[[#This Row],[w5]])+(Table39[[#This Row],[out_h2]]*Table39[[#This Row],[w6]]))</f>
        <v>-1.8335425198756103</v>
      </c>
      <c r="T337">
        <f>((Table39[[#This Row],[out_h1]]*Table39[[#This Row],[w7]])+(Table39[[#This Row],[out_h2]]*Table39[[#This Row],[w8]]))</f>
        <v>1.9505614592241531</v>
      </c>
      <c r="U337">
        <f>((1/(1 + EXP(-Table39[[#This Row],[o1]]))))</f>
        <v>0.13781679884038606</v>
      </c>
      <c r="V337">
        <f>((1/(1 + EXP(-Table39[[#This Row],[o2]]))))</f>
        <v>0.87550785032060852</v>
      </c>
      <c r="W337">
        <f>((1/2 * (Table39[[#This Row],[t1]]-Table39[[#This Row],[out_o1]])^2))</f>
        <v>8.1685670329018564E-3</v>
      </c>
      <c r="X337">
        <f>((1/2 * (Table39[[#This Row],[t2]]-Table39[[#This Row],[out_o2]])^2))</f>
        <v>6.5542261691040908E-3</v>
      </c>
      <c r="Y337" s="30">
        <f>Table39[[#This Row],[E1]]+Table39[[#This Row],[E2]]</f>
        <v>1.4722793202005948E-2</v>
      </c>
      <c r="Z33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-6.3349644144136154E-4</v>
      </c>
      <c r="AA337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-1.2669928828827231E-3</v>
      </c>
      <c r="AB33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-6.3643185208933802E-4</v>
      </c>
      <c r="AC337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-1.272863704178676E-3</v>
      </c>
      <c r="AD337">
        <f>(Table39[[#This Row],[out_o1]]-Table39[[#This Row],[t1]])*Table39[[#This Row],[out_o1]]*(1-Table39[[#This Row],[out_o1]])*Table39[[#This Row],[out_h1]]</f>
        <v>7.7692677763876901E-3</v>
      </c>
      <c r="AE337">
        <f>(Table39[[#This Row],[out_o1]]-Table39[[#This Row],[t1]])*Table39[[#This Row],[out_o1]]*(1-Table39[[#This Row],[out_o1]])*Table39[[#This Row],[out_h2]]</f>
        <v>7.8257636287411905E-3</v>
      </c>
      <c r="AF337">
        <f>(Table39[[#This Row],[out_o2]]-Table39[[#This Row],[t2]])*Table39[[#This Row],[out_o2]]*(1-Table39[[#This Row],[out_o2]])*Table39[[#This Row],[out_h1]]</f>
        <v>-6.3836366476479698E-3</v>
      </c>
      <c r="AG337">
        <f>(Table39[[#This Row],[out_o2]]-Table39[[#This Row],[t2]])*Table39[[#This Row],[out_o2]]*(1-Table39[[#This Row],[out_o2]])*Table39[[#This Row],[out_h2]]</f>
        <v>-6.4300565940192348E-3</v>
      </c>
    </row>
    <row r="338" spans="1:33">
      <c r="A338">
        <v>45</v>
      </c>
      <c r="B338">
        <v>0.05</v>
      </c>
      <c r="C338">
        <v>0.1</v>
      </c>
      <c r="D338">
        <v>0.01</v>
      </c>
      <c r="E338">
        <v>0.99</v>
      </c>
      <c r="F338" s="29">
        <v>2</v>
      </c>
      <c r="G338">
        <f t="shared" si="40"/>
        <v>0.22614418282883861</v>
      </c>
      <c r="H338">
        <f t="shared" si="41"/>
        <v>0.35228836565767713</v>
      </c>
      <c r="I338">
        <f t="shared" si="42"/>
        <v>0.32571099302004419</v>
      </c>
      <c r="J338">
        <f t="shared" si="43"/>
        <v>0.45142198604008821</v>
      </c>
      <c r="K338">
        <f t="shared" si="44"/>
        <v>-1.8181692800331377</v>
      </c>
      <c r="L338">
        <f t="shared" si="45"/>
        <v>-1.7844273540370674</v>
      </c>
      <c r="M338">
        <f t="shared" si="46"/>
        <v>1.8822464424711314</v>
      </c>
      <c r="N338">
        <f t="shared" si="47"/>
        <v>1.9423711270448891</v>
      </c>
      <c r="O338">
        <f>((Table39[[#This Row],[i1]]*Table39[[#This Row],[w1]])+(Table39[[#This Row],[i2]]*Table39[[#This Row],[w2]]))</f>
        <v>4.653604570720965E-2</v>
      </c>
      <c r="P338">
        <f>((Table39[[#This Row],[i1]]*Table39[[#This Row],[w3]])+(Table39[[#This Row],[i2]]*Table39[[#This Row],[w4]]))</f>
        <v>6.142774825501103E-2</v>
      </c>
      <c r="Q338">
        <f>((1/(1 + EXP(-Table39[[#This Row],[h1]]))))</f>
        <v>0.51163191232667915</v>
      </c>
      <c r="R338">
        <f>((1/(1 + EXP(-Table39[[#This Row],[h2]]))))</f>
        <v>0.51535210993696223</v>
      </c>
      <c r="S338">
        <f>((Table39[[#This Row],[out_h1]]*Table39[[#This Row],[w5]])+(Table39[[#This Row],[out_h2]]*Table39[[#This Row],[w6]]))</f>
        <v>-1.849841827609209</v>
      </c>
      <c r="T338">
        <f>((Table39[[#This Row],[out_h1]]*Table39[[#This Row],[w7]])+(Table39[[#This Row],[out_h2]]*Table39[[#This Row],[w8]]))</f>
        <v>1.9640224054348123</v>
      </c>
      <c r="U338">
        <f>((1/(1 + EXP(-Table39[[#This Row],[o1]]))))</f>
        <v>0.13589146932893187</v>
      </c>
      <c r="V338">
        <f>((1/(1 + EXP(-Table39[[#This Row],[o2]]))))</f>
        <v>0.87696761005496982</v>
      </c>
      <c r="W338">
        <f>((1/2 * (Table39[[#This Row],[t1]]-Table39[[#This Row],[out_o1]])^2))</f>
        <v>7.9243310248986957E-3</v>
      </c>
      <c r="X338">
        <f>((1/2 * (Table39[[#This Row],[t2]]-Table39[[#This Row],[out_o2]])^2))</f>
        <v>6.3881605883426796E-3</v>
      </c>
      <c r="Y338" s="30">
        <f>Table39[[#This Row],[E1]]+Table39[[#This Row],[E2]]</f>
        <v>1.4312491613241374E-2</v>
      </c>
      <c r="Z33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-6.225742331369224E-4</v>
      </c>
      <c r="AA338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-1.2451484662738448E-3</v>
      </c>
      <c r="AB33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-6.2550340956284145E-4</v>
      </c>
      <c r="AC338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-1.2510068191256829E-3</v>
      </c>
      <c r="AD338">
        <f>(Table39[[#This Row],[out_o1]]-Table39[[#This Row],[t1]])*Table39[[#This Row],[out_o1]]*(1-Table39[[#This Row],[out_o1]])*Table39[[#This Row],[out_h1]]</f>
        <v>7.5633537698768655E-3</v>
      </c>
      <c r="AE338">
        <f>(Table39[[#This Row],[out_o1]]-Table39[[#This Row],[t1]])*Table39[[#This Row],[out_o1]]*(1-Table39[[#This Row],[out_o1]])*Table39[[#This Row],[out_h2]]</f>
        <v>7.6183487182812093E-3</v>
      </c>
      <c r="AF338">
        <f>(Table39[[#This Row],[out_o2]]-Table39[[#This Row],[t2]])*Table39[[#This Row],[out_o2]]*(1-Table39[[#This Row],[out_o2]])*Table39[[#This Row],[out_h1]]</f>
        <v>-6.2396976972257517E-3</v>
      </c>
      <c r="AG338">
        <f>(Table39[[#This Row],[out_o2]]-Table39[[#This Row],[t2]])*Table39[[#This Row],[out_o2]]*(1-Table39[[#This Row],[out_o2]])*Table39[[#This Row],[out_h2]]</f>
        <v>-6.2850680267592359E-3</v>
      </c>
    </row>
    <row r="339" spans="1:33">
      <c r="A339">
        <v>46</v>
      </c>
      <c r="B339">
        <v>0.05</v>
      </c>
      <c r="C339">
        <v>0.1</v>
      </c>
      <c r="D339">
        <v>0.01</v>
      </c>
      <c r="E339">
        <v>0.99</v>
      </c>
      <c r="F339" s="29">
        <v>2</v>
      </c>
      <c r="G339">
        <f t="shared" si="40"/>
        <v>0.22738933129511246</v>
      </c>
      <c r="H339">
        <f t="shared" si="41"/>
        <v>0.35477866259022484</v>
      </c>
      <c r="I339">
        <f t="shared" si="42"/>
        <v>0.32696199983916985</v>
      </c>
      <c r="J339">
        <f t="shared" si="43"/>
        <v>0.45392399967833957</v>
      </c>
      <c r="K339">
        <f t="shared" si="44"/>
        <v>-1.8332959875728914</v>
      </c>
      <c r="L339">
        <f t="shared" si="45"/>
        <v>-1.7996640514736297</v>
      </c>
      <c r="M339">
        <f t="shared" si="46"/>
        <v>1.8947258378655829</v>
      </c>
      <c r="N339">
        <f t="shared" si="47"/>
        <v>1.9549412630984075</v>
      </c>
      <c r="O339">
        <f>((Table39[[#This Row],[i1]]*Table39[[#This Row],[w1]])+(Table39[[#This Row],[i2]]*Table39[[#This Row],[w2]]))</f>
        <v>4.6847332823778114E-2</v>
      </c>
      <c r="P339">
        <f>((Table39[[#This Row],[i1]]*Table39[[#This Row],[w3]])+(Table39[[#This Row],[i2]]*Table39[[#This Row],[w4]]))</f>
        <v>6.1740499959792451E-2</v>
      </c>
      <c r="Q339">
        <f>((1/(1 + EXP(-Table39[[#This Row],[h1]]))))</f>
        <v>0.51170969170598679</v>
      </c>
      <c r="R339">
        <f>((1/(1 + EXP(-Table39[[#This Row],[h2]]))))</f>
        <v>0.51543022377586667</v>
      </c>
      <c r="S339">
        <f>((Table39[[#This Row],[out_h1]]*Table39[[#This Row],[w5]])+(Table39[[#This Row],[out_h2]]*Table39[[#This Row],[w6]]))</f>
        <v>-1.8657165693791826</v>
      </c>
      <c r="T339">
        <f>((Table39[[#This Row],[out_h1]]*Table39[[#This Row],[w7]])+(Table39[[#This Row],[out_h2]]*Table39[[#This Row],[w8]]))</f>
        <v>1.9771853870690526</v>
      </c>
      <c r="U339">
        <f>((1/(1 + EXP(-Table39[[#This Row],[o1]]))))</f>
        <v>0.1340381295912412</v>
      </c>
      <c r="V339">
        <f>((1/(1 + EXP(-Table39[[#This Row],[o2]]))))</f>
        <v>0.87838080280754782</v>
      </c>
      <c r="W339">
        <f>((1/2 * (Table39[[#This Row],[t1]]-Table39[[#This Row],[out_o1]])^2))</f>
        <v>7.6927287962467736E-3</v>
      </c>
      <c r="X339">
        <f>((1/2 * (Table39[[#This Row],[t2]]-Table39[[#This Row],[out_o2]])^2))</f>
        <v>6.229422590943761E-3</v>
      </c>
      <c r="Y339" s="30">
        <f>Table39[[#This Row],[E1]]+Table39[[#This Row],[E2]]</f>
        <v>1.3922151387190534E-2</v>
      </c>
      <c r="Z33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-6.1200664742368932E-4</v>
      </c>
      <c r="AA339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-1.2240132948473786E-3</v>
      </c>
      <c r="AB33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-6.1492756150990186E-4</v>
      </c>
      <c r="AC339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-1.2298551230198037E-3</v>
      </c>
      <c r="AD339">
        <f>(Table39[[#This Row],[out_o1]]-Table39[[#This Row],[t1]])*Table39[[#This Row],[out_o1]]*(1-Table39[[#This Row],[out_o1]])*Table39[[#This Row],[out_h1]]</f>
        <v>7.3672597129989985E-3</v>
      </c>
      <c r="AE339">
        <f>(Table39[[#This Row],[out_o1]]-Table39[[#This Row],[t1]])*Table39[[#This Row],[out_o1]]*(1-Table39[[#This Row],[out_o1]])*Table39[[#This Row],[out_h2]]</f>
        <v>7.420825487643533E-3</v>
      </c>
      <c r="AF339">
        <f>(Table39[[#This Row],[out_o2]]-Table39[[#This Row],[t2]])*Table39[[#This Row],[out_o2]]*(1-Table39[[#This Row],[out_o2]])*Table39[[#This Row],[out_h1]]</f>
        <v>-6.1016529898500352E-3</v>
      </c>
      <c r="AG339">
        <f>(Table39[[#This Row],[out_o2]]-Table39[[#This Row],[t2]])*Table39[[#This Row],[out_o2]]*(1-Table39[[#This Row],[out_o2]])*Table39[[#This Row],[out_h2]]</f>
        <v>-6.1460168078428731E-3</v>
      </c>
    </row>
    <row r="340" spans="1:33">
      <c r="A340">
        <v>47</v>
      </c>
      <c r="B340">
        <v>0.05</v>
      </c>
      <c r="C340">
        <v>0.1</v>
      </c>
      <c r="D340">
        <v>0.01</v>
      </c>
      <c r="E340">
        <v>0.99</v>
      </c>
      <c r="F340" s="29">
        <v>2</v>
      </c>
      <c r="G340">
        <f t="shared" si="40"/>
        <v>0.22861334458995985</v>
      </c>
      <c r="H340">
        <f t="shared" si="41"/>
        <v>0.35722668917991962</v>
      </c>
      <c r="I340">
        <f t="shared" si="42"/>
        <v>0.32819185496218967</v>
      </c>
      <c r="J340">
        <f t="shared" si="43"/>
        <v>0.45638370992437916</v>
      </c>
      <c r="K340">
        <f t="shared" si="44"/>
        <v>-1.8480305069988894</v>
      </c>
      <c r="L340">
        <f t="shared" si="45"/>
        <v>-1.8145057024489168</v>
      </c>
      <c r="M340">
        <f t="shared" si="46"/>
        <v>1.9069291438452829</v>
      </c>
      <c r="N340">
        <f t="shared" si="47"/>
        <v>1.9672332967140933</v>
      </c>
      <c r="O340">
        <f>((Table39[[#This Row],[i1]]*Table39[[#This Row],[w1]])+(Table39[[#This Row],[i2]]*Table39[[#This Row],[w2]]))</f>
        <v>4.7153336147489962E-2</v>
      </c>
      <c r="P340">
        <f>((Table39[[#This Row],[i1]]*Table39[[#This Row],[w3]])+(Table39[[#This Row],[i2]]*Table39[[#This Row],[w4]]))</f>
        <v>6.2047963740547406E-2</v>
      </c>
      <c r="Q340">
        <f>((1/(1 + EXP(-Table39[[#This Row],[h1]]))))</f>
        <v>0.51178615030413044</v>
      </c>
      <c r="R340">
        <f>((1/(1 + EXP(-Table39[[#This Row],[h2]]))))</f>
        <v>0.51550701615152261</v>
      </c>
      <c r="S340">
        <f>((Table39[[#This Row],[out_h1]]*Table39[[#This Row],[w5]])+(Table39[[#This Row],[out_h2]]*Table39[[#This Row],[w6]]))</f>
        <v>-1.8811868392809157</v>
      </c>
      <c r="T340">
        <f>((Table39[[#This Row],[out_h1]]*Table39[[#This Row],[w7]])+(Table39[[#This Row],[out_h2]]*Table39[[#This Row],[w8]]))</f>
        <v>1.9900624922943337</v>
      </c>
      <c r="U340">
        <f>((1/(1 + EXP(-Table39[[#This Row],[o1]]))))</f>
        <v>0.13225261020477333</v>
      </c>
      <c r="V340">
        <f>((1/(1 + EXP(-Table39[[#This Row],[o2]]))))</f>
        <v>0.87974974875697731</v>
      </c>
      <c r="W340">
        <f>((1/2 * (Table39[[#This Row],[t1]]-Table39[[#This Row],[out_o1]])^2))</f>
        <v>7.4728503509401247E-3</v>
      </c>
      <c r="X340">
        <f>((1/2 * (Table39[[#This Row],[t2]]-Table39[[#This Row],[out_o2]])^2))</f>
        <v>6.0775589495748123E-3</v>
      </c>
      <c r="Y340" s="30">
        <f>Table39[[#This Row],[E1]]+Table39[[#This Row],[E2]]</f>
        <v>1.3550409300514937E-2</v>
      </c>
      <c r="Z34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-6.0177800644124475E-4</v>
      </c>
      <c r="AA340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-1.2035560128824895E-3</v>
      </c>
      <c r="AB34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-6.0468888640144317E-4</v>
      </c>
      <c r="AC340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-1.2093777728028863E-3</v>
      </c>
      <c r="AD340">
        <f>(Table39[[#This Row],[out_o1]]-Table39[[#This Row],[t1]])*Table39[[#This Row],[out_o1]]*(1-Table39[[#This Row],[out_o1]])*Table39[[#This Row],[out_h1]]</f>
        <v>7.1803272449671536E-3</v>
      </c>
      <c r="AE340">
        <f>(Table39[[#This Row],[out_o1]]-Table39[[#This Row],[t1]])*Table39[[#This Row],[out_o1]]*(1-Table39[[#This Row],[out_o1]])*Table39[[#This Row],[out_h2]]</f>
        <v>7.2325307569281964E-3</v>
      </c>
      <c r="AF340">
        <f>(Table39[[#This Row],[out_o2]]-Table39[[#This Row],[t2]])*Table39[[#This Row],[out_o2]]*(1-Table39[[#This Row],[out_o2]])*Table39[[#This Row],[out_h1]]</f>
        <v>-5.9691605597908251E-3</v>
      </c>
      <c r="AG340">
        <f>(Table39[[#This Row],[out_o2]]-Table39[[#This Row],[t2]])*Table39[[#This Row],[out_o2]]*(1-Table39[[#This Row],[out_o2]])*Table39[[#This Row],[out_h2]]</f>
        <v>-6.0125584627065782E-3</v>
      </c>
    </row>
    <row r="341" spans="1:33">
      <c r="A341">
        <v>48</v>
      </c>
      <c r="B341">
        <v>0.05</v>
      </c>
      <c r="C341">
        <v>0.1</v>
      </c>
      <c r="D341">
        <v>0.01</v>
      </c>
      <c r="E341">
        <v>0.99</v>
      </c>
      <c r="F341" s="29">
        <v>2</v>
      </c>
      <c r="G341">
        <f t="shared" si="40"/>
        <v>0.22981690060284235</v>
      </c>
      <c r="H341">
        <f t="shared" si="41"/>
        <v>0.35963380120568461</v>
      </c>
      <c r="I341">
        <f t="shared" si="42"/>
        <v>0.32940123273499256</v>
      </c>
      <c r="J341">
        <f t="shared" si="43"/>
        <v>0.45880246546998493</v>
      </c>
      <c r="K341">
        <f t="shared" si="44"/>
        <v>-1.8623911614888238</v>
      </c>
      <c r="L341">
        <f t="shared" si="45"/>
        <v>-1.8289707639627732</v>
      </c>
      <c r="M341">
        <f t="shared" si="46"/>
        <v>1.9188674649648645</v>
      </c>
      <c r="N341">
        <f t="shared" si="47"/>
        <v>1.9792584136395064</v>
      </c>
      <c r="O341">
        <f>((Table39[[#This Row],[i1]]*Table39[[#This Row],[w1]])+(Table39[[#This Row],[i2]]*Table39[[#This Row],[w2]]))</f>
        <v>4.7454225150710579E-2</v>
      </c>
      <c r="P341">
        <f>((Table39[[#This Row],[i1]]*Table39[[#This Row],[w3]])+(Table39[[#This Row],[i2]]*Table39[[#This Row],[w4]]))</f>
        <v>6.2350308183748121E-2</v>
      </c>
      <c r="Q341">
        <f>((1/(1 + EXP(-Table39[[#This Row],[h1]]))))</f>
        <v>0.51186133049025906</v>
      </c>
      <c r="R341">
        <f>((1/(1 + EXP(-Table39[[#This Row],[h2]]))))</f>
        <v>0.5155825292036802</v>
      </c>
      <c r="S341">
        <f>((Table39[[#This Row],[out_h1]]*Table39[[#This Row],[w5]])+(Table39[[#This Row],[out_h2]]*Table39[[#This Row],[w6]]))</f>
        <v>-1.8962713901364823</v>
      </c>
      <c r="T341">
        <f>((Table39[[#This Row],[out_h1]]*Table39[[#This Row],[w7]])+(Table39[[#This Row],[out_h2]]*Table39[[#This Row],[w8]]))</f>
        <v>2.0026651125033066</v>
      </c>
      <c r="U341">
        <f>((1/(1 + EXP(-Table39[[#This Row],[o1]]))))</f>
        <v>0.13053106172899803</v>
      </c>
      <c r="V341">
        <f>((1/(1 + EXP(-Table39[[#This Row],[o2]]))))</f>
        <v>0.8810766138379158</v>
      </c>
      <c r="W341">
        <f>((1/2 * (Table39[[#This Row],[t1]]-Table39[[#This Row],[out_o1]])^2))</f>
        <v>7.2638684207597679E-3</v>
      </c>
      <c r="X341">
        <f>((1/2 * (Table39[[#This Row],[t2]]-Table39[[#This Row],[out_o2]])^2))</f>
        <v>5.9321520265072569E-3</v>
      </c>
      <c r="Y341" s="30">
        <f>Table39[[#This Row],[E1]]+Table39[[#This Row],[E2]]</f>
        <v>1.3196020447267025E-2</v>
      </c>
      <c r="Z34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-5.9187340883716988E-4</v>
      </c>
      <c r="AA341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-1.1837468176743398E-3</v>
      </c>
      <c r="AB34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-5.9477270911012861E-4</v>
      </c>
      <c r="AC341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-1.1895454182202572E-3</v>
      </c>
      <c r="AD341">
        <f>(Table39[[#This Row],[out_o1]]-Table39[[#This Row],[t1]])*Table39[[#This Row],[out_o1]]*(1-Table39[[#This Row],[out_o1]])*Table39[[#This Row],[out_h1]]</f>
        <v>7.0019538725799892E-3</v>
      </c>
      <c r="AE341">
        <f>(Table39[[#This Row],[out_o1]]-Table39[[#This Row],[t1]])*Table39[[#This Row],[out_o1]]*(1-Table39[[#This Row],[out_o1]])*Table39[[#This Row],[out_h2]]</f>
        <v>7.0528576236352268E-3</v>
      </c>
      <c r="AF341">
        <f>(Table39[[#This Row],[out_o2]]-Table39[[#This Row],[t2]])*Table39[[#This Row],[out_o2]]*(1-Table39[[#This Row],[out_o2]])*Table39[[#This Row],[out_h1]]</f>
        <v>-5.8419037300595925E-3</v>
      </c>
      <c r="AG341">
        <f>(Table39[[#This Row],[out_o2]]-Table39[[#This Row],[t2]])*Table39[[#This Row],[out_o2]]*(1-Table39[[#This Row],[out_o2]])*Table39[[#This Row],[out_h2]]</f>
        <v>-5.8843739917287183E-3</v>
      </c>
    </row>
    <row r="342" spans="1:33">
      <c r="A342">
        <v>49</v>
      </c>
      <c r="B342">
        <v>0.05</v>
      </c>
      <c r="C342">
        <v>0.1</v>
      </c>
      <c r="D342">
        <v>0.01</v>
      </c>
      <c r="E342">
        <v>0.99</v>
      </c>
      <c r="F342" s="29">
        <v>2</v>
      </c>
      <c r="G342">
        <f t="shared" si="40"/>
        <v>0.23100064742051668</v>
      </c>
      <c r="H342">
        <f t="shared" si="41"/>
        <v>0.36200129484103327</v>
      </c>
      <c r="I342">
        <f t="shared" si="42"/>
        <v>0.33059077815321281</v>
      </c>
      <c r="J342">
        <f t="shared" si="43"/>
        <v>0.46118155630642543</v>
      </c>
      <c r="K342">
        <f t="shared" si="44"/>
        <v>-1.8763950692339837</v>
      </c>
      <c r="L342">
        <f t="shared" si="45"/>
        <v>-1.8430764792100438</v>
      </c>
      <c r="M342">
        <f t="shared" si="46"/>
        <v>1.9305512724249836</v>
      </c>
      <c r="N342">
        <f t="shared" si="47"/>
        <v>1.9910271616229638</v>
      </c>
      <c r="O342">
        <f>((Table39[[#This Row],[i1]]*Table39[[#This Row],[w1]])+(Table39[[#This Row],[i2]]*Table39[[#This Row],[w2]]))</f>
        <v>4.7750161855129168E-2</v>
      </c>
      <c r="P342">
        <f>((Table39[[#This Row],[i1]]*Table39[[#This Row],[w3]])+(Table39[[#This Row],[i2]]*Table39[[#This Row],[w4]]))</f>
        <v>6.2647694538303184E-2</v>
      </c>
      <c r="Q342">
        <f>((1/(1 + EXP(-Table39[[#This Row],[h1]]))))</f>
        <v>0.51193527277059303</v>
      </c>
      <c r="R342">
        <f>((1/(1 + EXP(-Table39[[#This Row],[h2]]))))</f>
        <v>0.51565680323765128</v>
      </c>
      <c r="S342">
        <f>((Table39[[#This Row],[out_h1]]*Table39[[#This Row],[w5]])+(Table39[[#This Row],[out_h2]]*Table39[[#This Row],[w6]]))</f>
        <v>-1.910987746985652</v>
      </c>
      <c r="T342">
        <f>((Table39[[#This Row],[out_h1]]*Table39[[#This Row],[w7]])+(Table39[[#This Row],[out_h2]]*Table39[[#This Row],[w8]]))</f>
        <v>2.0150039935683313</v>
      </c>
      <c r="U342">
        <f>((1/(1 + EXP(-Table39[[#This Row],[o1]]))))</f>
        <v>0.12886992457763985</v>
      </c>
      <c r="V342">
        <f>((1/(1 + EXP(-Table39[[#This Row],[o2]]))))</f>
        <v>0.882363422400813</v>
      </c>
      <c r="W342">
        <f>((1/2 * (Table39[[#This Row],[t1]]-Table39[[#This Row],[out_o1]])^2))</f>
        <v>7.0650294845468935E-3</v>
      </c>
      <c r="X342">
        <f>((1/2 * (Table39[[#This Row],[t2]]-Table39[[#This Row],[out_o2]])^2))</f>
        <v>5.792816418632901E-3</v>
      </c>
      <c r="Y342" s="30">
        <f>Table39[[#This Row],[E1]]+Table39[[#This Row],[E2]]</f>
        <v>1.2857845903179795E-2</v>
      </c>
      <c r="Z34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-5.8227869974225761E-4</v>
      </c>
      <c r="AA342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-1.1645573994845152E-3</v>
      </c>
      <c r="AB34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-5.8516507465498034E-4</v>
      </c>
      <c r="AC342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-1.1703301493099607E-3</v>
      </c>
      <c r="AD342">
        <f>(Table39[[#This Row],[out_o1]]-Table39[[#This Row],[t1]])*Table39[[#This Row],[out_o1]]*(1-Table39[[#This Row],[out_o1]])*Table39[[#This Row],[out_h1]]</f>
        <v>6.831587310545513E-3</v>
      </c>
      <c r="AE342">
        <f>(Table39[[#This Row],[out_o1]]-Table39[[#This Row],[t1]])*Table39[[#This Row],[out_o1]]*(1-Table39[[#This Row],[out_o1]])*Table39[[#This Row],[out_h2]]</f>
        <v>6.8812497613803016E-3</v>
      </c>
      <c r="AF342">
        <f>(Table39[[#This Row],[out_o2]]-Table39[[#This Row],[t2]])*Table39[[#This Row],[out_o2]]*(1-Table39[[#This Row],[out_o2]])*Table39[[#This Row],[out_h1]]</f>
        <v>-5.7195888646213349E-3</v>
      </c>
      <c r="AG342">
        <f>(Table39[[#This Row],[out_o2]]-Table39[[#This Row],[t2]])*Table39[[#This Row],[out_o2]]*(1-Table39[[#This Row],[out_o2]])*Table39[[#This Row],[out_h2]]</f>
        <v>-5.7611676058233969E-3</v>
      </c>
    </row>
    <row r="343" spans="1:33">
      <c r="A343">
        <v>50</v>
      </c>
      <c r="B343">
        <v>0.05</v>
      </c>
      <c r="C343">
        <v>0.1</v>
      </c>
      <c r="D343">
        <v>0.01</v>
      </c>
      <c r="E343">
        <v>0.99</v>
      </c>
      <c r="F343" s="29">
        <v>2</v>
      </c>
      <c r="G343">
        <f t="shared" si="40"/>
        <v>0.23216520482000119</v>
      </c>
      <c r="H343">
        <f t="shared" si="41"/>
        <v>0.3643304096400023</v>
      </c>
      <c r="I343">
        <f t="shared" si="42"/>
        <v>0.33176110830252276</v>
      </c>
      <c r="J343">
        <f t="shared" si="43"/>
        <v>0.46352221660504533</v>
      </c>
      <c r="K343">
        <f t="shared" si="44"/>
        <v>-1.8900582438550748</v>
      </c>
      <c r="L343">
        <f t="shared" si="45"/>
        <v>-1.8568389787328043</v>
      </c>
      <c r="M343">
        <f t="shared" si="46"/>
        <v>1.9419904501542262</v>
      </c>
      <c r="N343">
        <f t="shared" si="47"/>
        <v>2.0025494968346105</v>
      </c>
      <c r="O343">
        <f>((Table39[[#This Row],[i1]]*Table39[[#This Row],[w1]])+(Table39[[#This Row],[i2]]*Table39[[#This Row],[w2]]))</f>
        <v>4.8041301205000296E-2</v>
      </c>
      <c r="P343">
        <f>((Table39[[#This Row],[i1]]*Table39[[#This Row],[w3]])+(Table39[[#This Row],[i2]]*Table39[[#This Row],[w4]]))</f>
        <v>6.2940277075630685E-2</v>
      </c>
      <c r="Q343">
        <f>((1/(1 + EXP(-Table39[[#This Row],[h1]]))))</f>
        <v>0.51200801588176259</v>
      </c>
      <c r="R343">
        <f>((1/(1 + EXP(-Table39[[#This Row],[h2]]))))</f>
        <v>0.51572987681435556</v>
      </c>
      <c r="S343">
        <f>((Table39[[#This Row],[out_h1]]*Table39[[#This Row],[w5]])+(Table39[[#This Row],[out_h2]]*Table39[[#This Row],[w6]]))</f>
        <v>-1.9253523091031686</v>
      </c>
      <c r="T343">
        <f>((Table39[[#This Row],[out_h1]]*Table39[[#This Row],[w7]])+(Table39[[#This Row],[out_h2]]*Table39[[#This Row],[w8]]))</f>
        <v>2.0270892825619597</v>
      </c>
      <c r="U343">
        <f>((1/(1 + EXP(-Table39[[#This Row],[o1]]))))</f>
        <v>0.12726590221377193</v>
      </c>
      <c r="V343">
        <f>((1/(1 + EXP(-Table39[[#This Row],[o2]]))))</f>
        <v>0.88361206864709418</v>
      </c>
      <c r="W343">
        <f>((1/2 * (Table39[[#This Row],[t1]]-Table39[[#This Row],[out_o1]])^2))</f>
        <v>6.8756459110049612E-3</v>
      </c>
      <c r="X343">
        <f>((1/2 * (Table39[[#This Row],[t2]]-Table39[[#This Row],[out_o2]])^2))</f>
        <v>5.6591959687752992E-3</v>
      </c>
      <c r="Y343" s="30">
        <f>Table39[[#This Row],[E1]]+Table39[[#This Row],[E2]]</f>
        <v>1.253484187978026E-2</v>
      </c>
      <c r="Z34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Row],[i1]]</f>
        <v>-5.7298043902609278E-4</v>
      </c>
      <c r="AA343">
        <f>((Table39[[#This Row],[out_o1]]-Table39[[#This Row],[t1]])*Table39[[#This Row],[out_o1]]*(1-Table39[[#This Row],[out_o1]])*Table39[[#This Row],[w5]]+(Table39[[#This Row],[out_o2]]-Table39[[#This Row],[t2]])*Table39[[#This Row],[out_o2]]*(1-Table39[[#This Row],[out_o2]])*Table39[[#This Row],[w7]])*(Table39[[#This Row],[out_h1]]*(1-Table39[[#This Row],[out_h1]]))*Table39[[#This Row],[i2]]</f>
        <v>-1.1459608780521856E-3</v>
      </c>
      <c r="AB34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Row],[i1]]</f>
        <v>-5.758527197137251E-4</v>
      </c>
      <c r="AC343">
        <f>((Table39[[#This Row],[out_o1]]-Table39[[#This Row],[t1]])*Table39[[#This Row],[out_o1]]*(1-Table39[[#This Row],[out_o1]])*Table39[[#This Row],[w6]]+(Table39[[#This Row],[out_o2]]-Table39[[#This Row],[t2]])*Table39[[#This Row],[out_o2]]*(1-Table39[[#This Row],[out_o2]])*Table39[[#This Row],[w8]])*(Table39[[#This Row],[out_h1]]*(1-Table39[[#This Row],[out_h1]]))*Table39[[#This Row],[i2]]</f>
        <v>-1.1517054394274502E-3</v>
      </c>
      <c r="AD343">
        <f>(Table39[[#This Row],[out_o1]]-Table39[[#This Row],[t1]])*Table39[[#This Row],[out_o1]]*(1-Table39[[#This Row],[out_o1]])*Table39[[#This Row],[out_h1]]</f>
        <v>6.6687204809715381E-3</v>
      </c>
      <c r="AE343">
        <f>(Table39[[#This Row],[out_o1]]-Table39[[#This Row],[t1]])*Table39[[#This Row],[out_o1]]*(1-Table39[[#This Row],[out_o1]])*Table39[[#This Row],[out_h2]]</f>
        <v>6.7171963826344579E-3</v>
      </c>
      <c r="AF343">
        <f>(Table39[[#This Row],[out_o2]]-Table39[[#This Row],[t2]])*Table39[[#This Row],[out_o2]]*(1-Table39[[#This Row],[out_o2]])*Table39[[#This Row],[out_h1]]</f>
        <v>-5.601943351893417E-3</v>
      </c>
      <c r="AG343">
        <f>(Table39[[#This Row],[out_o2]]-Table39[[#This Row],[t2]])*Table39[[#This Row],[out_o2]]*(1-Table39[[#This Row],[out_o2]])*Table39[[#This Row],[out_h2]]</f>
        <v>-5.6426646950390015E-3</v>
      </c>
    </row>
    <row r="348" spans="1:33">
      <c r="F348" s="29"/>
    </row>
    <row r="349" spans="1:33">
      <c r="F349" s="29"/>
    </row>
    <row r="350" spans="1:33">
      <c r="F350" s="29"/>
    </row>
    <row r="351" spans="1:33">
      <c r="F351" s="29"/>
    </row>
    <row r="352" spans="1:33">
      <c r="F352" s="29"/>
    </row>
    <row r="353" spans="6:6">
      <c r="F353" s="29"/>
    </row>
    <row r="354" spans="6:6">
      <c r="F354" s="29"/>
    </row>
    <row r="355" spans="6:6">
      <c r="F355" s="29"/>
    </row>
    <row r="356" spans="6:6">
      <c r="F356" s="29"/>
    </row>
    <row r="357" spans="6:6">
      <c r="F357" s="29"/>
    </row>
    <row r="358" spans="6:6">
      <c r="F358" s="29"/>
    </row>
    <row r="359" spans="6:6">
      <c r="F359" s="29"/>
    </row>
    <row r="360" spans="6:6">
      <c r="F360" s="29"/>
    </row>
    <row r="361" spans="6:6">
      <c r="F361" s="29"/>
    </row>
    <row r="362" spans="6:6">
      <c r="F362" s="29"/>
    </row>
    <row r="363" spans="6:6">
      <c r="F363" s="29"/>
    </row>
    <row r="364" spans="6:6">
      <c r="F364" s="29"/>
    </row>
    <row r="365" spans="6:6">
      <c r="F365" s="29"/>
    </row>
    <row r="366" spans="6:6">
      <c r="F366" s="29"/>
    </row>
    <row r="367" spans="6:6">
      <c r="F367" s="29"/>
    </row>
    <row r="368" spans="6:6">
      <c r="F368" s="29"/>
    </row>
    <row r="369" spans="6:6">
      <c r="F369" s="29"/>
    </row>
    <row r="370" spans="6:6">
      <c r="F370" s="29"/>
    </row>
    <row r="371" spans="6:6">
      <c r="F371" s="29"/>
    </row>
    <row r="372" spans="6:6">
      <c r="F372" s="29"/>
    </row>
    <row r="373" spans="6:6">
      <c r="F373" s="29"/>
    </row>
    <row r="374" spans="6:6">
      <c r="F374" s="29"/>
    </row>
    <row r="375" spans="6:6">
      <c r="F375" s="29"/>
    </row>
    <row r="376" spans="6:6">
      <c r="F376" s="29"/>
    </row>
    <row r="377" spans="6:6">
      <c r="F377" s="29"/>
    </row>
    <row r="378" spans="6:6">
      <c r="F378" s="29"/>
    </row>
    <row r="379" spans="6:6">
      <c r="F379" s="29"/>
    </row>
    <row r="380" spans="6:6">
      <c r="F380" s="29"/>
    </row>
    <row r="381" spans="6:6">
      <c r="F381" s="29"/>
    </row>
    <row r="382" spans="6:6">
      <c r="F382" s="29"/>
    </row>
    <row r="383" spans="6:6">
      <c r="F383" s="29"/>
    </row>
    <row r="384" spans="6:6">
      <c r="F384" s="29"/>
    </row>
    <row r="385" spans="6:6">
      <c r="F385" s="29"/>
    </row>
    <row r="386" spans="6:6">
      <c r="F386" s="29"/>
    </row>
    <row r="387" spans="6:6">
      <c r="F387" s="29"/>
    </row>
    <row r="388" spans="6:6">
      <c r="F388" s="29"/>
    </row>
    <row r="389" spans="6:6">
      <c r="F389" s="29"/>
    </row>
    <row r="390" spans="6:6">
      <c r="F390" s="29"/>
    </row>
    <row r="391" spans="6:6">
      <c r="F391" s="29"/>
    </row>
    <row r="392" spans="6:6">
      <c r="F392" s="29"/>
    </row>
    <row r="393" spans="6:6">
      <c r="F393" s="29"/>
    </row>
    <row r="394" spans="6:6">
      <c r="F394" s="29"/>
    </row>
    <row r="395" spans="6:6">
      <c r="F395" s="29"/>
    </row>
    <row r="396" spans="6:6">
      <c r="F396" s="29"/>
    </row>
    <row r="397" spans="6:6">
      <c r="F397" s="29"/>
    </row>
  </sheetData>
  <phoneticPr fontId="2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8678-7110-4D2A-B77D-2C41940AFED6}">
  <dimension ref="A1:AG356"/>
  <sheetViews>
    <sheetView showGridLines="0" zoomScale="55" zoomScaleNormal="55" workbookViewId="0">
      <selection activeCell="B183" sqref="B183"/>
    </sheetView>
  </sheetViews>
  <sheetFormatPr defaultRowHeight="15"/>
  <sheetData>
    <row r="1" spans="4:12" ht="15.75" thickBot="1">
      <c r="E1" s="26" t="s">
        <v>1</v>
      </c>
      <c r="L1" s="25" t="s">
        <v>107</v>
      </c>
    </row>
    <row r="2" spans="4:12" ht="15.75" thickBot="1">
      <c r="E2" s="26" t="s">
        <v>2</v>
      </c>
      <c r="L2" s="25" t="s">
        <v>106</v>
      </c>
    </row>
    <row r="3" spans="4:12" ht="18" thickBot="1">
      <c r="E3" s="26" t="s">
        <v>14</v>
      </c>
      <c r="L3" s="25" t="s">
        <v>105</v>
      </c>
    </row>
    <row r="4" spans="4:12" ht="18" thickBot="1">
      <c r="E4" s="26" t="s">
        <v>15</v>
      </c>
      <c r="L4" s="25" t="s">
        <v>58</v>
      </c>
    </row>
    <row r="5" spans="4:12" ht="15.75" thickBot="1">
      <c r="E5" s="27"/>
    </row>
    <row r="6" spans="4:12" ht="15.75" thickBot="1">
      <c r="E6" s="26" t="s">
        <v>4</v>
      </c>
      <c r="L6" s="25" t="s">
        <v>25</v>
      </c>
    </row>
    <row r="7" spans="4:12" ht="15.75" thickBot="1">
      <c r="E7" s="26" t="s">
        <v>7</v>
      </c>
      <c r="L7" s="25" t="s">
        <v>42</v>
      </c>
    </row>
    <row r="8" spans="4:12" ht="15.75" thickBot="1">
      <c r="E8" s="26" t="s">
        <v>8</v>
      </c>
      <c r="L8" s="25" t="s">
        <v>45</v>
      </c>
    </row>
    <row r="9" spans="4:12" ht="15.75" thickBot="1">
      <c r="E9" s="26" t="s">
        <v>9</v>
      </c>
      <c r="L9" s="25" t="s">
        <v>47</v>
      </c>
    </row>
    <row r="10" spans="4:12">
      <c r="E10" s="27"/>
    </row>
    <row r="11" spans="4:12">
      <c r="E11" s="26" t="s">
        <v>17</v>
      </c>
    </row>
    <row r="12" spans="4:12">
      <c r="E12" s="26" t="s">
        <v>16</v>
      </c>
    </row>
    <row r="13" spans="4:12">
      <c r="E13" s="26" t="s">
        <v>10</v>
      </c>
    </row>
    <row r="15" spans="4:12">
      <c r="D15" s="24"/>
    </row>
    <row r="19" spans="1:33">
      <c r="B19" s="28"/>
      <c r="C19" s="28"/>
      <c r="D19" s="28"/>
      <c r="E19" s="28"/>
      <c r="F19" s="1"/>
    </row>
    <row r="20" spans="1:33">
      <c r="A20" t="s">
        <v>96</v>
      </c>
      <c r="B20" t="s">
        <v>73</v>
      </c>
      <c r="C20" t="s">
        <v>74</v>
      </c>
      <c r="D20" t="s">
        <v>94</v>
      </c>
      <c r="E20" t="s">
        <v>95</v>
      </c>
      <c r="F20" t="s">
        <v>108</v>
      </c>
      <c r="G20" t="s">
        <v>75</v>
      </c>
      <c r="H20" t="s">
        <v>76</v>
      </c>
      <c r="I20" t="s">
        <v>77</v>
      </c>
      <c r="J20" t="s">
        <v>78</v>
      </c>
      <c r="K20" t="s">
        <v>83</v>
      </c>
      <c r="L20" t="s">
        <v>84</v>
      </c>
      <c r="M20" t="s">
        <v>85</v>
      </c>
      <c r="N20" t="s">
        <v>86</v>
      </c>
      <c r="O20" t="s">
        <v>79</v>
      </c>
      <c r="P20" t="s">
        <v>81</v>
      </c>
      <c r="Q20" t="s">
        <v>80</v>
      </c>
      <c r="R20" t="s">
        <v>82</v>
      </c>
      <c r="S20" t="s">
        <v>87</v>
      </c>
      <c r="T20" t="s">
        <v>89</v>
      </c>
      <c r="U20" t="s">
        <v>88</v>
      </c>
      <c r="V20" t="s">
        <v>90</v>
      </c>
      <c r="W20" t="s">
        <v>91</v>
      </c>
      <c r="X20" t="s">
        <v>92</v>
      </c>
      <c r="Y20" t="s">
        <v>93</v>
      </c>
      <c r="Z20" t="s">
        <v>97</v>
      </c>
      <c r="AA20" t="s">
        <v>98</v>
      </c>
      <c r="AB20" t="s">
        <v>99</v>
      </c>
      <c r="AC20" t="s">
        <v>100</v>
      </c>
      <c r="AD20" t="s">
        <v>101</v>
      </c>
      <c r="AE20" t="s">
        <v>102</v>
      </c>
      <c r="AF20" t="s">
        <v>103</v>
      </c>
      <c r="AG20" t="s">
        <v>104</v>
      </c>
    </row>
    <row r="21" spans="1:33">
      <c r="A21">
        <v>1</v>
      </c>
      <c r="B21">
        <v>0.05</v>
      </c>
      <c r="C21">
        <v>0.1</v>
      </c>
      <c r="D21">
        <v>0.01</v>
      </c>
      <c r="E21">
        <v>0.99</v>
      </c>
      <c r="F21" s="29">
        <v>0.1</v>
      </c>
      <c r="G21">
        <v>0.3</v>
      </c>
      <c r="H21">
        <v>0.5</v>
      </c>
      <c r="I21">
        <v>-0.2</v>
      </c>
      <c r="J21">
        <v>0.7</v>
      </c>
      <c r="K21">
        <v>0.1</v>
      </c>
      <c r="L21">
        <v>-0.6</v>
      </c>
      <c r="M21">
        <v>0.3</v>
      </c>
      <c r="N21">
        <v>-0.9</v>
      </c>
      <c r="O21">
        <f>((Table311[[#This Row],[i1]]*Table311[[#This Row],[w1]])+(Table311[[#This Row],[i2]]*Table311[[#This Row],[w2]]))</f>
        <v>6.5000000000000002E-2</v>
      </c>
      <c r="P21">
        <f>((Table311[[#This Row],[i1]]*Table311[[#This Row],[w3]])+(Table311[[#This Row],[i2]]*Table311[[#This Row],[w4]]))</f>
        <v>5.9999999999999991E-2</v>
      </c>
      <c r="Q21">
        <f>((1/(1 + EXP(-Table311[[#This Row],[h1]]))))</f>
        <v>0.51624428106207243</v>
      </c>
      <c r="R21">
        <f>((1/(1 + EXP(-Table311[[#This Row],[h2]]))))</f>
        <v>0.51499550161940999</v>
      </c>
      <c r="S21">
        <f>((Table311[[#This Row],[out_h1]]*Table311[[#This Row],[w5]])+(Table311[[#This Row],[out_h2]]*Table311[[#This Row],[w6]]))</f>
        <v>-0.2573728728654387</v>
      </c>
      <c r="T21">
        <f>((Table311[[#This Row],[out_h1]]*Table311[[#This Row],[w7]])+(Table311[[#This Row],[out_h2]]*Table311[[#This Row],[w8]]))</f>
        <v>-0.30862266713884734</v>
      </c>
      <c r="U21">
        <f>((1/(1 + EXP(-Table311[[#This Row],[o1]]))))</f>
        <v>0.43600962354687733</v>
      </c>
      <c r="V21">
        <f>((1/(1 + EXP(-Table311[[#This Row],[o2]]))))</f>
        <v>0.42345096574788105</v>
      </c>
      <c r="W21">
        <f>((1/2 * (Table311[[#This Row],[t1]]-Table311[[#This Row],[out_o1]])^2))</f>
        <v>9.0742099677276061E-2</v>
      </c>
      <c r="X21">
        <f>((1/2 * (Table311[[#This Row],[t2]]-Table311[[#This Row],[out_o2]])^2))</f>
        <v>0.1604889041060043</v>
      </c>
      <c r="Y21" s="30">
        <f>Table311[[#This Row],[E1]]+Table311[[#This Row],[E2]]</f>
        <v>0.25123100378328034</v>
      </c>
      <c r="Z2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-3.87333566717817E-4</v>
      </c>
      <c r="AA2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-7.74667133435634E-4</v>
      </c>
      <c r="AB2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7.6957286603611755E-4</v>
      </c>
      <c r="AC2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1.5391457320722351E-3</v>
      </c>
      <c r="AD21">
        <f>(Table311[[#This Row],[out_o1]]-Table311[[#This Row],[t1]])*Table311[[#This Row],[out_o1]]*(1-Table311[[#This Row],[out_o1]])*Table311[[#This Row],[out_h1]]</f>
        <v>5.4080715914345899E-2</v>
      </c>
      <c r="AE21">
        <f>(Table311[[#This Row],[out_o1]]-Table311[[#This Row],[t1]])*Table311[[#This Row],[out_o1]]*(1-Table311[[#This Row],[out_o1]])*Table311[[#This Row],[out_h2]]</f>
        <v>5.3949896283493309E-2</v>
      </c>
      <c r="AF21">
        <f>(Table311[[#This Row],[out_o2]]-Table311[[#This Row],[t2]])*Table311[[#This Row],[out_o2]]*(1-Table311[[#This Row],[out_o2]])*Table311[[#This Row],[out_h1]]</f>
        <v>-7.1405577163958775E-2</v>
      </c>
      <c r="AG21">
        <f>(Table311[[#This Row],[out_o2]]-Table311[[#This Row],[t2]])*Table311[[#This Row],[out_o2]]*(1-Table311[[#This Row],[out_o2]])*Table311[[#This Row],[out_h2]]</f>
        <v>-7.1232849213015953E-2</v>
      </c>
    </row>
    <row r="22" spans="1:33">
      <c r="A22">
        <v>2</v>
      </c>
      <c r="B22">
        <v>0.05</v>
      </c>
      <c r="C22">
        <v>0.1</v>
      </c>
      <c r="D22">
        <v>0.01</v>
      </c>
      <c r="E22">
        <v>0.99</v>
      </c>
      <c r="F22" s="29">
        <v>0.1</v>
      </c>
      <c r="G22">
        <f>G21-F21*Z21</f>
        <v>0.30003873335667175</v>
      </c>
      <c r="H22">
        <f>H21-F21*AA21</f>
        <v>0.50007746671334352</v>
      </c>
      <c r="I22">
        <f>I21-F21*AB21</f>
        <v>-0.20007695728660363</v>
      </c>
      <c r="J22">
        <f>J21-F21*AC21</f>
        <v>0.69984608542679272</v>
      </c>
      <c r="K22">
        <f>K21-F21*AD21</f>
        <v>9.4591928408565409E-2</v>
      </c>
      <c r="L22">
        <f>L21-F21*AE21</f>
        <v>-0.60539498962834926</v>
      </c>
      <c r="M22">
        <f>M21-F21*AF21</f>
        <v>0.30714055771639587</v>
      </c>
      <c r="N22">
        <f>N21-F21*AG21</f>
        <v>-0.89287671507869848</v>
      </c>
      <c r="O22">
        <f>((Table311[[#This Row],[i1]]*Table311[[#This Row],[w1]])+(Table311[[#This Row],[i2]]*Table311[[#This Row],[w2]]))</f>
        <v>6.5009683339167942E-2</v>
      </c>
      <c r="P22">
        <f>((Table311[[#This Row],[i1]]*Table311[[#This Row],[w3]])+(Table311[[#This Row],[i2]]*Table311[[#This Row],[w4]]))</f>
        <v>5.99807606783491E-2</v>
      </c>
      <c r="Q22">
        <f>((1/(1 + EXP(-Table311[[#This Row],[h1]]))))</f>
        <v>0.51624669934127676</v>
      </c>
      <c r="R22">
        <f>((1/(1 + EXP(-Table311[[#This Row],[h2]]))))</f>
        <v>0.5149906961138625</v>
      </c>
      <c r="S22">
        <f>((Table311[[#This Row],[out_h1]]*Table311[[#This Row],[w5]])+(Table311[[#This Row],[out_h2]]*Table311[[#This Row],[w6]]))</f>
        <v>-0.26294001630729991</v>
      </c>
      <c r="T22">
        <f>((Table311[[#This Row],[out_h1]]*Table311[[#This Row],[w7]])+(Table311[[#This Row],[out_h2]]*Table311[[#This Row],[w8]]))</f>
        <v>-0.30126290188730953</v>
      </c>
      <c r="U22">
        <f>((1/(1 + EXP(-Table311[[#This Row],[o1]]))))</f>
        <v>0.43464112490216822</v>
      </c>
      <c r="V22">
        <f>((1/(1 + EXP(-Table311[[#This Row],[o2]]))))</f>
        <v>0.4252487853879573</v>
      </c>
      <c r="W22">
        <f>((1/2 * (Table311[[#This Row],[t1]]-Table311[[#This Row],[out_o1]])^2))</f>
        <v>9.0160042479089417E-2</v>
      </c>
      <c r="X22">
        <f>((1/2 * (Table311[[#This Row],[t2]]-Table311[[#This Row],[out_o2]])^2))</f>
        <v>0.15947196720288875</v>
      </c>
      <c r="Y22" s="30">
        <f>Table311[[#This Row],[E1]]+Table311[[#This Row],[E2]]</f>
        <v>0.24963200968197818</v>
      </c>
      <c r="Z2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-4.0613253672958192E-4</v>
      </c>
      <c r="AA2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-8.1226507345916383E-4</v>
      </c>
      <c r="AB2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7.5014381031113448E-4</v>
      </c>
      <c r="AC2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1.500287620622269E-3</v>
      </c>
      <c r="AD22">
        <f>(Table311[[#This Row],[out_o1]]-Table311[[#This Row],[t1]])*Table311[[#This Row],[out_o1]]*(1-Table311[[#This Row],[out_o1]])*Table311[[#This Row],[out_h1]]</f>
        <v>5.3868436410170521E-2</v>
      </c>
      <c r="AE22">
        <f>(Table311[[#This Row],[out_o1]]-Table311[[#This Row],[t1]])*Table311[[#This Row],[out_o1]]*(1-Table311[[#This Row],[out_o1]])*Table311[[#This Row],[out_h2]]</f>
        <v>5.3737377112216142E-2</v>
      </c>
      <c r="AF22">
        <f>(Table311[[#This Row],[out_o2]]-Table311[[#This Row],[t2]])*Table311[[#This Row],[out_o2]]*(1-Table311[[#This Row],[out_o2]])*Table311[[#This Row],[out_h1]]</f>
        <v>-7.1258625523736269E-2</v>
      </c>
      <c r="AG22">
        <f>(Table311[[#This Row],[out_o2]]-Table311[[#This Row],[t2]])*Table311[[#This Row],[out_o2]]*(1-Table311[[#This Row],[out_o2]])*Table311[[#This Row],[out_h2]]</f>
        <v>-7.1085256737547189E-2</v>
      </c>
    </row>
    <row r="23" spans="1:33">
      <c r="A23">
        <v>3</v>
      </c>
      <c r="B23">
        <v>0.05</v>
      </c>
      <c r="C23">
        <v>0.1</v>
      </c>
      <c r="D23">
        <v>0.01</v>
      </c>
      <c r="E23">
        <v>0.99</v>
      </c>
      <c r="F23" s="29">
        <v>0.1</v>
      </c>
      <c r="G23">
        <f t="shared" ref="G23:G70" si="0">G22-F22*Z22</f>
        <v>0.30007934661034469</v>
      </c>
      <c r="H23">
        <f t="shared" ref="H23:H70" si="1">H22-F22*AA22</f>
        <v>0.5001586932206894</v>
      </c>
      <c r="I23">
        <f t="shared" ref="I23:I70" si="2">I22-F22*AB22</f>
        <v>-0.20015197166763474</v>
      </c>
      <c r="J23">
        <f t="shared" ref="J23:J70" si="3">J22-F22*AC22</f>
        <v>0.69969605666473045</v>
      </c>
      <c r="K23">
        <f t="shared" ref="K23:K70" si="4">K22-F22*AD22</f>
        <v>8.9205084767548362E-2</v>
      </c>
      <c r="L23">
        <f t="shared" ref="L23:L70" si="5">L22-F22*AE22</f>
        <v>-0.61076872733957088</v>
      </c>
      <c r="M23">
        <f t="shared" ref="M23:M70" si="6">M22-F22*AF22</f>
        <v>0.3142664202687695</v>
      </c>
      <c r="N23">
        <f t="shared" ref="N23:N70" si="7">N22-F22*AG22</f>
        <v>-0.88576818940494373</v>
      </c>
      <c r="O23">
        <f>((Table311[[#This Row],[i1]]*Table311[[#This Row],[w1]])+(Table311[[#This Row],[i2]]*Table311[[#This Row],[w2]]))</f>
        <v>6.5019836652586177E-2</v>
      </c>
      <c r="P23">
        <f>((Table311[[#This Row],[i1]]*Table311[[#This Row],[w3]])+(Table311[[#This Row],[i2]]*Table311[[#This Row],[w4]]))</f>
        <v>5.9962007083091309E-2</v>
      </c>
      <c r="Q23">
        <f>((1/(1 + EXP(-Table311[[#This Row],[h1]]))))</f>
        <v>0.51624923498919273</v>
      </c>
      <c r="R23">
        <f>((1/(1 + EXP(-Table311[[#This Row],[h2]]))))</f>
        <v>0.51498601192805749</v>
      </c>
      <c r="S23">
        <f>((Table311[[#This Row],[out_h1]]*Table311[[#This Row],[w5]])+(Table311[[#This Row],[out_h2]]*Table311[[#This Row],[w6]]))</f>
        <v>-0.26848529433458784</v>
      </c>
      <c r="T23">
        <f>((Table311[[#This Row],[out_h1]]*Table311[[#This Row],[w7]])+(Table311[[#This Row],[out_h2]]*Table311[[#This Row],[w8]]))</f>
        <v>-0.29391842830784382</v>
      </c>
      <c r="U23">
        <f>((1/(1 + EXP(-Table311[[#This Row],[o1]]))))</f>
        <v>0.4332789907902948</v>
      </c>
      <c r="V23">
        <f>((1/(1 + EXP(-Table311[[#This Row],[o2]]))))</f>
        <v>0.42704484272097193</v>
      </c>
      <c r="W23">
        <f>((1/2 * (Table311[[#This Row],[t1]]-Table311[[#This Row],[out_o1]])^2))</f>
        <v>8.9582552022225231E-2</v>
      </c>
      <c r="X23">
        <f>((1/2 * (Table311[[#This Row],[t2]]-Table311[[#This Row],[out_o2]])^2))</f>
        <v>0.15845925455352763</v>
      </c>
      <c r="Y23" s="30">
        <f>Table311[[#This Row],[E1]]+Table311[[#This Row],[E2]]</f>
        <v>0.24804180657575287</v>
      </c>
      <c r="Z2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-4.2475427436431215E-4</v>
      </c>
      <c r="AA2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-8.4950854872862429E-4</v>
      </c>
      <c r="AB2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7.3081978012009587E-4</v>
      </c>
      <c r="AC2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1.4616395602401917E-3</v>
      </c>
      <c r="AD23">
        <f>(Table311[[#This Row],[out_o1]]-Table311[[#This Row],[t1]])*Table311[[#This Row],[out_o1]]*(1-Table311[[#This Row],[out_o1]])*Table311[[#This Row],[out_h1]]</f>
        <v>5.3656591154720303E-2</v>
      </c>
      <c r="AE23">
        <f>(Table311[[#This Row],[out_o1]]-Table311[[#This Row],[t1]])*Table311[[#This Row],[out_o1]]*(1-Table311[[#This Row],[out_o1]])*Table311[[#This Row],[out_h2]]</f>
        <v>5.3525297510614536E-2</v>
      </c>
      <c r="AF23">
        <f>(Table311[[#This Row],[out_o2]]-Table311[[#This Row],[t2]])*Table311[[#This Row],[out_o2]]*(1-Table311[[#This Row],[out_o2]])*Table311[[#This Row],[out_h1]]</f>
        <v>-7.1109452941947704E-2</v>
      </c>
      <c r="AG23">
        <f>(Table311[[#This Row],[out_o2]]-Table311[[#This Row],[t2]])*Table311[[#This Row],[out_o2]]*(1-Table311[[#This Row],[out_o2]])*Table311[[#This Row],[out_h2]]</f>
        <v>-7.0935453457332751E-2</v>
      </c>
    </row>
    <row r="24" spans="1:33">
      <c r="A24">
        <v>4</v>
      </c>
      <c r="B24">
        <v>0.05</v>
      </c>
      <c r="C24">
        <v>0.1</v>
      </c>
      <c r="D24">
        <v>0.01</v>
      </c>
      <c r="E24">
        <v>0.99</v>
      </c>
      <c r="F24" s="29">
        <v>0.1</v>
      </c>
      <c r="G24">
        <f t="shared" si="0"/>
        <v>0.30012182203778109</v>
      </c>
      <c r="H24">
        <f t="shared" si="1"/>
        <v>0.50024364407556221</v>
      </c>
      <c r="I24">
        <f t="shared" si="2"/>
        <v>-0.20022505364564674</v>
      </c>
      <c r="J24">
        <f t="shared" si="3"/>
        <v>0.69954989270870638</v>
      </c>
      <c r="K24">
        <f t="shared" si="4"/>
        <v>8.3839425652076333E-2</v>
      </c>
      <c r="L24">
        <f t="shared" si="5"/>
        <v>-0.61612125709063237</v>
      </c>
      <c r="M24">
        <f t="shared" si="6"/>
        <v>0.32137736556296426</v>
      </c>
      <c r="N24">
        <f t="shared" si="7"/>
        <v>-0.87867464405921047</v>
      </c>
      <c r="O24">
        <f>((Table311[[#This Row],[i1]]*Table311[[#This Row],[w1]])+(Table311[[#This Row],[i2]]*Table311[[#This Row],[w2]]))</f>
        <v>6.5030455509445279E-2</v>
      </c>
      <c r="P24">
        <f>((Table311[[#This Row],[i1]]*Table311[[#This Row],[w3]])+(Table311[[#This Row],[i2]]*Table311[[#This Row],[w4]]))</f>
        <v>5.9943736588588301E-2</v>
      </c>
      <c r="Q24">
        <f>((1/(1 + EXP(-Table311[[#This Row],[h1]]))))</f>
        <v>0.51625188689917201</v>
      </c>
      <c r="R24">
        <f>((1/(1 + EXP(-Table311[[#This Row],[h2]]))))</f>
        <v>0.51498144840638005</v>
      </c>
      <c r="S24">
        <f>((Table311[[#This Row],[out_h1]]*Table311[[#This Row],[w5]])+(Table311[[#This Row],[out_h2]]*Table311[[#This Row],[w6]]))</f>
        <v>-0.27400875568106631</v>
      </c>
      <c r="T24">
        <f>((Table311[[#This Row],[out_h1]]*Table311[[#This Row],[w7]])+(Table311[[#This Row],[out_h2]]*Table311[[#This Row],[w8]]))</f>
        <v>-0.28658946949700737</v>
      </c>
      <c r="U24">
        <f>((1/(1 + EXP(-Table311[[#This Row],[o1]]))))</f>
        <v>0.43192321729961614</v>
      </c>
      <c r="V24">
        <f>((1/(1 + EXP(-Table311[[#This Row],[o2]]))))</f>
        <v>0.42883902566272769</v>
      </c>
      <c r="W24">
        <f>((1/2 * (Table311[[#This Row],[t1]]-Table311[[#This Row],[out_o1]])^2))</f>
        <v>8.9009600648229548E-2</v>
      </c>
      <c r="X24">
        <f>((1/2 * (Table311[[#This Row],[t2]]-Table311[[#This Row],[out_o2]])^2))</f>
        <v>0.1574508195595784</v>
      </c>
      <c r="Y24" s="30">
        <f>Table311[[#This Row],[E1]]+Table311[[#This Row],[E2]]</f>
        <v>0.24646042020780795</v>
      </c>
      <c r="Z2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-4.4319818729045014E-4</v>
      </c>
      <c r="AA2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-8.8639637458090028E-4</v>
      </c>
      <c r="AB2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7.116021079208684E-4</v>
      </c>
      <c r="AC2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1.4232042158417368E-3</v>
      </c>
      <c r="AD24">
        <f>(Table311[[#This Row],[out_o1]]-Table311[[#This Row],[t1]])*Table311[[#This Row],[out_o1]]*(1-Table311[[#This Row],[out_o1]])*Table311[[#This Row],[out_h1]]</f>
        <v>5.3445194950135333E-2</v>
      </c>
      <c r="AE24">
        <f>(Table311[[#This Row],[out_o1]]-Table311[[#This Row],[t1]])*Table311[[#This Row],[out_o1]]*(1-Table311[[#This Row],[out_o1]])*Table311[[#This Row],[out_h2]]</f>
        <v>5.3313672267812078E-2</v>
      </c>
      <c r="AF24">
        <f>(Table311[[#This Row],[out_o2]]-Table311[[#This Row],[t2]])*Table311[[#This Row],[out_o2]]*(1-Table311[[#This Row],[out_o2]])*Table311[[#This Row],[out_h1]]</f>
        <v>-7.0958093605736489E-2</v>
      </c>
      <c r="AG24">
        <f>(Table311[[#This Row],[out_o2]]-Table311[[#This Row],[t2]])*Table311[[#This Row],[out_o2]]*(1-Table311[[#This Row],[out_o2]])*Table311[[#This Row],[out_h2]]</f>
        <v>-7.078347362704096E-2</v>
      </c>
    </row>
    <row r="25" spans="1:33">
      <c r="A25">
        <v>5</v>
      </c>
      <c r="B25">
        <v>0.05</v>
      </c>
      <c r="C25">
        <v>0.1</v>
      </c>
      <c r="D25">
        <v>0.01</v>
      </c>
      <c r="E25">
        <v>0.99</v>
      </c>
      <c r="F25" s="29">
        <v>0.1</v>
      </c>
      <c r="G25">
        <f t="shared" si="0"/>
        <v>0.30016614185651014</v>
      </c>
      <c r="H25">
        <f t="shared" si="1"/>
        <v>0.5003322837130203</v>
      </c>
      <c r="I25">
        <f t="shared" si="2"/>
        <v>-0.20029621385643884</v>
      </c>
      <c r="J25">
        <f t="shared" si="3"/>
        <v>0.69940757228712225</v>
      </c>
      <c r="K25">
        <f t="shared" si="4"/>
        <v>7.8494906157062797E-2</v>
      </c>
      <c r="L25">
        <f t="shared" si="5"/>
        <v>-0.62145262431741355</v>
      </c>
      <c r="M25">
        <f t="shared" si="6"/>
        <v>0.32847317492353789</v>
      </c>
      <c r="N25">
        <f t="shared" si="7"/>
        <v>-0.8715962966965064</v>
      </c>
      <c r="O25">
        <f>((Table311[[#This Row],[i1]]*Table311[[#This Row],[w1]])+(Table311[[#This Row],[i2]]*Table311[[#This Row],[w2]]))</f>
        <v>6.504153546412754E-2</v>
      </c>
      <c r="P25">
        <f>((Table311[[#This Row],[i1]]*Table311[[#This Row],[w3]])+(Table311[[#This Row],[i2]]*Table311[[#This Row],[w4]]))</f>
        <v>5.9925946535890277E-2</v>
      </c>
      <c r="Q25">
        <f>((1/(1 + EXP(-Table311[[#This Row],[h1]]))))</f>
        <v>0.51625465396086423</v>
      </c>
      <c r="R25">
        <f>((1/(1 + EXP(-Table311[[#This Row],[h2]]))))</f>
        <v>0.5149770048848884</v>
      </c>
      <c r="S25">
        <f>((Table311[[#This Row],[out_h1]]*Table311[[#This Row],[w5]])+(Table311[[#This Row],[out_h2]]*Table311[[#This Row],[w6]]))</f>
        <v>-0.27951045053303042</v>
      </c>
      <c r="T25">
        <f>((Table311[[#This Row],[out_h1]]*Table311[[#This Row],[w7]])+(Table311[[#This Row],[out_h2]]*Table311[[#This Row],[w8]]))</f>
        <v>-0.27927624508594995</v>
      </c>
      <c r="U25">
        <f>((1/(1 + EXP(-Table311[[#This Row],[o1]]))))</f>
        <v>0.43057379971870324</v>
      </c>
      <c r="V25">
        <f>((1/(1 + EXP(-Table311[[#This Row],[o2]]))))</f>
        <v>0.43063122314429625</v>
      </c>
      <c r="W25">
        <f>((1/2 * (Table311[[#This Row],[t1]]-Table311[[#This Row],[out_o1]])^2))</f>
        <v>8.8441160504913949E-2</v>
      </c>
      <c r="X25">
        <f>((1/2 * (Table311[[#This Row],[t2]]-Table311[[#This Row],[out_o2]])^2))</f>
        <v>0.15644671426052303</v>
      </c>
      <c r="Y25" s="30">
        <f>Table311[[#This Row],[E1]]+Table311[[#This Row],[E2]]</f>
        <v>0.244887874765437</v>
      </c>
      <c r="Z2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-4.6146373206167588E-4</v>
      </c>
      <c r="AA2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-9.2292746412335177E-4</v>
      </c>
      <c r="AB2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6.9249209497261946E-4</v>
      </c>
      <c r="AC2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1.3849841899452389E-3</v>
      </c>
      <c r="AD25">
        <f>(Table311[[#This Row],[out_o1]]-Table311[[#This Row],[t1]])*Table311[[#This Row],[out_o1]]*(1-Table311[[#This Row],[out_o1]])*Table311[[#This Row],[out_h1]]</f>
        <v>5.3234262214542444E-2</v>
      </c>
      <c r="AE25">
        <f>(Table311[[#This Row],[out_o1]]-Table311[[#This Row],[t1]])*Table311[[#This Row],[out_o1]]*(1-Table311[[#This Row],[out_o1]])*Table311[[#This Row],[out_h2]]</f>
        <v>5.3102515787838422E-2</v>
      </c>
      <c r="AF25">
        <f>(Table311[[#This Row],[out_o2]]-Table311[[#This Row],[t2]])*Table311[[#This Row],[out_o2]]*(1-Table311[[#This Row],[out_o2]])*Table311[[#This Row],[out_h1]]</f>
        <v>-7.0804582081995443E-2</v>
      </c>
      <c r="AG25">
        <f>(Table311[[#This Row],[out_o2]]-Table311[[#This Row],[t2]])*Table311[[#This Row],[out_o2]]*(1-Table311[[#This Row],[out_o2]])*Table311[[#This Row],[out_h2]]</f>
        <v>-7.0629351876944788E-2</v>
      </c>
    </row>
    <row r="26" spans="1:33">
      <c r="A26">
        <v>6</v>
      </c>
      <c r="B26">
        <v>0.05</v>
      </c>
      <c r="C26">
        <v>0.1</v>
      </c>
      <c r="D26">
        <v>0.01</v>
      </c>
      <c r="E26">
        <v>0.99</v>
      </c>
      <c r="F26" s="29">
        <v>0.1</v>
      </c>
      <c r="G26">
        <f t="shared" si="0"/>
        <v>0.3002122882297163</v>
      </c>
      <c r="H26">
        <f t="shared" si="1"/>
        <v>0.50042457645943261</v>
      </c>
      <c r="I26">
        <f t="shared" si="2"/>
        <v>-0.20036546306593611</v>
      </c>
      <c r="J26">
        <f t="shared" si="3"/>
        <v>0.69926907386812776</v>
      </c>
      <c r="K26">
        <f t="shared" si="4"/>
        <v>7.3171479935608547E-2</v>
      </c>
      <c r="L26">
        <f t="shared" si="5"/>
        <v>-0.62676287589619739</v>
      </c>
      <c r="M26">
        <f t="shared" si="6"/>
        <v>0.33555363313173742</v>
      </c>
      <c r="N26">
        <f t="shared" si="7"/>
        <v>-0.86453336150881188</v>
      </c>
      <c r="O26">
        <f>((Table311[[#This Row],[i1]]*Table311[[#This Row],[w1]])+(Table311[[#This Row],[i2]]*Table311[[#This Row],[w2]]))</f>
        <v>6.5053072057429079E-2</v>
      </c>
      <c r="P26">
        <f>((Table311[[#This Row],[i1]]*Table311[[#This Row],[w3]])+(Table311[[#This Row],[i2]]*Table311[[#This Row],[w4]]))</f>
        <v>5.9908634233515966E-2</v>
      </c>
      <c r="Q26">
        <f>((1/(1 + EXP(-Table311[[#This Row],[h1]]))))</f>
        <v>0.51625753506052252</v>
      </c>
      <c r="R26">
        <f>((1/(1 + EXP(-Table311[[#This Row],[h2]]))))</f>
        <v>0.51497268069150792</v>
      </c>
      <c r="S26">
        <f>((Table311[[#This Row],[out_h1]]*Table311[[#This Row],[w5]])+(Table311[[#This Row],[out_h2]]*Table311[[#This Row],[w6]]))</f>
        <v>-0.28499043048989592</v>
      </c>
      <c r="T26">
        <f>((Table311[[#This Row],[out_h1]]*Table311[[#This Row],[w7]])+(Table311[[#This Row],[out_h2]]*Table311[[#This Row],[w8]]))</f>
        <v>-0.27197897120223968</v>
      </c>
      <c r="U26">
        <f>((1/(1 + EXP(-Table311[[#This Row],[o1]]))))</f>
        <v>0.42923073255457228</v>
      </c>
      <c r="V26">
        <f>((1/(1 + EXP(-Table311[[#This Row],[o2]]))))</f>
        <v>0.43242132514612891</v>
      </c>
      <c r="W26">
        <f>((1/2 * (Table311[[#This Row],[t1]]-Table311[[#This Row],[out_o1]])^2))</f>
        <v>8.7877203559121653E-2</v>
      </c>
      <c r="X26">
        <f>((1/2 * (Table311[[#This Row],[t2]]-Table311[[#This Row],[out_o2]])^2))</f>
        <v>0.15544698932589948</v>
      </c>
      <c r="Y26" s="30">
        <f>Table311[[#This Row],[E1]]+Table311[[#This Row],[E2]]</f>
        <v>0.24332419288502113</v>
      </c>
      <c r="Z2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-4.7955041384184147E-4</v>
      </c>
      <c r="AA2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-9.5910082768368293E-4</v>
      </c>
      <c r="AB2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6.7349101090495578E-4</v>
      </c>
      <c r="AC2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1.3469820218099116E-3</v>
      </c>
      <c r="AD26">
        <f>(Table311[[#This Row],[out_o1]]-Table311[[#This Row],[t1]])*Table311[[#This Row],[out_o1]]*(1-Table311[[#This Row],[out_o1]])*Table311[[#This Row],[out_h1]]</f>
        <v>5.3023806986264695E-2</v>
      </c>
      <c r="AE26">
        <f>(Table311[[#This Row],[out_o1]]-Table311[[#This Row],[t1]])*Table311[[#This Row],[out_o1]]*(1-Table311[[#This Row],[out_o1]])*Table311[[#This Row],[out_h2]]</f>
        <v>5.2891842093858617E-2</v>
      </c>
      <c r="AF26">
        <f>(Table311[[#This Row],[out_o2]]-Table311[[#This Row],[t2]])*Table311[[#This Row],[out_o2]]*(1-Table311[[#This Row],[out_o2]])*Table311[[#This Row],[out_h1]]</f>
        <v>-7.0648953295586583E-2</v>
      </c>
      <c r="AG26">
        <f>(Table311[[#This Row],[out_o2]]-Table311[[#This Row],[t2]])*Table311[[#This Row],[out_o2]]*(1-Table311[[#This Row],[out_o2]])*Table311[[#This Row],[out_h2]]</f>
        <v>-7.0473123191145584E-2</v>
      </c>
    </row>
    <row r="27" spans="1:33">
      <c r="A27">
        <v>7</v>
      </c>
      <c r="B27">
        <v>0.05</v>
      </c>
      <c r="C27">
        <v>0.1</v>
      </c>
      <c r="D27">
        <v>0.01</v>
      </c>
      <c r="E27">
        <v>0.99</v>
      </c>
      <c r="F27" s="29">
        <v>0.1</v>
      </c>
      <c r="G27">
        <f t="shared" si="0"/>
        <v>0.30026024327110046</v>
      </c>
      <c r="H27">
        <f t="shared" si="1"/>
        <v>0.50052048654220094</v>
      </c>
      <c r="I27">
        <f t="shared" si="2"/>
        <v>-0.2004328121670266</v>
      </c>
      <c r="J27">
        <f t="shared" si="3"/>
        <v>0.69913437566594672</v>
      </c>
      <c r="K27">
        <f t="shared" si="4"/>
        <v>6.7869099236982075E-2</v>
      </c>
      <c r="L27">
        <f t="shared" si="5"/>
        <v>-0.63205206010558324</v>
      </c>
      <c r="M27">
        <f t="shared" si="6"/>
        <v>0.34261852846129609</v>
      </c>
      <c r="N27">
        <f t="shared" si="7"/>
        <v>-0.85748604918969729</v>
      </c>
      <c r="O27">
        <f>((Table311[[#This Row],[i1]]*Table311[[#This Row],[w1]])+(Table311[[#This Row],[i2]]*Table311[[#This Row],[w2]]))</f>
        <v>6.5065060817775119E-2</v>
      </c>
      <c r="P27">
        <f>((Table311[[#This Row],[i1]]*Table311[[#This Row],[w3]])+(Table311[[#This Row],[i2]]*Table311[[#This Row],[w4]]))</f>
        <v>5.9891796958243336E-2</v>
      </c>
      <c r="Q27">
        <f>((1/(1 + EXP(-Table311[[#This Row],[h1]]))))</f>
        <v>0.51626052908130682</v>
      </c>
      <c r="R27">
        <f>((1/(1 + EXP(-Table311[[#This Row],[h2]]))))</f>
        <v>0.51496847514622968</v>
      </c>
      <c r="S27">
        <f>((Table311[[#This Row],[out_h1]]*Table311[[#This Row],[w5]])+(Table311[[#This Row],[out_h2]]*Table311[[#This Row],[w6]]))</f>
        <v>-0.29044874852524921</v>
      </c>
      <c r="T27">
        <f>((Table311[[#This Row],[out_h1]]*Table311[[#This Row],[w7]])+(Table311[[#This Row],[out_h2]]*Table311[[#This Row],[w8]]))</f>
        <v>-0.26469786043389576</v>
      </c>
      <c r="U27">
        <f>((1/(1 + EXP(-Table311[[#This Row],[o1]]))))</f>
        <v>0.42789400955077911</v>
      </c>
      <c r="V27">
        <f>((1/(1 + EXP(-Table311[[#This Row],[o2]]))))</f>
        <v>0.43420922273115647</v>
      </c>
      <c r="W27">
        <f>((1/2 * (Table311[[#This Row],[t1]]-Table311[[#This Row],[out_o1]])^2))</f>
        <v>8.731770160921333E-2</v>
      </c>
      <c r="X27">
        <f>((1/2 * (Table311[[#This Row],[t2]]-Table311[[#This Row],[out_o2]])^2))</f>
        <v>0.15445169404855261</v>
      </c>
      <c r="Y27" s="30">
        <f>Table311[[#This Row],[E1]]+Table311[[#This Row],[E2]]</f>
        <v>0.24176939565776595</v>
      </c>
      <c r="Z2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-4.9745778610250869E-4</v>
      </c>
      <c r="AA2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-9.9491557220501739E-4</v>
      </c>
      <c r="AB2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6.5460009331248315E-4</v>
      </c>
      <c r="AC2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1.3092001866249663E-3</v>
      </c>
      <c r="AD27">
        <f>(Table311[[#This Row],[out_o1]]-Table311[[#This Row],[t1]])*Table311[[#This Row],[out_o1]]*(1-Table311[[#This Row],[out_o1]])*Table311[[#This Row],[out_h1]]</f>
        <v>5.2813842928118193E-2</v>
      </c>
      <c r="AE27">
        <f>(Table311[[#This Row],[out_o1]]-Table311[[#This Row],[t1]])*Table311[[#This Row],[out_o1]]*(1-Table311[[#This Row],[out_o1]])*Table311[[#This Row],[out_h2]]</f>
        <v>5.2681664832490288E-2</v>
      </c>
      <c r="AF27">
        <f>(Table311[[#This Row],[out_o2]]-Table311[[#This Row],[t2]])*Table311[[#This Row],[out_o2]]*(1-Table311[[#This Row],[out_o2]])*Table311[[#This Row],[out_h1]]</f>
        <v>-7.0491242507546487E-2</v>
      </c>
      <c r="AG27">
        <f>(Table311[[#This Row],[out_o2]]-Table311[[#This Row],[t2]])*Table311[[#This Row],[out_o2]]*(1-Table311[[#This Row],[out_o2]])*Table311[[#This Row],[out_h2]]</f>
        <v>-7.0314822885786069E-2</v>
      </c>
    </row>
    <row r="28" spans="1:33">
      <c r="A28">
        <v>8</v>
      </c>
      <c r="B28">
        <v>0.05</v>
      </c>
      <c r="C28">
        <v>0.1</v>
      </c>
      <c r="D28">
        <v>0.01</v>
      </c>
      <c r="E28">
        <v>0.99</v>
      </c>
      <c r="F28" s="29">
        <v>0.1</v>
      </c>
      <c r="G28">
        <f t="shared" si="0"/>
        <v>0.30030998904971073</v>
      </c>
      <c r="H28">
        <f t="shared" si="1"/>
        <v>0.50061997809942149</v>
      </c>
      <c r="I28">
        <f t="shared" si="2"/>
        <v>-0.20049827217635785</v>
      </c>
      <c r="J28">
        <f t="shared" si="3"/>
        <v>0.69900345564728417</v>
      </c>
      <c r="K28">
        <f t="shared" si="4"/>
        <v>6.2587714944170258E-2</v>
      </c>
      <c r="L28">
        <f t="shared" si="5"/>
        <v>-0.63732022658883225</v>
      </c>
      <c r="M28">
        <f t="shared" si="6"/>
        <v>0.34966765271205075</v>
      </c>
      <c r="N28">
        <f t="shared" si="7"/>
        <v>-0.85045456690111865</v>
      </c>
      <c r="O28">
        <f>((Table311[[#This Row],[i1]]*Table311[[#This Row],[w1]])+(Table311[[#This Row],[i2]]*Table311[[#This Row],[w2]]))</f>
        <v>6.5077497262427689E-2</v>
      </c>
      <c r="P28">
        <f>((Table311[[#This Row],[i1]]*Table311[[#This Row],[w3]])+(Table311[[#This Row],[i2]]*Table311[[#This Row],[w4]]))</f>
        <v>5.9875431955910524E-2</v>
      </c>
      <c r="Q28">
        <f>((1/(1 + EXP(-Table311[[#This Row],[h1]]))))</f>
        <v>0.51626363490358607</v>
      </c>
      <c r="R28">
        <f>((1/(1 + EXP(-Table311[[#This Row],[h2]]))))</f>
        <v>0.51496438756130991</v>
      </c>
      <c r="S28">
        <f>((Table311[[#This Row],[out_h1]]*Table311[[#This Row],[w5]])+(Table311[[#This Row],[out_h2]]*Table311[[#This Row],[w6]]))</f>
        <v>-0.29588545894836643</v>
      </c>
      <c r="T28">
        <f>((Table311[[#This Row],[out_h1]]*Table311[[#This Row],[w7]])+(Table311[[#This Row],[out_h2]]*Table311[[#This Row],[w8]]))</f>
        <v>-0.2574331217956255</v>
      </c>
      <c r="U28">
        <f>((1/(1 + EXP(-Table311[[#This Row],[o1]]))))</f>
        <v>0.42656362370536777</v>
      </c>
      <c r="V28">
        <f>((1/(1 + EXP(-Table311[[#This Row],[o2]]))))</f>
        <v>0.43599480807686219</v>
      </c>
      <c r="W28">
        <f>((1/2 * (Table311[[#This Row],[t1]]-Table311[[#This Row],[out_o1]])^2))</f>
        <v>8.6762626297273618E-2</v>
      </c>
      <c r="X28">
        <f>((1/2 * (Table311[[#This Row],[t2]]-Table311[[#This Row],[out_o2]])^2))</f>
        <v>0.15346087633889638</v>
      </c>
      <c r="Y28" s="30">
        <f>Table311[[#This Row],[E1]]+Table311[[#This Row],[E2]]</f>
        <v>0.24022350263616998</v>
      </c>
      <c r="Z2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-5.1518545029354435E-4</v>
      </c>
      <c r="AA2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-1.0303709005870887E-3</v>
      </c>
      <c r="AB2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6.3582054737515935E-4</v>
      </c>
      <c r="AC2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1.2716410947503187E-3</v>
      </c>
      <c r="AD28">
        <f>(Table311[[#This Row],[out_o1]]-Table311[[#This Row],[t1]])*Table311[[#This Row],[out_o1]]*(1-Table311[[#This Row],[out_o1]])*Table311[[#This Row],[out_h1]]</f>
        <v>5.2604383331789843E-2</v>
      </c>
      <c r="AE28">
        <f>(Table311[[#This Row],[out_o1]]-Table311[[#This Row],[t1]])*Table311[[#This Row],[out_o1]]*(1-Table311[[#This Row],[out_o1]])*Table311[[#This Row],[out_h2]]</f>
        <v>5.2471997278201801E-2</v>
      </c>
      <c r="AF28">
        <f>(Table311[[#This Row],[out_o2]]-Table311[[#This Row],[t2]])*Table311[[#This Row],[out_o2]]*(1-Table311[[#This Row],[out_o2]])*Table311[[#This Row],[out_h1]]</f>
        <v>-7.0331485293301785E-2</v>
      </c>
      <c r="AG28">
        <f>(Table311[[#This Row],[out_o2]]-Table311[[#This Row],[t2]])*Table311[[#This Row],[out_o2]]*(1-Table311[[#This Row],[out_o2]])*Table311[[#This Row],[out_h2]]</f>
        <v>-7.0154486587276868E-2</v>
      </c>
    </row>
    <row r="29" spans="1:33">
      <c r="A29">
        <v>9</v>
      </c>
      <c r="B29">
        <v>0.05</v>
      </c>
      <c r="C29">
        <v>0.1</v>
      </c>
      <c r="D29">
        <v>0.01</v>
      </c>
      <c r="E29">
        <v>0.99</v>
      </c>
      <c r="F29" s="29">
        <v>0.1</v>
      </c>
      <c r="G29">
        <f t="shared" si="0"/>
        <v>0.30036150759474006</v>
      </c>
      <c r="H29">
        <f t="shared" si="1"/>
        <v>0.50072301518948015</v>
      </c>
      <c r="I29">
        <f t="shared" si="2"/>
        <v>-0.20056185423109538</v>
      </c>
      <c r="J29">
        <f t="shared" si="3"/>
        <v>0.69887629153780917</v>
      </c>
      <c r="K29">
        <f t="shared" si="4"/>
        <v>5.7327276610991275E-2</v>
      </c>
      <c r="L29">
        <f t="shared" si="5"/>
        <v>-0.64256742631665242</v>
      </c>
      <c r="M29">
        <f t="shared" si="6"/>
        <v>0.35670080124138093</v>
      </c>
      <c r="N29">
        <f t="shared" si="7"/>
        <v>-0.84343911824239093</v>
      </c>
      <c r="O29">
        <f>((Table311[[#This Row],[i1]]*Table311[[#This Row],[w1]])+(Table311[[#This Row],[i2]]*Table311[[#This Row],[w2]]))</f>
        <v>6.5090376898685021E-2</v>
      </c>
      <c r="P29">
        <f>((Table311[[#This Row],[i1]]*Table311[[#This Row],[w3]])+(Table311[[#This Row],[i2]]*Table311[[#This Row],[w4]]))</f>
        <v>5.9859536442226156E-2</v>
      </c>
      <c r="Q29">
        <f>((1/(1 + EXP(-Table311[[#This Row],[h1]]))))</f>
        <v>0.51626685140523776</v>
      </c>
      <c r="R29">
        <f>((1/(1 + EXP(-Table311[[#This Row],[h2]]))))</f>
        <v>0.5149604172414729</v>
      </c>
      <c r="S29">
        <f>((Table311[[#This Row],[out_h1]]*Table311[[#This Row],[w5]])+(Table311[[#This Row],[out_h2]]*Table311[[#This Row],[w6]]))</f>
        <v>-0.30130061736620911</v>
      </c>
      <c r="T29">
        <f>((Table311[[#This Row],[out_h1]]*Table311[[#This Row],[w7]])+(Table311[[#This Row],[out_h2]]*Table311[[#This Row],[w8]]))</f>
        <v>-0.25018496069726837</v>
      </c>
      <c r="U29">
        <f>((1/(1 + EXP(-Table311[[#This Row],[o1]]))))</f>
        <v>0.42523956728866608</v>
      </c>
      <c r="V29">
        <f>((1/(1 + EXP(-Table311[[#This Row],[o2]]))))</f>
        <v>0.43777797450630951</v>
      </c>
      <c r="W29">
        <f>((1/2 * (Table311[[#This Row],[t1]]-Table311[[#This Row],[out_o1]])^2))</f>
        <v>8.6211949121039314E-2</v>
      </c>
      <c r="X29">
        <f>((1/2 * (Table311[[#This Row],[t2]]-Table311[[#This Row],[out_o2]])^2))</f>
        <v>0.15247458272017708</v>
      </c>
      <c r="Y29" s="30">
        <f>Table311[[#This Row],[E1]]+Table311[[#This Row],[E2]]</f>
        <v>0.23868653184121641</v>
      </c>
      <c r="Z2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-5.327330554872684E-4</v>
      </c>
      <c r="AA2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-1.0654661109745368E-3</v>
      </c>
      <c r="AB2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6.1715354550476219E-4</v>
      </c>
      <c r="AC2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1.2343070910095244E-3</v>
      </c>
      <c r="AD29">
        <f>(Table311[[#This Row],[out_o1]]-Table311[[#This Row],[t1]])*Table311[[#This Row],[out_o1]]*(1-Table311[[#This Row],[out_o1]])*Table311[[#This Row],[out_h1]]</f>
        <v>5.239544112228977E-2</v>
      </c>
      <c r="AE29">
        <f>(Table311[[#This Row],[out_o1]]-Table311[[#This Row],[t1]])*Table311[[#This Row],[out_o1]]*(1-Table311[[#This Row],[out_o1]])*Table311[[#This Row],[out_h2]]</f>
        <v>5.2262852337785451E-2</v>
      </c>
      <c r="AF29">
        <f>(Table311[[#This Row],[out_o2]]-Table311[[#This Row],[t2]])*Table311[[#This Row],[out_o2]]*(1-Table311[[#This Row],[out_o2]])*Table311[[#This Row],[out_h1]]</f>
        <v>-7.016971752091905E-2</v>
      </c>
      <c r="AG29">
        <f>(Table311[[#This Row],[out_o2]]-Table311[[#This Row],[t2]])*Table311[[#This Row],[out_o2]]*(1-Table311[[#This Row],[out_o2]])*Table311[[#This Row],[out_h2]]</f>
        <v>-6.9992150210560988E-2</v>
      </c>
    </row>
    <row r="30" spans="1:33">
      <c r="A30">
        <v>10</v>
      </c>
      <c r="B30">
        <v>0.05</v>
      </c>
      <c r="C30">
        <v>0.1</v>
      </c>
      <c r="D30">
        <v>0.01</v>
      </c>
      <c r="E30">
        <v>0.99</v>
      </c>
      <c r="F30" s="29">
        <v>0.1</v>
      </c>
      <c r="G30">
        <f t="shared" si="0"/>
        <v>0.30041478090028878</v>
      </c>
      <c r="H30">
        <f t="shared" si="1"/>
        <v>0.50082956180057758</v>
      </c>
      <c r="I30">
        <f t="shared" si="2"/>
        <v>-0.20062356958564587</v>
      </c>
      <c r="J30">
        <f t="shared" si="3"/>
        <v>0.69875286082870824</v>
      </c>
      <c r="K30">
        <f t="shared" si="4"/>
        <v>5.20877324987623E-2</v>
      </c>
      <c r="L30">
        <f t="shared" si="5"/>
        <v>-0.64779371155043097</v>
      </c>
      <c r="M30">
        <f t="shared" si="6"/>
        <v>0.36371777299347285</v>
      </c>
      <c r="N30">
        <f t="shared" si="7"/>
        <v>-0.83643990322133488</v>
      </c>
      <c r="O30">
        <f>((Table311[[#This Row],[i1]]*Table311[[#This Row],[w1]])+(Table311[[#This Row],[i2]]*Table311[[#This Row],[w2]]))</f>
        <v>6.51036952250722E-2</v>
      </c>
      <c r="P30">
        <f>((Table311[[#This Row],[i1]]*Table311[[#This Row],[w3]])+(Table311[[#This Row],[i2]]*Table311[[#This Row],[w4]]))</f>
        <v>5.9844107603588534E-2</v>
      </c>
      <c r="Q30">
        <f>((1/(1 + EXP(-Table311[[#This Row],[h1]]))))</f>
        <v>0.51627017746194559</v>
      </c>
      <c r="R30">
        <f>((1/(1 + EXP(-Table311[[#This Row],[h2]]))))</f>
        <v>0.51495656348411545</v>
      </c>
      <c r="S30">
        <f>((Table311[[#This Row],[out_h1]]*Table311[[#This Row],[w5]])+(Table311[[#This Row],[out_h2]]*Table311[[#This Row],[w6]]))</f>
        <v>-0.30669428064590393</v>
      </c>
      <c r="T30">
        <f>((Table311[[#This Row],[out_h1]]*Table311[[#This Row],[w7]])+(Table311[[#This Row],[out_h2]]*Table311[[#This Row],[w8]]))</f>
        <v>-0.24295357891444083</v>
      </c>
      <c r="U30">
        <f>((1/(1 + EXP(-Table311[[#This Row],[o1]]))))</f>
        <v>0.42392183186092164</v>
      </c>
      <c r="V30">
        <f>((1/(1 + EXP(-Table311[[#This Row],[o2]]))))</f>
        <v>0.43955861651811229</v>
      </c>
      <c r="W30">
        <f>((1/2 * (Table311[[#This Row],[t1]]-Table311[[#This Row],[out_o1]])^2))</f>
        <v>8.5665641445550542E-2</v>
      </c>
      <c r="X30">
        <f>((1/2 * (Table311[[#This Row],[t2]]-Table311[[#This Row],[out_o2]])^2))</f>
        <v>0.15149285832472731</v>
      </c>
      <c r="Y30" s="30">
        <f>Table311[[#This Row],[E1]]+Table311[[#This Row],[E2]]</f>
        <v>0.23715849977027786</v>
      </c>
      <c r="Z3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-5.5010029799668417E-4</v>
      </c>
      <c r="AA3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-1.1002005959933683E-3</v>
      </c>
      <c r="AB3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5.9860022701775238E-4</v>
      </c>
      <c r="AC3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1.1972004540355048E-3</v>
      </c>
      <c r="AD30">
        <f>(Table311[[#This Row],[out_o1]]-Table311[[#This Row],[t1]])*Table311[[#This Row],[out_o1]]*(1-Table311[[#This Row],[out_o1]])*Table311[[#This Row],[out_h1]]</f>
        <v>5.2187028862472062E-2</v>
      </c>
      <c r="AE30">
        <f>(Table311[[#This Row],[out_o1]]-Table311[[#This Row],[t1]])*Table311[[#This Row],[out_o1]]*(1-Table311[[#This Row],[out_o1]])*Table311[[#This Row],[out_h2]]</f>
        <v>5.2054242554899183E-2</v>
      </c>
      <c r="AF30">
        <f>(Table311[[#This Row],[out_o2]]-Table311[[#This Row],[t2]])*Table311[[#This Row],[out_o2]]*(1-Table311[[#This Row],[out_o2]])*Table311[[#This Row],[out_h1]]</f>
        <v>-7.0005975329412953E-2</v>
      </c>
      <c r="AG30">
        <f>(Table311[[#This Row],[out_o2]]-Table311[[#This Row],[t2]])*Table311[[#This Row],[out_o2]]*(1-Table311[[#This Row],[out_o2]])*Table311[[#This Row],[out_h2]]</f>
        <v>-6.9827849937440012E-2</v>
      </c>
    </row>
    <row r="31" spans="1:33">
      <c r="A31">
        <v>11</v>
      </c>
      <c r="B31">
        <v>0.05</v>
      </c>
      <c r="C31">
        <v>0.1</v>
      </c>
      <c r="D31">
        <v>0.01</v>
      </c>
      <c r="E31">
        <v>0.99</v>
      </c>
      <c r="F31" s="29">
        <v>0.1</v>
      </c>
      <c r="G31">
        <f t="shared" si="0"/>
        <v>0.30046979093008847</v>
      </c>
      <c r="H31">
        <f t="shared" si="1"/>
        <v>0.50093958186017695</v>
      </c>
      <c r="I31">
        <f t="shared" si="2"/>
        <v>-0.20068342960834765</v>
      </c>
      <c r="J31">
        <f t="shared" si="3"/>
        <v>0.69863314078330474</v>
      </c>
      <c r="K31">
        <f t="shared" si="4"/>
        <v>4.6869029612515094E-2</v>
      </c>
      <c r="L31">
        <f t="shared" si="5"/>
        <v>-0.65299913580592084</v>
      </c>
      <c r="M31">
        <f t="shared" si="6"/>
        <v>0.37071837052641415</v>
      </c>
      <c r="N31">
        <f t="shared" si="7"/>
        <v>-0.82945711822759083</v>
      </c>
      <c r="O31">
        <f>((Table311[[#This Row],[i1]]*Table311[[#This Row],[w1]])+(Table311[[#This Row],[i2]]*Table311[[#This Row],[w2]]))</f>
        <v>6.5117447732522121E-2</v>
      </c>
      <c r="P31">
        <f>((Table311[[#This Row],[i1]]*Table311[[#This Row],[w3]])+(Table311[[#This Row],[i2]]*Table311[[#This Row],[w4]]))</f>
        <v>5.9829142597913096E-2</v>
      </c>
      <c r="Q31">
        <f>((1/(1 + EXP(-Table311[[#This Row],[h1]]))))</f>
        <v>0.51627361194749399</v>
      </c>
      <c r="R31">
        <f>((1/(1 + EXP(-Table311[[#This Row],[h2]]))))</f>
        <v>0.51495282557951372</v>
      </c>
      <c r="S31">
        <f>((Table311[[#This Row],[out_h1]]*Table311[[#This Row],[w5]])+(Table311[[#This Row],[out_h2]]*Table311[[#This Row],[w6]]))</f>
        <v>-0.31206650687771231</v>
      </c>
      <c r="T31">
        <f>((Table311[[#This Row],[out_h1]]*Table311[[#This Row],[w7]])+(Table311[[#This Row],[out_h2]]*Table311[[#This Row],[w8]]))</f>
        <v>-0.23573917456137744</v>
      </c>
      <c r="U31">
        <f>((1/(1 + EXP(-Table311[[#This Row],[o1]]))))</f>
        <v>0.42261040828977176</v>
      </c>
      <c r="V31">
        <f>((1/(1 + EXP(-Table311[[#This Row],[o2]]))))</f>
        <v>0.44133662981533051</v>
      </c>
      <c r="W31">
        <f>((1/2 * (Table311[[#This Row],[t1]]-Table311[[#This Row],[out_o1]])^2))</f>
        <v>8.5123674514526071E-2</v>
      </c>
      <c r="X31">
        <f>((1/2 * (Table311[[#This Row],[t2]]-Table311[[#This Row],[out_o2]])^2))</f>
        <v>0.15051574689119984</v>
      </c>
      <c r="Y31" s="30">
        <f>Table311[[#This Row],[E1]]+Table311[[#This Row],[E2]]</f>
        <v>0.23563942140572591</v>
      </c>
      <c r="Z3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-5.6728692096835341E-4</v>
      </c>
      <c r="AA3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-1.1345738419367068E-3</v>
      </c>
      <c r="AB3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5.801616978347449E-4</v>
      </c>
      <c r="AC3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1.1603233956694898E-3</v>
      </c>
      <c r="AD31">
        <f>(Table311[[#This Row],[out_o1]]-Table311[[#This Row],[t1]])*Table311[[#This Row],[out_o1]]*(1-Table311[[#This Row],[out_o1]])*Table311[[#This Row],[out_h1]]</f>
        <v>5.1979158757618021E-2</v>
      </c>
      <c r="AE31">
        <f>(Table311[[#This Row],[out_o1]]-Table311[[#This Row],[t1]])*Table311[[#This Row],[out_o1]]*(1-Table311[[#This Row],[out_o1]])*Table311[[#This Row],[out_h2]]</f>
        <v>5.184618011467098E-2</v>
      </c>
      <c r="AF31">
        <f>(Table311[[#This Row],[out_o2]]-Table311[[#This Row],[t2]])*Table311[[#This Row],[out_o2]]*(1-Table311[[#This Row],[out_o2]])*Table311[[#This Row],[out_h1]]</f>
        <v>-6.9840295107136061E-2</v>
      </c>
      <c r="AG31">
        <f>(Table311[[#This Row],[out_o2]]-Table311[[#This Row],[t2]])*Table311[[#This Row],[out_o2]]*(1-Table311[[#This Row],[out_o2]])*Table311[[#This Row],[out_h2]]</f>
        <v>-6.9661622194985354E-2</v>
      </c>
    </row>
    <row r="32" spans="1:33">
      <c r="A32">
        <v>12</v>
      </c>
      <c r="B32">
        <v>0.05</v>
      </c>
      <c r="C32">
        <v>0.1</v>
      </c>
      <c r="D32">
        <v>0.01</v>
      </c>
      <c r="E32">
        <v>0.99</v>
      </c>
      <c r="F32" s="29">
        <v>0.1</v>
      </c>
      <c r="G32">
        <f t="shared" si="0"/>
        <v>0.3005265196221853</v>
      </c>
      <c r="H32">
        <f t="shared" si="1"/>
        <v>0.50105303924437061</v>
      </c>
      <c r="I32">
        <f t="shared" si="2"/>
        <v>-0.20074144577813113</v>
      </c>
      <c r="J32">
        <f t="shared" si="3"/>
        <v>0.69851710844373782</v>
      </c>
      <c r="K32">
        <f t="shared" si="4"/>
        <v>4.1671113736753293E-2</v>
      </c>
      <c r="L32">
        <f t="shared" si="5"/>
        <v>-0.65818375381738792</v>
      </c>
      <c r="M32">
        <f t="shared" si="6"/>
        <v>0.37770240003712774</v>
      </c>
      <c r="N32">
        <f t="shared" si="7"/>
        <v>-0.8224909560080923</v>
      </c>
      <c r="O32">
        <f>((Table311[[#This Row],[i1]]*Table311[[#This Row],[w1]])+(Table311[[#This Row],[i2]]*Table311[[#This Row],[w2]]))</f>
        <v>6.5131629905546329E-2</v>
      </c>
      <c r="P32">
        <f>((Table311[[#This Row],[i1]]*Table311[[#This Row],[w3]])+(Table311[[#This Row],[i2]]*Table311[[#This Row],[w4]]))</f>
        <v>5.9814638555467231E-2</v>
      </c>
      <c r="Q32">
        <f>((1/(1 + EXP(-Table311[[#This Row],[h1]]))))</f>
        <v>0.51627715373406136</v>
      </c>
      <c r="R32">
        <f>((1/(1 + EXP(-Table311[[#This Row],[h2]]))))</f>
        <v>0.51494920281103174</v>
      </c>
      <c r="S32">
        <f>((Table311[[#This Row],[out_h1]]*Table311[[#This Row],[w5]])+(Table311[[#This Row],[out_h2]]*Table311[[#This Row],[w6]]))</f>
        <v>-0.31741735533849696</v>
      </c>
      <c r="T32">
        <f>((Table311[[#This Row],[out_h1]]*Table311[[#This Row],[w7]])+(Table311[[#This Row],[out_h2]]*Table311[[#This Row],[w8]]))</f>
        <v>-0.22854194206595838</v>
      </c>
      <c r="U32">
        <f>((1/(1 + EXP(-Table311[[#This Row],[o1]]))))</f>
        <v>0.4213052867675417</v>
      </c>
      <c r="V32">
        <f>((1/(1 + EXP(-Table311[[#This Row],[o2]]))))</f>
        <v>0.44311191133328393</v>
      </c>
      <c r="W32">
        <f>((1/2 * (Table311[[#This Row],[t1]]-Table311[[#This Row],[out_o1]])^2))</f>
        <v>8.4586019461464851E-2</v>
      </c>
      <c r="X32">
        <f>((1/2 * (Table311[[#This Row],[t2]]-Table311[[#This Row],[out_o2]])^2))</f>
        <v>0.14954329076276693</v>
      </c>
      <c r="Y32" s="30">
        <f>Table311[[#This Row],[E1]]+Table311[[#This Row],[E2]]</f>
        <v>0.23412931022423178</v>
      </c>
      <c r="Z3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-5.8429271395051853E-4</v>
      </c>
      <c r="AA3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-1.1685854279010371E-3</v>
      </c>
      <c r="AB3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5.6183903020676836E-4</v>
      </c>
      <c r="AC3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1.1236780604135367E-3</v>
      </c>
      <c r="AD32">
        <f>(Table311[[#This Row],[out_o1]]-Table311[[#This Row],[t1]])*Table311[[#This Row],[out_o1]]*(1-Table311[[#This Row],[out_o1]])*Table311[[#This Row],[out_h1]]</f>
        <v>5.177184266007618E-2</v>
      </c>
      <c r="AE32">
        <f>(Table311[[#This Row],[out_o1]]-Table311[[#This Row],[t1]])*Table311[[#This Row],[out_o1]]*(1-Table311[[#This Row],[out_o1]])*Table311[[#This Row],[out_h2]]</f>
        <v>5.1638676848360238E-2</v>
      </c>
      <c r="AF32">
        <f>(Table311[[#This Row],[out_o2]]-Table311[[#This Row],[t2]])*Table311[[#This Row],[out_o2]]*(1-Table311[[#This Row],[out_o2]])*Table311[[#This Row],[out_h1]]</f>
        <v>-6.9672713470273859E-2</v>
      </c>
      <c r="AG32">
        <f>(Table311[[#This Row],[out_o2]]-Table311[[#This Row],[t2]])*Table311[[#This Row],[out_o2]]*(1-Table311[[#This Row],[out_o2]])*Table311[[#This Row],[out_h2]]</f>
        <v>-6.9493503634057707E-2</v>
      </c>
    </row>
    <row r="33" spans="1:33">
      <c r="A33">
        <v>13</v>
      </c>
      <c r="B33">
        <v>0.05</v>
      </c>
      <c r="C33">
        <v>0.1</v>
      </c>
      <c r="D33">
        <v>0.01</v>
      </c>
      <c r="E33">
        <v>0.99</v>
      </c>
      <c r="F33" s="29">
        <v>0.1</v>
      </c>
      <c r="G33">
        <f t="shared" si="0"/>
        <v>0.30058494889358034</v>
      </c>
      <c r="H33">
        <f t="shared" si="1"/>
        <v>0.5011698977871607</v>
      </c>
      <c r="I33">
        <f t="shared" si="2"/>
        <v>-0.20079762968115181</v>
      </c>
      <c r="J33">
        <f t="shared" si="3"/>
        <v>0.69840474063769642</v>
      </c>
      <c r="K33">
        <f t="shared" si="4"/>
        <v>3.6493929470745673E-2</v>
      </c>
      <c r="L33">
        <f t="shared" si="5"/>
        <v>-0.66334762150222393</v>
      </c>
      <c r="M33">
        <f t="shared" si="6"/>
        <v>0.38466967138415514</v>
      </c>
      <c r="N33">
        <f t="shared" si="7"/>
        <v>-0.81554160564468647</v>
      </c>
      <c r="O33">
        <f>((Table311[[#This Row],[i1]]*Table311[[#This Row],[w1]])+(Table311[[#This Row],[i2]]*Table311[[#This Row],[w2]]))</f>
        <v>6.514623722339509E-2</v>
      </c>
      <c r="P33">
        <f>((Table311[[#This Row],[i1]]*Table311[[#This Row],[w3]])+(Table311[[#This Row],[i2]]*Table311[[#This Row],[w4]]))</f>
        <v>5.9800592579712049E-2</v>
      </c>
      <c r="Q33">
        <f>((1/(1 + EXP(-Table311[[#This Row],[h1]]))))</f>
        <v>0.51628080169250956</v>
      </c>
      <c r="R33">
        <f>((1/(1 + EXP(-Table311[[#This Row],[h2]]))))</f>
        <v>0.51494569445533234</v>
      </c>
      <c r="S33">
        <f>((Table311[[#This Row],[out_h1]]*Table311[[#This Row],[w5]])+(Table311[[#This Row],[out_h2]]*Table311[[#This Row],[w6]]))</f>
        <v>-0.32274688645568916</v>
      </c>
      <c r="T33">
        <f>((Table311[[#This Row],[out_h1]]*Table311[[#This Row],[w7]])+(Table311[[#This Row],[out_h2]]*Table311[[#This Row],[w8]]))</f>
        <v>-0.22136207214691406</v>
      </c>
      <c r="U33">
        <f>((1/(1 + EXP(-Table311[[#This Row],[o1]]))))</f>
        <v>0.42000645682836452</v>
      </c>
      <c r="V33">
        <f>((1/(1 + EXP(-Table311[[#This Row],[o2]]))))</f>
        <v>0.44488435926626974</v>
      </c>
      <c r="W33">
        <f>((1/2 * (Table311[[#This Row],[t1]]-Table311[[#This Row],[out_o1]])^2))</f>
        <v>8.4052647320474766E-2</v>
      </c>
      <c r="X33">
        <f>((1/2 * (Table311[[#This Row],[t2]]-Table311[[#This Row],[out_o2]])^2))</f>
        <v>0.14857553088627268</v>
      </c>
      <c r="Y33" s="30">
        <f>Table311[[#This Row],[E1]]+Table311[[#This Row],[E2]]</f>
        <v>0.23262817820674744</v>
      </c>
      <c r="Z3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-6.0111751243709186E-4</v>
      </c>
      <c r="AA3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-1.2022350248741837E-3</v>
      </c>
      <c r="AB3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5.4363326246841274E-4</v>
      </c>
      <c r="AC3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1.0872665249368255E-3</v>
      </c>
      <c r="AD33">
        <f>(Table311[[#This Row],[out_o1]]-Table311[[#This Row],[t1]])*Table311[[#This Row],[out_o1]]*(1-Table311[[#This Row],[out_o1]])*Table311[[#This Row],[out_h1]]</f>
        <v>5.1565092073953274E-2</v>
      </c>
      <c r="AE33">
        <f>(Table311[[#This Row],[out_o1]]-Table311[[#This Row],[t1]])*Table311[[#This Row],[out_o1]]*(1-Table311[[#This Row],[out_o1]])*Table311[[#This Row],[out_h2]]</f>
        <v>5.1431744238070259E-2</v>
      </c>
      <c r="AF33">
        <f>(Table311[[#This Row],[out_o2]]-Table311[[#This Row],[t2]])*Table311[[#This Row],[out_o2]]*(1-Table311[[#This Row],[out_o2]])*Table311[[#This Row],[out_h1]]</f>
        <v>-6.9503267241465827E-2</v>
      </c>
      <c r="AG33">
        <f>(Table311[[#This Row],[out_o2]]-Table311[[#This Row],[t2]])*Table311[[#This Row],[out_o2]]*(1-Table311[[#This Row],[out_o2]])*Table311[[#This Row],[out_h2]]</f>
        <v>-6.9323531107956041E-2</v>
      </c>
    </row>
    <row r="34" spans="1:33">
      <c r="A34">
        <v>14</v>
      </c>
      <c r="B34">
        <v>0.05</v>
      </c>
      <c r="C34">
        <v>0.1</v>
      </c>
      <c r="D34">
        <v>0.01</v>
      </c>
      <c r="E34">
        <v>0.99</v>
      </c>
      <c r="F34" s="29">
        <v>0.1</v>
      </c>
      <c r="G34">
        <f t="shared" si="0"/>
        <v>0.30064506064482405</v>
      </c>
      <c r="H34">
        <f t="shared" si="1"/>
        <v>0.50129012128964812</v>
      </c>
      <c r="I34">
        <f t="shared" si="2"/>
        <v>-0.20085199300739864</v>
      </c>
      <c r="J34">
        <f t="shared" si="3"/>
        <v>0.69829601398520269</v>
      </c>
      <c r="K34">
        <f t="shared" si="4"/>
        <v>3.1337420263350346E-2</v>
      </c>
      <c r="L34">
        <f t="shared" si="5"/>
        <v>-0.668490795926031</v>
      </c>
      <c r="M34">
        <f t="shared" si="6"/>
        <v>0.39161999810830173</v>
      </c>
      <c r="N34">
        <f t="shared" si="7"/>
        <v>-0.80860925253389082</v>
      </c>
      <c r="O34">
        <f>((Table311[[#This Row],[i1]]*Table311[[#This Row],[w1]])+(Table311[[#This Row],[i2]]*Table311[[#This Row],[w2]]))</f>
        <v>6.5161265161206017E-2</v>
      </c>
      <c r="P34">
        <f>((Table311[[#This Row],[i1]]*Table311[[#This Row],[w3]])+(Table311[[#This Row],[i2]]*Table311[[#This Row],[w4]]))</f>
        <v>5.9787001748150347E-2</v>
      </c>
      <c r="Q34">
        <f>((1/(1 + EXP(-Table311[[#This Row],[h1]]))))</f>
        <v>0.51628455469267109</v>
      </c>
      <c r="R34">
        <f>((1/(1 + EXP(-Table311[[#This Row],[h2]]))))</f>
        <v>0.51494229978258788</v>
      </c>
      <c r="S34">
        <f>((Table311[[#This Row],[out_h1]]*Table311[[#This Row],[w5]])+(Table311[[#This Row],[out_h2]]*Table311[[#This Row],[w6]]))</f>
        <v>-0.32805516177176214</v>
      </c>
      <c r="T34">
        <f>((Table311[[#This Row],[out_h1]]*Table311[[#This Row],[w7]])+(Table311[[#This Row],[out_h2]]*Table311[[#This Row],[w8]]))</f>
        <v>-0.21419975179319187</v>
      </c>
      <c r="U34">
        <f>((1/(1 + EXP(-Table311[[#This Row],[o1]]))))</f>
        <v>0.4187139073651191</v>
      </c>
      <c r="V34">
        <f>((1/(1 + EXP(-Table311[[#This Row],[o2]]))))</f>
        <v>0.44665387309317911</v>
      </c>
      <c r="W34">
        <f>((1/2 * (Table311[[#This Row],[t1]]-Table311[[#This Row],[out_o1]])^2))</f>
        <v>8.3523529036831579E-2</v>
      </c>
      <c r="X34">
        <f>((1/2 * (Table311[[#This Row],[t2]]-Table311[[#This Row],[out_o2]])^2))</f>
        <v>0.14761250681232158</v>
      </c>
      <c r="Y34" s="30">
        <f>Table311[[#This Row],[E1]]+Table311[[#This Row],[E2]]</f>
        <v>0.23113603584915315</v>
      </c>
      <c r="Z3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-6.1776119738817241E-4</v>
      </c>
      <c r="AA3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-1.2355223947763448E-3</v>
      </c>
      <c r="AB3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5.2554539881795239E-4</v>
      </c>
      <c r="AC3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1.0510907976359048E-3</v>
      </c>
      <c r="AD34">
        <f>(Table311[[#This Row],[out_o1]]-Table311[[#This Row],[t1]])*Table311[[#This Row],[out_o1]]*(1-Table311[[#This Row],[out_o1]])*Table311[[#This Row],[out_h1]]</f>
        <v>5.1358918159850782E-2</v>
      </c>
      <c r="AE34">
        <f>(Table311[[#This Row],[out_o1]]-Table311[[#This Row],[t1]])*Table311[[#This Row],[out_o1]]*(1-Table311[[#This Row],[out_o1]])*Table311[[#This Row],[out_h2]]</f>
        <v>5.1225393421506331E-2</v>
      </c>
      <c r="AF34">
        <f>(Table311[[#This Row],[out_o2]]-Table311[[#This Row],[t2]])*Table311[[#This Row],[out_o2]]*(1-Table311[[#This Row],[out_o2]])*Table311[[#This Row],[out_h1]]</f>
        <v>-6.9331993428575378E-2</v>
      </c>
      <c r="AG34">
        <f>(Table311[[#This Row],[out_o2]]-Table311[[#This Row],[t2]])*Table311[[#This Row],[out_o2]]*(1-Table311[[#This Row],[out_o2]])*Table311[[#This Row],[out_h2]]</f>
        <v>-6.9151741651218304E-2</v>
      </c>
    </row>
    <row r="35" spans="1:33">
      <c r="A35">
        <v>15</v>
      </c>
      <c r="B35">
        <v>0.05</v>
      </c>
      <c r="C35">
        <v>0.1</v>
      </c>
      <c r="D35">
        <v>0.01</v>
      </c>
      <c r="E35">
        <v>0.99</v>
      </c>
      <c r="F35" s="29">
        <v>0.1</v>
      </c>
      <c r="G35">
        <f t="shared" si="0"/>
        <v>0.30070683676456289</v>
      </c>
      <c r="H35">
        <f t="shared" si="1"/>
        <v>0.5014136735291258</v>
      </c>
      <c r="I35">
        <f t="shared" si="2"/>
        <v>-0.20090454754728043</v>
      </c>
      <c r="J35">
        <f t="shared" si="3"/>
        <v>0.69819090490543911</v>
      </c>
      <c r="K35">
        <f t="shared" si="4"/>
        <v>2.6201528447365268E-2</v>
      </c>
      <c r="L35">
        <f t="shared" si="5"/>
        <v>-0.67361333526818168</v>
      </c>
      <c r="M35">
        <f t="shared" si="6"/>
        <v>0.39855319745115925</v>
      </c>
      <c r="N35">
        <f t="shared" si="7"/>
        <v>-0.80169407836876894</v>
      </c>
      <c r="O35">
        <f>((Table311[[#This Row],[i1]]*Table311[[#This Row],[w1]])+(Table311[[#This Row],[i2]]*Table311[[#This Row],[w2]]))</f>
        <v>6.5176709191140728E-2</v>
      </c>
      <c r="P35">
        <f>((Table311[[#This Row],[i1]]*Table311[[#This Row],[w3]])+(Table311[[#This Row],[i2]]*Table311[[#This Row],[w4]]))</f>
        <v>5.9773863113179893E-2</v>
      </c>
      <c r="Q35">
        <f>((1/(1 + EXP(-Table311[[#This Row],[h1]]))))</f>
        <v>0.51628841160363304</v>
      </c>
      <c r="R35">
        <f>((1/(1 + EXP(-Table311[[#This Row],[h2]]))))</f>
        <v>0.51493901805669462</v>
      </c>
      <c r="S35">
        <f>((Table311[[#This Row],[out_h1]]*Table311[[#This Row],[w5]])+(Table311[[#This Row],[out_h2]]*Table311[[#This Row],[w6]]))</f>
        <v>-0.33334224390921485</v>
      </c>
      <c r="T35">
        <f>((Table311[[#This Row],[out_h1]]*Table311[[#This Row],[w7]])+(Table311[[#This Row],[out_h2]]*Table311[[#This Row],[w8]]))</f>
        <v>-0.20705516424547252</v>
      </c>
      <c r="U35">
        <f>((1/(1 + EXP(-Table311[[#This Row],[o1]]))))</f>
        <v>0.41742762664618094</v>
      </c>
      <c r="V35">
        <f>((1/(1 + EXP(-Table311[[#This Row],[o2]]))))</f>
        <v>0.44842035360200222</v>
      </c>
      <c r="W35">
        <f>((1/2 * (Table311[[#This Row],[t1]]-Table311[[#This Row],[out_o1]])^2))</f>
        <v>8.2998635477269905E-2</v>
      </c>
      <c r="X35">
        <f>((1/2 * (Table311[[#This Row],[t2]]-Table311[[#This Row],[out_o2]])^2))</f>
        <v>0.14665425669629018</v>
      </c>
      <c r="Y35" s="30">
        <f>Table311[[#This Row],[E1]]+Table311[[#This Row],[E2]]</f>
        <v>0.22965289217356008</v>
      </c>
      <c r="Z3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-6.3422369472777981E-4</v>
      </c>
      <c r="AA3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-1.2684473894555596E-3</v>
      </c>
      <c r="AB3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5.0757640912444909E-4</v>
      </c>
      <c r="AC3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1.0151528182488982E-3</v>
      </c>
      <c r="AD35">
        <f>(Table311[[#This Row],[out_o1]]-Table311[[#This Row],[t1]])*Table311[[#This Row],[out_o1]]*(1-Table311[[#This Row],[out_o1]])*Table311[[#This Row],[out_h1]]</f>
        <v>5.1153331739642073E-2</v>
      </c>
      <c r="AE35">
        <f>(Table311[[#This Row],[out_o1]]-Table311[[#This Row],[t1]])*Table311[[#This Row],[out_o1]]*(1-Table311[[#This Row],[out_o1]])*Table311[[#This Row],[out_h2]]</f>
        <v>5.1019635196774743E-2</v>
      </c>
      <c r="AF35">
        <f>(Table311[[#This Row],[out_o2]]-Table311[[#This Row],[t2]])*Table311[[#This Row],[out_o2]]*(1-Table311[[#This Row],[out_o2]])*Table311[[#This Row],[out_h1]]</f>
        <v>-6.9158929203629496E-2</v>
      </c>
      <c r="AG35">
        <f>(Table311[[#This Row],[out_o2]]-Table311[[#This Row],[t2]])*Table311[[#This Row],[out_o2]]*(1-Table311[[#This Row],[out_o2]])*Table311[[#This Row],[out_h2]]</f>
        <v>-6.8978172458594916E-2</v>
      </c>
    </row>
    <row r="36" spans="1:33">
      <c r="A36">
        <v>16</v>
      </c>
      <c r="B36">
        <v>0.05</v>
      </c>
      <c r="C36">
        <v>0.1</v>
      </c>
      <c r="D36">
        <v>0.01</v>
      </c>
      <c r="E36">
        <v>0.99</v>
      </c>
      <c r="F36" s="29">
        <v>0.1</v>
      </c>
      <c r="G36">
        <f t="shared" si="0"/>
        <v>0.30077025913403566</v>
      </c>
      <c r="H36">
        <f t="shared" si="1"/>
        <v>0.50154051826807133</v>
      </c>
      <c r="I36">
        <f t="shared" si="2"/>
        <v>-0.20095530518819288</v>
      </c>
      <c r="J36">
        <f t="shared" si="3"/>
        <v>0.69808938962361422</v>
      </c>
      <c r="K36">
        <f t="shared" si="4"/>
        <v>2.1086195273401061E-2</v>
      </c>
      <c r="L36">
        <f t="shared" si="5"/>
        <v>-0.67871529878785919</v>
      </c>
      <c r="M36">
        <f t="shared" si="6"/>
        <v>0.40546909037152218</v>
      </c>
      <c r="N36">
        <f t="shared" si="7"/>
        <v>-0.79479626112290946</v>
      </c>
      <c r="O36">
        <f>((Table311[[#This Row],[i1]]*Table311[[#This Row],[w1]])+(Table311[[#This Row],[i2]]*Table311[[#This Row],[w2]]))</f>
        <v>6.5192564783508919E-2</v>
      </c>
      <c r="P36">
        <f>((Table311[[#This Row],[i1]]*Table311[[#This Row],[w3]])+(Table311[[#This Row],[i2]]*Table311[[#This Row],[w4]]))</f>
        <v>5.9761173702951781E-2</v>
      </c>
      <c r="Q36">
        <f>((1/(1 + EXP(-Table311[[#This Row],[h1]]))))</f>
        <v>0.51629237129401784</v>
      </c>
      <c r="R36">
        <f>((1/(1 + EXP(-Table311[[#This Row],[h2]]))))</f>
        <v>0.51493584853548646</v>
      </c>
      <c r="S36">
        <f>((Table311[[#This Row],[out_h1]]*Table311[[#This Row],[w5]])+(Table311[[#This Row],[out_h2]]*Table311[[#This Row],[w6]]))</f>
        <v>-0.33860819653606955</v>
      </c>
      <c r="T36">
        <f>((Table311[[#This Row],[out_h1]]*Table311[[#This Row],[w7]])+(Table311[[#This Row],[out_h2]]*Table311[[#This Row],[w8]]))</f>
        <v>-0.19992848897981583</v>
      </c>
      <c r="U36">
        <f>((1/(1 + EXP(-Table311[[#This Row],[o1]]))))</f>
        <v>0.4161476023319795</v>
      </c>
      <c r="V36">
        <f>((1/(1 + EXP(-Table311[[#This Row],[o2]]))))</f>
        <v>0.45018370291321957</v>
      </c>
      <c r="W36">
        <f>((1/2 * (Table311[[#This Row],[t1]]-Table311[[#This Row],[out_o1]])^2))</f>
        <v>8.2477937440007879E-2</v>
      </c>
      <c r="X36">
        <f>((1/2 * (Table311[[#This Row],[t2]]-Table311[[#This Row],[out_o2]])^2))</f>
        <v>0.14570081730024156</v>
      </c>
      <c r="Y36" s="30">
        <f>Table311[[#This Row],[E1]]+Table311[[#This Row],[E2]]</f>
        <v>0.22817875474024946</v>
      </c>
      <c r="Z3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-6.5050497481950549E-4</v>
      </c>
      <c r="AA3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-1.301009949639011E-3</v>
      </c>
      <c r="AB3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4.8972722876181735E-4</v>
      </c>
      <c r="AC3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9.7945445752363469E-4</v>
      </c>
      <c r="AD36">
        <f>(Table311[[#This Row],[out_o1]]-Table311[[#This Row],[t1]])*Table311[[#This Row],[out_o1]]*(1-Table311[[#This Row],[out_o1]])*Table311[[#This Row],[out_h1]]</f>
        <v>5.0948343301284393E-2</v>
      </c>
      <c r="AE36">
        <f>(Table311[[#This Row],[out_o1]]-Table311[[#This Row],[t1]])*Table311[[#This Row],[out_o1]]*(1-Table311[[#This Row],[out_o1]])*Table311[[#This Row],[out_h2]]</f>
        <v>5.0814480027216564E-2</v>
      </c>
      <c r="AF36">
        <f>(Table311[[#This Row],[out_o2]]-Table311[[#This Row],[t2]])*Table311[[#This Row],[out_o2]]*(1-Table311[[#This Row],[out_o2]])*Table311[[#This Row],[out_h1]]</f>
        <v>-6.898411188194789E-2</v>
      </c>
      <c r="AG36">
        <f>(Table311[[#This Row],[out_o2]]-Table311[[#This Row],[t2]])*Table311[[#This Row],[out_o2]]*(1-Table311[[#This Row],[out_o2]])*Table311[[#This Row],[out_h2]]</f>
        <v>-6.8802860864214666E-2</v>
      </c>
    </row>
    <row r="37" spans="1:33">
      <c r="A37">
        <v>17</v>
      </c>
      <c r="B37">
        <v>0.05</v>
      </c>
      <c r="C37">
        <v>0.1</v>
      </c>
      <c r="D37">
        <v>0.01</v>
      </c>
      <c r="E37">
        <v>0.99</v>
      </c>
      <c r="F37" s="29">
        <v>0.1</v>
      </c>
      <c r="G37">
        <f t="shared" si="0"/>
        <v>0.30083530963151761</v>
      </c>
      <c r="H37">
        <f t="shared" si="1"/>
        <v>0.50167061926303524</v>
      </c>
      <c r="I37">
        <f t="shared" si="2"/>
        <v>-0.20100427791106906</v>
      </c>
      <c r="J37">
        <f t="shared" si="3"/>
        <v>0.69799144417786185</v>
      </c>
      <c r="K37">
        <f t="shared" si="4"/>
        <v>1.5991360943272623E-2</v>
      </c>
      <c r="L37">
        <f t="shared" si="5"/>
        <v>-0.68379674679058089</v>
      </c>
      <c r="M37">
        <f t="shared" si="6"/>
        <v>0.41236750155971696</v>
      </c>
      <c r="N37">
        <f t="shared" si="7"/>
        <v>-0.78791597503648803</v>
      </c>
      <c r="O37">
        <f>((Table311[[#This Row],[i1]]*Table311[[#This Row],[w1]])+(Table311[[#This Row],[i2]]*Table311[[#This Row],[w2]]))</f>
        <v>6.5208827407879408E-2</v>
      </c>
      <c r="P37">
        <f>((Table311[[#This Row],[i1]]*Table311[[#This Row],[w3]])+(Table311[[#This Row],[i2]]*Table311[[#This Row],[w4]]))</f>
        <v>5.9748930522232735E-2</v>
      </c>
      <c r="Q37">
        <f>((1/(1 + EXP(-Table311[[#This Row],[h1]]))))</f>
        <v>0.51629643263226122</v>
      </c>
      <c r="R37">
        <f>((1/(1 + EXP(-Table311[[#This Row],[h2]]))))</f>
        <v>0.51493279047095109</v>
      </c>
      <c r="S37">
        <f>((Table311[[#This Row],[out_h1]]*Table311[[#This Row],[w5]])+(Table311[[#This Row],[out_h2]]*Table311[[#This Row],[w6]]))</f>
        <v>-0.34385308433188566</v>
      </c>
      <c r="T37">
        <f>((Table311[[#This Row],[out_h1]]*Table311[[#This Row],[w7]])+(Table311[[#This Row],[out_h2]]*Table311[[#This Row],[w8]]))</f>
        <v>-0.1928199016934187</v>
      </c>
      <c r="U37">
        <f>((1/(1 + EXP(-Table311[[#This Row],[o1]]))))</f>
        <v>0.41487382149136065</v>
      </c>
      <c r="V37">
        <f>((1/(1 + EXP(-Table311[[#This Row],[o2]]))))</f>
        <v>0.45194382450207338</v>
      </c>
      <c r="W37">
        <f>((1/2 * (Table311[[#This Row],[t1]]-Table311[[#This Row],[out_o1]])^2))</f>
        <v>8.1961405664509088E-2</v>
      </c>
      <c r="X37">
        <f>((1/2 * (Table311[[#This Row],[t2]]-Table311[[#This Row],[out_o2]])^2))</f>
        <v>0.14475222399572779</v>
      </c>
      <c r="Y37" s="30">
        <f>Table311[[#This Row],[E1]]+Table311[[#This Row],[E2]]</f>
        <v>0.22671362966023689</v>
      </c>
      <c r="Z3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-6.6660505192082562E-4</v>
      </c>
      <c r="AA3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-1.3332101038416512E-3</v>
      </c>
      <c r="AB3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4.7199875846976437E-4</v>
      </c>
      <c r="AC3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9.4399751693952875E-4</v>
      </c>
      <c r="AD37">
        <f>(Table311[[#This Row],[out_o1]]-Table311[[#This Row],[t1]])*Table311[[#This Row],[out_o1]]*(1-Table311[[#This Row],[out_o1]])*Table311[[#This Row],[out_h1]]</f>
        <v>5.0743963003661539E-2</v>
      </c>
      <c r="AE37">
        <f>(Table311[[#This Row],[out_o1]]-Table311[[#This Row],[t1]])*Table311[[#This Row],[out_o1]]*(1-Table311[[#This Row],[out_o1]])*Table311[[#This Row],[out_h2]]</f>
        <v>5.0609938046272299E-2</v>
      </c>
      <c r="AF37">
        <f>(Table311[[#This Row],[out_o2]]-Table311[[#This Row],[t2]])*Table311[[#This Row],[out_o2]]*(1-Table311[[#This Row],[out_o2]])*Table311[[#This Row],[out_h1]]</f>
        <v>-6.8807578901481925E-2</v>
      </c>
      <c r="AG37">
        <f>(Table311[[#This Row],[out_o2]]-Table311[[#This Row],[t2]])*Table311[[#This Row],[out_o2]]*(1-Table311[[#This Row],[out_o2]])*Table311[[#This Row],[out_h2]]</f>
        <v>-6.8625844320963206E-2</v>
      </c>
    </row>
    <row r="38" spans="1:33">
      <c r="A38">
        <v>18</v>
      </c>
      <c r="B38">
        <v>0.05</v>
      </c>
      <c r="C38">
        <v>0.1</v>
      </c>
      <c r="D38">
        <v>0.01</v>
      </c>
      <c r="E38">
        <v>0.99</v>
      </c>
      <c r="F38" s="29">
        <v>0.1</v>
      </c>
      <c r="G38">
        <f t="shared" si="0"/>
        <v>0.30090197013670972</v>
      </c>
      <c r="H38">
        <f t="shared" si="1"/>
        <v>0.50180394027341946</v>
      </c>
      <c r="I38">
        <f t="shared" si="2"/>
        <v>-0.20105147778691604</v>
      </c>
      <c r="J38">
        <f t="shared" si="3"/>
        <v>0.69789704442616785</v>
      </c>
      <c r="K38">
        <f t="shared" si="4"/>
        <v>1.0916964642906469E-2</v>
      </c>
      <c r="L38">
        <f t="shared" si="5"/>
        <v>-0.6888577405952081</v>
      </c>
      <c r="M38">
        <f t="shared" si="6"/>
        <v>0.41924825944986516</v>
      </c>
      <c r="N38">
        <f t="shared" si="7"/>
        <v>-0.78105339060439172</v>
      </c>
      <c r="O38">
        <f>((Table311[[#This Row],[i1]]*Table311[[#This Row],[w1]])+(Table311[[#This Row],[i2]]*Table311[[#This Row],[w2]]))</f>
        <v>6.5225492534177434E-2</v>
      </c>
      <c r="P38">
        <f>((Table311[[#This Row],[i1]]*Table311[[#This Row],[w3]])+(Table311[[#This Row],[i2]]*Table311[[#This Row],[w4]]))</f>
        <v>5.9737130553270984E-2</v>
      </c>
      <c r="Q38">
        <f>((1/(1 + EXP(-Table311[[#This Row],[h1]]))))</f>
        <v>0.5163005944868857</v>
      </c>
      <c r="R38">
        <f>((1/(1 + EXP(-Table311[[#This Row],[h2]]))))</f>
        <v>0.51492984310944545</v>
      </c>
      <c r="S38">
        <f>((Table311[[#This Row],[out_h1]]*Table311[[#This Row],[w5]])+(Table311[[#This Row],[out_h2]]*Table311[[#This Row],[w6]]))</f>
        <v>-0.34907697295429263</v>
      </c>
      <c r="T38">
        <f>((Table311[[#This Row],[out_h1]]*Table311[[#This Row],[w7]])+(Table311[[#This Row],[out_h2]]*Table311[[#This Row],[w8]]))</f>
        <v>-0.1857295742924624</v>
      </c>
      <c r="U38">
        <f>((1/(1 + EXP(-Table311[[#This Row],[o1]]))))</f>
        <v>0.41360627061774907</v>
      </c>
      <c r="V38">
        <f>((1/(1 + EXP(-Table311[[#This Row],[o2]]))))</f>
        <v>0.45370062321971705</v>
      </c>
      <c r="W38">
        <f>((1/2 * (Table311[[#This Row],[t1]]-Table311[[#This Row],[out_o1]])^2))</f>
        <v>8.144901084098384E-2</v>
      </c>
      <c r="X38">
        <f>((1/2 * (Table311[[#This Row],[t2]]-Table311[[#This Row],[out_o2]])^2))</f>
        <v>0.14380851076745996</v>
      </c>
      <c r="Y38" s="30">
        <f>Table311[[#This Row],[E1]]+Table311[[#This Row],[E2]]</f>
        <v>0.22525752160844381</v>
      </c>
      <c r="Z3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-6.8252398361682133E-4</v>
      </c>
      <c r="AA3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-1.3650479672336427E-3</v>
      </c>
      <c r="AB3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4.5439186424148681E-4</v>
      </c>
      <c r="AC3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9.0878372848297363E-4</v>
      </c>
      <c r="AD38">
        <f>(Table311[[#This Row],[out_o1]]-Table311[[#This Row],[t1]])*Table311[[#This Row],[out_o1]]*(1-Table311[[#This Row],[out_o1]])*Table311[[#This Row],[out_h1]]</f>
        <v>5.0540200681451937E-2</v>
      </c>
      <c r="AE38">
        <f>(Table311[[#This Row],[out_o1]]-Table311[[#This Row],[t1]])*Table311[[#This Row],[out_o1]]*(1-Table311[[#This Row],[out_o1]])*Table311[[#This Row],[out_h2]]</f>
        <v>5.0406019062371958E-2</v>
      </c>
      <c r="AF38">
        <f>(Table311[[#This Row],[out_o2]]-Table311[[#This Row],[t2]])*Table311[[#This Row],[out_o2]]*(1-Table311[[#This Row],[out_o2]])*Table311[[#This Row],[out_h1]]</f>
        <v>-6.8629367802381602E-2</v>
      </c>
      <c r="AG38">
        <f>(Table311[[#This Row],[out_o2]]-Table311[[#This Row],[t2]])*Table311[[#This Row],[out_o2]]*(1-Table311[[#This Row],[out_o2]])*Table311[[#This Row],[out_h2]]</f>
        <v>-6.8447160380092145E-2</v>
      </c>
    </row>
    <row r="39" spans="1:33">
      <c r="A39">
        <v>19</v>
      </c>
      <c r="B39">
        <v>0.05</v>
      </c>
      <c r="C39">
        <v>0.1</v>
      </c>
      <c r="D39">
        <v>0.01</v>
      </c>
      <c r="E39">
        <v>0.99</v>
      </c>
      <c r="F39" s="29">
        <v>0.1</v>
      </c>
      <c r="G39">
        <f t="shared" si="0"/>
        <v>0.30097022253507139</v>
      </c>
      <c r="H39">
        <f t="shared" si="1"/>
        <v>0.50194044507014279</v>
      </c>
      <c r="I39">
        <f t="shared" si="2"/>
        <v>-0.2010969169733402</v>
      </c>
      <c r="J39">
        <f t="shared" si="3"/>
        <v>0.69780616605331958</v>
      </c>
      <c r="K39">
        <f t="shared" si="4"/>
        <v>5.8629445747612752E-3</v>
      </c>
      <c r="L39">
        <f t="shared" si="5"/>
        <v>-0.69389834250144533</v>
      </c>
      <c r="M39">
        <f t="shared" si="6"/>
        <v>0.4261111962301033</v>
      </c>
      <c r="N39">
        <f t="shared" si="7"/>
        <v>-0.77420867456638254</v>
      </c>
      <c r="O39">
        <f>((Table311[[#This Row],[i1]]*Table311[[#This Row],[w1]])+(Table311[[#This Row],[i2]]*Table311[[#This Row],[w2]]))</f>
        <v>6.5242555633767851E-2</v>
      </c>
      <c r="P39">
        <f>((Table311[[#This Row],[i1]]*Table311[[#This Row],[w3]])+(Table311[[#This Row],[i2]]*Table311[[#This Row],[w4]]))</f>
        <v>5.9725770756664943E-2</v>
      </c>
      <c r="Q39">
        <f>((1/(1 + EXP(-Table311[[#This Row],[h1]]))))</f>
        <v>0.51630485572677243</v>
      </c>
      <c r="R39">
        <f>((1/(1 + EXP(-Table311[[#This Row],[h2]]))))</f>
        <v>0.51492700569191396</v>
      </c>
      <c r="S39">
        <f>((Table311[[#This Row],[out_h1]]*Table311[[#This Row],[w5]])+(Table311[[#This Row],[out_h2]]*Table311[[#This Row],[w6]]))</f>
        <v>-0.35427992900604521</v>
      </c>
      <c r="T39">
        <f>((Table311[[#This Row],[out_h1]]*Table311[[#This Row],[w7]])+(Table311[[#This Row],[out_h2]]*Table311[[#This Row],[w8]]))</f>
        <v>-0.17865767488202691</v>
      </c>
      <c r="U39">
        <f>((1/(1 + EXP(-Table311[[#This Row],[o1]]))))</f>
        <v>0.41234493564510655</v>
      </c>
      <c r="V39">
        <f>((1/(1 + EXP(-Table311[[#This Row],[o2]]))))</f>
        <v>0.45545400531324254</v>
      </c>
      <c r="W39">
        <f>((1/2 * (Table311[[#This Row],[t1]]-Table311[[#This Row],[out_o1]])^2))</f>
        <v>8.0940723619632463E-2</v>
      </c>
      <c r="X39">
        <f>((1/2 * (Table311[[#This Row],[t2]]-Table311[[#This Row],[out_o2]])^2))</f>
        <v>0.14286971021782746</v>
      </c>
      <c r="Y39" s="30">
        <f>Table311[[#This Row],[E1]]+Table311[[#This Row],[E2]]</f>
        <v>0.22381043383745991</v>
      </c>
      <c r="Z3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-6.9826187023409566E-4</v>
      </c>
      <c r="AA3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-1.3965237404681913E-3</v>
      </c>
      <c r="AB3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4.369073772379671E-4</v>
      </c>
      <c r="AC3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8.7381475447593419E-4</v>
      </c>
      <c r="AD39">
        <f>(Table311[[#This Row],[out_o1]]-Table311[[#This Row],[t1]])*Table311[[#This Row],[out_o1]]*(1-Table311[[#This Row],[out_o1]])*Table311[[#This Row],[out_h1]]</f>
        <v>5.0337065850017758E-2</v>
      </c>
      <c r="AE39">
        <f>(Table311[[#This Row],[out_o1]]-Table311[[#This Row],[t1]])*Table311[[#This Row],[out_o1]]*(1-Table311[[#This Row],[out_o1]])*Table311[[#This Row],[out_h2]]</f>
        <v>5.0202732563846178E-2</v>
      </c>
      <c r="AF39">
        <f>(Table311[[#This Row],[out_o2]]-Table311[[#This Row],[t2]])*Table311[[#This Row],[out_o2]]*(1-Table311[[#This Row],[out_o2]])*Table311[[#This Row],[out_h1]]</f>
        <v>-6.8449516206809807E-2</v>
      </c>
      <c r="AG39">
        <f>(Table311[[#This Row],[out_o2]]-Table311[[#This Row],[t2]])*Table311[[#This Row],[out_o2]]*(1-Table311[[#This Row],[out_o2]])*Table311[[#This Row],[out_h2]]</f>
        <v>-6.8266846671078171E-2</v>
      </c>
    </row>
    <row r="40" spans="1:33">
      <c r="A40">
        <v>20</v>
      </c>
      <c r="B40">
        <v>0.05</v>
      </c>
      <c r="C40">
        <v>0.1</v>
      </c>
      <c r="D40">
        <v>0.01</v>
      </c>
      <c r="E40">
        <v>0.99</v>
      </c>
      <c r="F40" s="29">
        <v>0.1</v>
      </c>
      <c r="G40">
        <f t="shared" si="0"/>
        <v>0.30104004872209478</v>
      </c>
      <c r="H40">
        <f t="shared" si="1"/>
        <v>0.50208009744418958</v>
      </c>
      <c r="I40">
        <f t="shared" si="2"/>
        <v>-0.20114060771106398</v>
      </c>
      <c r="J40">
        <f t="shared" si="3"/>
        <v>0.69771878457787195</v>
      </c>
      <c r="K40">
        <f t="shared" si="4"/>
        <v>8.2923798975949922E-4</v>
      </c>
      <c r="L40">
        <f t="shared" si="5"/>
        <v>-0.69891861575782999</v>
      </c>
      <c r="M40">
        <f t="shared" si="6"/>
        <v>0.43295614785078429</v>
      </c>
      <c r="N40">
        <f t="shared" si="7"/>
        <v>-0.76738198989927475</v>
      </c>
      <c r="O40">
        <f>((Table311[[#This Row],[i1]]*Table311[[#This Row],[w1]])+(Table311[[#This Row],[i2]]*Table311[[#This Row],[w2]]))</f>
        <v>6.5260012180523699E-2</v>
      </c>
      <c r="P40">
        <f>((Table311[[#This Row],[i1]]*Table311[[#This Row],[w3]])+(Table311[[#This Row],[i2]]*Table311[[#This Row],[w4]]))</f>
        <v>5.9714848072233991E-2</v>
      </c>
      <c r="Q40">
        <f>((1/(1 + EXP(-Table311[[#This Row],[h1]]))))</f>
        <v>0.51630921522142681</v>
      </c>
      <c r="R40">
        <f>((1/(1 + EXP(-Table311[[#This Row],[h2]]))))</f>
        <v>0.51492427745410474</v>
      </c>
      <c r="S40">
        <f>((Table311[[#This Row],[out_h1]]*Table311[[#This Row],[w5]])+(Table311[[#This Row],[out_h2]]*Table311[[#This Row],[w6]]))</f>
        <v>-0.35946202000259914</v>
      </c>
      <c r="T40">
        <f>((Table311[[#This Row],[out_h1]]*Table311[[#This Row],[w7]])+(Table311[[#This Row],[out_h2]]*Table311[[#This Row],[w8]]))</f>
        <v>-0.17160436775804669</v>
      </c>
      <c r="U40">
        <f>((1/(1 + EXP(-Table311[[#This Row],[o1]]))))</f>
        <v>0.41108980196368416</v>
      </c>
      <c r="V40">
        <f>((1/(1 + EXP(-Table311[[#This Row],[o2]]))))</f>
        <v>0.45720387844458504</v>
      </c>
      <c r="W40">
        <f>((1/2 * (Table311[[#This Row],[t1]]-Table311[[#This Row],[out_o1]])^2))</f>
        <v>8.0436514619633692E-2</v>
      </c>
      <c r="X40">
        <f>((1/2 * (Table311[[#This Row],[t2]]-Table311[[#This Row],[out_o2]])^2))</f>
        <v>0.14193585357224622</v>
      </c>
      <c r="Y40" s="30">
        <f>Table311[[#This Row],[E1]]+Table311[[#This Row],[E2]]</f>
        <v>0.22237236819187992</v>
      </c>
      <c r="Z4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-7.1381885423566762E-4</v>
      </c>
      <c r="AA4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-1.4276377084713352E-3</v>
      </c>
      <c r="AB4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4.1954609372864293E-4</v>
      </c>
      <c r="AC4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8.3909218745728585E-4</v>
      </c>
      <c r="AD40">
        <f>(Table311[[#This Row],[out_o1]]-Table311[[#This Row],[t1]])*Table311[[#This Row],[out_o1]]*(1-Table311[[#This Row],[out_o1]])*Table311[[#This Row],[out_h1]]</f>
        <v>5.0134567710310537E-2</v>
      </c>
      <c r="AE40">
        <f>(Table311[[#This Row],[out_o1]]-Table311[[#This Row],[t1]])*Table311[[#This Row],[out_o1]]*(1-Table311[[#This Row],[out_o1]])*Table311[[#This Row],[out_h2]]</f>
        <v>5.0000087723853982E-2</v>
      </c>
      <c r="AF40">
        <f>(Table311[[#This Row],[out_o2]]-Table311[[#This Row],[t2]])*Table311[[#This Row],[out_o2]]*(1-Table311[[#This Row],[out_o2]])*Table311[[#This Row],[out_h1]]</f>
        <v>-6.8268061799019966E-2</v>
      </c>
      <c r="AG40">
        <f>(Table311[[#This Row],[out_o2]]-Table311[[#This Row],[t2]])*Table311[[#This Row],[out_o2]]*(1-Table311[[#This Row],[out_o2]])*Table311[[#This Row],[out_h2]]</f>
        <v>-6.8084940881747963E-2</v>
      </c>
    </row>
    <row r="41" spans="1:33">
      <c r="A41">
        <v>21</v>
      </c>
      <c r="B41">
        <v>0.05</v>
      </c>
      <c r="C41">
        <v>0.1</v>
      </c>
      <c r="D41">
        <v>0.01</v>
      </c>
      <c r="E41">
        <v>0.99</v>
      </c>
      <c r="F41" s="29">
        <v>0.1</v>
      </c>
      <c r="G41">
        <f t="shared" si="0"/>
        <v>0.30111143060751833</v>
      </c>
      <c r="H41">
        <f t="shared" si="1"/>
        <v>0.50222286121503668</v>
      </c>
      <c r="I41">
        <f t="shared" si="2"/>
        <v>-0.20118256232043685</v>
      </c>
      <c r="J41">
        <f t="shared" si="3"/>
        <v>0.69763487535912627</v>
      </c>
      <c r="K41">
        <f t="shared" si="4"/>
        <v>-4.1842187812715552E-3</v>
      </c>
      <c r="L41">
        <f t="shared" si="5"/>
        <v>-0.70391862453021536</v>
      </c>
      <c r="M41">
        <f t="shared" si="6"/>
        <v>0.43978295403068629</v>
      </c>
      <c r="N41">
        <f t="shared" si="7"/>
        <v>-0.76057349581110001</v>
      </c>
      <c r="O41">
        <f>((Table311[[#This Row],[i1]]*Table311[[#This Row],[w1]])+(Table311[[#This Row],[i2]]*Table311[[#This Row],[w2]]))</f>
        <v>6.5277857651879587E-2</v>
      </c>
      <c r="P41">
        <f>((Table311[[#This Row],[i1]]*Table311[[#This Row],[w3]])+(Table311[[#This Row],[i2]]*Table311[[#This Row],[w4]]))</f>
        <v>5.9704359419890787E-2</v>
      </c>
      <c r="Q41">
        <f>((1/(1 + EXP(-Table311[[#This Row],[h1]]))))</f>
        <v>0.51631367184124266</v>
      </c>
      <c r="R41">
        <f>((1/(1 + EXP(-Table311[[#This Row],[h2]]))))</f>
        <v>0.51492165762678899</v>
      </c>
      <c r="S41">
        <f>((Table311[[#This Row],[out_h1]]*Table311[[#This Row],[w5]])+(Table311[[#This Row],[out_h2]]*Table311[[#This Row],[w6]]))</f>
        <v>-0.36462331434021317</v>
      </c>
      <c r="T41">
        <f>((Table311[[#This Row],[out_h1]]*Table311[[#This Row],[w7]])+(Table311[[#This Row],[out_h2]]*Table311[[#This Row],[w8]]))</f>
        <v>-0.16456981340128121</v>
      </c>
      <c r="U41">
        <f>((1/(1 + EXP(-Table311[[#This Row],[o1]]))))</f>
        <v>0.40984085443556478</v>
      </c>
      <c r="V41">
        <f>((1/(1 + EXP(-Table311[[#This Row],[o2]]))))</f>
        <v>0.45895015170830744</v>
      </c>
      <c r="W41">
        <f>((1/2 * (Table311[[#This Row],[t1]]-Table311[[#This Row],[out_o1]])^2))</f>
        <v>7.9936354437881246E-2</v>
      </c>
      <c r="X41">
        <f>((1/2 * (Table311[[#This Row],[t2]]-Table311[[#This Row],[out_o2]])^2))</f>
        <v>0.14100697068531484</v>
      </c>
      <c r="Y41" s="30">
        <f>Table311[[#This Row],[E1]]+Table311[[#This Row],[E2]]</f>
        <v>0.22094332512319609</v>
      </c>
      <c r="Z4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-7.2919511959766649E-4</v>
      </c>
      <c r="AA4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-1.458390239195333E-3</v>
      </c>
      <c r="AB4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4.0230877505821486E-4</v>
      </c>
      <c r="AC4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8.0461755011642972E-4</v>
      </c>
      <c r="AD41">
        <f>(Table311[[#This Row],[out_o1]]-Table311[[#This Row],[t1]])*Table311[[#This Row],[out_o1]]*(1-Table311[[#This Row],[out_o1]])*Table311[[#This Row],[out_h1]]</f>
        <v>4.9932715153789275E-2</v>
      </c>
      <c r="AE41">
        <f>(Table311[[#This Row],[out_o1]]-Table311[[#This Row],[t1]])*Table311[[#This Row],[out_o1]]*(1-Table311[[#This Row],[out_o1]])*Table311[[#This Row],[out_h2]]</f>
        <v>4.9798093405322943E-2</v>
      </c>
      <c r="AF41">
        <f>(Table311[[#This Row],[out_o2]]-Table311[[#This Row],[t2]])*Table311[[#This Row],[out_o2]]*(1-Table311[[#This Row],[out_o2]])*Table311[[#This Row],[out_h1]]</f>
        <v>-6.8085042305714993E-2</v>
      </c>
      <c r="AG41">
        <f>(Table311[[#This Row],[out_o2]]-Table311[[#This Row],[t2]])*Table311[[#This Row],[out_o2]]*(1-Table311[[#This Row],[out_o2]])*Table311[[#This Row],[out_h2]]</f>
        <v>-6.7901480738686848E-2</v>
      </c>
    </row>
    <row r="42" spans="1:33">
      <c r="A42">
        <v>22</v>
      </c>
      <c r="B42">
        <v>0.05</v>
      </c>
      <c r="C42">
        <v>0.1</v>
      </c>
      <c r="D42">
        <v>0.01</v>
      </c>
      <c r="E42">
        <v>0.99</v>
      </c>
      <c r="F42" s="29">
        <v>0.1</v>
      </c>
      <c r="G42">
        <f t="shared" si="0"/>
        <v>0.30118435011947808</v>
      </c>
      <c r="H42">
        <f t="shared" si="1"/>
        <v>0.50236870023895619</v>
      </c>
      <c r="I42">
        <f t="shared" si="2"/>
        <v>-0.20122279319794267</v>
      </c>
      <c r="J42">
        <f t="shared" si="3"/>
        <v>0.69755441360411463</v>
      </c>
      <c r="K42">
        <f t="shared" si="4"/>
        <v>-9.1774902966504819E-3</v>
      </c>
      <c r="L42">
        <f t="shared" si="5"/>
        <v>-0.70889843387074769</v>
      </c>
      <c r="M42">
        <f t="shared" si="6"/>
        <v>0.44659145826125779</v>
      </c>
      <c r="N42">
        <f t="shared" si="7"/>
        <v>-0.75378334773723132</v>
      </c>
      <c r="O42">
        <f>((Table311[[#This Row],[i1]]*Table311[[#This Row],[w1]])+(Table311[[#This Row],[i2]]*Table311[[#This Row],[w2]]))</f>
        <v>6.5296087529869526E-2</v>
      </c>
      <c r="P42">
        <f>((Table311[[#This Row],[i1]]*Table311[[#This Row],[w3]])+(Table311[[#This Row],[i2]]*Table311[[#This Row],[w4]]))</f>
        <v>5.9694301700514332E-2</v>
      </c>
      <c r="Q42">
        <f>((1/(1 + EXP(-Table311[[#This Row],[h1]]))))</f>
        <v>0.51631822445776132</v>
      </c>
      <c r="R42">
        <f>((1/(1 + EXP(-Table311[[#This Row],[h2]]))))</f>
        <v>0.51491914543597805</v>
      </c>
      <c r="S42">
        <f>((Table311[[#This Row],[out_h1]]*Table311[[#This Row],[w5]])+(Table311[[#This Row],[out_h2]]*Table311[[#This Row],[w6]]))</f>
        <v>-0.36976388126457355</v>
      </c>
      <c r="T42">
        <f>((Table311[[#This Row],[out_h1]]*Table311[[#This Row],[w7]])+(Table311[[#This Row],[out_h2]]*Table311[[#This Row],[w8]]))</f>
        <v>-0.15755416847327081</v>
      </c>
      <c r="U42">
        <f>((1/(1 + EXP(-Table311[[#This Row],[o1]]))))</f>
        <v>0.40859807740999338</v>
      </c>
      <c r="V42">
        <f>((1/(1 + EXP(-Table311[[#This Row],[o2]]))))</f>
        <v>0.46069273564826718</v>
      </c>
      <c r="W42">
        <f>((1/2 * (Table311[[#This Row],[t1]]-Table311[[#This Row],[out_o1]])^2))</f>
        <v>7.9440213657471531E-2</v>
      </c>
      <c r="X42">
        <f>((1/2 * (Table311[[#This Row],[t2]]-Table311[[#This Row],[out_o2]])^2))</f>
        <v>0.14008309004775757</v>
      </c>
      <c r="Y42" s="30">
        <f>Table311[[#This Row],[E1]]+Table311[[#This Row],[E2]]</f>
        <v>0.2195233037052291</v>
      </c>
      <c r="Z4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-7.4439089116864348E-4</v>
      </c>
      <c r="AA4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-1.488781782337287E-3</v>
      </c>
      <c r="AB4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3.8519614763928988E-4</v>
      </c>
      <c r="AC4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7.7039229527857975E-4</v>
      </c>
      <c r="AD42">
        <f>(Table311[[#This Row],[out_o1]]-Table311[[#This Row],[t1]])*Table311[[#This Row],[out_o1]]*(1-Table311[[#This Row],[out_o1]])*Table311[[#This Row],[out_h1]]</f>
        <v>4.9731516767346627E-2</v>
      </c>
      <c r="AE42">
        <f>(Table311[[#This Row],[out_o1]]-Table311[[#This Row],[t1]])*Table311[[#This Row],[out_o1]]*(1-Table311[[#This Row],[out_o1]])*Table311[[#This Row],[out_h2]]</f>
        <v>4.9596758165897439E-2</v>
      </c>
      <c r="AF42">
        <f>(Table311[[#This Row],[out_o2]]-Table311[[#This Row],[t2]])*Table311[[#This Row],[out_o2]]*(1-Table311[[#This Row],[out_o2]])*Table311[[#This Row],[out_h1]]</f>
        <v>-6.7900495476702641E-2</v>
      </c>
      <c r="AG42">
        <f>(Table311[[#This Row],[out_o2]]-Table311[[#This Row],[t2]])*Table311[[#This Row],[out_o2]]*(1-Table311[[#This Row],[out_o2]])*Table311[[#This Row],[out_h2]]</f>
        <v>-6.7716503987946056E-2</v>
      </c>
    </row>
    <row r="43" spans="1:33">
      <c r="A43">
        <v>23</v>
      </c>
      <c r="B43">
        <v>0.05</v>
      </c>
      <c r="C43">
        <v>0.1</v>
      </c>
      <c r="D43">
        <v>0.01</v>
      </c>
      <c r="E43">
        <v>0.99</v>
      </c>
      <c r="F43" s="29">
        <v>0.1</v>
      </c>
      <c r="G43">
        <f t="shared" si="0"/>
        <v>0.30125878920859495</v>
      </c>
      <c r="H43">
        <f t="shared" si="1"/>
        <v>0.50251757841718991</v>
      </c>
      <c r="I43">
        <f t="shared" si="2"/>
        <v>-0.20126131281270659</v>
      </c>
      <c r="J43">
        <f t="shared" si="3"/>
        <v>0.69747737437458679</v>
      </c>
      <c r="K43">
        <f t="shared" si="4"/>
        <v>-1.4150641973385145E-2</v>
      </c>
      <c r="L43">
        <f t="shared" si="5"/>
        <v>-0.71385810968733743</v>
      </c>
      <c r="M43">
        <f t="shared" si="6"/>
        <v>0.45338150780892805</v>
      </c>
      <c r="N43">
        <f t="shared" si="7"/>
        <v>-0.74701169733843675</v>
      </c>
      <c r="O43">
        <f>((Table311[[#This Row],[i1]]*Table311[[#This Row],[w1]])+(Table311[[#This Row],[i2]]*Table311[[#This Row],[w2]]))</f>
        <v>6.5314697302148741E-2</v>
      </c>
      <c r="P43">
        <f>((Table311[[#This Row],[i1]]*Table311[[#This Row],[w3]])+(Table311[[#This Row],[i2]]*Table311[[#This Row],[w4]]))</f>
        <v>5.9684671796823352E-2</v>
      </c>
      <c r="Q43">
        <f>((1/(1 + EXP(-Table311[[#This Row],[h1]]))))</f>
        <v>0.51632287194392668</v>
      </c>
      <c r="R43">
        <f>((1/(1 + EXP(-Table311[[#This Row],[h2]]))))</f>
        <v>0.51491674010314248</v>
      </c>
      <c r="S43">
        <f>((Table311[[#This Row],[out_h1]]*Table311[[#This Row],[w5]])+(Table311[[#This Row],[out_h2]]*Table311[[#This Row],[w6]]))</f>
        <v>-0.37488379083994378</v>
      </c>
      <c r="T43">
        <f>((Table311[[#This Row],[out_h1]]*Table311[[#This Row],[w7]])+(Table311[[#This Row],[out_h2]]*Table311[[#This Row],[w8]]))</f>
        <v>-0.15055758581424963</v>
      </c>
      <c r="U43">
        <f>((1/(1 + EXP(-Table311[[#This Row],[o1]]))))</f>
        <v>0.40736145473849283</v>
      </c>
      <c r="V43">
        <f>((1/(1 + EXP(-Table311[[#This Row],[o2]]))))</f>
        <v>0.46243154227317074</v>
      </c>
      <c r="W43">
        <f>((1/2 * (Table311[[#This Row],[t1]]-Table311[[#This Row],[out_o1]])^2))</f>
        <v>7.8948062855945647E-2</v>
      </c>
      <c r="X43">
        <f>((1/2 * (Table311[[#This Row],[t2]]-Table311[[#This Row],[out_o2]])^2))</f>
        <v>0.13916423879413262</v>
      </c>
      <c r="Y43" s="30">
        <f>Table311[[#This Row],[E1]]+Table311[[#This Row],[E2]]</f>
        <v>0.21811230165007828</v>
      </c>
      <c r="Z4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-7.5940643401234116E-4</v>
      </c>
      <c r="AA4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-1.5188128680246823E-3</v>
      </c>
      <c r="AB4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3.6820890297054043E-4</v>
      </c>
      <c r="AC4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7.3641780594108086E-4</v>
      </c>
      <c r="AD43">
        <f>(Table311[[#This Row],[out_o1]]-Table311[[#This Row],[t1]])*Table311[[#This Row],[out_o1]]*(1-Table311[[#This Row],[out_o1]])*Table311[[#This Row],[out_h1]]</f>
        <v>4.953098083823948E-2</v>
      </c>
      <c r="AE43">
        <f>(Table311[[#This Row],[out_o1]]-Table311[[#This Row],[t1]])*Table311[[#This Row],[out_o1]]*(1-Table311[[#This Row],[out_o1]])*Table311[[#This Row],[out_h2]]</f>
        <v>4.9396090262891344E-2</v>
      </c>
      <c r="AF43">
        <f>(Table311[[#This Row],[out_o2]]-Table311[[#This Row],[t2]])*Table311[[#This Row],[out_o2]]*(1-Table311[[#This Row],[out_o2]])*Table311[[#This Row],[out_h1]]</f>
        <v>-6.7714459065862639E-2</v>
      </c>
      <c r="AG43">
        <f>(Table311[[#This Row],[out_o2]]-Table311[[#This Row],[t2]])*Table311[[#This Row],[out_o2]]*(1-Table311[[#This Row],[out_o2]])*Table311[[#This Row],[out_h2]]</f>
        <v>-6.7530048376064022E-2</v>
      </c>
    </row>
    <row r="44" spans="1:33">
      <c r="A44">
        <v>24</v>
      </c>
      <c r="B44">
        <v>0.05</v>
      </c>
      <c r="C44">
        <v>0.1</v>
      </c>
      <c r="D44">
        <v>0.01</v>
      </c>
      <c r="E44">
        <v>0.99</v>
      </c>
      <c r="F44" s="29">
        <v>0.1</v>
      </c>
      <c r="G44">
        <f t="shared" si="0"/>
        <v>0.30133472985199616</v>
      </c>
      <c r="H44">
        <f t="shared" si="1"/>
        <v>0.50266945970399235</v>
      </c>
      <c r="I44">
        <f t="shared" si="2"/>
        <v>-0.20129813370300365</v>
      </c>
      <c r="J44">
        <f t="shared" si="3"/>
        <v>0.69740373259399269</v>
      </c>
      <c r="K44">
        <f t="shared" si="4"/>
        <v>-1.9103740057209093E-2</v>
      </c>
      <c r="L44">
        <f t="shared" si="5"/>
        <v>-0.71879771871362652</v>
      </c>
      <c r="M44">
        <f t="shared" si="6"/>
        <v>0.46015295371551429</v>
      </c>
      <c r="N44">
        <f t="shared" si="7"/>
        <v>-0.74025869250083032</v>
      </c>
      <c r="O44">
        <f>((Table311[[#This Row],[i1]]*Table311[[#This Row],[w1]])+(Table311[[#This Row],[i2]]*Table311[[#This Row],[w2]]))</f>
        <v>6.5333682462999046E-2</v>
      </c>
      <c r="P44">
        <f>((Table311[[#This Row],[i1]]*Table311[[#This Row],[w3]])+(Table311[[#This Row],[i2]]*Table311[[#This Row],[w4]]))</f>
        <v>5.9675466574249089E-2</v>
      </c>
      <c r="Q44">
        <f>((1/(1 + EXP(-Table311[[#This Row],[h1]]))))</f>
        <v>0.51632761317433673</v>
      </c>
      <c r="R44">
        <f>((1/(1 + EXP(-Table311[[#This Row],[h2]]))))</f>
        <v>0.51491444084542926</v>
      </c>
      <c r="S44">
        <f>((Table311[[#This Row],[out_h1]]*Table311[[#This Row],[w5]])+(Table311[[#This Row],[out_h2]]*Table311[[#This Row],[w6]]))</f>
        <v>-0.37998311391883888</v>
      </c>
      <c r="T44">
        <f>((Table311[[#This Row],[out_h1]]*Table311[[#This Row],[w7]])+(Table311[[#This Row],[out_h2]]*Table311[[#This Row],[w8]]))</f>
        <v>-0.14358021444298105</v>
      </c>
      <c r="U44">
        <f>((1/(1 + EXP(-Table311[[#This Row],[o1]]))))</f>
        <v>0.40613096978976365</v>
      </c>
      <c r="V44">
        <f>((1/(1 + EXP(-Table311[[#This Row],[o2]]))))</f>
        <v>0.46416648507102054</v>
      </c>
      <c r="W44">
        <f>((1/2 * (Table311[[#This Row],[t1]]-Table311[[#This Row],[out_o1]])^2))</f>
        <v>7.8459872613289322E-2</v>
      </c>
      <c r="X44">
        <f>((1/2 * (Table311[[#This Row],[t2]]-Table311[[#This Row],[out_o2]])^2))</f>
        <v>0.13825044271128262</v>
      </c>
      <c r="Y44" s="30">
        <f>Table311[[#This Row],[E1]]+Table311[[#This Row],[E2]]</f>
        <v>0.21671031532457194</v>
      </c>
      <c r="Z4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-7.7424205273477203E-4</v>
      </c>
      <c r="AA4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-1.5484841054695441E-3</v>
      </c>
      <c r="AB4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3.5134769768000763E-4</v>
      </c>
      <c r="AC4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7.0269539536001527E-4</v>
      </c>
      <c r="AD44">
        <f>(Table311[[#This Row],[out_o1]]-Table311[[#This Row],[t1]])*Table311[[#This Row],[out_o1]]*(1-Table311[[#This Row],[out_o1]])*Table311[[#This Row],[out_h1]]</f>
        <v>4.9331115359020149E-2</v>
      </c>
      <c r="AE44">
        <f>(Table311[[#This Row],[out_o1]]-Table311[[#This Row],[t1]])*Table311[[#This Row],[out_o1]]*(1-Table311[[#This Row],[out_o1]])*Table311[[#This Row],[out_h2]]</f>
        <v>4.9196097658241143E-2</v>
      </c>
      <c r="AF44">
        <f>(Table311[[#This Row],[out_o2]]-Table311[[#This Row],[t2]])*Table311[[#This Row],[out_o2]]*(1-Table311[[#This Row],[out_o2]])*Table311[[#This Row],[out_h1]]</f>
        <v>-6.7526970812440246E-2</v>
      </c>
      <c r="AG44">
        <f>(Table311[[#This Row],[out_o2]]-Table311[[#This Row],[t2]])*Table311[[#This Row],[out_o2]]*(1-Table311[[#This Row],[out_o2]])*Table311[[#This Row],[out_h2]]</f>
        <v>-6.7342151631416006E-2</v>
      </c>
    </row>
    <row r="45" spans="1:33">
      <c r="A45">
        <v>25</v>
      </c>
      <c r="B45">
        <v>0.05</v>
      </c>
      <c r="C45">
        <v>0.1</v>
      </c>
      <c r="D45">
        <v>0.01</v>
      </c>
      <c r="E45">
        <v>0.99</v>
      </c>
      <c r="F45" s="29">
        <v>0.1</v>
      </c>
      <c r="G45">
        <f t="shared" si="0"/>
        <v>0.30141215405726962</v>
      </c>
      <c r="H45">
        <f t="shared" si="1"/>
        <v>0.50282430811453926</v>
      </c>
      <c r="I45">
        <f t="shared" si="2"/>
        <v>-0.20133326847277164</v>
      </c>
      <c r="J45">
        <f t="shared" si="3"/>
        <v>0.69733346305445665</v>
      </c>
      <c r="K45">
        <f t="shared" si="4"/>
        <v>-2.4036851593111107E-2</v>
      </c>
      <c r="L45">
        <f t="shared" si="5"/>
        <v>-0.72371732847945058</v>
      </c>
      <c r="M45">
        <f t="shared" si="6"/>
        <v>0.46690565079675833</v>
      </c>
      <c r="N45">
        <f t="shared" si="7"/>
        <v>-0.73352447733768866</v>
      </c>
      <c r="O45">
        <f>((Table311[[#This Row],[i1]]*Table311[[#This Row],[w1]])+(Table311[[#This Row],[i2]]*Table311[[#This Row],[w2]]))</f>
        <v>6.535303851431741E-2</v>
      </c>
      <c r="P45">
        <f>((Table311[[#This Row],[i1]]*Table311[[#This Row],[w3]])+(Table311[[#This Row],[i2]]*Table311[[#This Row],[w4]]))</f>
        <v>5.9666682881807084E-2</v>
      </c>
      <c r="Q45">
        <f>((1/(1 + EXP(-Table311[[#This Row],[h1]]))))</f>
        <v>0.5163324470254903</v>
      </c>
      <c r="R45">
        <f>((1/(1 + EXP(-Table311[[#This Row],[h2]]))))</f>
        <v>0.51491224687588077</v>
      </c>
      <c r="S45">
        <f>((Table311[[#This Row],[out_h1]]*Table311[[#This Row],[w5]])+(Table311[[#This Row],[out_h2]]*Table311[[#This Row],[w6]]))</f>
        <v>-0.38506192211222334</v>
      </c>
      <c r="T45">
        <f>((Table311[[#This Row],[out_h1]]*Table311[[#This Row],[w7]])+(Table311[[#This Row],[out_h2]]*Table311[[#This Row],[w8]]))</f>
        <v>-0.13662219955848606</v>
      </c>
      <c r="U45">
        <f>((1/(1 + EXP(-Table311[[#This Row],[o1]]))))</f>
        <v>0.40490660546436469</v>
      </c>
      <c r="V45">
        <f>((1/(1 + EXP(-Table311[[#This Row],[o2]]))))</f>
        <v>0.46589747902246226</v>
      </c>
      <c r="W45">
        <f>((1/2 * (Table311[[#This Row],[t1]]-Table311[[#This Row],[out_o1]])^2))</f>
        <v>7.797561351969369E-2</v>
      </c>
      <c r="X45">
        <f>((1/2 * (Table311[[#This Row],[t2]]-Table311[[#This Row],[out_o2]])^2))</f>
        <v>0.13734172624750518</v>
      </c>
      <c r="Y45" s="30">
        <f>Table311[[#This Row],[E1]]+Table311[[#This Row],[E2]]</f>
        <v>0.21531733976719886</v>
      </c>
      <c r="Z4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-7.8889809079645793E-4</v>
      </c>
      <c r="AA4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-1.5777961815929159E-3</v>
      </c>
      <c r="AB4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3.3461315359314958E-4</v>
      </c>
      <c r="AC4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6.6922630718629916E-4</v>
      </c>
      <c r="AD45">
        <f>(Table311[[#This Row],[out_o1]]-Table311[[#This Row],[t1]])*Table311[[#This Row],[out_o1]]*(1-Table311[[#This Row],[out_o1]])*Table311[[#This Row],[out_h1]]</f>
        <v>4.9131928032464425E-2</v>
      </c>
      <c r="AE45">
        <f>(Table311[[#This Row],[out_o1]]-Table311[[#This Row],[t1]])*Table311[[#This Row],[out_o1]]*(1-Table311[[#This Row],[out_o1]])*Table311[[#This Row],[out_h2]]</f>
        <v>4.8996788023456105E-2</v>
      </c>
      <c r="AF45">
        <f>(Table311[[#This Row],[out_o2]]-Table311[[#This Row],[t2]])*Table311[[#This Row],[out_o2]]*(1-Table311[[#This Row],[out_o2]])*Table311[[#This Row],[out_h1]]</f>
        <v>-6.7338068422678962E-2</v>
      </c>
      <c r="AG45">
        <f>(Table311[[#This Row],[out_o2]]-Table311[[#This Row],[t2]])*Table311[[#This Row],[out_o2]]*(1-Table311[[#This Row],[out_o2]])*Table311[[#This Row],[out_h2]]</f>
        <v>-6.7152851445905118E-2</v>
      </c>
    </row>
    <row r="46" spans="1:33">
      <c r="A46">
        <v>26</v>
      </c>
      <c r="B46">
        <v>0.05</v>
      </c>
      <c r="C46">
        <v>0.1</v>
      </c>
      <c r="D46">
        <v>0.01</v>
      </c>
      <c r="E46">
        <v>0.99</v>
      </c>
      <c r="F46" s="29">
        <v>0.1</v>
      </c>
      <c r="G46">
        <f t="shared" si="0"/>
        <v>0.30149104386634928</v>
      </c>
      <c r="H46">
        <f t="shared" si="1"/>
        <v>0.50298208773269859</v>
      </c>
      <c r="I46">
        <f t="shared" si="2"/>
        <v>-0.20136672978813094</v>
      </c>
      <c r="J46">
        <f t="shared" si="3"/>
        <v>0.69726654042373803</v>
      </c>
      <c r="K46">
        <f t="shared" si="4"/>
        <v>-2.8950044396357549E-2</v>
      </c>
      <c r="L46">
        <f t="shared" si="5"/>
        <v>-0.72861700728179624</v>
      </c>
      <c r="M46">
        <f t="shared" si="6"/>
        <v>0.47363945763902621</v>
      </c>
      <c r="N46">
        <f t="shared" si="7"/>
        <v>-0.72680919219309814</v>
      </c>
      <c r="O46">
        <f>((Table311[[#This Row],[i1]]*Table311[[#This Row],[w1]])+(Table311[[#This Row],[i2]]*Table311[[#This Row],[w2]]))</f>
        <v>6.5372760966587326E-2</v>
      </c>
      <c r="P46">
        <f>((Table311[[#This Row],[i1]]*Table311[[#This Row],[w3]])+(Table311[[#This Row],[i2]]*Table311[[#This Row],[w4]]))</f>
        <v>5.9658317552967265E-2</v>
      </c>
      <c r="Q46">
        <f>((1/(1 + EXP(-Table311[[#This Row],[h1]]))))</f>
        <v>0.51633737237603017</v>
      </c>
      <c r="R46">
        <f>((1/(1 + EXP(-Table311[[#This Row],[h2]]))))</f>
        <v>0.51491015740365109</v>
      </c>
      <c r="S46">
        <f>((Table311[[#This Row],[out_h1]]*Table311[[#This Row],[w5]])+(Table311[[#This Row],[out_h2]]*Table311[[#This Row],[w6]]))</f>
        <v>-0.39012028776023155</v>
      </c>
      <c r="T46">
        <f>((Table311[[#This Row],[out_h1]]*Table311[[#This Row],[w7]])+(Table311[[#This Row],[out_h2]]*Table311[[#This Row],[w8]]))</f>
        <v>-0.12968368254362583</v>
      </c>
      <c r="U46">
        <f>((1/(1 + EXP(-Table311[[#This Row],[o1]]))))</f>
        <v>0.40368834420917504</v>
      </c>
      <c r="V46">
        <f>((1/(1 + EXP(-Table311[[#This Row],[o2]]))))</f>
        <v>0.46762444061304015</v>
      </c>
      <c r="W46">
        <f>((1/2 * (Table311[[#This Row],[t1]]-Table311[[#This Row],[out_o1]])^2))</f>
        <v>7.7495256183080938E-2</v>
      </c>
      <c r="X46">
        <f>((1/2 * (Table311[[#This Row],[t2]]-Table311[[#This Row],[out_o2]])^2))</f>
        <v>0.13643811252241964</v>
      </c>
      <c r="Y46" s="30">
        <f>Table311[[#This Row],[E1]]+Table311[[#This Row],[E2]]</f>
        <v>0.21393336870550056</v>
      </c>
      <c r="Z4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-8.0337492981069852E-4</v>
      </c>
      <c r="AA4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-1.606749859621397E-3</v>
      </c>
      <c r="AB4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3.1800585782520681E-4</v>
      </c>
      <c r="AC4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6.3601171565041362E-4</v>
      </c>
      <c r="AD46">
        <f>(Table311[[#This Row],[out_o1]]-Table311[[#This Row],[t1]])*Table311[[#This Row],[out_o1]]*(1-Table311[[#This Row],[out_o1]])*Table311[[#This Row],[out_h1]]</f>
        <v>4.8933426276493171E-2</v>
      </c>
      <c r="AE46">
        <f>(Table311[[#This Row],[out_o1]]-Table311[[#This Row],[t1]])*Table311[[#This Row],[out_o1]]*(1-Table311[[#This Row],[out_o1]])*Table311[[#This Row],[out_h2]]</f>
        <v>4.8798168744561589E-2</v>
      </c>
      <c r="AF46">
        <f>(Table311[[#This Row],[out_o2]]-Table311[[#This Row],[t2]])*Table311[[#This Row],[out_o2]]*(1-Table311[[#This Row],[out_o2]])*Table311[[#This Row],[out_h1]]</f>
        <v>-6.71477895518061E-2</v>
      </c>
      <c r="AG46">
        <f>(Table311[[#This Row],[out_o2]]-Table311[[#This Row],[t2]])*Table311[[#This Row],[out_o2]]*(1-Table311[[#This Row],[out_o2]])*Table311[[#This Row],[out_h2]]</f>
        <v>-6.6962185457007578E-2</v>
      </c>
    </row>
    <row r="47" spans="1:33">
      <c r="A47">
        <v>27</v>
      </c>
      <c r="B47">
        <v>0.05</v>
      </c>
      <c r="C47">
        <v>0.1</v>
      </c>
      <c r="D47">
        <v>0.01</v>
      </c>
      <c r="E47">
        <v>0.99</v>
      </c>
      <c r="F47" s="29">
        <v>0.1</v>
      </c>
      <c r="G47">
        <f t="shared" si="0"/>
        <v>0.30157138135933037</v>
      </c>
      <c r="H47">
        <f t="shared" si="1"/>
        <v>0.50314276271866076</v>
      </c>
      <c r="I47">
        <f t="shared" si="2"/>
        <v>-0.20139853037391348</v>
      </c>
      <c r="J47">
        <f t="shared" si="3"/>
        <v>0.69720293925217303</v>
      </c>
      <c r="K47">
        <f t="shared" si="4"/>
        <v>-3.3843387024006868E-2</v>
      </c>
      <c r="L47">
        <f t="shared" si="5"/>
        <v>-0.73349682415625239</v>
      </c>
      <c r="M47">
        <f t="shared" si="6"/>
        <v>0.48035423659420684</v>
      </c>
      <c r="N47">
        <f t="shared" si="7"/>
        <v>-0.72011297364739735</v>
      </c>
      <c r="O47">
        <f>((Table311[[#This Row],[i1]]*Table311[[#This Row],[w1]])+(Table311[[#This Row],[i2]]*Table311[[#This Row],[w2]]))</f>
        <v>6.5392845339832598E-2</v>
      </c>
      <c r="P47">
        <f>((Table311[[#This Row],[i1]]*Table311[[#This Row],[w3]])+(Table311[[#This Row],[i2]]*Table311[[#This Row],[w4]]))</f>
        <v>5.9650367406521632E-2</v>
      </c>
      <c r="Q47">
        <f>((1/(1 + EXP(-Table311[[#This Row],[h1]]))))</f>
        <v>0.51634238810698074</v>
      </c>
      <c r="R47">
        <f>((1/(1 + EXP(-Table311[[#This Row],[h2]]))))</f>
        <v>0.51490817163422353</v>
      </c>
      <c r="S47">
        <f>((Table311[[#This Row],[out_h1]]*Table311[[#This Row],[w5]])+(Table311[[#This Row],[out_h2]]*Table311[[#This Row],[w6]]))</f>
        <v>-0.39515828390340996</v>
      </c>
      <c r="T47">
        <f>((Table311[[#This Row],[out_h1]]*Table311[[#This Row],[w7]])+(Table311[[#This Row],[out_h2]]*Table311[[#This Row],[w8]]))</f>
        <v>-0.12276480097050677</v>
      </c>
      <c r="U47">
        <f>((1/(1 + EXP(-Table311[[#This Row],[o1]]))))</f>
        <v>0.40247616803163372</v>
      </c>
      <c r="V47">
        <f>((1/(1 + EXP(-Table311[[#This Row],[o2]]))))</f>
        <v>0.46934728784437046</v>
      </c>
      <c r="W47">
        <f>((1/2 * (Table311[[#This Row],[t1]]-Table311[[#This Row],[out_o1]])^2))</f>
        <v>7.7018771236397596E-2</v>
      </c>
      <c r="X47">
        <f>((1/2 * (Table311[[#This Row],[t2]]-Table311[[#This Row],[out_o2]])^2))</f>
        <v>0.13553962333750638</v>
      </c>
      <c r="Y47" s="30">
        <f>Table311[[#This Row],[E1]]+Table311[[#This Row],[E2]]</f>
        <v>0.21255839457390396</v>
      </c>
      <c r="Z4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-8.1767298882873653E-4</v>
      </c>
      <c r="AA4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-1.6353459776574731E-3</v>
      </c>
      <c r="AB4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3.0152636289740574E-4</v>
      </c>
      <c r="AC4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6.0305272579481148E-4</v>
      </c>
      <c r="AD47">
        <f>(Table311[[#This Row],[out_o1]]-Table311[[#This Row],[t1]])*Table311[[#This Row],[out_o1]]*(1-Table311[[#This Row],[out_o1]])*Table311[[#This Row],[out_h1]]</f>
        <v>4.8735617229084094E-2</v>
      </c>
      <c r="AE47">
        <f>(Table311[[#This Row],[out_o1]]-Table311[[#This Row],[t1]])*Table311[[#This Row],[out_o1]]*(1-Table311[[#This Row],[out_o1]])*Table311[[#This Row],[out_h2]]</f>
        <v>4.8600246927032777E-2</v>
      </c>
      <c r="AF47">
        <f>(Table311[[#This Row],[out_o2]]-Table311[[#This Row],[t2]])*Table311[[#This Row],[out_o2]]*(1-Table311[[#This Row],[out_o2]])*Table311[[#This Row],[out_h1]]</f>
        <v>-6.6956171786381899E-2</v>
      </c>
      <c r="AG47">
        <f>(Table311[[#This Row],[out_o2]]-Table311[[#This Row],[t2]])*Table311[[#This Row],[out_o2]]*(1-Table311[[#This Row],[out_o2]])*Table311[[#This Row],[out_h2]]</f>
        <v>-6.6770191230183809E-2</v>
      </c>
    </row>
    <row r="48" spans="1:33">
      <c r="A48">
        <v>28</v>
      </c>
      <c r="B48">
        <v>0.05</v>
      </c>
      <c r="C48">
        <v>0.1</v>
      </c>
      <c r="D48">
        <v>0.01</v>
      </c>
      <c r="E48">
        <v>0.99</v>
      </c>
      <c r="F48" s="29">
        <v>0.1</v>
      </c>
      <c r="G48">
        <f t="shared" si="0"/>
        <v>0.30165314865821324</v>
      </c>
      <c r="H48">
        <f t="shared" si="1"/>
        <v>0.50330629731642651</v>
      </c>
      <c r="I48">
        <f t="shared" si="2"/>
        <v>-0.20142868301020322</v>
      </c>
      <c r="J48">
        <f t="shared" si="3"/>
        <v>0.69714263397959353</v>
      </c>
      <c r="K48">
        <f t="shared" si="4"/>
        <v>-3.8716948746915281E-2</v>
      </c>
      <c r="L48">
        <f t="shared" si="5"/>
        <v>-0.73835684884895569</v>
      </c>
      <c r="M48">
        <f t="shared" si="6"/>
        <v>0.48704985377284504</v>
      </c>
      <c r="N48">
        <f t="shared" si="7"/>
        <v>-0.71343595452437891</v>
      </c>
      <c r="O48">
        <f>((Table311[[#This Row],[i1]]*Table311[[#This Row],[w1]])+(Table311[[#This Row],[i2]]*Table311[[#This Row],[w2]]))</f>
        <v>6.5413287164553316E-2</v>
      </c>
      <c r="P48">
        <f>((Table311[[#This Row],[i1]]*Table311[[#This Row],[w3]])+(Table311[[#This Row],[i2]]*Table311[[#This Row],[w4]]))</f>
        <v>5.9642829247449194E-2</v>
      </c>
      <c r="Q48">
        <f>((1/(1 + EXP(-Table311[[#This Row],[h1]]))))</f>
        <v>0.51634749310198258</v>
      </c>
      <c r="R48">
        <f>((1/(1 + EXP(-Table311[[#This Row],[h2]]))))</f>
        <v>0.51490628876962663</v>
      </c>
      <c r="S48">
        <f>((Table311[[#This Row],[out_h1]]*Table311[[#This Row],[w5]])+(Table311[[#This Row],[out_h2]]*Table311[[#This Row],[w6]]))</f>
        <v>-0.40017598425447964</v>
      </c>
      <c r="T48">
        <f>((Table311[[#This Row],[out_h1]]*Table311[[#This Row],[w7]])+(Table311[[#This Row],[out_h2]]*Table311[[#This Row],[w8]]))</f>
        <v>-0.11586568860766833</v>
      </c>
      <c r="U48">
        <f>((1/(1 + EXP(-Table311[[#This Row],[o1]]))))</f>
        <v>0.40127005851375774</v>
      </c>
      <c r="V48">
        <f>((1/(1 + EXP(-Table311[[#This Row],[o2]]))))</f>
        <v>0.47106594024424242</v>
      </c>
      <c r="W48">
        <f>((1/2 * (Table311[[#This Row],[t1]]-Table311[[#This Row],[out_o1]])^2))</f>
        <v>7.6546129344679706E-2</v>
      </c>
      <c r="X48">
        <f>((1/2 * (Table311[[#This Row],[t2]]-Table311[[#This Row],[out_o2]])^2))</f>
        <v>0.13464627918729608</v>
      </c>
      <c r="Y48" s="30">
        <f>Table311[[#This Row],[E1]]+Table311[[#This Row],[E2]]</f>
        <v>0.21119240853197579</v>
      </c>
      <c r="Z4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-8.3179272361269194E-4</v>
      </c>
      <c r="AA4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-1.6635854472253839E-3</v>
      </c>
      <c r="AB4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2.8517518687652937E-4</v>
      </c>
      <c r="AC4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5.7035037375305873E-4</v>
      </c>
      <c r="AD48">
        <f>(Table311[[#This Row],[out_o1]]-Table311[[#This Row],[t1]])*Table311[[#This Row],[out_o1]]*(1-Table311[[#This Row],[out_o1]])*Table311[[#This Row],[out_h1]]</f>
        <v>4.8538507753170576E-2</v>
      </c>
      <c r="AE48">
        <f>(Table311[[#This Row],[out_o1]]-Table311[[#This Row],[t1]])*Table311[[#This Row],[out_o1]]*(1-Table311[[#This Row],[out_o1]])*Table311[[#This Row],[out_h2]]</f>
        <v>4.8403029400715121E-2</v>
      </c>
      <c r="AF48">
        <f>(Table311[[#This Row],[out_o2]]-Table311[[#This Row],[t2]])*Table311[[#This Row],[out_o2]]*(1-Table311[[#This Row],[out_o2]])*Table311[[#This Row],[out_h1]]</f>
        <v>-6.6763252627024858E-2</v>
      </c>
      <c r="AG48">
        <f>(Table311[[#This Row],[out_o2]]-Table311[[#This Row],[t2]])*Table311[[#This Row],[out_o2]]*(1-Table311[[#This Row],[out_o2]])*Table311[[#This Row],[out_h2]]</f>
        <v>-6.6576906241666803E-2</v>
      </c>
    </row>
    <row r="49" spans="1:33">
      <c r="A49">
        <v>29</v>
      </c>
      <c r="B49">
        <v>0.05</v>
      </c>
      <c r="C49">
        <v>0.1</v>
      </c>
      <c r="D49">
        <v>0.01</v>
      </c>
      <c r="E49">
        <v>0.99</v>
      </c>
      <c r="F49" s="29">
        <v>0.1</v>
      </c>
      <c r="G49">
        <f t="shared" si="0"/>
        <v>0.30173632793057453</v>
      </c>
      <c r="H49">
        <f t="shared" si="1"/>
        <v>0.50347265586114909</v>
      </c>
      <c r="I49">
        <f t="shared" si="2"/>
        <v>-0.20145720052889088</v>
      </c>
      <c r="J49">
        <f t="shared" si="3"/>
        <v>0.69708559894221822</v>
      </c>
      <c r="K49">
        <f t="shared" si="4"/>
        <v>-4.3570799522232341E-2</v>
      </c>
      <c r="L49">
        <f t="shared" si="5"/>
        <v>-0.74319715178902723</v>
      </c>
      <c r="M49">
        <f t="shared" si="6"/>
        <v>0.49372617903554755</v>
      </c>
      <c r="N49">
        <f t="shared" si="7"/>
        <v>-0.70677826390021226</v>
      </c>
      <c r="O49">
        <f>((Table311[[#This Row],[i1]]*Table311[[#This Row],[w1]])+(Table311[[#This Row],[i2]]*Table311[[#This Row],[w2]]))</f>
        <v>6.5434081982643638E-2</v>
      </c>
      <c r="P49">
        <f>((Table311[[#This Row],[i1]]*Table311[[#This Row],[w3]])+(Table311[[#This Row],[i2]]*Table311[[#This Row],[w4]]))</f>
        <v>5.9635699867777281E-2</v>
      </c>
      <c r="Q49">
        <f>((1/(1 + EXP(-Table311[[#This Row],[h1]]))))</f>
        <v>0.5163526862475214</v>
      </c>
      <c r="R49">
        <f>((1/(1 + EXP(-Table311[[#This Row],[h2]]))))</f>
        <v>0.5149045080086494</v>
      </c>
      <c r="S49">
        <f>((Table311[[#This Row],[out_h1]]*Table311[[#This Row],[w5]])+(Table311[[#This Row],[out_h2]]*Table311[[#This Row],[w6]]))</f>
        <v>-0.40517346317061548</v>
      </c>
      <c r="T49">
        <f>((Table311[[#This Row],[out_h1]]*Table311[[#This Row],[w7]])+(Table311[[#This Row],[out_h2]]*Table311[[#This Row],[w8]]))</f>
        <v>-0.10898647542901652</v>
      </c>
      <c r="U49">
        <f>((1/(1 + EXP(-Table311[[#This Row],[o1]]))))</f>
        <v>0.40006999682593752</v>
      </c>
      <c r="V49">
        <f>((1/(1 + EXP(-Table311[[#This Row],[o2]]))))</f>
        <v>0.47278031887565963</v>
      </c>
      <c r="W49">
        <f>((1/2 * (Table311[[#This Row],[t1]]-Table311[[#This Row],[out_o1]])^2))</f>
        <v>7.6077301211893447E-2</v>
      </c>
      <c r="X49">
        <f>((1/2 * (Table311[[#This Row],[t2]]-Table311[[#This Row],[out_o2]])^2))</f>
        <v>0.13375809927118215</v>
      </c>
      <c r="Y49" s="30">
        <f>Table311[[#This Row],[E1]]+Table311[[#This Row],[E2]]</f>
        <v>0.20983540048307558</v>
      </c>
      <c r="Z4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-8.4573462589713751E-4</v>
      </c>
      <c r="AA4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-1.691469251794275E-3</v>
      </c>
      <c r="AB4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2.6895281353730435E-4</v>
      </c>
      <c r="AC4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5.3790562707460869E-4</v>
      </c>
      <c r="AD49">
        <f>(Table311[[#This Row],[out_o1]]-Table311[[#This Row],[t1]])*Table311[[#This Row],[out_o1]]*(1-Table311[[#This Row],[out_o1]])*Table311[[#This Row],[out_h1]]</f>
        <v>4.834210444152448E-2</v>
      </c>
      <c r="AE49">
        <f>(Table311[[#This Row],[out_o1]]-Table311[[#This Row],[t1]])*Table311[[#This Row],[out_o1]]*(1-Table311[[#This Row],[out_o1]])*Table311[[#This Row],[out_h2]]</f>
        <v>4.8206522724728813E-2</v>
      </c>
      <c r="AF49">
        <f>(Table311[[#This Row],[out_o2]]-Table311[[#This Row],[t2]])*Table311[[#This Row],[out_o2]]*(1-Table311[[#This Row],[out_o2]])*Table311[[#This Row],[out_h1]]</f>
        <v>-6.6569069471521539E-2</v>
      </c>
      <c r="AG49">
        <f>(Table311[[#This Row],[out_o2]]-Table311[[#This Row],[t2]])*Table311[[#This Row],[out_o2]]*(1-Table311[[#This Row],[out_o2]])*Table311[[#This Row],[out_h2]]</f>
        <v>-6.6382367861637009E-2</v>
      </c>
    </row>
    <row r="50" spans="1:33">
      <c r="A50">
        <v>30</v>
      </c>
      <c r="B50">
        <v>0.05</v>
      </c>
      <c r="C50">
        <v>0.1</v>
      </c>
      <c r="D50">
        <v>0.01</v>
      </c>
      <c r="E50">
        <v>0.99</v>
      </c>
      <c r="F50" s="29">
        <v>0.1</v>
      </c>
      <c r="G50">
        <f t="shared" si="0"/>
        <v>0.30182090139316425</v>
      </c>
      <c r="H50">
        <f t="shared" si="1"/>
        <v>0.50364180278632853</v>
      </c>
      <c r="I50">
        <f t="shared" si="2"/>
        <v>-0.2014840958102446</v>
      </c>
      <c r="J50">
        <f t="shared" si="3"/>
        <v>0.69703180837951073</v>
      </c>
      <c r="K50">
        <f t="shared" si="4"/>
        <v>-4.840500996638479E-2</v>
      </c>
      <c r="L50">
        <f t="shared" si="5"/>
        <v>-0.74801780406150009</v>
      </c>
      <c r="M50">
        <f t="shared" si="6"/>
        <v>0.50038308598269976</v>
      </c>
      <c r="N50">
        <f t="shared" si="7"/>
        <v>-0.70014002711404855</v>
      </c>
      <c r="O50">
        <f>((Table311[[#This Row],[i1]]*Table311[[#This Row],[w1]])+(Table311[[#This Row],[i2]]*Table311[[#This Row],[w2]]))</f>
        <v>6.5455225348291068E-2</v>
      </c>
      <c r="P50">
        <f>((Table311[[#This Row],[i1]]*Table311[[#This Row],[w3]])+(Table311[[#This Row],[i2]]*Table311[[#This Row],[w4]]))</f>
        <v>5.9628976047438845E-2</v>
      </c>
      <c r="Q50">
        <f>((1/(1 + EXP(-Table311[[#This Row],[h1]]))))</f>
        <v>0.51635796643315268</v>
      </c>
      <c r="R50">
        <f>((1/(1 + EXP(-Table311[[#This Row],[h2]]))))</f>
        <v>0.51490282854705527</v>
      </c>
      <c r="S50">
        <f>((Table311[[#This Row],[out_h1]]*Table311[[#This Row],[w5]])+(Table311[[#This Row],[out_h2]]*Table311[[#This Row],[w6]]))</f>
        <v>-0.41015079562624229</v>
      </c>
      <c r="T50">
        <f>((Table311[[#This Row],[out_h1]]*Table311[[#This Row],[w7]])+(Table311[[#This Row],[out_h2]]*Table311[[#This Row],[w8]]))</f>
        <v>-0.10212728762446333</v>
      </c>
      <c r="U50">
        <f>((1/(1 + EXP(-Table311[[#This Row],[o1]]))))</f>
        <v>0.39887596374050821</v>
      </c>
      <c r="V50">
        <f>((1/(1 + EXP(-Table311[[#This Row],[o2]]))))</f>
        <v>0.47449034634483284</v>
      </c>
      <c r="W50">
        <f>((1/2 * (Table311[[#This Row],[t1]]-Table311[[#This Row],[out_o1]])^2))</f>
        <v>7.5612257587554521E-2</v>
      </c>
      <c r="X50">
        <f>((1/2 * (Table311[[#This Row],[t2]]-Table311[[#This Row],[out_o2]])^2))</f>
        <v>0.13287510150583517</v>
      </c>
      <c r="Y50" s="30">
        <f>Table311[[#This Row],[E1]]+Table311[[#This Row],[E2]]</f>
        <v>0.2084873590933897</v>
      </c>
      <c r="Z5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-8.5949922264019589E-4</v>
      </c>
      <c r="AA5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-1.7189984452803918E-3</v>
      </c>
      <c r="AB5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2.5285969254708383E-4</v>
      </c>
      <c r="AC5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5.0571938509416767E-4</v>
      </c>
      <c r="AD50">
        <f>(Table311[[#This Row],[out_o1]]-Table311[[#This Row],[t1]])*Table311[[#This Row],[out_o1]]*(1-Table311[[#This Row],[out_o1]])*Table311[[#This Row],[out_h1]]</f>
        <v>4.8146413621620227E-2</v>
      </c>
      <c r="AE50">
        <f>(Table311[[#This Row],[out_o1]]-Table311[[#This Row],[t1]])*Table311[[#This Row],[out_o1]]*(1-Table311[[#This Row],[out_o1]])*Table311[[#This Row],[out_h2]]</f>
        <v>4.8010733192354285E-2</v>
      </c>
      <c r="AF50">
        <f>(Table311[[#This Row],[out_o2]]-Table311[[#This Row],[t2]])*Table311[[#This Row],[out_o2]]*(1-Table311[[#This Row],[out_o2]])*Table311[[#This Row],[out_h1]]</f>
        <v>-6.6373659598332385E-2</v>
      </c>
      <c r="AG50">
        <f>(Table311[[#This Row],[out_o2]]-Table311[[#This Row],[t2]])*Table311[[#This Row],[out_o2]]*(1-Table311[[#This Row],[out_o2]])*Table311[[#This Row],[out_h2]]</f>
        <v>-6.6186613337794117E-2</v>
      </c>
    </row>
    <row r="51" spans="1:33">
      <c r="A51">
        <v>31</v>
      </c>
      <c r="B51">
        <v>0.05</v>
      </c>
      <c r="C51">
        <v>0.1</v>
      </c>
      <c r="D51">
        <v>0.01</v>
      </c>
      <c r="E51">
        <v>0.99</v>
      </c>
      <c r="F51" s="29">
        <v>0.1</v>
      </c>
      <c r="G51">
        <f t="shared" si="0"/>
        <v>0.30190685131542827</v>
      </c>
      <c r="H51">
        <f t="shared" si="1"/>
        <v>0.50381370263085656</v>
      </c>
      <c r="I51">
        <f t="shared" si="2"/>
        <v>-0.20150938177949931</v>
      </c>
      <c r="J51">
        <f t="shared" si="3"/>
        <v>0.6969812364410013</v>
      </c>
      <c r="K51">
        <f t="shared" si="4"/>
        <v>-5.3219651328546815E-2</v>
      </c>
      <c r="L51">
        <f t="shared" si="5"/>
        <v>-0.7528188773807355</v>
      </c>
      <c r="M51">
        <f t="shared" si="6"/>
        <v>0.50702045194253298</v>
      </c>
      <c r="N51">
        <f t="shared" si="7"/>
        <v>-0.69352136578026913</v>
      </c>
      <c r="O51">
        <f>((Table311[[#This Row],[i1]]*Table311[[#This Row],[w1]])+(Table311[[#This Row],[i2]]*Table311[[#This Row],[w2]]))</f>
        <v>6.5476712828857073E-2</v>
      </c>
      <c r="P51">
        <f>((Table311[[#This Row],[i1]]*Table311[[#This Row],[w3]])+(Table311[[#This Row],[i2]]*Table311[[#This Row],[w4]]))</f>
        <v>5.9622654555125165E-2</v>
      </c>
      <c r="Q51">
        <f>((1/(1 + EXP(-Table311[[#This Row],[h1]]))))</f>
        <v>0.51636333255172195</v>
      </c>
      <c r="R51">
        <f>((1/(1 + EXP(-Table311[[#This Row],[h2]]))))</f>
        <v>0.51490124957779548</v>
      </c>
      <c r="S51">
        <f>((Table311[[#This Row],[out_h1]]*Table311[[#This Row],[w5]])+(Table311[[#This Row],[out_h2]]*Table311[[#This Row],[w6]]))</f>
        <v>-0.41510805718634303</v>
      </c>
      <c r="T51">
        <f>((Table311[[#This Row],[out_h1]]*Table311[[#This Row],[w7]])+(Table311[[#This Row],[out_h2]]*Table311[[#This Row],[w8]]))</f>
        <v>-9.5288247612233423E-2</v>
      </c>
      <c r="U51">
        <f>((1/(1 + EXP(-Table311[[#This Row],[o1]]))))</f>
        <v>0.39768793964509647</v>
      </c>
      <c r="V51">
        <f>((1/(1 + EXP(-Table311[[#This Row],[o2]]))))</f>
        <v>0.47619594680814015</v>
      </c>
      <c r="W51">
        <f>((1/2 * (Table311[[#This Row],[t1]]-Table311[[#This Row],[out_o1]])^2))</f>
        <v>7.5150969273129975E-2</v>
      </c>
      <c r="X51">
        <f>((1/2 * (Table311[[#This Row],[t2]]-Table311[[#This Row],[out_o2]])^2))</f>
        <v>0.13199730253819178</v>
      </c>
      <c r="Y51" s="30">
        <f>Table311[[#This Row],[E1]]+Table311[[#This Row],[E2]]</f>
        <v>0.20714827181132175</v>
      </c>
      <c r="Z5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-8.7308707526501962E-4</v>
      </c>
      <c r="AA5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-1.7461741505300392E-3</v>
      </c>
      <c r="AB5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2.3689623967223998E-4</v>
      </c>
      <c r="AC5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4.7379247934447997E-4</v>
      </c>
      <c r="AD51">
        <f>(Table311[[#This Row],[out_o1]]-Table311[[#This Row],[t1]])*Table311[[#This Row],[out_o1]]*(1-Table311[[#This Row],[out_o1]])*Table311[[#This Row],[out_h1]]</f>
        <v>4.7951441360477041E-2</v>
      </c>
      <c r="AE51">
        <f>(Table311[[#This Row],[out_o1]]-Table311[[#This Row],[t1]])*Table311[[#This Row],[out_o1]]*(1-Table311[[#This Row],[out_o1]])*Table311[[#This Row],[out_h2]]</f>
        <v>4.7815666835895818E-2</v>
      </c>
      <c r="AF51">
        <f>(Table311[[#This Row],[out_o2]]-Table311[[#This Row],[t2]])*Table311[[#This Row],[out_o2]]*(1-Table311[[#This Row],[out_o2]])*Table311[[#This Row],[out_h1]]</f>
        <v>-6.6177060150500719E-2</v>
      </c>
      <c r="AG51">
        <f>(Table311[[#This Row],[out_o2]]-Table311[[#This Row],[t2]])*Table311[[#This Row],[out_o2]]*(1-Table311[[#This Row],[out_o2]])*Table311[[#This Row],[out_h2]]</f>
        <v>-6.5989679779333746E-2</v>
      </c>
    </row>
    <row r="52" spans="1:33">
      <c r="A52">
        <v>32</v>
      </c>
      <c r="B52">
        <v>0.05</v>
      </c>
      <c r="C52">
        <v>0.1</v>
      </c>
      <c r="D52">
        <v>0.01</v>
      </c>
      <c r="E52">
        <v>0.99</v>
      </c>
      <c r="F52" s="29">
        <v>0.1</v>
      </c>
      <c r="G52">
        <f t="shared" si="0"/>
        <v>0.30199416002295476</v>
      </c>
      <c r="H52">
        <f t="shared" si="1"/>
        <v>0.50398832004590954</v>
      </c>
      <c r="I52">
        <f t="shared" si="2"/>
        <v>-0.20153307140346655</v>
      </c>
      <c r="J52">
        <f t="shared" si="3"/>
        <v>0.69693385719306689</v>
      </c>
      <c r="K52">
        <f t="shared" si="4"/>
        <v>-5.8014795464594517E-2</v>
      </c>
      <c r="L52">
        <f t="shared" si="5"/>
        <v>-0.75760044406432503</v>
      </c>
      <c r="M52">
        <f t="shared" si="6"/>
        <v>0.51363815795758305</v>
      </c>
      <c r="N52">
        <f t="shared" si="7"/>
        <v>-0.68692239780233577</v>
      </c>
      <c r="O52">
        <f>((Table311[[#This Row],[i1]]*Table311[[#This Row],[w1]])+(Table311[[#This Row],[i2]]*Table311[[#This Row],[w2]]))</f>
        <v>6.5498540005738695E-2</v>
      </c>
      <c r="P52">
        <f>((Table311[[#This Row],[i1]]*Table311[[#This Row],[w3]])+(Table311[[#This Row],[i2]]*Table311[[#This Row],[w4]]))</f>
        <v>5.9616732149133364E-2</v>
      </c>
      <c r="Q52">
        <f>((1/(1 + EXP(-Table311[[#This Row],[h1]]))))</f>
        <v>0.51636878349957971</v>
      </c>
      <c r="R52">
        <f>((1/(1 + EXP(-Table311[[#This Row],[h2]]))))</f>
        <v>0.51489977029122092</v>
      </c>
      <c r="S52">
        <f>((Table311[[#This Row],[out_h1]]*Table311[[#This Row],[w5]])+(Table311[[#This Row],[out_h2]]*Table311[[#This Row],[w6]]))</f>
        <v>-0.42004532398027755</v>
      </c>
      <c r="T52">
        <f>((Table311[[#This Row],[out_h1]]*Table311[[#This Row],[w7]])+(Table311[[#This Row],[out_h2]]*Table311[[#This Row],[w8]]))</f>
        <v>-8.8469474052795261E-2</v>
      </c>
      <c r="U52">
        <f>((1/(1 + EXP(-Table311[[#This Row],[o1]]))))</f>
        <v>0.39650590455574453</v>
      </c>
      <c r="V52">
        <f>((1/(1 + EXP(-Table311[[#This Row],[o2]]))))</f>
        <v>0.47789704597806631</v>
      </c>
      <c r="W52">
        <f>((1/2 * (Table311[[#This Row],[t1]]-Table311[[#This Row],[out_o1]])^2))</f>
        <v>7.4693407128227141E-2</v>
      </c>
      <c r="X52">
        <f>((1/2 * (Table311[[#This Row],[t2]]-Table311[[#This Row],[out_o2]])^2))</f>
        <v>0.1311247177589954</v>
      </c>
      <c r="Y52" s="30">
        <f>Table311[[#This Row],[E1]]+Table311[[#This Row],[E2]]</f>
        <v>0.20581812488722254</v>
      </c>
      <c r="Z5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-8.8649877889253109E-4</v>
      </c>
      <c r="AA5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-1.7729975577850622E-3</v>
      </c>
      <c r="AB5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2.2106283700567002E-4</v>
      </c>
      <c r="AC5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4.4212567401134004E-4</v>
      </c>
      <c r="AD52">
        <f>(Table311[[#This Row],[out_o1]]-Table311[[#This Row],[t1]])*Table311[[#This Row],[out_o1]]*(1-Table311[[#This Row],[out_o1]])*Table311[[#This Row],[out_h1]]</f>
        <v>4.7757193469477412E-2</v>
      </c>
      <c r="AE52">
        <f>(Table311[[#This Row],[out_o1]]-Table311[[#This Row],[t1]])*Table311[[#This Row],[out_o1]]*(1-Table311[[#This Row],[out_o1]])*Table311[[#This Row],[out_h2]]</f>
        <v>4.7621329431521163E-2</v>
      </c>
      <c r="AF52">
        <f>(Table311[[#This Row],[out_o2]]-Table311[[#This Row],[t2]])*Table311[[#This Row],[out_o2]]*(1-Table311[[#This Row],[out_o2]])*Table311[[#This Row],[out_h1]]</f>
        <v>-6.5979308119973185E-2</v>
      </c>
      <c r="AG52">
        <f>(Table311[[#This Row],[out_o2]]-Table311[[#This Row],[t2]])*Table311[[#This Row],[out_o2]]*(1-Table311[[#This Row],[out_o2]])*Table311[[#This Row],[out_h2]]</f>
        <v>-6.5791604141336571E-2</v>
      </c>
    </row>
    <row r="53" spans="1:33">
      <c r="A53">
        <v>33</v>
      </c>
      <c r="B53">
        <v>0.05</v>
      </c>
      <c r="C53">
        <v>0.1</v>
      </c>
      <c r="D53">
        <v>0.01</v>
      </c>
      <c r="E53">
        <v>0.99</v>
      </c>
      <c r="F53" s="29">
        <v>0.1</v>
      </c>
      <c r="G53">
        <f t="shared" si="0"/>
        <v>0.30208280990084402</v>
      </c>
      <c r="H53">
        <f t="shared" si="1"/>
        <v>0.50416561980168806</v>
      </c>
      <c r="I53">
        <f t="shared" si="2"/>
        <v>-0.2015551776871671</v>
      </c>
      <c r="J53">
        <f t="shared" si="3"/>
        <v>0.69688964462566572</v>
      </c>
      <c r="K53">
        <f t="shared" si="4"/>
        <v>-6.2790514811542256E-2</v>
      </c>
      <c r="L53">
        <f t="shared" si="5"/>
        <v>-0.76236257700747712</v>
      </c>
      <c r="M53">
        <f t="shared" si="6"/>
        <v>0.52023608876958038</v>
      </c>
      <c r="N53">
        <f t="shared" si="7"/>
        <v>-0.68034323738820213</v>
      </c>
      <c r="O53">
        <f>((Table311[[#This Row],[i1]]*Table311[[#This Row],[w1]])+(Table311[[#This Row],[i2]]*Table311[[#This Row],[w2]]))</f>
        <v>6.552070247521101E-2</v>
      </c>
      <c r="P53">
        <f>((Table311[[#This Row],[i1]]*Table311[[#This Row],[w3]])+(Table311[[#This Row],[i2]]*Table311[[#This Row],[w4]]))</f>
        <v>5.9611205578208218E-2</v>
      </c>
      <c r="Q53">
        <f>((1/(1 + EXP(-Table311[[#This Row],[h1]]))))</f>
        <v>0.51637431817679258</v>
      </c>
      <c r="R53">
        <f>((1/(1 + EXP(-Table311[[#This Row],[h2]]))))</f>
        <v>0.51489838987529213</v>
      </c>
      <c r="S53">
        <f>((Table311[[#This Row],[out_h1]]*Table311[[#This Row],[w5]])+(Table311[[#This Row],[out_h2]]*Table311[[#This Row],[w6]]))</f>
        <v>-0.42496267267610832</v>
      </c>
      <c r="T53">
        <f>((Table311[[#This Row],[out_h1]]*Table311[[#This Row],[w7]])+(Table311[[#This Row],[out_h2]]*Table311[[#This Row],[w8]]))</f>
        <v>-8.1671081864375494E-2</v>
      </c>
      <c r="U53">
        <f>((1/(1 + EXP(-Table311[[#This Row],[o1]]))))</f>
        <v>0.39532983812980832</v>
      </c>
      <c r="V53">
        <f>((1/(1 + EXP(-Table311[[#This Row],[o2]]))))</f>
        <v>0.47959357112813955</v>
      </c>
      <c r="W53">
        <f>((1/2 * (Table311[[#This Row],[t1]]-Table311[[#This Row],[out_o1]])^2))</f>
        <v>7.4239542076572143E-2</v>
      </c>
      <c r="X53">
        <f>((1/2 * (Table311[[#This Row],[t2]]-Table311[[#This Row],[out_o2]])^2))</f>
        <v>0.13025736131686275</v>
      </c>
      <c r="Y53" s="30">
        <f>Table311[[#This Row],[E1]]+Table311[[#This Row],[E2]]</f>
        <v>0.2044969033934349</v>
      </c>
      <c r="Z5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-8.9973496156628061E-4</v>
      </c>
      <c r="AA5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-1.7994699231325612E-3</v>
      </c>
      <c r="AB5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2.0535983321481435E-4</v>
      </c>
      <c r="AC5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4.1071966642962869E-4</v>
      </c>
      <c r="AD53">
        <f>(Table311[[#This Row],[out_o1]]-Table311[[#This Row],[t1]])*Table311[[#This Row],[out_o1]]*(1-Table311[[#This Row],[out_o1]])*Table311[[#This Row],[out_h1]]</f>
        <v>4.7563675509158597E-2</v>
      </c>
      <c r="AE53">
        <f>(Table311[[#This Row],[out_o1]]-Table311[[#This Row],[t1]])*Table311[[#This Row],[out_o1]]*(1-Table311[[#This Row],[out_o1]])*Table311[[#This Row],[out_h2]]</f>
        <v>4.7427726504074043E-2</v>
      </c>
      <c r="AF53">
        <f>(Table311[[#This Row],[out_o2]]-Table311[[#This Row],[t2]])*Table311[[#This Row],[out_o2]]*(1-Table311[[#This Row],[out_o2]])*Table311[[#This Row],[out_h1]]</f>
        <v>-6.5780440332339249E-2</v>
      </c>
      <c r="AG53">
        <f>(Table311[[#This Row],[out_o2]]-Table311[[#This Row],[t2]])*Table311[[#This Row],[out_o2]]*(1-Table311[[#This Row],[out_o2]])*Table311[[#This Row],[out_h2]]</f>
        <v>-6.5592423209577491E-2</v>
      </c>
    </row>
    <row r="54" spans="1:33">
      <c r="A54">
        <v>34</v>
      </c>
      <c r="B54">
        <v>0.05</v>
      </c>
      <c r="C54">
        <v>0.1</v>
      </c>
      <c r="D54">
        <v>0.01</v>
      </c>
      <c r="E54">
        <v>0.99</v>
      </c>
      <c r="F54" s="29">
        <v>0.1</v>
      </c>
      <c r="G54">
        <f t="shared" si="0"/>
        <v>0.30217278339700065</v>
      </c>
      <c r="H54">
        <f t="shared" si="1"/>
        <v>0.50434556679400133</v>
      </c>
      <c r="I54">
        <f t="shared" si="2"/>
        <v>-0.20157571367048857</v>
      </c>
      <c r="J54">
        <f t="shared" si="3"/>
        <v>0.69684857265902278</v>
      </c>
      <c r="K54">
        <f t="shared" si="4"/>
        <v>-6.7546882362458122E-2</v>
      </c>
      <c r="L54">
        <f t="shared" si="5"/>
        <v>-0.76710534965788457</v>
      </c>
      <c r="M54">
        <f t="shared" si="6"/>
        <v>0.52681413280281431</v>
      </c>
      <c r="N54">
        <f t="shared" si="7"/>
        <v>-0.6737839950672444</v>
      </c>
      <c r="O54">
        <f>((Table311[[#This Row],[i1]]*Table311[[#This Row],[w1]])+(Table311[[#This Row],[i2]]*Table311[[#This Row],[w2]]))</f>
        <v>6.5543195849250169E-2</v>
      </c>
      <c r="P54">
        <f>((Table311[[#This Row],[i1]]*Table311[[#This Row],[w3]])+(Table311[[#This Row],[i2]]*Table311[[#This Row],[w4]]))</f>
        <v>5.9606071582377844E-2</v>
      </c>
      <c r="Q54">
        <f>((1/(1 + EXP(-Table311[[#This Row],[h1]]))))</f>
        <v>0.51637993548734806</v>
      </c>
      <c r="R54">
        <f>((1/(1 + EXP(-Table311[[#This Row],[h2]]))))</f>
        <v>0.51489710751578854</v>
      </c>
      <c r="S54">
        <f>((Table311[[#This Row],[out_h1]]*Table311[[#This Row],[w5]])+(Table311[[#This Row],[out_h2]]*Table311[[#This Row],[w6]]))</f>
        <v>-0.42986018045543001</v>
      </c>
      <c r="T54">
        <f>((Table311[[#This Row],[out_h1]]*Table311[[#This Row],[w7]])+(Table311[[#This Row],[out_h2]]*Table311[[#This Row],[w8]]))</f>
        <v>-7.489318224001601E-2</v>
      </c>
      <c r="U54">
        <f>((1/(1 + EXP(-Table311[[#This Row],[o1]]))))</f>
        <v>0.39415971967863234</v>
      </c>
      <c r="V54">
        <f>((1/(1 + EXP(-Table311[[#This Row],[o2]]))))</f>
        <v>0.4812854510968792</v>
      </c>
      <c r="W54">
        <f>((1/2 * (Table311[[#This Row],[t1]]-Table311[[#This Row],[out_o1]])^2))</f>
        <v>7.3789345111782687E-2</v>
      </c>
      <c r="X54">
        <f>((1/2 * (Table311[[#This Row],[t2]]-Table311[[#This Row],[out_o2]])^2))</f>
        <v>0.12939524613285286</v>
      </c>
      <c r="Y54" s="30">
        <f>Table311[[#This Row],[E1]]+Table311[[#This Row],[E2]]</f>
        <v>0.20318459124463556</v>
      </c>
      <c r="Z5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-9.127962834702887E-4</v>
      </c>
      <c r="AA5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-1.8255925669405774E-3</v>
      </c>
      <c r="AB5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1.8978754380955231E-4</v>
      </c>
      <c r="AC5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3.7957508761910462E-4</v>
      </c>
      <c r="AD54">
        <f>(Table311[[#This Row],[out_o1]]-Table311[[#This Row],[t1]])*Table311[[#This Row],[out_o1]]*(1-Table311[[#This Row],[out_o1]])*Table311[[#This Row],[out_h1]]</f>
        <v>4.7370892793975161E-2</v>
      </c>
      <c r="AE54">
        <f>(Table311[[#This Row],[out_o1]]-Table311[[#This Row],[t1]])*Table311[[#This Row],[out_o1]]*(1-Table311[[#This Row],[out_o1]])*Table311[[#This Row],[out_h2]]</f>
        <v>4.7234863331857585E-2</v>
      </c>
      <c r="AF54">
        <f>(Table311[[#This Row],[out_o2]]-Table311[[#This Row],[t2]])*Table311[[#This Row],[out_o2]]*(1-Table311[[#This Row],[out_o2]])*Table311[[#This Row],[out_h1]]</f>
        <v>-6.5580493431995471E-2</v>
      </c>
      <c r="AG54">
        <f>(Table311[[#This Row],[out_o2]]-Table311[[#This Row],[t2]])*Table311[[#This Row],[out_o2]]*(1-Table311[[#This Row],[out_o2]])*Table311[[#This Row],[out_h2]]</f>
        <v>-6.5392173585760813E-2</v>
      </c>
    </row>
    <row r="55" spans="1:33">
      <c r="A55">
        <v>35</v>
      </c>
      <c r="B55">
        <v>0.05</v>
      </c>
      <c r="C55">
        <v>0.1</v>
      </c>
      <c r="D55">
        <v>0.01</v>
      </c>
      <c r="E55">
        <v>0.99</v>
      </c>
      <c r="F55" s="29">
        <v>0.1</v>
      </c>
      <c r="G55">
        <f t="shared" si="0"/>
        <v>0.3022640630253477</v>
      </c>
      <c r="H55">
        <f t="shared" si="1"/>
        <v>0.50452812605069541</v>
      </c>
      <c r="I55">
        <f t="shared" si="2"/>
        <v>-0.20159469242486952</v>
      </c>
      <c r="J55">
        <f t="shared" si="3"/>
        <v>0.69681061515026088</v>
      </c>
      <c r="K55">
        <f t="shared" si="4"/>
        <v>-7.228397164185564E-2</v>
      </c>
      <c r="L55">
        <f t="shared" si="5"/>
        <v>-0.77182883599107033</v>
      </c>
      <c r="M55">
        <f t="shared" si="6"/>
        <v>0.5333721821460139</v>
      </c>
      <c r="N55">
        <f t="shared" si="7"/>
        <v>-0.6672447777086683</v>
      </c>
      <c r="O55">
        <f>((Table311[[#This Row],[i1]]*Table311[[#This Row],[w1]])+(Table311[[#This Row],[i2]]*Table311[[#This Row],[w2]]))</f>
        <v>6.5566015756336929E-2</v>
      </c>
      <c r="P55">
        <f>((Table311[[#This Row],[i1]]*Table311[[#This Row],[w3]])+(Table311[[#This Row],[i2]]*Table311[[#This Row],[w4]]))</f>
        <v>5.9601326893782614E-2</v>
      </c>
      <c r="Q55">
        <f>((1/(1 + EXP(-Table311[[#This Row],[h1]]))))</f>
        <v>0.51638563433935614</v>
      </c>
      <c r="R55">
        <f>((1/(1 + EXP(-Table311[[#This Row],[h2]]))))</f>
        <v>0.51489592239651538</v>
      </c>
      <c r="S55">
        <f>((Table311[[#This Row],[out_h1]]*Table311[[#This Row],[w5]])+(Table311[[#This Row],[out_h2]]*Table311[[#This Row],[w6]]))</f>
        <v>-0.43473792498869862</v>
      </c>
      <c r="T55">
        <f>((Table311[[#This Row],[out_h1]]*Table311[[#This Row],[w7]])+(Table311[[#This Row],[out_h2]]*Table311[[#This Row],[w8]]))</f>
        <v>-6.8135882666126635E-2</v>
      </c>
      <c r="U55">
        <f>((1/(1 + EXP(-Table311[[#This Row],[o1]]))))</f>
        <v>0.39299552818000083</v>
      </c>
      <c r="V55">
        <f>((1/(1 + EXP(-Table311[[#This Row],[o2]]))))</f>
        <v>0.48297261629077315</v>
      </c>
      <c r="W55">
        <f>((1/2 * (Table311[[#This Row],[t1]]-Table311[[#This Row],[out_o1]])^2))</f>
        <v>7.3342787302938903E-2</v>
      </c>
      <c r="X55">
        <f>((1/2 * (Table311[[#This Row],[t2]]-Table311[[#This Row],[out_o2]])^2))</f>
        <v>0.12853838391551178</v>
      </c>
      <c r="Y55" s="30">
        <f>Table311[[#This Row],[E1]]+Table311[[#This Row],[E2]]</f>
        <v>0.20188117121845067</v>
      </c>
      <c r="Z5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-9.2568343614070055E-4</v>
      </c>
      <c r="AA5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-1.8513668722814011E-3</v>
      </c>
      <c r="AB5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1.7434625142930788E-4</v>
      </c>
      <c r="AC5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3.4869250285861575E-4</v>
      </c>
      <c r="AD55">
        <f>(Table311[[#This Row],[out_o1]]-Table311[[#This Row],[t1]])*Table311[[#This Row],[out_o1]]*(1-Table311[[#This Row],[out_o1]])*Table311[[#This Row],[out_h1]]</f>
        <v>4.7178850397030701E-2</v>
      </c>
      <c r="AE55">
        <f>(Table311[[#This Row],[out_o1]]-Table311[[#This Row],[t1]])*Table311[[#This Row],[out_o1]]*(1-Table311[[#This Row],[out_o1]])*Table311[[#This Row],[out_h2]]</f>
        <v>4.7042744951386634E-2</v>
      </c>
      <c r="AF55">
        <f>(Table311[[#This Row],[out_o2]]-Table311[[#This Row],[t2]])*Table311[[#This Row],[out_o2]]*(1-Table311[[#This Row],[out_o2]])*Table311[[#This Row],[out_h1]]</f>
        <v>-6.5379503867739941E-2</v>
      </c>
      <c r="AG55">
        <f>(Table311[[#This Row],[out_o2]]-Table311[[#This Row],[t2]])*Table311[[#This Row],[out_o2]]*(1-Table311[[#This Row],[out_o2]])*Table311[[#This Row],[out_h2]]</f>
        <v>-6.5190891673186188E-2</v>
      </c>
    </row>
    <row r="56" spans="1:33">
      <c r="A56">
        <v>36</v>
      </c>
      <c r="B56">
        <v>0.05</v>
      </c>
      <c r="C56">
        <v>0.1</v>
      </c>
      <c r="D56">
        <v>0.01</v>
      </c>
      <c r="E56">
        <v>0.99</v>
      </c>
      <c r="F56" s="29">
        <v>0.1</v>
      </c>
      <c r="G56">
        <f t="shared" si="0"/>
        <v>0.30235663136896179</v>
      </c>
      <c r="H56">
        <f t="shared" si="1"/>
        <v>0.50471326273792361</v>
      </c>
      <c r="I56">
        <f t="shared" si="2"/>
        <v>-0.20161212705001244</v>
      </c>
      <c r="J56">
        <f t="shared" si="3"/>
        <v>0.69677574589997504</v>
      </c>
      <c r="K56">
        <f t="shared" si="4"/>
        <v>-7.7001856681558706E-2</v>
      </c>
      <c r="L56">
        <f t="shared" si="5"/>
        <v>-0.77653311048620899</v>
      </c>
      <c r="M56">
        <f t="shared" si="6"/>
        <v>0.53991013253278786</v>
      </c>
      <c r="N56">
        <f t="shared" si="7"/>
        <v>-0.66072568854134972</v>
      </c>
      <c r="O56">
        <f>((Table311[[#This Row],[i1]]*Table311[[#This Row],[w1]])+(Table311[[#This Row],[i2]]*Table311[[#This Row],[w2]]))</f>
        <v>6.5589157842240453E-2</v>
      </c>
      <c r="P56">
        <f>((Table311[[#This Row],[i1]]*Table311[[#This Row],[w3]])+(Table311[[#This Row],[i2]]*Table311[[#This Row],[w4]]))</f>
        <v>5.9596968237496876E-2</v>
      </c>
      <c r="Q56">
        <f>((1/(1 + EXP(-Table311[[#This Row],[h1]]))))</f>
        <v>0.51639141364524443</v>
      </c>
      <c r="R56">
        <f>((1/(1 + EXP(-Table311[[#This Row],[h2]]))))</f>
        <v>0.51489483369950895</v>
      </c>
      <c r="S56">
        <f>((Table311[[#This Row],[out_h1]]*Table311[[#This Row],[w5]])+(Table311[[#This Row],[out_h2]]*Table311[[#This Row],[w6]]))</f>
        <v>-0.43959598441105757</v>
      </c>
      <c r="T56">
        <f>((Table311[[#This Row],[out_h1]]*Table311[[#This Row],[w7]])+(Table311[[#This Row],[out_h2]]*Table311[[#This Row],[w8]]))</f>
        <v>-6.1399286942494191E-2</v>
      </c>
      <c r="U56">
        <f>((1/(1 + EXP(-Table311[[#This Row],[o1]]))))</f>
        <v>0.39183724229036521</v>
      </c>
      <c r="V56">
        <f>((1/(1 + EXP(-Table311[[#This Row],[o2]]))))</f>
        <v>0.48465499868630324</v>
      </c>
      <c r="W56">
        <f>((1/2 * (Table311[[#This Row],[t1]]-Table311[[#This Row],[out_o1]])^2))</f>
        <v>7.2899839799955526E-2</v>
      </c>
      <c r="X56">
        <f>((1/2 * (Table311[[#This Row],[t2]]-Table311[[#This Row],[out_o2]])^2))</f>
        <v>0.12768678517637008</v>
      </c>
      <c r="Y56" s="30">
        <f>Table311[[#This Row],[E1]]+Table311[[#This Row],[E2]]</f>
        <v>0.20058662497632562</v>
      </c>
      <c r="Z5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-9.383971416721201E-4</v>
      </c>
      <c r="AA5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-1.8767942833442402E-3</v>
      </c>
      <c r="AB5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1.590362061487369E-4</v>
      </c>
      <c r="AC5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3.180724122974738E-4</v>
      </c>
      <c r="AD56">
        <f>(Table311[[#This Row],[out_o1]]-Table311[[#This Row],[t1]])*Table311[[#This Row],[out_o1]]*(1-Table311[[#This Row],[out_o1]])*Table311[[#This Row],[out_h1]]</f>
        <v>4.6987553154775825E-2</v>
      </c>
      <c r="AE56">
        <f>(Table311[[#This Row],[out_o1]]-Table311[[#This Row],[t1]])*Table311[[#This Row],[out_o1]]*(1-Table311[[#This Row],[out_o1]])*Table311[[#This Row],[out_h2]]</f>
        <v>4.6851376162106217E-2</v>
      </c>
      <c r="AF56">
        <f>(Table311[[#This Row],[out_o2]]-Table311[[#This Row],[t2]])*Table311[[#This Row],[out_o2]]*(1-Table311[[#This Row],[out_o2]])*Table311[[#This Row],[out_h1]]</f>
        <v>-6.5177507878802471E-2</v>
      </c>
      <c r="AG56">
        <f>(Table311[[#This Row],[out_o2]]-Table311[[#This Row],[t2]])*Table311[[#This Row],[out_o2]]*(1-Table311[[#This Row],[out_o2]])*Table311[[#This Row],[out_h2]]</f>
        <v>-6.4988613662851302E-2</v>
      </c>
    </row>
    <row r="57" spans="1:33">
      <c r="A57">
        <v>37</v>
      </c>
      <c r="B57">
        <v>0.05</v>
      </c>
      <c r="C57">
        <v>0.1</v>
      </c>
      <c r="D57">
        <v>0.01</v>
      </c>
      <c r="E57">
        <v>0.99</v>
      </c>
      <c r="F57" s="29">
        <v>0.1</v>
      </c>
      <c r="G57">
        <f t="shared" si="0"/>
        <v>0.302450471083129</v>
      </c>
      <c r="H57">
        <f t="shared" si="1"/>
        <v>0.50490094216625803</v>
      </c>
      <c r="I57">
        <f t="shared" si="2"/>
        <v>-0.20162803067062732</v>
      </c>
      <c r="J57">
        <f t="shared" si="3"/>
        <v>0.69674393865874529</v>
      </c>
      <c r="K57">
        <f t="shared" si="4"/>
        <v>-8.1700611997036293E-2</v>
      </c>
      <c r="L57">
        <f t="shared" si="5"/>
        <v>-0.78121824810241958</v>
      </c>
      <c r="M57">
        <f t="shared" si="6"/>
        <v>0.54642788332066805</v>
      </c>
      <c r="N57">
        <f t="shared" si="7"/>
        <v>-0.65422682717506464</v>
      </c>
      <c r="O57">
        <f>((Table311[[#This Row],[i1]]*Table311[[#This Row],[w1]])+(Table311[[#This Row],[i2]]*Table311[[#This Row],[w2]]))</f>
        <v>6.5612617770782256E-2</v>
      </c>
      <c r="P57">
        <f>((Table311[[#This Row],[i1]]*Table311[[#This Row],[w3]])+(Table311[[#This Row],[i2]]*Table311[[#This Row],[w4]]))</f>
        <v>5.9592992332343157E-2</v>
      </c>
      <c r="Q57">
        <f>((1/(1 + EXP(-Table311[[#This Row],[h1]]))))</f>
        <v>0.51639727232194965</v>
      </c>
      <c r="R57">
        <f>((1/(1 + EXP(-Table311[[#This Row],[h2]]))))</f>
        <v>0.51489384060524035</v>
      </c>
      <c r="S57">
        <f>((Table311[[#This Row],[out_h1]]*Table311[[#This Row],[w5]])+(Table311[[#This Row],[out_h2]]*Table311[[#This Row],[w6]]))</f>
        <v>-0.44443443729865584</v>
      </c>
      <c r="T57">
        <f>((Table311[[#This Row],[out_h1]]*Table311[[#This Row],[w7]])+(Table311[[#This Row],[out_h2]]*Table311[[#This Row],[w8]]))</f>
        <v>-5.4683495203700305E-2</v>
      </c>
      <c r="U57">
        <f>((1/(1 + EXP(-Table311[[#This Row],[o1]]))))</f>
        <v>0.39068484035684842</v>
      </c>
      <c r="V57">
        <f>((1/(1 + EXP(-Table311[[#This Row],[o2]]))))</f>
        <v>0.48633253183103486</v>
      </c>
      <c r="W57">
        <f>((1/2 * (Table311[[#This Row],[t1]]-Table311[[#This Row],[out_o1]])^2))</f>
        <v>7.2460473838759573E-2</v>
      </c>
      <c r="X57">
        <f>((1/2 * (Table311[[#This Row],[t2]]-Table311[[#This Row],[out_o2]])^2))</f>
        <v>0.12684045924586776</v>
      </c>
      <c r="Y57" s="30">
        <f>Table311[[#This Row],[E1]]+Table311[[#This Row],[E2]]</f>
        <v>0.19930093308462732</v>
      </c>
      <c r="Z5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-9.5093815191942899E-4</v>
      </c>
      <c r="AA5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-1.901876303838858E-3</v>
      </c>
      <c r="AB5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1.4385762580129102E-4</v>
      </c>
      <c r="AC5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2.8771525160258205E-4</v>
      </c>
      <c r="AD57">
        <f>(Table311[[#This Row],[out_o1]]-Table311[[#This Row],[t1]])*Table311[[#This Row],[out_o1]]*(1-Table311[[#This Row],[out_o1]])*Table311[[#This Row],[out_h1]]</f>
        <v>4.6797005671671117E-2</v>
      </c>
      <c r="AE57">
        <f>(Table311[[#This Row],[out_o1]]-Table311[[#This Row],[t1]])*Table311[[#This Row],[out_o1]]*(1-Table311[[#This Row],[out_o1]])*Table311[[#This Row],[out_h2]]</f>
        <v>4.6660761531074742E-2</v>
      </c>
      <c r="AF57">
        <f>(Table311[[#This Row],[out_o2]]-Table311[[#This Row],[t2]])*Table311[[#This Row],[out_o2]]*(1-Table311[[#This Row],[out_o2]])*Table311[[#This Row],[out_h1]]</f>
        <v>-6.4974541481313874E-2</v>
      </c>
      <c r="AG57">
        <f>(Table311[[#This Row],[out_o2]]-Table311[[#This Row],[t2]])*Table311[[#This Row],[out_o2]]*(1-Table311[[#This Row],[out_o2]])*Table311[[#This Row],[out_h2]]</f>
        <v>-6.4785375519994179E-2</v>
      </c>
    </row>
    <row r="58" spans="1:33">
      <c r="A58">
        <v>38</v>
      </c>
      <c r="B58">
        <v>0.05</v>
      </c>
      <c r="C58">
        <v>0.1</v>
      </c>
      <c r="D58">
        <v>0.01</v>
      </c>
      <c r="E58">
        <v>0.99</v>
      </c>
      <c r="F58" s="29">
        <v>0.1</v>
      </c>
      <c r="G58">
        <f t="shared" si="0"/>
        <v>0.30254556489832096</v>
      </c>
      <c r="H58">
        <f t="shared" si="1"/>
        <v>0.50509112979664195</v>
      </c>
      <c r="I58">
        <f t="shared" si="2"/>
        <v>-0.20164241643320743</v>
      </c>
      <c r="J58">
        <f t="shared" si="3"/>
        <v>0.69671516713358506</v>
      </c>
      <c r="K58">
        <f t="shared" si="4"/>
        <v>-8.6380312564203407E-2</v>
      </c>
      <c r="L58">
        <f t="shared" si="5"/>
        <v>-0.78588432425552701</v>
      </c>
      <c r="M58">
        <f t="shared" si="6"/>
        <v>0.55292533746879946</v>
      </c>
      <c r="N58">
        <f t="shared" si="7"/>
        <v>-0.64774828962306519</v>
      </c>
      <c r="O58">
        <f>((Table311[[#This Row],[i1]]*Table311[[#This Row],[w1]])+(Table311[[#This Row],[i2]]*Table311[[#This Row],[w2]]))</f>
        <v>6.5636391224580246E-2</v>
      </c>
      <c r="P58">
        <f>((Table311[[#This Row],[i1]]*Table311[[#This Row],[w3]])+(Table311[[#This Row],[i2]]*Table311[[#This Row],[w4]]))</f>
        <v>5.9589395891698142E-2</v>
      </c>
      <c r="Q58">
        <f>((1/(1 + EXP(-Table311[[#This Row],[h1]]))))</f>
        <v>0.51640320929110317</v>
      </c>
      <c r="R58">
        <f>((1/(1 + EXP(-Table311[[#This Row],[h2]]))))</f>
        <v>0.51489294229281679</v>
      </c>
      <c r="S58">
        <f>((Table311[[#This Row],[out_h1]]*Table311[[#This Row],[w5]])+(Table311[[#This Row],[out_h2]]*Table311[[#This Row],[w6]]))</f>
        <v>-0.44925336264545362</v>
      </c>
      <c r="T58">
        <f>((Table311[[#This Row],[out_h1]]*Table311[[#This Row],[w7]])+(Table311[[#This Row],[out_h2]]*Table311[[#This Row],[w8]]))</f>
        <v>-4.798860394190535E-2</v>
      </c>
      <c r="U58">
        <f>((1/(1 + EXP(-Table311[[#This Row],[o1]]))))</f>
        <v>0.38953830042902904</v>
      </c>
      <c r="V58">
        <f>((1/(1 + EXP(-Table311[[#This Row],[o2]]))))</f>
        <v>0.48800515084379265</v>
      </c>
      <c r="W58">
        <f>((1/2 * (Table311[[#This Row],[t1]]-Table311[[#This Row],[out_o1]])^2))</f>
        <v>7.2024660746277946E-2</v>
      </c>
      <c r="X58">
        <f>((1/2 * (Table311[[#This Row],[t2]]-Table311[[#This Row],[out_o2]])^2))</f>
        <v>0.1259994142896817</v>
      </c>
      <c r="Y58" s="30">
        <f>Table311[[#This Row],[E1]]+Table311[[#This Row],[E2]]</f>
        <v>0.19802407503595965</v>
      </c>
      <c r="Z5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-9.6330724769591852E-4</v>
      </c>
      <c r="AA5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-1.926614495391837E-3</v>
      </c>
      <c r="AB5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1.2881069631997955E-4</v>
      </c>
      <c r="AC5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2.576213926399591E-4</v>
      </c>
      <c r="AD58">
        <f>(Table311[[#This Row],[out_o1]]-Table311[[#This Row],[t1]])*Table311[[#This Row],[out_o1]]*(1-Table311[[#This Row],[out_o1]])*Table311[[#This Row],[out_h1]]</f>
        <v>4.6607212324813151E-2</v>
      </c>
      <c r="AE58">
        <f>(Table311[[#This Row],[out_o1]]-Table311[[#This Row],[t1]])*Table311[[#This Row],[out_o1]]*(1-Table311[[#This Row],[out_o1]])*Table311[[#This Row],[out_h2]]</f>
        <v>4.6470905397610049E-2</v>
      </c>
      <c r="AF58">
        <f>(Table311[[#This Row],[out_o2]]-Table311[[#This Row],[t2]])*Table311[[#This Row],[out_o2]]*(1-Table311[[#This Row],[out_o2]])*Table311[[#This Row],[out_h1]]</f>
        <v>-6.4770640455217743E-2</v>
      </c>
      <c r="AG58">
        <f>(Table311[[#This Row],[out_o2]]-Table311[[#This Row],[t2]])*Table311[[#This Row],[out_o2]]*(1-Table311[[#This Row],[out_o2]])*Table311[[#This Row],[out_h2]]</f>
        <v>-6.4581212971078605E-2</v>
      </c>
    </row>
    <row r="59" spans="1:33">
      <c r="A59">
        <v>39</v>
      </c>
      <c r="B59">
        <v>0.05</v>
      </c>
      <c r="C59">
        <v>0.1</v>
      </c>
      <c r="D59">
        <v>0.01</v>
      </c>
      <c r="E59">
        <v>0.99</v>
      </c>
      <c r="F59" s="29">
        <v>0.1</v>
      </c>
      <c r="G59">
        <f t="shared" si="0"/>
        <v>0.30264189562309057</v>
      </c>
      <c r="H59">
        <f t="shared" si="1"/>
        <v>0.50528379124618117</v>
      </c>
      <c r="I59">
        <f t="shared" si="2"/>
        <v>-0.20165529750283942</v>
      </c>
      <c r="J59">
        <f t="shared" si="3"/>
        <v>0.69668940499432108</v>
      </c>
      <c r="K59">
        <f t="shared" si="4"/>
        <v>-9.1041033796684726E-2</v>
      </c>
      <c r="L59">
        <f t="shared" si="5"/>
        <v>-0.79053141479528799</v>
      </c>
      <c r="M59">
        <f t="shared" si="6"/>
        <v>0.55940240151432119</v>
      </c>
      <c r="N59">
        <f t="shared" si="7"/>
        <v>-0.64129016832595731</v>
      </c>
      <c r="O59">
        <f>((Table311[[#This Row],[i1]]*Table311[[#This Row],[w1]])+(Table311[[#This Row],[i2]]*Table311[[#This Row],[w2]]))</f>
        <v>6.5660473905772648E-2</v>
      </c>
      <c r="P59">
        <f>((Table311[[#This Row],[i1]]*Table311[[#This Row],[w3]])+(Table311[[#This Row],[i2]]*Table311[[#This Row],[w4]]))</f>
        <v>5.9586175624290132E-2</v>
      </c>
      <c r="Q59">
        <f>((1/(1 + EXP(-Table311[[#This Row],[h1]]))))</f>
        <v>0.51640922347921192</v>
      </c>
      <c r="R59">
        <f>((1/(1 + EXP(-Table311[[#This Row],[h2]]))))</f>
        <v>0.51489213794018074</v>
      </c>
      <c r="S59">
        <f>((Table311[[#This Row],[out_h1]]*Table311[[#This Row],[w5]])+(Table311[[#This Row],[out_h2]]*Table311[[#This Row],[w6]]))</f>
        <v>-0.45405283984051231</v>
      </c>
      <c r="T59">
        <f>((Table311[[#This Row],[out_h1]]*Table311[[#This Row],[w7]])+(Table311[[#This Row],[out_h2]]*Table311[[#This Row],[w8]]))</f>
        <v>-4.1314706030953607E-2</v>
      </c>
      <c r="U59">
        <f>((1/(1 + EXP(-Table311[[#This Row],[o1]]))))</f>
        <v>0.38839760027050241</v>
      </c>
      <c r="V59">
        <f>((1/(1 + EXP(-Table311[[#This Row],[o2]]))))</f>
        <v>0.4896727924139393</v>
      </c>
      <c r="W59">
        <f>((1/2 * (Table311[[#This Row],[t1]]-Table311[[#This Row],[out_o1]])^2))</f>
        <v>7.159237194523746E-2</v>
      </c>
      <c r="X59">
        <f>((1/2 * (Table311[[#This Row],[t2]]-Table311[[#This Row],[out_o2]])^2))</f>
        <v>0.12516365732543255</v>
      </c>
      <c r="Y59" s="30">
        <f>Table311[[#This Row],[E1]]+Table311[[#This Row],[E2]]</f>
        <v>0.19675602927067001</v>
      </c>
      <c r="Z5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-9.7550523796853864E-4</v>
      </c>
      <c r="AA5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-1.9510104759370773E-3</v>
      </c>
      <c r="AB5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1.1389557209464403E-4</v>
      </c>
      <c r="AC5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2.2779114418928806E-4</v>
      </c>
      <c r="AD59">
        <f>(Table311[[#This Row],[out_o1]]-Table311[[#This Row],[t1]])*Table311[[#This Row],[out_o1]]*(1-Table311[[#This Row],[out_o1]])*Table311[[#This Row],[out_h1]]</f>
        <v>4.6418177268521446E-2</v>
      </c>
      <c r="AE59">
        <f>(Table311[[#This Row],[out_o1]]-Table311[[#This Row],[t1]])*Table311[[#This Row],[out_o1]]*(1-Table311[[#This Row],[out_o1]])*Table311[[#This Row],[out_h2]]</f>
        <v>4.628181187789613E-2</v>
      </c>
      <c r="AF59">
        <f>(Table311[[#This Row],[out_o2]]-Table311[[#This Row],[t2]])*Table311[[#This Row],[out_o2]]*(1-Table311[[#This Row],[out_o2]])*Table311[[#This Row],[out_h1]]</f>
        <v>-6.4565840331627836E-2</v>
      </c>
      <c r="AG59">
        <f>(Table311[[#This Row],[out_o2]]-Table311[[#This Row],[t2]])*Table311[[#This Row],[out_o2]]*(1-Table311[[#This Row],[out_o2]])*Table311[[#This Row],[out_h2]]</f>
        <v>-6.4376161491225686E-2</v>
      </c>
    </row>
    <row r="60" spans="1:33">
      <c r="A60">
        <v>40</v>
      </c>
      <c r="B60">
        <v>0.05</v>
      </c>
      <c r="C60">
        <v>0.1</v>
      </c>
      <c r="D60">
        <v>0.01</v>
      </c>
      <c r="E60">
        <v>0.99</v>
      </c>
      <c r="F60" s="29">
        <v>0.1</v>
      </c>
      <c r="G60">
        <f t="shared" si="0"/>
        <v>0.30273944614688741</v>
      </c>
      <c r="H60">
        <f t="shared" si="1"/>
        <v>0.50547889229377485</v>
      </c>
      <c r="I60">
        <f t="shared" si="2"/>
        <v>-0.20166668706004889</v>
      </c>
      <c r="J60">
        <f t="shared" si="3"/>
        <v>0.69666662587990213</v>
      </c>
      <c r="K60">
        <f t="shared" si="4"/>
        <v>-9.5682851523536866E-2</v>
      </c>
      <c r="L60">
        <f t="shared" si="5"/>
        <v>-0.79515959598307762</v>
      </c>
      <c r="M60">
        <f t="shared" si="6"/>
        <v>0.56585898554748393</v>
      </c>
      <c r="N60">
        <f t="shared" si="7"/>
        <v>-0.63485255217683478</v>
      </c>
      <c r="O60">
        <f>((Table311[[#This Row],[i1]]*Table311[[#This Row],[w1]])+(Table311[[#This Row],[i2]]*Table311[[#This Row],[w2]]))</f>
        <v>6.5684861536721859E-2</v>
      </c>
      <c r="P60">
        <f>((Table311[[#This Row],[i1]]*Table311[[#This Row],[w3]])+(Table311[[#This Row],[i2]]*Table311[[#This Row],[w4]]))</f>
        <v>5.958332823498777E-2</v>
      </c>
      <c r="Q60">
        <f>((1/(1 + EXP(-Table311[[#This Row],[h1]]))))</f>
        <v>0.51641531381783445</v>
      </c>
      <c r="R60">
        <f>((1/(1 + EXP(-Table311[[#This Row],[h2]]))))</f>
        <v>0.51489142672430688</v>
      </c>
      <c r="S60">
        <f>((Table311[[#This Row],[out_h1]]*Table311[[#This Row],[w5]])+(Table311[[#This Row],[out_h2]]*Table311[[#This Row],[w6]]))</f>
        <v>-0.45883294864576285</v>
      </c>
      <c r="T60">
        <f>((Table311[[#This Row],[out_h1]]*Table311[[#This Row],[w7]])+(Table311[[#This Row],[out_h2]]*Table311[[#This Row],[w8]]))</f>
        <v>-3.4661890751752578E-2</v>
      </c>
      <c r="U60">
        <f>((1/(1 + EXP(-Table311[[#This Row],[o1]]))))</f>
        <v>0.38726271737022333</v>
      </c>
      <c r="V60">
        <f>((1/(1 + EXP(-Table311[[#This Row],[o2]]))))</f>
        <v>0.49133539479978039</v>
      </c>
      <c r="W60">
        <f>((1/2 * (Table311[[#This Row],[t1]]-Table311[[#This Row],[out_o1]])^2))</f>
        <v>7.1163578958782503E-2</v>
      </c>
      <c r="X60">
        <f>((1/2 * (Table311[[#This Row],[t2]]-Table311[[#This Row],[out_o2]])^2))</f>
        <v>0.12433319423974544</v>
      </c>
      <c r="Y60" s="30">
        <f>Table311[[#This Row],[E1]]+Table311[[#This Row],[E2]]</f>
        <v>0.19549677319852793</v>
      </c>
      <c r="Z6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-9.8753295905104708E-4</v>
      </c>
      <c r="AA6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-1.9750659181020942E-3</v>
      </c>
      <c r="AB6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9.9112376345025533E-5</v>
      </c>
      <c r="AC6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1.9822475269005107E-4</v>
      </c>
      <c r="AD60">
        <f>(Table311[[#This Row],[out_o1]]-Table311[[#This Row],[t1]])*Table311[[#This Row],[out_o1]]*(1-Table311[[#This Row],[out_o1]])*Table311[[#This Row],[out_h1]]</f>
        <v>4.6229904438885069E-2</v>
      </c>
      <c r="AE60">
        <f>(Table311[[#This Row],[out_o1]]-Table311[[#This Row],[t1]])*Table311[[#This Row],[out_o1]]*(1-Table311[[#This Row],[out_o1]])*Table311[[#This Row],[out_h2]]</f>
        <v>4.6093484869549291E-2</v>
      </c>
      <c r="AF60">
        <f>(Table311[[#This Row],[out_o2]]-Table311[[#This Row],[t2]])*Table311[[#This Row],[out_o2]]*(1-Table311[[#This Row],[out_o2]])*Table311[[#This Row],[out_h1]]</f>
        <v>-6.4360176380632378E-2</v>
      </c>
      <c r="AG60">
        <f>(Table311[[#This Row],[out_o2]]-Table311[[#This Row],[t2]])*Table311[[#This Row],[out_o2]]*(1-Table311[[#This Row],[out_o2]])*Table311[[#This Row],[out_h2]]</f>
        <v>-6.4170256292092553E-2</v>
      </c>
    </row>
    <row r="61" spans="1:33">
      <c r="A61">
        <v>41</v>
      </c>
      <c r="B61">
        <v>0.05</v>
      </c>
      <c r="C61">
        <v>0.1</v>
      </c>
      <c r="D61">
        <v>0.01</v>
      </c>
      <c r="E61">
        <v>0.99</v>
      </c>
      <c r="F61" s="29">
        <v>0.1</v>
      </c>
      <c r="G61">
        <f t="shared" si="0"/>
        <v>0.3028381994427925</v>
      </c>
      <c r="H61">
        <f t="shared" si="1"/>
        <v>0.50567639888558502</v>
      </c>
      <c r="I61">
        <f t="shared" si="2"/>
        <v>-0.20167659829768339</v>
      </c>
      <c r="J61">
        <f t="shared" si="3"/>
        <v>0.69664680340463314</v>
      </c>
      <c r="K61">
        <f t="shared" si="4"/>
        <v>-0.10030584196742537</v>
      </c>
      <c r="L61">
        <f t="shared" si="5"/>
        <v>-0.79976894447003255</v>
      </c>
      <c r="M61">
        <f t="shared" si="6"/>
        <v>0.57229500318554716</v>
      </c>
      <c r="N61">
        <f t="shared" si="7"/>
        <v>-0.62843552654762558</v>
      </c>
      <c r="O61">
        <f>((Table311[[#This Row],[i1]]*Table311[[#This Row],[w1]])+(Table311[[#This Row],[i2]]*Table311[[#This Row],[w2]]))</f>
        <v>6.570954986069813E-2</v>
      </c>
      <c r="P61">
        <f>((Table311[[#This Row],[i1]]*Table311[[#This Row],[w3]])+(Table311[[#This Row],[i2]]*Table311[[#This Row],[w4]]))</f>
        <v>5.9580850425579146E-2</v>
      </c>
      <c r="Q61">
        <f>((1/(1 + EXP(-Table311[[#This Row],[h1]]))))</f>
        <v>0.51642147924375126</v>
      </c>
      <c r="R61">
        <f>((1/(1 + EXP(-Table311[[#This Row],[h2]]))))</f>
        <v>0.51489080782139751</v>
      </c>
      <c r="S61">
        <f>((Table311[[#This Row],[out_h1]]*Table311[[#This Row],[w5]])+(Table311[[#This Row],[out_h2]]*Table311[[#This Row],[w6]]))</f>
        <v>-0.46359376917424922</v>
      </c>
      <c r="T61">
        <f>((Table311[[#This Row],[out_h1]]*Table311[[#This Row],[w7]])+(Table311[[#This Row],[out_h2]]*Table311[[#This Row],[w8]]))</f>
        <v>-2.8030243818884637E-2</v>
      </c>
      <c r="U61">
        <f>((1/(1 + EXP(-Table311[[#This Row],[o1]]))))</f>
        <v>0.3861336289536299</v>
      </c>
      <c r="V61">
        <f>((1/(1 + EXP(-Table311[[#This Row],[o2]]))))</f>
        <v>0.49299289782611444</v>
      </c>
      <c r="W61">
        <f>((1/2 * (Table311[[#This Row],[t1]]-Table311[[#This Row],[out_o1]])^2))</f>
        <v>7.0738253414913466E-2</v>
      </c>
      <c r="X61">
        <f>((1/2 * (Table311[[#This Row],[t2]]-Table311[[#This Row],[out_o2]])^2))</f>
        <v>0.12350802980564156</v>
      </c>
      <c r="Y61" s="30">
        <f>Table311[[#This Row],[E1]]+Table311[[#This Row],[E2]]</f>
        <v>0.19424628322055504</v>
      </c>
      <c r="Z6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-9.9939127379583895E-4</v>
      </c>
      <c r="AA61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-1.9987825475916779E-3</v>
      </c>
      <c r="AB6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8.4461201508923524E-5</v>
      </c>
      <c r="AC61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1.6892240301784705E-4</v>
      </c>
      <c r="AD61">
        <f>(Table311[[#This Row],[out_o1]]-Table311[[#This Row],[t1]])*Table311[[#This Row],[out_o1]]*(1-Table311[[#This Row],[out_o1]])*Table311[[#This Row],[out_h1]]</f>
        <v>4.604239755826732E-2</v>
      </c>
      <c r="AE61">
        <f>(Table311[[#This Row],[out_o1]]-Table311[[#This Row],[t1]])*Table311[[#This Row],[out_o1]]*(1-Table311[[#This Row],[out_o1]])*Table311[[#This Row],[out_h2]]</f>
        <v>4.5905928056142249E-2</v>
      </c>
      <c r="AF61">
        <f>(Table311[[#This Row],[out_o2]]-Table311[[#This Row],[t2]])*Table311[[#This Row],[out_o2]]*(1-Table311[[#This Row],[out_o2]])*Table311[[#This Row],[out_h1]]</f>
        <v>-6.4153683599546915E-2</v>
      </c>
      <c r="AG61">
        <f>(Table311[[#This Row],[out_o2]]-Table311[[#This Row],[t2]])*Table311[[#This Row],[out_o2]]*(1-Table311[[#This Row],[out_o2]])*Table311[[#This Row],[out_h2]]</f>
        <v>-6.3963532310200175E-2</v>
      </c>
    </row>
    <row r="62" spans="1:33">
      <c r="A62">
        <v>42</v>
      </c>
      <c r="B62">
        <v>0.05</v>
      </c>
      <c r="C62">
        <v>0.1</v>
      </c>
      <c r="D62">
        <v>0.01</v>
      </c>
      <c r="E62">
        <v>0.99</v>
      </c>
      <c r="F62" s="29">
        <v>0.1</v>
      </c>
      <c r="G62">
        <f t="shared" si="0"/>
        <v>0.3029381385701721</v>
      </c>
      <c r="H62">
        <f t="shared" si="1"/>
        <v>0.50587627714034422</v>
      </c>
      <c r="I62">
        <f t="shared" si="2"/>
        <v>-0.20168504441783427</v>
      </c>
      <c r="J62">
        <f t="shared" si="3"/>
        <v>0.69662991116433137</v>
      </c>
      <c r="K62">
        <f t="shared" si="4"/>
        <v>-0.1049100817232521</v>
      </c>
      <c r="L62">
        <f t="shared" si="5"/>
        <v>-0.8043595372756468</v>
      </c>
      <c r="M62">
        <f t="shared" si="6"/>
        <v>0.57871037154550187</v>
      </c>
      <c r="N62">
        <f t="shared" si="7"/>
        <v>-0.62203917331660552</v>
      </c>
      <c r="O62">
        <f>((Table311[[#This Row],[i1]]*Table311[[#This Row],[w1]])+(Table311[[#This Row],[i2]]*Table311[[#This Row],[w2]]))</f>
        <v>6.573453464254303E-2</v>
      </c>
      <c r="P62">
        <f>((Table311[[#This Row],[i1]]*Table311[[#This Row],[w3]])+(Table311[[#This Row],[i2]]*Table311[[#This Row],[w4]]))</f>
        <v>5.9578738895541418E-2</v>
      </c>
      <c r="Q62">
        <f>((1/(1 + EXP(-Table311[[#This Row],[h1]]))))</f>
        <v>0.51642771869913151</v>
      </c>
      <c r="R62">
        <f>((1/(1 + EXP(-Table311[[#This Row],[h2]]))))</f>
        <v>0.51489028040707407</v>
      </c>
      <c r="S62">
        <f>((Table311[[#This Row],[out_h1]]*Table311[[#This Row],[w5]])+(Table311[[#This Row],[out_h2]]*Table311[[#This Row],[w6]]))</f>
        <v>-0.46833538186884066</v>
      </c>
      <c r="T62">
        <f>((Table311[[#This Row],[out_h1]]*Table311[[#This Row],[w7]])+(Table311[[#This Row],[out_h2]]*Table311[[#This Row],[w8]]))</f>
        <v>-2.1419847408401249E-2</v>
      </c>
      <c r="U62">
        <f>((1/(1 + EXP(-Table311[[#This Row],[o1]]))))</f>
        <v>0.38501031199354879</v>
      </c>
      <c r="V62">
        <f>((1/(1 + EXP(-Table311[[#This Row],[o2]]))))</f>
        <v>0.49464524288094913</v>
      </c>
      <c r="W62">
        <f>((1/2 * (Table311[[#This Row],[t1]]-Table311[[#This Row],[out_o1]])^2))</f>
        <v>7.0316367050749395E-2</v>
      </c>
      <c r="X62">
        <f>((1/2 * (Table311[[#This Row],[t2]]-Table311[[#This Row],[out_o2]])^2))</f>
        <v>0.12268816770023694</v>
      </c>
      <c r="Y62" s="30">
        <f>Table311[[#This Row],[E1]]+Table311[[#This Row],[E2]]</f>
        <v>0.19300453475098633</v>
      </c>
      <c r="Z6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-1.0110810707852117E-3</v>
      </c>
      <c r="AA62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-2.0221621415704234E-3</v>
      </c>
      <c r="AB6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6.9942109644735201E-5</v>
      </c>
      <c r="AC62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1.398842192894704E-4</v>
      </c>
      <c r="AD62">
        <f>(Table311[[#This Row],[out_o1]]-Table311[[#This Row],[t1]])*Table311[[#This Row],[out_o1]]*(1-Table311[[#This Row],[out_o1]])*Table311[[#This Row],[out_h1]]</f>
        <v>4.5855660139766816E-2</v>
      </c>
      <c r="AE62">
        <f>(Table311[[#This Row],[out_o1]]-Table311[[#This Row],[t1]])*Table311[[#This Row],[out_o1]]*(1-Table311[[#This Row],[out_o1]])*Table311[[#This Row],[out_h2]]</f>
        <v>4.5719144911684099E-2</v>
      </c>
      <c r="AF62">
        <f>(Table311[[#This Row],[out_o2]]-Table311[[#This Row],[t2]])*Table311[[#This Row],[out_o2]]*(1-Table311[[#This Row],[out_o2]])*Table311[[#This Row],[out_h1]]</f>
        <v>-6.3946396701616434E-2</v>
      </c>
      <c r="AG62">
        <f>(Table311[[#This Row],[out_o2]]-Table311[[#This Row],[t2]])*Table311[[#This Row],[out_o2]]*(1-Table311[[#This Row],[out_o2]])*Table311[[#This Row],[out_h2]]</f>
        <v>-6.3756024195710262E-2</v>
      </c>
    </row>
    <row r="63" spans="1:33">
      <c r="A63">
        <v>43</v>
      </c>
      <c r="B63">
        <v>0.05</v>
      </c>
      <c r="C63">
        <v>0.1</v>
      </c>
      <c r="D63">
        <v>0.01</v>
      </c>
      <c r="E63">
        <v>0.99</v>
      </c>
      <c r="F63" s="29">
        <v>0.1</v>
      </c>
      <c r="G63">
        <f t="shared" si="0"/>
        <v>0.30303924667725063</v>
      </c>
      <c r="H63">
        <f t="shared" si="1"/>
        <v>0.50607849335450128</v>
      </c>
      <c r="I63">
        <f t="shared" si="2"/>
        <v>-0.20169203862879875</v>
      </c>
      <c r="J63">
        <f t="shared" si="3"/>
        <v>0.69661592274240247</v>
      </c>
      <c r="K63">
        <f t="shared" si="4"/>
        <v>-0.10949564773722878</v>
      </c>
      <c r="L63">
        <f t="shared" si="5"/>
        <v>-0.80893145176681525</v>
      </c>
      <c r="M63">
        <f t="shared" si="6"/>
        <v>0.5851050112156635</v>
      </c>
      <c r="N63">
        <f t="shared" si="7"/>
        <v>-0.6156635708970345</v>
      </c>
      <c r="O63">
        <f>((Table311[[#This Row],[i1]]*Table311[[#This Row],[w1]])+(Table311[[#This Row],[i2]]*Table311[[#This Row],[w2]]))</f>
        <v>6.5759811669312662E-2</v>
      </c>
      <c r="P63">
        <f>((Table311[[#This Row],[i1]]*Table311[[#This Row],[w3]])+(Table311[[#This Row],[i2]]*Table311[[#This Row],[w4]]))</f>
        <v>5.9576990342800312E-2</v>
      </c>
      <c r="Q63">
        <f>((1/(1 + EXP(-Table311[[#This Row],[h1]]))))</f>
        <v>0.51643403113169273</v>
      </c>
      <c r="R63">
        <f>((1/(1 + EXP(-Table311[[#This Row],[h2]]))))</f>
        <v>0.51488984365656731</v>
      </c>
      <c r="S63">
        <f>((Table311[[#This Row],[out_h1]]*Table311[[#This Row],[w5]])+(Table311[[#This Row],[out_h2]]*Table311[[#This Row],[w6]]))</f>
        <v>-0.47305786748140838</v>
      </c>
      <c r="T63">
        <f>((Table311[[#This Row],[out_h1]]*Table311[[#This Row],[w7]])+(Table311[[#This Row],[out_h2]]*Table311[[#This Row],[w8]]))</f>
        <v>-1.4830780186758652E-2</v>
      </c>
      <c r="U63">
        <f>((1/(1 + EXP(-Table311[[#This Row],[o1]]))))</f>
        <v>0.38389274322088662</v>
      </c>
      <c r="V63">
        <f>((1/(1 + EXP(-Table311[[#This Row],[o2]]))))</f>
        <v>0.49629237291140665</v>
      </c>
      <c r="W63">
        <f>((1/2 * (Table311[[#This Row],[t1]]-Table311[[#This Row],[out_o1]])^2))</f>
        <v>6.989789171661992E-2</v>
      </c>
      <c r="X63">
        <f>((1/2 * (Table311[[#This Row],[t2]]-Table311[[#This Row],[out_o2]])^2))</f>
        <v>0.12187361052272477</v>
      </c>
      <c r="Y63" s="30">
        <f>Table311[[#This Row],[E1]]+Table311[[#This Row],[E2]]</f>
        <v>0.19177150223934469</v>
      </c>
      <c r="Z6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-1.0226032635228053E-3</v>
      </c>
      <c r="AA63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-2.0452065270456106E-3</v>
      </c>
      <c r="AB6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5.5555132847644275E-5</v>
      </c>
      <c r="AC63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1.1111026569528855E-4</v>
      </c>
      <c r="AD63">
        <f>(Table311[[#This Row],[out_o1]]-Table311[[#This Row],[t1]])*Table311[[#This Row],[out_o1]]*(1-Table311[[#This Row],[out_o1]])*Table311[[#This Row],[out_h1]]</f>
        <v>4.5669695491634098E-2</v>
      </c>
      <c r="AE63">
        <f>(Table311[[#This Row],[out_o1]]-Table311[[#This Row],[t1]])*Table311[[#This Row],[out_o1]]*(1-Table311[[#This Row],[out_o1]])*Table311[[#This Row],[out_h2]]</f>
        <v>4.5533138705055889E-2</v>
      </c>
      <c r="AF63">
        <f>(Table311[[#This Row],[out_o2]]-Table311[[#This Row],[t2]])*Table311[[#This Row],[out_o2]]*(1-Table311[[#This Row],[out_o2]])*Table311[[#This Row],[out_h1]]</f>
        <v>-6.3738350105166167E-2</v>
      </c>
      <c r="AG63">
        <f>(Table311[[#This Row],[out_o2]]-Table311[[#This Row],[t2]])*Table311[[#This Row],[out_o2]]*(1-Table311[[#This Row],[out_o2]])*Table311[[#This Row],[out_h2]]</f>
        <v>-6.3547766301651376E-2</v>
      </c>
    </row>
    <row r="64" spans="1:33">
      <c r="A64">
        <v>44</v>
      </c>
      <c r="B64">
        <v>0.05</v>
      </c>
      <c r="C64">
        <v>0.1</v>
      </c>
      <c r="D64">
        <v>0.01</v>
      </c>
      <c r="E64">
        <v>0.99</v>
      </c>
      <c r="F64" s="29">
        <v>0.1</v>
      </c>
      <c r="G64">
        <f t="shared" si="0"/>
        <v>0.30314150700360293</v>
      </c>
      <c r="H64">
        <f t="shared" si="1"/>
        <v>0.50628301400720588</v>
      </c>
      <c r="I64">
        <f t="shared" si="2"/>
        <v>-0.20169759414208352</v>
      </c>
      <c r="J64">
        <f t="shared" si="3"/>
        <v>0.69660481171583299</v>
      </c>
      <c r="K64">
        <f t="shared" si="4"/>
        <v>-0.11406261728639219</v>
      </c>
      <c r="L64">
        <f t="shared" si="5"/>
        <v>-0.81348476563732086</v>
      </c>
      <c r="M64">
        <f t="shared" si="6"/>
        <v>0.59147884622618008</v>
      </c>
      <c r="N64">
        <f t="shared" si="7"/>
        <v>-0.60930879426686935</v>
      </c>
      <c r="O64">
        <f>((Table311[[#This Row],[i1]]*Table311[[#This Row],[w1]])+(Table311[[#This Row],[i2]]*Table311[[#This Row],[w2]]))</f>
        <v>6.5785376750900737E-2</v>
      </c>
      <c r="P64">
        <f>((Table311[[#This Row],[i1]]*Table311[[#This Row],[w3]])+(Table311[[#This Row],[i2]]*Table311[[#This Row],[w4]]))</f>
        <v>5.9575601464479121E-2</v>
      </c>
      <c r="Q64">
        <f>((1/(1 + EXP(-Table311[[#This Row],[h1]]))))</f>
        <v>0.51644041549485686</v>
      </c>
      <c r="R64">
        <f>((1/(1 + EXP(-Table311[[#This Row],[h2]]))))</f>
        <v>0.51488949674490447</v>
      </c>
      <c r="S64">
        <f>((Table311[[#This Row],[out_h1]]*Table311[[#This Row],[w5]])+(Table311[[#This Row],[out_h2]]*Table311[[#This Row],[w6]]))</f>
        <v>-0.47776130705246195</v>
      </c>
      <c r="T64">
        <f>((Table311[[#This Row],[out_h1]]*Table311[[#This Row],[w7]])+(Table311[[#This Row],[out_h2]]*Table311[[#This Row],[w8]]))</f>
        <v>-8.2631173408458936E-3</v>
      </c>
      <c r="U64">
        <f>((1/(1 + EXP(-Table311[[#This Row],[o1]]))))</f>
        <v>0.3827808991351051</v>
      </c>
      <c r="V64">
        <f>((1/(1 + EXP(-Table311[[#This Row],[o2]]))))</f>
        <v>0.49793423241883922</v>
      </c>
      <c r="W64">
        <f>((1/2 * (Table311[[#This Row],[t1]]-Table311[[#This Row],[out_o1]])^2))</f>
        <v>6.9482799379988705E-2</v>
      </c>
      <c r="X64">
        <f>((1/2 * (Table311[[#This Row],[t2]]-Table311[[#This Row],[out_o2]])^2))</f>
        <v>0.12106435981261847</v>
      </c>
      <c r="Y64" s="30">
        <f>Table311[[#This Row],[E1]]+Table311[[#This Row],[E2]]</f>
        <v>0.19054715919260717</v>
      </c>
      <c r="Z6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-1.0339587896259438E-3</v>
      </c>
      <c r="AA64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-2.0679175792518876E-3</v>
      </c>
      <c r="AB6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4.1300273678757622E-5</v>
      </c>
      <c r="AC64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8.2600547357515244E-5</v>
      </c>
      <c r="AD64">
        <f>(Table311[[#This Row],[out_o1]]-Table311[[#This Row],[t1]])*Table311[[#This Row],[out_o1]]*(1-Table311[[#This Row],[out_o1]])*Table311[[#This Row],[out_h1]]</f>
        <v>4.5484506721642018E-2</v>
      </c>
      <c r="AE64">
        <f>(Table311[[#This Row],[out_o1]]-Table311[[#This Row],[t1]])*Table311[[#This Row],[out_o1]]*(1-Table311[[#This Row],[out_o1]])*Table311[[#This Row],[out_h2]]</f>
        <v>4.5347912504399485E-2</v>
      </c>
      <c r="AF64">
        <f>(Table311[[#This Row],[out_o2]]-Table311[[#This Row],[t2]])*Table311[[#This Row],[out_o2]]*(1-Table311[[#This Row],[out_o2]])*Table311[[#This Row],[out_h1]]</f>
        <v>-6.3529577923201172E-2</v>
      </c>
      <c r="AG64">
        <f>(Table311[[#This Row],[out_o2]]-Table311[[#This Row],[t2]])*Table311[[#This Row],[out_o2]]*(1-Table311[[#This Row],[out_o2]])*Table311[[#This Row],[out_h2]]</f>
        <v>-6.3338792673593547E-2</v>
      </c>
    </row>
    <row r="65" spans="1:33">
      <c r="A65">
        <v>45</v>
      </c>
      <c r="B65">
        <v>0.05</v>
      </c>
      <c r="C65">
        <v>0.1</v>
      </c>
      <c r="D65">
        <v>0.01</v>
      </c>
      <c r="E65">
        <v>0.99</v>
      </c>
      <c r="F65" s="29">
        <v>0.1</v>
      </c>
      <c r="G65">
        <f t="shared" si="0"/>
        <v>0.3032449028825655</v>
      </c>
      <c r="H65">
        <f t="shared" si="1"/>
        <v>0.50648980576513103</v>
      </c>
      <c r="I65">
        <f t="shared" si="2"/>
        <v>-0.2017017241694514</v>
      </c>
      <c r="J65">
        <f t="shared" si="3"/>
        <v>0.69659655166109724</v>
      </c>
      <c r="K65">
        <f t="shared" si="4"/>
        <v>-0.11861106795855639</v>
      </c>
      <c r="L65">
        <f t="shared" si="5"/>
        <v>-0.81801955688776085</v>
      </c>
      <c r="M65">
        <f t="shared" si="6"/>
        <v>0.59783180401850022</v>
      </c>
      <c r="N65">
        <f t="shared" si="7"/>
        <v>-0.60297491499950995</v>
      </c>
      <c r="O65">
        <f>((Table311[[#This Row],[i1]]*Table311[[#This Row],[w1]])+(Table311[[#This Row],[i2]]*Table311[[#This Row],[w2]]))</f>
        <v>6.5811225720641381E-2</v>
      </c>
      <c r="P65">
        <f>((Table311[[#This Row],[i1]]*Table311[[#This Row],[w3]])+(Table311[[#This Row],[i2]]*Table311[[#This Row],[w4]]))</f>
        <v>5.9574568957637151E-2</v>
      </c>
      <c r="Q65">
        <f>((1/(1 + EXP(-Table311[[#This Row],[h1]]))))</f>
        <v>0.51644687074790108</v>
      </c>
      <c r="R65">
        <f>((1/(1 + EXP(-Table311[[#This Row],[h2]]))))</f>
        <v>0.51488923884709381</v>
      </c>
      <c r="S65">
        <f>((Table311[[#This Row],[out_h1]]*Table311[[#This Row],[w5]])+(Table311[[#This Row],[out_h2]]*Table311[[#This Row],[w6]]))</f>
        <v>-0.48244578189123921</v>
      </c>
      <c r="T65">
        <f>((Table311[[#This Row],[out_h1]]*Table311[[#This Row],[w7]])+(Table311[[#This Row],[out_h2]]*Table311[[#This Row],[w8]]))</f>
        <v>-1.7169306090618619E-3</v>
      </c>
      <c r="U65">
        <f>((1/(1 + EXP(-Table311[[#This Row],[o1]]))))</f>
        <v>0.3816747560144847</v>
      </c>
      <c r="V65">
        <f>((1/(1 + EXP(-Table311[[#This Row],[o2]]))))</f>
        <v>0.49957076745317724</v>
      </c>
      <c r="W65">
        <f>((1/2 * (Table311[[#This Row],[t1]]-Table311[[#This Row],[out_o1]])^2))</f>
        <v>6.9071062129213365E-2</v>
      </c>
      <c r="X65">
        <f>((1/2 * (Table311[[#This Row],[t2]]-Table311[[#This Row],[out_o2]])^2))</f>
        <v>0.12026041606823278</v>
      </c>
      <c r="Y65" s="30">
        <f>Table311[[#This Row],[E1]]+Table311[[#This Row],[E2]]</f>
        <v>0.18933147819744614</v>
      </c>
      <c r="Z6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-1.0451486100195786E-3</v>
      </c>
      <c r="AA65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-2.0902972200391571E-3</v>
      </c>
      <c r="AB6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2.717750560645708E-5</v>
      </c>
      <c r="AC65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5.435501121291416E-5</v>
      </c>
      <c r="AD65">
        <f>(Table311[[#This Row],[out_o1]]-Table311[[#This Row],[t1]])*Table311[[#This Row],[out_o1]]*(1-Table311[[#This Row],[out_o1]])*Table311[[#This Row],[out_h1]]</f>
        <v>4.5300096741409383E-2</v>
      </c>
      <c r="AE65">
        <f>(Table311[[#This Row],[out_o1]]-Table311[[#This Row],[t1]])*Table311[[#This Row],[out_o1]]*(1-Table311[[#This Row],[out_o1]])*Table311[[#This Row],[out_h2]]</f>
        <v>4.5163469181459436E-2</v>
      </c>
      <c r="AF65">
        <f>(Table311[[#This Row],[out_o2]]-Table311[[#This Row],[t2]])*Table311[[#This Row],[out_o2]]*(1-Table311[[#This Row],[out_o2]])*Table311[[#This Row],[out_h1]]</f>
        <v>-6.3320113953453036E-2</v>
      </c>
      <c r="AG65">
        <f>(Table311[[#This Row],[out_o2]]-Table311[[#This Row],[t2]])*Table311[[#This Row],[out_o2]]*(1-Table311[[#This Row],[out_o2]])*Table311[[#This Row],[out_h2]]</f>
        <v>-6.3129137039770092E-2</v>
      </c>
    </row>
    <row r="66" spans="1:33">
      <c r="A66">
        <v>46</v>
      </c>
      <c r="B66">
        <v>0.05</v>
      </c>
      <c r="C66">
        <v>0.1</v>
      </c>
      <c r="D66">
        <v>0.01</v>
      </c>
      <c r="E66">
        <v>0.99</v>
      </c>
      <c r="F66" s="29">
        <v>0.1</v>
      </c>
      <c r="G66">
        <f t="shared" si="0"/>
        <v>0.30334941774356744</v>
      </c>
      <c r="H66">
        <f t="shared" si="1"/>
        <v>0.5066988354871349</v>
      </c>
      <c r="I66">
        <f t="shared" si="2"/>
        <v>-0.20170444192001205</v>
      </c>
      <c r="J66">
        <f t="shared" si="3"/>
        <v>0.69659111615997593</v>
      </c>
      <c r="K66">
        <f t="shared" si="4"/>
        <v>-0.12314107763269733</v>
      </c>
      <c r="L66">
        <f t="shared" si="5"/>
        <v>-0.8225359038059068</v>
      </c>
      <c r="M66">
        <f t="shared" si="6"/>
        <v>0.60416381541384556</v>
      </c>
      <c r="N66">
        <f t="shared" si="7"/>
        <v>-0.59666200129553293</v>
      </c>
      <c r="O66">
        <f>((Table311[[#This Row],[i1]]*Table311[[#This Row],[w1]])+(Table311[[#This Row],[i2]]*Table311[[#This Row],[w2]]))</f>
        <v>6.5837354435891865E-2</v>
      </c>
      <c r="P66">
        <f>((Table311[[#This Row],[i1]]*Table311[[#This Row],[w3]])+(Table311[[#This Row],[i2]]*Table311[[#This Row],[w4]]))</f>
        <v>5.9573889519996995E-2</v>
      </c>
      <c r="Q66">
        <f>((1/(1 + EXP(-Table311[[#This Row],[h1]]))))</f>
        <v>0.51645339585610339</v>
      </c>
      <c r="R66">
        <f>((1/(1 + EXP(-Table311[[#This Row],[h2]]))))</f>
        <v>0.51488906913830623</v>
      </c>
      <c r="S66">
        <f>((Table311[[#This Row],[out_h1]]*Table311[[#This Row],[w5]])+(Table311[[#This Row],[out_h2]]*Table311[[#This Row],[w6]]))</f>
        <v>-0.48711137355624534</v>
      </c>
      <c r="T66">
        <f>((Table311[[#This Row],[out_h1]]*Table311[[#This Row],[w7]])+(Table311[[#This Row],[out_h2]]*Table311[[#This Row],[w8]]))</f>
        <v>4.8077116866047098E-3</v>
      </c>
      <c r="U66">
        <f>((1/(1 + EXP(-Table311[[#This Row],[o1]]))))</f>
        <v>0.38057428992617637</v>
      </c>
      <c r="V66">
        <f>((1/(1 + EXP(-Table311[[#This Row],[o2]]))))</f>
        <v>0.50120192560653387</v>
      </c>
      <c r="W66">
        <f>((1/2 * (Table311[[#This Row],[t1]]-Table311[[#This Row],[out_o1]])^2))</f>
        <v>6.8662652177144901E-2</v>
      </c>
      <c r="X66">
        <f>((1/2 * (Table311[[#This Row],[t2]]-Table311[[#This Row],[out_o2]])^2))</f>
        <v>0.11946177876538022</v>
      </c>
      <c r="Y66" s="30">
        <f>Table311[[#This Row],[E1]]+Table311[[#This Row],[E2]]</f>
        <v>0.18812443094252512</v>
      </c>
      <c r="Z6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-1.0561737081325191E-3</v>
      </c>
      <c r="AA66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-2.1123474162650382E-3</v>
      </c>
      <c r="AB6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1.3186773459259521E-5</v>
      </c>
      <c r="AC66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2.6373546918519042E-5</v>
      </c>
      <c r="AD66">
        <f>(Table311[[#This Row],[out_o1]]-Table311[[#This Row],[t1]])*Table311[[#This Row],[out_o1]]*(1-Table311[[#This Row],[out_o1]])*Table311[[#This Row],[out_h1]]</f>
        <v>4.5116468270676044E-2</v>
      </c>
      <c r="AE66">
        <f>(Table311[[#This Row],[out_o1]]-Table311[[#This Row],[t1]])*Table311[[#This Row],[out_o1]]*(1-Table311[[#This Row],[out_o1]])*Table311[[#This Row],[out_h2]]</f>
        <v>4.4979811415876057E-2</v>
      </c>
      <c r="AF66">
        <f>(Table311[[#This Row],[out_o2]]-Table311[[#This Row],[t2]])*Table311[[#This Row],[out_o2]]*(1-Table311[[#This Row],[out_o2]])*Table311[[#This Row],[out_h1]]</f>
        <v>-6.3109991668871962E-2</v>
      </c>
      <c r="AG66">
        <f>(Table311[[#This Row],[out_o2]]-Table311[[#This Row],[t2]])*Table311[[#This Row],[out_o2]]*(1-Table311[[#This Row],[out_o2]])*Table311[[#This Row],[out_h2]]</f>
        <v>-6.291883280164462E-2</v>
      </c>
    </row>
    <row r="67" spans="1:33">
      <c r="A67">
        <v>47</v>
      </c>
      <c r="B67">
        <v>0.05</v>
      </c>
      <c r="C67">
        <v>0.1</v>
      </c>
      <c r="D67">
        <v>0.01</v>
      </c>
      <c r="E67">
        <v>0.99</v>
      </c>
      <c r="F67" s="29">
        <v>0.1</v>
      </c>
      <c r="G67">
        <f t="shared" si="0"/>
        <v>0.30345503511438071</v>
      </c>
      <c r="H67">
        <f t="shared" si="1"/>
        <v>0.50691007022876144</v>
      </c>
      <c r="I67">
        <f t="shared" si="2"/>
        <v>-0.20170576059735798</v>
      </c>
      <c r="J67">
        <f t="shared" si="3"/>
        <v>0.69658847880528407</v>
      </c>
      <c r="K67">
        <f t="shared" si="4"/>
        <v>-0.12765272445976494</v>
      </c>
      <c r="L67">
        <f t="shared" si="5"/>
        <v>-0.82703388494749441</v>
      </c>
      <c r="M67">
        <f t="shared" si="6"/>
        <v>0.61047481458073272</v>
      </c>
      <c r="N67">
        <f t="shared" si="7"/>
        <v>-0.59037011801536843</v>
      </c>
      <c r="O67">
        <f>((Table311[[#This Row],[i1]]*Table311[[#This Row],[w1]])+(Table311[[#This Row],[i2]]*Table311[[#This Row],[w2]]))</f>
        <v>6.5863758778595183E-2</v>
      </c>
      <c r="P67">
        <f>((Table311[[#This Row],[i1]]*Table311[[#This Row],[w3]])+(Table311[[#This Row],[i2]]*Table311[[#This Row],[w4]]))</f>
        <v>5.9573559850660512E-2</v>
      </c>
      <c r="Q67">
        <f>((1/(1 + EXP(-Table311[[#This Row],[h1]]))))</f>
        <v>0.5164599897908827</v>
      </c>
      <c r="R67">
        <f>((1/(1 + EXP(-Table311[[#This Row],[h2]]))))</f>
        <v>0.51488898679405426</v>
      </c>
      <c r="S67">
        <f>((Table311[[#This Row],[out_h1]]*Table311[[#This Row],[w5]])+(Table311[[#This Row],[out_h2]]*Table311[[#This Row],[w6]]))</f>
        <v>-0.49175816383623439</v>
      </c>
      <c r="T67">
        <f>((Table311[[#This Row],[out_h1]]*Table311[[#This Row],[w7]])+(Table311[[#This Row],[out_h2]]*Table311[[#This Row],[w8]]))</f>
        <v>1.1310744607536949E-2</v>
      </c>
      <c r="U67">
        <f>((1/(1 + EXP(-Table311[[#This Row],[o1]]))))</f>
        <v>0.37947947673604498</v>
      </c>
      <c r="V67">
        <f>((1/(1 + EXP(-Table311[[#This Row],[o2]]))))</f>
        <v>0.50282765600608548</v>
      </c>
      <c r="W67">
        <f>((1/2 * (Table311[[#This Row],[t1]]-Table311[[#This Row],[out_o1]])^2))</f>
        <v>6.8257541864570795E-2</v>
      </c>
      <c r="X67">
        <f>((1/2 * (Table311[[#This Row],[t2]]-Table311[[#This Row],[out_o2]])^2))</f>
        <v>0.11866844637626249</v>
      </c>
      <c r="Y67" s="30">
        <f>Table311[[#This Row],[E1]]+Table311[[#This Row],[E2]]</f>
        <v>0.18692598824083329</v>
      </c>
      <c r="Z6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-1.0670350890966151E-3</v>
      </c>
      <c r="AA67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-2.1340701781932302E-3</v>
      </c>
      <c r="AB6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-6.7200611053851339E-7</v>
      </c>
      <c r="AC67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-1.3440122210770268E-6</v>
      </c>
      <c r="AD67">
        <f>(Table311[[#This Row],[out_o1]]-Table311[[#This Row],[t1]])*Table311[[#This Row],[out_o1]]*(1-Table311[[#This Row],[out_o1]])*Table311[[#This Row],[out_h1]]</f>
        <v>4.4933623841529234E-2</v>
      </c>
      <c r="AE67">
        <f>(Table311[[#This Row],[out_o1]]-Table311[[#This Row],[t1]])*Table311[[#This Row],[out_o1]]*(1-Table311[[#This Row],[out_o1]])*Table311[[#This Row],[out_h2]]</f>
        <v>4.4796941699429542E-2</v>
      </c>
      <c r="AF67">
        <f>(Table311[[#This Row],[out_o2]]-Table311[[#This Row],[t2]])*Table311[[#This Row],[out_o2]]*(1-Table311[[#This Row],[out_o2]])*Table311[[#This Row],[out_h1]]</f>
        <v>-6.2899244208562077E-2</v>
      </c>
      <c r="AG67">
        <f>(Table311[[#This Row],[out_o2]]-Table311[[#This Row],[t2]])*Table311[[#This Row],[out_o2]]*(1-Table311[[#This Row],[out_o2]])*Table311[[#This Row],[out_h2]]</f>
        <v>-6.2707913024921097E-2</v>
      </c>
    </row>
    <row r="68" spans="1:33">
      <c r="A68">
        <v>48</v>
      </c>
      <c r="B68">
        <v>0.05</v>
      </c>
      <c r="C68">
        <v>0.1</v>
      </c>
      <c r="D68">
        <v>0.01</v>
      </c>
      <c r="E68">
        <v>0.99</v>
      </c>
      <c r="F68" s="29">
        <v>0.1</v>
      </c>
      <c r="G68">
        <f t="shared" si="0"/>
        <v>0.30356173862329039</v>
      </c>
      <c r="H68">
        <f t="shared" si="1"/>
        <v>0.5071234772465808</v>
      </c>
      <c r="I68">
        <f t="shared" si="2"/>
        <v>-0.20170569339674693</v>
      </c>
      <c r="J68">
        <f t="shared" si="3"/>
        <v>0.69658861320650622</v>
      </c>
      <c r="K68">
        <f t="shared" si="4"/>
        <v>-0.13214608684391788</v>
      </c>
      <c r="L68">
        <f t="shared" si="5"/>
        <v>-0.8315135791174374</v>
      </c>
      <c r="M68">
        <f t="shared" si="6"/>
        <v>0.6167647390015889</v>
      </c>
      <c r="N68">
        <f t="shared" si="7"/>
        <v>-0.58409932671287634</v>
      </c>
      <c r="O68">
        <f>((Table311[[#This Row],[i1]]*Table311[[#This Row],[w1]])+(Table311[[#This Row],[i2]]*Table311[[#This Row],[w2]]))</f>
        <v>6.5890434655822602E-2</v>
      </c>
      <c r="P68">
        <f>((Table311[[#This Row],[i1]]*Table311[[#This Row],[w3]])+(Table311[[#This Row],[i2]]*Table311[[#This Row],[w4]]))</f>
        <v>5.9573576650813274E-2</v>
      </c>
      <c r="Q68">
        <f>((1/(1 + EXP(-Table311[[#This Row],[h1]]))))</f>
        <v>0.51646665152993498</v>
      </c>
      <c r="R68">
        <f>((1/(1 + EXP(-Table311[[#This Row],[h2]]))))</f>
        <v>0.51488899099036811</v>
      </c>
      <c r="S68">
        <f>((Table311[[#This Row],[out_h1]]*Table311[[#This Row],[w5]])+(Table311[[#This Row],[out_h2]]*Table311[[#This Row],[w6]]))</f>
        <v>-0.49638623473162924</v>
      </c>
      <c r="T68">
        <f>((Table311[[#This Row],[out_h1]]*Table311[[#This Row],[w7]])+(Table311[[#This Row],[out_h2]]*Table311[[#This Row],[w8]]))</f>
        <v>1.7792106564538612E-2</v>
      </c>
      <c r="U68">
        <f>((1/(1 + EXP(-Table311[[#This Row],[o1]]))))</f>
        <v>0.37839029211830477</v>
      </c>
      <c r="V68">
        <f>((1/(1 + EXP(-Table311[[#This Row],[o2]]))))</f>
        <v>0.50444790930625616</v>
      </c>
      <c r="W68">
        <f>((1/2 * (Table311[[#This Row],[t1]]-Table311[[#This Row],[out_o1]])^2))</f>
        <v>6.7855703663504963E-2</v>
      </c>
      <c r="X68">
        <f>((1/2 * (Table311[[#This Row],[t2]]-Table311[[#This Row],[out_o2]])^2))</f>
        <v>0.11788041638853282</v>
      </c>
      <c r="Y68" s="30">
        <f>Table311[[#This Row],[E1]]+Table311[[#This Row],[E2]]</f>
        <v>0.18573612005203777</v>
      </c>
      <c r="Z6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-1.0777337789495342E-3</v>
      </c>
      <c r="AA68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-2.1554675578990684E-3</v>
      </c>
      <c r="AB6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-1.439894415313391E-5</v>
      </c>
      <c r="AC68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-2.879788830626782E-5</v>
      </c>
      <c r="AD68">
        <f>(Table311[[#This Row],[out_o1]]-Table311[[#This Row],[t1]])*Table311[[#This Row],[out_o1]]*(1-Table311[[#This Row],[out_o1]])*Table311[[#This Row],[out_h1]]</f>
        <v>4.4751565802579787E-2</v>
      </c>
      <c r="AE68">
        <f>(Table311[[#This Row],[out_o1]]-Table311[[#This Row],[t1]])*Table311[[#This Row],[out_o1]]*(1-Table311[[#This Row],[out_o1]])*Table311[[#This Row],[out_h2]]</f>
        <v>4.4614862340233451E-2</v>
      </c>
      <c r="AF68">
        <f>(Table311[[#This Row],[out_o2]]-Table311[[#This Row],[t2]])*Table311[[#This Row],[out_o2]]*(1-Table311[[#This Row],[out_o2]])*Table311[[#This Row],[out_h1]]</f>
        <v>-6.2687904369156847E-2</v>
      </c>
      <c r="AG68">
        <f>(Table311[[#This Row],[out_o2]]-Table311[[#This Row],[t2]])*Table311[[#This Row],[out_o2]]*(1-Table311[[#This Row],[out_o2]])*Table311[[#This Row],[out_h2]]</f>
        <v>-6.2496410430993771E-2</v>
      </c>
    </row>
    <row r="69" spans="1:33">
      <c r="A69">
        <v>49</v>
      </c>
      <c r="B69">
        <v>0.05</v>
      </c>
      <c r="C69">
        <v>0.1</v>
      </c>
      <c r="D69">
        <v>0.01</v>
      </c>
      <c r="E69">
        <v>0.99</v>
      </c>
      <c r="F69" s="29">
        <v>0.1</v>
      </c>
      <c r="G69">
        <f t="shared" si="0"/>
        <v>0.30366951200118536</v>
      </c>
      <c r="H69">
        <f t="shared" si="1"/>
        <v>0.50733902400237074</v>
      </c>
      <c r="I69">
        <f t="shared" si="2"/>
        <v>-0.20170425350233162</v>
      </c>
      <c r="J69">
        <f t="shared" si="3"/>
        <v>0.69659149299533685</v>
      </c>
      <c r="K69">
        <f t="shared" si="4"/>
        <v>-0.13662124342417586</v>
      </c>
      <c r="L69">
        <f t="shared" si="5"/>
        <v>-0.83597506535146071</v>
      </c>
      <c r="M69">
        <f t="shared" si="6"/>
        <v>0.62303352943850454</v>
      </c>
      <c r="N69">
        <f t="shared" si="7"/>
        <v>-0.57784968566977701</v>
      </c>
      <c r="O69">
        <f>((Table311[[#This Row],[i1]]*Table311[[#This Row],[w1]])+(Table311[[#This Row],[i2]]*Table311[[#This Row],[w2]]))</f>
        <v>6.5917378000296345E-2</v>
      </c>
      <c r="P69">
        <f>((Table311[[#This Row],[i1]]*Table311[[#This Row],[w3]])+(Table311[[#This Row],[i2]]*Table311[[#This Row],[w4]]))</f>
        <v>5.9573936624417109E-2</v>
      </c>
      <c r="Q69">
        <f>((1/(1 + EXP(-Table311[[#This Row],[h1]]))))</f>
        <v>0.51647338005736343</v>
      </c>
      <c r="R69">
        <f>((1/(1 + EXP(-Table311[[#This Row],[h2]]))))</f>
        <v>0.51488908090396901</v>
      </c>
      <c r="S69">
        <f>((Table311[[#This Row],[out_h1]]*Table311[[#This Row],[w5]])+(Table311[[#This Row],[out_h2]]*Table311[[#This Row],[w6]]))</f>
        <v>-0.500995668436373</v>
      </c>
      <c r="T69">
        <f>((Table311[[#This Row],[out_h1]]*Table311[[#This Row],[w7]])+(Table311[[#This Row],[out_h2]]*Table311[[#This Row],[w8]]))</f>
        <v>2.425173928301444E-2</v>
      </c>
      <c r="U69">
        <f>((1/(1 + EXP(-Table311[[#This Row],[o1]]))))</f>
        <v>0.37730671156494966</v>
      </c>
      <c r="V69">
        <f>((1/(1 + EXP(-Table311[[#This Row],[o2]]))))</f>
        <v>0.50606263768022419</v>
      </c>
      <c r="W69">
        <f>((1/2 * (Table311[[#This Row],[t1]]-Table311[[#This Row],[out_o1]])^2))</f>
        <v>6.7457110180328558E-2</v>
      </c>
      <c r="X69">
        <f>((1/2 * (Table311[[#This Row],[t2]]-Table311[[#This Row],[out_o2]])^2))</f>
        <v>0.11709768532451098</v>
      </c>
      <c r="Y69" s="30">
        <f>Table311[[#This Row],[E1]]+Table311[[#This Row],[E2]]</f>
        <v>0.18455479550483955</v>
      </c>
      <c r="Z6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-1.0882708238417586E-3</v>
      </c>
      <c r="AA69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-2.1765416476835172E-3</v>
      </c>
      <c r="AB6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-2.7994178938117287E-5</v>
      </c>
      <c r="AC69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-5.5988357876234574E-5</v>
      </c>
      <c r="AD69">
        <f>(Table311[[#This Row],[out_o1]]-Table311[[#This Row],[t1]])*Table311[[#This Row],[out_o1]]*(1-Table311[[#This Row],[out_o1]])*Table311[[#This Row],[out_h1]]</f>
        <v>4.4570296323087566E-2</v>
      </c>
      <c r="AE69">
        <f>(Table311[[#This Row],[out_o1]]-Table311[[#This Row],[t1]])*Table311[[#This Row],[out_o1]]*(1-Table311[[#This Row],[out_o1]])*Table311[[#This Row],[out_h2]]</f>
        <v>4.4433575466877387E-2</v>
      </c>
      <c r="AF69">
        <f>(Table311[[#This Row],[out_o2]]-Table311[[#This Row],[t2]])*Table311[[#This Row],[out_o2]]*(1-Table311[[#This Row],[out_o2]])*Table311[[#This Row],[out_h1]]</f>
        <v>-6.2476004596631683E-2</v>
      </c>
      <c r="AG69">
        <f>(Table311[[#This Row],[out_o2]]-Table311[[#This Row],[t2]])*Table311[[#This Row],[out_o2]]*(1-Table311[[#This Row],[out_o2]])*Table311[[#This Row],[out_h2]]</f>
        <v>-6.2284357388833839E-2</v>
      </c>
    </row>
    <row r="70" spans="1:33">
      <c r="A70">
        <v>50</v>
      </c>
      <c r="B70">
        <v>0.05</v>
      </c>
      <c r="C70">
        <v>0.1</v>
      </c>
      <c r="D70">
        <v>0.01</v>
      </c>
      <c r="E70">
        <v>0.99</v>
      </c>
      <c r="F70" s="29">
        <v>0.1</v>
      </c>
      <c r="G70">
        <f t="shared" si="0"/>
        <v>0.30377833908356955</v>
      </c>
      <c r="H70">
        <f t="shared" si="1"/>
        <v>0.50755667816713912</v>
      </c>
      <c r="I70">
        <f t="shared" si="2"/>
        <v>-0.20170145408443782</v>
      </c>
      <c r="J70">
        <f t="shared" si="3"/>
        <v>0.6965970918311245</v>
      </c>
      <c r="K70">
        <f t="shared" si="4"/>
        <v>-0.14107827305648463</v>
      </c>
      <c r="L70">
        <f t="shared" si="5"/>
        <v>-0.8404184228981485</v>
      </c>
      <c r="M70">
        <f t="shared" si="6"/>
        <v>0.62928112989816776</v>
      </c>
      <c r="N70">
        <f t="shared" si="7"/>
        <v>-0.57162124993089358</v>
      </c>
      <c r="O70">
        <f>((Table311[[#This Row],[i1]]*Table311[[#This Row],[w1]])+(Table311[[#This Row],[i2]]*Table311[[#This Row],[w2]]))</f>
        <v>6.5944584770892392E-2</v>
      </c>
      <c r="P70">
        <f>((Table311[[#This Row],[i1]]*Table311[[#This Row],[w3]])+(Table311[[#This Row],[i2]]*Table311[[#This Row],[w4]]))</f>
        <v>5.9574636478890566E-2</v>
      </c>
      <c r="Q70">
        <f>((1/(1 + EXP(-Table311[[#This Row],[h1]]))))</f>
        <v>0.51648017436380422</v>
      </c>
      <c r="R70">
        <f>((1/(1 + EXP(-Table311[[#This Row],[h2]]))))</f>
        <v>0.51488925571243838</v>
      </c>
      <c r="S70">
        <f>((Table311[[#This Row],[out_h1]]*Table311[[#This Row],[w5]])+(Table311[[#This Row],[out_h2]]*Table311[[#This Row],[w6]]))</f>
        <v>-0.50558654732020658</v>
      </c>
      <c r="T70">
        <f>((Table311[[#This Row],[out_h1]]*Table311[[#This Row],[w7]])+(Table311[[#This Row],[out_h2]]*Table311[[#This Row],[w8]]))</f>
        <v>3.0689587767325888E-2</v>
      </c>
      <c r="U70">
        <f>((1/(1 + EXP(-Table311[[#This Row],[o1]]))))</f>
        <v>0.37622871039498074</v>
      </c>
      <c r="V70">
        <f>((1/(1 + EXP(-Table311[[#This Row],[o2]]))))</f>
        <v>0.5076717948107784</v>
      </c>
      <c r="W70">
        <f>((1/2 * (Table311[[#This Row],[t1]]-Table311[[#This Row],[out_o1]])^2))</f>
        <v>6.706173415878533E-2</v>
      </c>
      <c r="X70">
        <f>((1/2 * (Table311[[#This Row],[t2]]-Table311[[#This Row],[out_o2]])^2))</f>
        <v>0.11632024876052792</v>
      </c>
      <c r="Y70" s="30">
        <f>Table311[[#This Row],[E1]]+Table311[[#This Row],[E2]]</f>
        <v>0.18338198291931324</v>
      </c>
      <c r="Z7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Row],[i1]]</f>
        <v>-1.0986472892483942E-3</v>
      </c>
      <c r="AA70">
        <f>((Table311[[#This Row],[out_o1]]-Table311[[#This Row],[t1]])*Table311[[#This Row],[out_o1]]*(1-Table311[[#This Row],[out_o1]])*Table311[[#This Row],[w5]]+(Table311[[#This Row],[out_o2]]-Table311[[#This Row],[t2]])*Table311[[#This Row],[out_o2]]*(1-Table311[[#This Row],[out_o2]])*Table311[[#This Row],[w7]])*(Table311[[#This Row],[out_h1]]*(1-Table311[[#This Row],[out_h1]]))*Table311[[#This Row],[i2]]</f>
        <v>-2.1972945784967885E-3</v>
      </c>
      <c r="AB7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Row],[i1]]</f>
        <v>-4.1457875462702278E-5</v>
      </c>
      <c r="AC70">
        <f>((Table311[[#This Row],[out_o1]]-Table311[[#This Row],[t1]])*Table311[[#This Row],[out_o1]]*(1-Table311[[#This Row],[out_o1]])*Table311[[#This Row],[w6]]+(Table311[[#This Row],[out_o2]]-Table311[[#This Row],[t2]])*Table311[[#This Row],[out_o2]]*(1-Table311[[#This Row],[out_o2]])*Table311[[#This Row],[w8]])*(Table311[[#This Row],[out_h1]]*(1-Table311[[#This Row],[out_h1]]))*Table311[[#This Row],[i2]]</f>
        <v>-8.2915750925404555E-5</v>
      </c>
      <c r="AD70">
        <f>(Table311[[#This Row],[out_o1]]-Table311[[#This Row],[t1]])*Table311[[#This Row],[out_o1]]*(1-Table311[[#This Row],[out_o1]])*Table311[[#This Row],[out_h1]]</f>
        <v>4.4389817397035528E-2</v>
      </c>
      <c r="AE70">
        <f>(Table311[[#This Row],[out_o1]]-Table311[[#This Row],[t1]])*Table311[[#This Row],[out_o1]]*(1-Table311[[#This Row],[out_o1]])*Table311[[#This Row],[out_h2]]</f>
        <v>4.4253083032517744E-2</v>
      </c>
      <c r="AF70">
        <f>(Table311[[#This Row],[out_o2]]-Table311[[#This Row],[t2]])*Table311[[#This Row],[out_o2]]*(1-Table311[[#This Row],[out_o2]])*Table311[[#This Row],[out_h1]]</f>
        <v>-6.2263576978549326E-2</v>
      </c>
      <c r="AG70">
        <f>(Table311[[#This Row],[out_o2]]-Table311[[#This Row],[t2]])*Table311[[#This Row],[out_o2]]*(1-Table311[[#This Row],[out_o2]])*Table311[[#This Row],[out_h2]]</f>
        <v>-6.2071785907308413E-2</v>
      </c>
    </row>
    <row r="76" spans="1:33">
      <c r="A76" t="s">
        <v>96</v>
      </c>
      <c r="B76" t="s">
        <v>73</v>
      </c>
      <c r="C76" t="s">
        <v>74</v>
      </c>
      <c r="D76" t="s">
        <v>94</v>
      </c>
      <c r="E76" t="s">
        <v>95</v>
      </c>
      <c r="F76" t="s">
        <v>108</v>
      </c>
      <c r="G76" t="s">
        <v>75</v>
      </c>
      <c r="H76" t="s">
        <v>76</v>
      </c>
      <c r="I76" t="s">
        <v>77</v>
      </c>
      <c r="J76" t="s">
        <v>78</v>
      </c>
      <c r="K76" t="s">
        <v>83</v>
      </c>
      <c r="L76" t="s">
        <v>84</v>
      </c>
      <c r="M76" t="s">
        <v>85</v>
      </c>
      <c r="N76" t="s">
        <v>86</v>
      </c>
      <c r="O76" t="s">
        <v>79</v>
      </c>
      <c r="P76" t="s">
        <v>81</v>
      </c>
      <c r="Q76" t="s">
        <v>80</v>
      </c>
      <c r="R76" t="s">
        <v>82</v>
      </c>
      <c r="S76" t="s">
        <v>87</v>
      </c>
      <c r="T76" t="s">
        <v>89</v>
      </c>
      <c r="U76" t="s">
        <v>88</v>
      </c>
      <c r="V76" t="s">
        <v>90</v>
      </c>
      <c r="W76" t="s">
        <v>91</v>
      </c>
      <c r="X76" t="s">
        <v>92</v>
      </c>
      <c r="Y76" t="s">
        <v>93</v>
      </c>
      <c r="Z76" t="s">
        <v>97</v>
      </c>
      <c r="AA76" t="s">
        <v>98</v>
      </c>
      <c r="AB76" t="s">
        <v>99</v>
      </c>
      <c r="AC76" t="s">
        <v>100</v>
      </c>
      <c r="AD76" t="s">
        <v>101</v>
      </c>
      <c r="AE76" t="s">
        <v>102</v>
      </c>
      <c r="AF76" t="s">
        <v>103</v>
      </c>
      <c r="AG76" t="s">
        <v>104</v>
      </c>
    </row>
    <row r="77" spans="1:33">
      <c r="A77">
        <v>1</v>
      </c>
      <c r="B77">
        <v>0.05</v>
      </c>
      <c r="C77">
        <v>0.1</v>
      </c>
      <c r="D77">
        <v>0.01</v>
      </c>
      <c r="E77">
        <v>0.99</v>
      </c>
      <c r="F77" s="29">
        <v>0.2</v>
      </c>
      <c r="G77">
        <v>0.3</v>
      </c>
      <c r="H77">
        <v>0.5</v>
      </c>
      <c r="I77">
        <v>-0.2</v>
      </c>
      <c r="J77">
        <v>0.7</v>
      </c>
      <c r="K77">
        <v>0.1</v>
      </c>
      <c r="L77">
        <v>-0.6</v>
      </c>
      <c r="M77">
        <v>0.3</v>
      </c>
      <c r="N77">
        <v>-0.9</v>
      </c>
      <c r="O77">
        <f>((Table3512[[#This Row],[i1]]*Table3512[[#This Row],[w1]])+(Table3512[[#This Row],[i2]]*Table3512[[#This Row],[w2]]))</f>
        <v>6.5000000000000002E-2</v>
      </c>
      <c r="P77">
        <f>((Table3512[[#This Row],[i1]]*Table3512[[#This Row],[w3]])+(Table3512[[#This Row],[i2]]*Table3512[[#This Row],[w4]]))</f>
        <v>5.9999999999999991E-2</v>
      </c>
      <c r="Q77">
        <f>((1/(1 + EXP(-Table3512[[#This Row],[h1]]))))</f>
        <v>0.51624428106207243</v>
      </c>
      <c r="R77">
        <f>((1/(1 + EXP(-Table3512[[#This Row],[h2]]))))</f>
        <v>0.51499550161940999</v>
      </c>
      <c r="S77">
        <f>((Table3512[[#This Row],[out_h1]]*Table3512[[#This Row],[w5]])+(Table3512[[#This Row],[out_h2]]*Table3512[[#This Row],[w6]]))</f>
        <v>-0.2573728728654387</v>
      </c>
      <c r="T77">
        <f>((Table3512[[#This Row],[out_h1]]*Table3512[[#This Row],[w7]])+(Table3512[[#This Row],[out_h2]]*Table3512[[#This Row],[w8]]))</f>
        <v>-0.30862266713884734</v>
      </c>
      <c r="U77">
        <f>((1/(1 + EXP(-Table3512[[#This Row],[o1]]))))</f>
        <v>0.43600962354687733</v>
      </c>
      <c r="V77">
        <f>((1/(1 + EXP(-Table3512[[#This Row],[o2]]))))</f>
        <v>0.42345096574788105</v>
      </c>
      <c r="W77">
        <f>((1/2 * (Table3512[[#This Row],[t1]]-Table3512[[#This Row],[out_o1]])^2))</f>
        <v>9.0742099677276061E-2</v>
      </c>
      <c r="X77">
        <f>((1/2 * (Table3512[[#This Row],[t2]]-Table3512[[#This Row],[out_o2]])^2))</f>
        <v>0.1604889041060043</v>
      </c>
      <c r="Y77" s="30">
        <f>Table3512[[#This Row],[E1]]+Table3512[[#This Row],[E2]]</f>
        <v>0.25123100378328034</v>
      </c>
      <c r="Z7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-3.87333566717817E-4</v>
      </c>
      <c r="AA7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-7.74667133435634E-4</v>
      </c>
      <c r="AB7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7.6957286603611755E-4</v>
      </c>
      <c r="AC7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1.5391457320722351E-3</v>
      </c>
      <c r="AD77">
        <f>(Table3512[[#This Row],[out_o1]]-Table3512[[#This Row],[t1]])*Table3512[[#This Row],[out_o1]]*(1-Table3512[[#This Row],[out_o1]])*Table3512[[#This Row],[out_h1]]</f>
        <v>5.4080715914345899E-2</v>
      </c>
      <c r="AE77">
        <f>(Table3512[[#This Row],[out_o1]]-Table3512[[#This Row],[t1]])*Table3512[[#This Row],[out_o1]]*(1-Table3512[[#This Row],[out_o1]])*Table3512[[#This Row],[out_h2]]</f>
        <v>5.3949896283493309E-2</v>
      </c>
      <c r="AF77">
        <f>(Table3512[[#This Row],[out_o2]]-Table3512[[#This Row],[t2]])*Table3512[[#This Row],[out_o2]]*(1-Table3512[[#This Row],[out_o2]])*Table3512[[#This Row],[out_h1]]</f>
        <v>-7.1405577163958775E-2</v>
      </c>
      <c r="AG77">
        <f>(Table3512[[#This Row],[out_o2]]-Table3512[[#This Row],[t2]])*Table3512[[#This Row],[out_o2]]*(1-Table3512[[#This Row],[out_o2]])*Table3512[[#This Row],[out_h2]]</f>
        <v>-7.1232849213015953E-2</v>
      </c>
    </row>
    <row r="78" spans="1:33">
      <c r="A78">
        <v>2</v>
      </c>
      <c r="B78">
        <v>0.05</v>
      </c>
      <c r="C78">
        <v>0.1</v>
      </c>
      <c r="D78">
        <v>0.01</v>
      </c>
      <c r="E78">
        <v>0.99</v>
      </c>
      <c r="F78" s="29">
        <v>0.2</v>
      </c>
      <c r="G78">
        <f>G77-F77*Z77</f>
        <v>0.30007746671334357</v>
      </c>
      <c r="H78">
        <f>H77-F77*AA77</f>
        <v>0.50015493342668715</v>
      </c>
      <c r="I78">
        <f>I77-F77*AB77</f>
        <v>-0.20015391457320725</v>
      </c>
      <c r="J78">
        <f>J77-F77*AC77</f>
        <v>0.69969217085358548</v>
      </c>
      <c r="K78">
        <f>K77-F77*AD77</f>
        <v>8.9183856817130827E-2</v>
      </c>
      <c r="L78">
        <f>L77-F77*AE77</f>
        <v>-0.61078997925669865</v>
      </c>
      <c r="M78">
        <f>M77-F77*AF77</f>
        <v>0.31428111543279175</v>
      </c>
      <c r="N78">
        <f>N77-F77*AG77</f>
        <v>-0.88575343015739683</v>
      </c>
      <c r="O78">
        <f>((Table3512[[#This Row],[i1]]*Table3512[[#This Row],[w1]])+(Table3512[[#This Row],[i2]]*Table3512[[#This Row],[w2]]))</f>
        <v>6.5019366678335896E-2</v>
      </c>
      <c r="P78">
        <f>((Table3512[[#This Row],[i1]]*Table3512[[#This Row],[w3]])+(Table3512[[#This Row],[i2]]*Table3512[[#This Row],[w4]]))</f>
        <v>5.9961521356698189E-2</v>
      </c>
      <c r="Q78">
        <f>((1/(1 + EXP(-Table3512[[#This Row],[h1]]))))</f>
        <v>0.51624911761972014</v>
      </c>
      <c r="R78">
        <f>((1/(1 + EXP(-Table3512[[#This Row],[h2]]))))</f>
        <v>0.51498589060554301</v>
      </c>
      <c r="S78">
        <f>((Table3512[[#This Row],[out_h1]]*Table3512[[#This Row],[w5]])+(Table3512[[#This Row],[out_h2]]*Table3512[[#This Row],[w6]]))</f>
        <v>-0.26850713405268484</v>
      </c>
      <c r="T78">
        <f>((Table3512[[#This Row],[out_h1]]*Table3512[[#This Row],[w7]])+(Table3512[[#This Row],[out_h2]]*Table3512[[#This Row],[w8]]))</f>
        <v>-0.29390317055980153</v>
      </c>
      <c r="U78">
        <f>((1/(1 + EXP(-Table3512[[#This Row],[o1]]))))</f>
        <v>0.43327362809230691</v>
      </c>
      <c r="V78">
        <f>((1/(1 + EXP(-Table3512[[#This Row],[o2]]))))</f>
        <v>0.42704857595346102</v>
      </c>
      <c r="W78">
        <f>((1/2 * (Table3512[[#This Row],[t1]]-Table3512[[#This Row],[out_o1]])^2))</f>
        <v>8.9580282119212262E-2</v>
      </c>
      <c r="X78">
        <f>((1/2 * (Table3512[[#This Row],[t2]]-Table3512[[#This Row],[out_o2]])^2))</f>
        <v>0.15845715291801307</v>
      </c>
      <c r="Y78" s="30">
        <f>Table3512[[#This Row],[E1]]+Table3512[[#This Row],[E2]]</f>
        <v>0.24803743503722533</v>
      </c>
      <c r="Z7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-4.2480652851531822E-4</v>
      </c>
      <c r="AA7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-8.4961305703063644E-4</v>
      </c>
      <c r="AB7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7.3077246667683322E-4</v>
      </c>
      <c r="AC7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1.4615449333536664E-3</v>
      </c>
      <c r="AD78">
        <f>(Table3512[[#This Row],[out_o1]]-Table3512[[#This Row],[t1]])*Table3512[[#This Row],[out_o1]]*(1-Table3512[[#This Row],[out_o1]])*Table3512[[#This Row],[out_h1]]</f>
        <v>5.3655742780927516E-2</v>
      </c>
      <c r="AE78">
        <f>(Table3512[[#This Row],[out_o1]]-Table3512[[#This Row],[t1]])*Table3512[[#This Row],[out_o1]]*(1-Table3512[[#This Row],[out_o1]])*Table3512[[#This Row],[out_h2]]</f>
        <v>5.3524450772024681E-2</v>
      </c>
      <c r="AF78">
        <f>(Table3512[[#This Row],[out_o2]]-Table3512[[#This Row],[t2]])*Table3512[[#This Row],[out_o2]]*(1-Table3512[[#This Row],[out_o2]])*Table3512[[#This Row],[out_h1]]</f>
        <v>-7.1109123516911385E-2</v>
      </c>
      <c r="AG78">
        <f>(Table3512[[#This Row],[out_o2]]-Table3512[[#This Row],[t2]])*Table3512[[#This Row],[out_o2]]*(1-Table3512[[#This Row],[out_o2]])*Table3512[[#This Row],[out_h2]]</f>
        <v>-7.0935124254316639E-2</v>
      </c>
    </row>
    <row r="79" spans="1:33">
      <c r="A79">
        <v>3</v>
      </c>
      <c r="B79">
        <v>0.05</v>
      </c>
      <c r="C79">
        <v>0.1</v>
      </c>
      <c r="D79">
        <v>0.01</v>
      </c>
      <c r="E79">
        <v>0.99</v>
      </c>
      <c r="F79" s="29">
        <v>0.2</v>
      </c>
      <c r="G79">
        <f t="shared" ref="G79:G126" si="8">G78-F78*Z78</f>
        <v>0.30016242801904663</v>
      </c>
      <c r="H79">
        <f t="shared" ref="H79:H126" si="9">H78-F78*AA78</f>
        <v>0.50032485603809329</v>
      </c>
      <c r="I79">
        <f t="shared" ref="I79:I126" si="10">I78-F78*AB78</f>
        <v>-0.2003000690665426</v>
      </c>
      <c r="J79">
        <f t="shared" ref="J79:J126" si="11">J78-F78*AC78</f>
        <v>0.69939986186691472</v>
      </c>
      <c r="K79">
        <f t="shared" ref="K79:K126" si="12">K78-F78*AD78</f>
        <v>7.8452708260945331E-2</v>
      </c>
      <c r="L79">
        <f t="shared" ref="L79:L126" si="13">L78-F78*AE78</f>
        <v>-0.62149486941110355</v>
      </c>
      <c r="M79">
        <f t="shared" ref="M79:M126" si="14">M78-F78*AF78</f>
        <v>0.32850294013617404</v>
      </c>
      <c r="N79">
        <f t="shared" ref="N79:N126" si="15">N78-F78*AG78</f>
        <v>-0.87156640530653351</v>
      </c>
      <c r="O79">
        <f>((Table3512[[#This Row],[i1]]*Table3512[[#This Row],[w1]])+(Table3512[[#This Row],[i2]]*Table3512[[#This Row],[w2]]))</f>
        <v>6.5040607004761664E-2</v>
      </c>
      <c r="P79">
        <f>((Table3512[[#This Row],[i1]]*Table3512[[#This Row],[w3]])+(Table3512[[#This Row],[i2]]*Table3512[[#This Row],[w4]]))</f>
        <v>5.9924982733364343E-2</v>
      </c>
      <c r="Q79">
        <f>((1/(1 + EXP(-Table3512[[#This Row],[h1]]))))</f>
        <v>0.51625442209133099</v>
      </c>
      <c r="R79">
        <f>((1/(1 + EXP(-Table3512[[#This Row],[h2]]))))</f>
        <v>0.51497676415044458</v>
      </c>
      <c r="S79">
        <f>((Table3512[[#This Row],[out_h1]]*Table3512[[#This Row],[w5]])+(Table3512[[#This Row],[out_h2]]*Table3512[[#This Row],[w6]]))</f>
        <v>-0.2795538592206791</v>
      </c>
      <c r="T79">
        <f>((Table3512[[#This Row],[out_h1]]*Table3512[[#This Row],[w7]])+(Table3512[[#This Row],[out_h2]]*Table3512[[#This Row],[w8]]))</f>
        <v>-0.27924535163168984</v>
      </c>
      <c r="U79">
        <f>((1/(1 + EXP(-Table3512[[#This Row],[o1]]))))</f>
        <v>0.43056315680862384</v>
      </c>
      <c r="V79">
        <f>((1/(1 + EXP(-Table3512[[#This Row],[o2]]))))</f>
        <v>0.43063879786395126</v>
      </c>
      <c r="W79">
        <f>((1/2 * (Table3512[[#This Row],[t1]]-Table3512[[#This Row],[out_o1]])^2))</f>
        <v>8.8436684432417562E-2</v>
      </c>
      <c r="X79">
        <f>((1/2 * (Table3512[[#This Row],[t2]]-Table3512[[#This Row],[out_o2]])^2))</f>
        <v>0.15644247722754281</v>
      </c>
      <c r="Y79" s="30">
        <f>Table3512[[#This Row],[E1]]+Table3512[[#This Row],[E2]]</f>
        <v>0.24487916165996038</v>
      </c>
      <c r="Z7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-4.6156701263460839E-4</v>
      </c>
      <c r="AA7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-9.2313402526921677E-4</v>
      </c>
      <c r="AB7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6.9239778903513202E-4</v>
      </c>
      <c r="AC7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1.384795578070264E-3</v>
      </c>
      <c r="AD79">
        <f>(Table3512[[#This Row],[out_o1]]-Table3512[[#This Row],[t1]])*Table3512[[#This Row],[out_o1]]*(1-Table3512[[#This Row],[out_o1]])*Table3512[[#This Row],[out_h1]]</f>
        <v>5.3232570296320204E-2</v>
      </c>
      <c r="AE79">
        <f>(Table3512[[#This Row],[out_o1]]-Table3512[[#This Row],[t1]])*Table3512[[#This Row],[out_o1]]*(1-Table3512[[#This Row],[out_o1]])*Table3512[[#This Row],[out_h2]]</f>
        <v>5.3100827083589222E-2</v>
      </c>
      <c r="AF79">
        <f>(Table3512[[#This Row],[out_o2]]-Table3512[[#This Row],[t2]])*Table3512[[#This Row],[out_o2]]*(1-Table3512[[#This Row],[out_o2]])*Table3512[[#This Row],[out_h1]]</f>
        <v>-7.0803894931792274E-2</v>
      </c>
      <c r="AG79">
        <f>(Table3512[[#This Row],[out_o2]]-Table3512[[#This Row],[t2]])*Table3512[[#This Row],[out_o2]]*(1-Table3512[[#This Row],[out_o2]])*Table3512[[#This Row],[out_h2]]</f>
        <v>-7.0628665132812865E-2</v>
      </c>
    </row>
    <row r="80" spans="1:33">
      <c r="A80">
        <v>4</v>
      </c>
      <c r="B80">
        <v>0.05</v>
      </c>
      <c r="C80">
        <v>0.1</v>
      </c>
      <c r="D80">
        <v>0.01</v>
      </c>
      <c r="E80">
        <v>0.99</v>
      </c>
      <c r="F80" s="29">
        <v>0.2</v>
      </c>
      <c r="G80">
        <f t="shared" si="8"/>
        <v>0.30025474142157355</v>
      </c>
      <c r="H80">
        <f t="shared" si="9"/>
        <v>0.50050948284314711</v>
      </c>
      <c r="I80">
        <f t="shared" si="10"/>
        <v>-0.20043854862434962</v>
      </c>
      <c r="J80">
        <f t="shared" si="11"/>
        <v>0.69912290275130062</v>
      </c>
      <c r="K80">
        <f t="shared" si="12"/>
        <v>6.7806194201681297E-2</v>
      </c>
      <c r="L80">
        <f t="shared" si="13"/>
        <v>-0.63211503482782139</v>
      </c>
      <c r="M80">
        <f t="shared" si="14"/>
        <v>0.34266371912253252</v>
      </c>
      <c r="N80">
        <f t="shared" si="15"/>
        <v>-0.85744067227997089</v>
      </c>
      <c r="O80">
        <f>((Table3512[[#This Row],[i1]]*Table3512[[#This Row],[w1]])+(Table3512[[#This Row],[i2]]*Table3512[[#This Row],[w2]]))</f>
        <v>6.5063685355393391E-2</v>
      </c>
      <c r="P80">
        <f>((Table3512[[#This Row],[i1]]*Table3512[[#This Row],[w3]])+(Table3512[[#This Row],[i2]]*Table3512[[#This Row],[w4]]))</f>
        <v>5.9890362843912581E-2</v>
      </c>
      <c r="Q80">
        <f>((1/(1 + EXP(-Table3512[[#This Row],[h1]]))))</f>
        <v>0.51626018557938258</v>
      </c>
      <c r="R80">
        <f>((1/(1 + EXP(-Table3512[[#This Row],[h2]]))))</f>
        <v>0.51496811693896016</v>
      </c>
      <c r="S80">
        <f>((Table3512[[#This Row],[out_h1]]*Table3512[[#This Row],[w5]])+(Table3512[[#This Row],[out_h2]]*Table3512[[#This Row],[w6]]))</f>
        <v>-0.29051345077209678</v>
      </c>
      <c r="T80">
        <f>((Table3512[[#This Row],[out_h1]]*Table3512[[#This Row],[w7]])+(Table3512[[#This Row],[out_h2]]*Table3512[[#This Row],[w8]]))</f>
        <v>-0.26465097316537256</v>
      </c>
      <c r="U80">
        <f>((1/(1 + EXP(-Table3512[[#This Row],[o1]]))))</f>
        <v>0.42787817046766935</v>
      </c>
      <c r="V80">
        <f>((1/(1 + EXP(-Table3512[[#This Row],[o2]]))))</f>
        <v>0.43422074163572849</v>
      </c>
      <c r="W80">
        <f>((1/2 * (Table3512[[#This Row],[t1]]-Table3512[[#This Row],[out_o1]])^2))</f>
        <v>8.7311082676703261E-2</v>
      </c>
      <c r="X80">
        <f>((1/2 * (Table3512[[#This Row],[t2]]-Table3512[[#This Row],[out_o2]])^2))</f>
        <v>0.15444529201396986</v>
      </c>
      <c r="Y80" s="30">
        <f>Table3512[[#This Row],[E1]]+Table3512[[#This Row],[E2]]</f>
        <v>0.24175637469067313</v>
      </c>
      <c r="Z8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-4.9761079929493775E-4</v>
      </c>
      <c r="AA8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-9.9522159858987549E-4</v>
      </c>
      <c r="AB8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6.5445917146217999E-4</v>
      </c>
      <c r="AC8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1.30891834292436E-3</v>
      </c>
      <c r="AD80">
        <f>(Table3512[[#This Row],[out_o1]]-Table3512[[#This Row],[t1]])*Table3512[[#This Row],[out_o1]]*(1-Table3512[[#This Row],[out_o1]])*Table3512[[#This Row],[out_h1]]</f>
        <v>5.2811313200242099E-2</v>
      </c>
      <c r="AE80">
        <f>(Table3512[[#This Row],[out_o1]]-Table3512[[#This Row],[t1]])*Table3512[[#This Row],[out_o1]]*(1-Table3512[[#This Row],[out_o1]])*Table3512[[#This Row],[out_h2]]</f>
        <v>5.2679139843567348E-2</v>
      </c>
      <c r="AF80">
        <f>(Table3512[[#This Row],[out_o2]]-Table3512[[#This Row],[t2]])*Table3512[[#This Row],[out_o2]]*(1-Table3512[[#This Row],[out_o2]])*Table3512[[#This Row],[out_h1]]</f>
        <v>-7.0490169506898848E-2</v>
      </c>
      <c r="AG80">
        <f>(Table3512[[#This Row],[out_o2]]-Table3512[[#This Row],[t2]])*Table3512[[#This Row],[out_o2]]*(1-Table3512[[#This Row],[out_o2]])*Table3512[[#This Row],[out_h2]]</f>
        <v>-7.0313750445305495E-2</v>
      </c>
    </row>
    <row r="81" spans="1:33">
      <c r="A81">
        <v>5</v>
      </c>
      <c r="B81">
        <v>0.05</v>
      </c>
      <c r="C81">
        <v>0.1</v>
      </c>
      <c r="D81">
        <v>0.01</v>
      </c>
      <c r="E81">
        <v>0.99</v>
      </c>
      <c r="F81" s="29">
        <v>0.2</v>
      </c>
      <c r="G81">
        <f t="shared" si="8"/>
        <v>0.30035426358143252</v>
      </c>
      <c r="H81">
        <f t="shared" si="9"/>
        <v>0.50070852716286507</v>
      </c>
      <c r="I81">
        <f t="shared" si="10"/>
        <v>-0.20056944045864206</v>
      </c>
      <c r="J81">
        <f t="shared" si="11"/>
        <v>0.69886111908271575</v>
      </c>
      <c r="K81">
        <f t="shared" si="12"/>
        <v>5.7243931561632877E-2</v>
      </c>
      <c r="L81">
        <f t="shared" si="13"/>
        <v>-0.64265086279653483</v>
      </c>
      <c r="M81">
        <f t="shared" si="14"/>
        <v>0.35676175302391228</v>
      </c>
      <c r="N81">
        <f t="shared" si="15"/>
        <v>-0.84337792219090979</v>
      </c>
      <c r="O81">
        <f>((Table3512[[#This Row],[i1]]*Table3512[[#This Row],[w1]])+(Table3512[[#This Row],[i2]]*Table3512[[#This Row],[w2]]))</f>
        <v>6.5088565895358136E-2</v>
      </c>
      <c r="P81">
        <f>((Table3512[[#This Row],[i1]]*Table3512[[#This Row],[w3]])+(Table3512[[#This Row],[i2]]*Table3512[[#This Row],[w4]]))</f>
        <v>5.9857639885339479E-2</v>
      </c>
      <c r="Q81">
        <f>((1/(1 + EXP(-Table3512[[#This Row],[h1]]))))</f>
        <v>0.51626639913360317</v>
      </c>
      <c r="R81">
        <f>((1/(1 + EXP(-Table3512[[#This Row],[h2]]))))</f>
        <v>0.51495994352671393</v>
      </c>
      <c r="S81">
        <f>((Table3512[[#This Row],[out_h1]]*Table3512[[#This Row],[w5]])+(Table3512[[#This Row],[out_h2]]*Table3512[[#This Row],[w6]]))</f>
        <v>-0.3013863335935229</v>
      </c>
      <c r="T81">
        <f>((Table3512[[#This Row],[out_h1]]*Table3512[[#This Row],[w7]])+(Table3512[[#This Row],[out_h2]]*Table3512[[#This Row],[w8]]))</f>
        <v>-0.2501217416008612</v>
      </c>
      <c r="U81">
        <f>((1/(1 + EXP(-Table3512[[#This Row],[o1]]))))</f>
        <v>0.4252186174445784</v>
      </c>
      <c r="V81">
        <f>((1/(1 + EXP(-Table3512[[#This Row],[o2]]))))</f>
        <v>0.4377935345837955</v>
      </c>
      <c r="W81">
        <f>((1/2 * (Table3512[[#This Row],[t1]]-Table3512[[#This Row],[out_o1]])^2))</f>
        <v>8.6203250136293569E-2</v>
      </c>
      <c r="X81">
        <f>((1/2 * (Table3512[[#This Row],[t2]]-Table3512[[#This Row],[out_o2]])^2))</f>
        <v>0.15246599022372889</v>
      </c>
      <c r="Y81" s="30">
        <f>Table3512[[#This Row],[E1]]+Table3512[[#This Row],[E2]]</f>
        <v>0.23866924036002246</v>
      </c>
      <c r="Z8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-5.3293444492079529E-4</v>
      </c>
      <c r="AA8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-1.0658688898415906E-3</v>
      </c>
      <c r="AB8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6.1696644037393994E-4</v>
      </c>
      <c r="AC8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1.2339328807478799E-3</v>
      </c>
      <c r="AD81">
        <f>(Table3512[[#This Row],[out_o1]]-Table3512[[#This Row],[t1]])*Table3512[[#This Row],[out_o1]]*(1-Table3512[[#This Row],[out_o1]])*Table3512[[#This Row],[out_h1]]</f>
        <v>5.239208017241153E-2</v>
      </c>
      <c r="AE81">
        <f>(Table3512[[#This Row],[out_o1]]-Table3512[[#This Row],[t1]])*Table3512[[#This Row],[out_o1]]*(1-Table3512[[#This Row],[out_o1]])*Table3512[[#This Row],[out_h2]]</f>
        <v>5.2259497600675879E-2</v>
      </c>
      <c r="AF81">
        <f>(Table3512[[#This Row],[out_o2]]-Table3512[[#This Row],[t2]])*Table3512[[#This Row],[out_o2]]*(1-Table3512[[#This Row],[out_o2]])*Table3512[[#This Row],[out_h1]]</f>
        <v>-7.016823082309738E-2</v>
      </c>
      <c r="AG81">
        <f>(Table3512[[#This Row],[out_o2]]-Table3512[[#This Row],[t2]])*Table3512[[#This Row],[out_o2]]*(1-Table3512[[#This Row],[out_o2]])*Table3512[[#This Row],[out_h2]]</f>
        <v>-6.9990664204897593E-2</v>
      </c>
    </row>
    <row r="82" spans="1:33">
      <c r="A82">
        <v>6</v>
      </c>
      <c r="B82">
        <v>0.05</v>
      </c>
      <c r="C82">
        <v>0.1</v>
      </c>
      <c r="D82">
        <v>0.01</v>
      </c>
      <c r="E82">
        <v>0.99</v>
      </c>
      <c r="F82" s="29">
        <v>0.2</v>
      </c>
      <c r="G82">
        <f t="shared" si="8"/>
        <v>0.30046085047041671</v>
      </c>
      <c r="H82">
        <f t="shared" si="9"/>
        <v>0.50092170094083344</v>
      </c>
      <c r="I82">
        <f t="shared" si="10"/>
        <v>-0.20069283374671684</v>
      </c>
      <c r="J82">
        <f t="shared" si="11"/>
        <v>0.69861433250656613</v>
      </c>
      <c r="K82">
        <f t="shared" si="12"/>
        <v>4.6765515527150567E-2</v>
      </c>
      <c r="L82">
        <f t="shared" si="13"/>
        <v>-0.65310276231666997</v>
      </c>
      <c r="M82">
        <f t="shared" si="14"/>
        <v>0.37079539918853177</v>
      </c>
      <c r="N82">
        <f t="shared" si="15"/>
        <v>-0.82937978934993029</v>
      </c>
      <c r="O82">
        <f>((Table3512[[#This Row],[i1]]*Table3512[[#This Row],[w1]])+(Table3512[[#This Row],[i2]]*Table3512[[#This Row],[w2]]))</f>
        <v>6.5115212617604182E-2</v>
      </c>
      <c r="P82">
        <f>((Table3512[[#This Row],[i1]]*Table3512[[#This Row],[w3]])+(Table3512[[#This Row],[i2]]*Table3512[[#This Row],[w4]]))</f>
        <v>5.9826791563320776E-2</v>
      </c>
      <c r="Q82">
        <f>((1/(1 + EXP(-Table3512[[#This Row],[h1]]))))</f>
        <v>0.51627305376067067</v>
      </c>
      <c r="R82">
        <f>((1/(1 + EXP(-Table3512[[#This Row],[h2]]))))</f>
        <v>0.51495223834650572</v>
      </c>
      <c r="S82">
        <f>((Table3512[[#This Row],[out_h1]]*Table3512[[#This Row],[w5]])+(Table3512[[#This Row],[out_h2]]*Table3512[[#This Row],[w6]]))</f>
        <v>-0.31217295381336102</v>
      </c>
      <c r="T82">
        <f>((Table3512[[#This Row],[out_h1]]*Table3512[[#This Row],[w7]])+(Table3512[[#This Row],[out_h2]]*Table3512[[#This Row],[w8]]))</f>
        <v>-0.23565930590562981</v>
      </c>
      <c r="U82">
        <f>((1/(1 + EXP(-Table3512[[#This Row],[o1]]))))</f>
        <v>0.42258443429640297</v>
      </c>
      <c r="V82">
        <f>((1/(1 + EXP(-Table3512[[#This Row],[o2]]))))</f>
        <v>0.44135632221224985</v>
      </c>
      <c r="W82">
        <f>((1/2 * (Table3512[[#This Row],[t1]]-Table3512[[#This Row],[out_o1]])^2))</f>
        <v>8.5112957711841422E-2</v>
      </c>
      <c r="X82">
        <f>((1/2 * (Table3512[[#This Row],[t2]]-Table3512[[#This Row],[out_o2]])^2))</f>
        <v>0.1505049425882343</v>
      </c>
      <c r="Y82" s="30">
        <f>Table3512[[#This Row],[E1]]+Table3512[[#This Row],[E2]]</f>
        <v>0.23561790030007573</v>
      </c>
      <c r="Z8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-5.6753527135868594E-4</v>
      </c>
      <c r="AA8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-1.1350705427173719E-3</v>
      </c>
      <c r="AB8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5.7992889824594611E-4</v>
      </c>
      <c r="AC8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1.1598577964918922E-3</v>
      </c>
      <c r="AD82">
        <f>(Table3512[[#This Row],[out_o1]]-Table3512[[#This Row],[t1]])*Table3512[[#This Row],[out_o1]]*(1-Table3512[[#This Row],[out_o1]])*Table3512[[#This Row],[out_h1]]</f>
        <v>5.1974973974421031E-2</v>
      </c>
      <c r="AE82">
        <f>(Table3512[[#This Row],[out_o1]]-Table3512[[#This Row],[t1]])*Table3512[[#This Row],[out_o1]]*(1-Table3512[[#This Row],[out_o1]])*Table3512[[#This Row],[out_h2]]</f>
        <v>5.1842002969492186E-2</v>
      </c>
      <c r="AF82">
        <f>(Table3512[[#This Row],[out_o2]]-Table3512[[#This Row],[t2]])*Table3512[[#This Row],[out_o2]]*(1-Table3512[[#This Row],[out_o2]])*Table3512[[#This Row],[out_h1]]</f>
        <v>-6.9838367244385538E-2</v>
      </c>
      <c r="AG82">
        <f>(Table3512[[#This Row],[out_o2]]-Table3512[[#This Row],[t2]])*Table3512[[#This Row],[out_o2]]*(1-Table3512[[#This Row],[out_o2]])*Table3512[[#This Row],[out_h2]]</f>
        <v>-6.9659695141930128E-2</v>
      </c>
    </row>
    <row r="83" spans="1:33">
      <c r="A83">
        <v>7</v>
      </c>
      <c r="B83">
        <v>0.05</v>
      </c>
      <c r="C83">
        <v>0.1</v>
      </c>
      <c r="D83">
        <v>0.01</v>
      </c>
      <c r="E83">
        <v>0.99</v>
      </c>
      <c r="F83" s="29">
        <v>0.2</v>
      </c>
      <c r="G83">
        <f t="shared" si="8"/>
        <v>0.30057435752468842</v>
      </c>
      <c r="H83">
        <f t="shared" si="9"/>
        <v>0.50114871504937686</v>
      </c>
      <c r="I83">
        <f t="shared" si="10"/>
        <v>-0.20080881952636603</v>
      </c>
      <c r="J83">
        <f t="shared" si="11"/>
        <v>0.6983823609472678</v>
      </c>
      <c r="K83">
        <f t="shared" si="12"/>
        <v>3.6370520732266362E-2</v>
      </c>
      <c r="L83">
        <f t="shared" si="13"/>
        <v>-0.6634711629105684</v>
      </c>
      <c r="M83">
        <f t="shared" si="14"/>
        <v>0.38476307263740889</v>
      </c>
      <c r="N83">
        <f t="shared" si="15"/>
        <v>-0.81544785032154421</v>
      </c>
      <c r="O83">
        <f>((Table3512[[#This Row],[i1]]*Table3512[[#This Row],[w1]])+(Table3512[[#This Row],[i2]]*Table3512[[#This Row],[w2]]))</f>
        <v>6.514358938117211E-2</v>
      </c>
      <c r="P83">
        <f>((Table3512[[#This Row],[i1]]*Table3512[[#This Row],[w3]])+(Table3512[[#This Row],[i2]]*Table3512[[#This Row],[w4]]))</f>
        <v>5.9797795118408478E-2</v>
      </c>
      <c r="Q83">
        <f>((1/(1 + EXP(-Table3512[[#This Row],[h1]]))))</f>
        <v>0.51628014043377424</v>
      </c>
      <c r="R83">
        <f>((1/(1 + EXP(-Table3512[[#This Row],[h2]]))))</f>
        <v>0.51494499571485675</v>
      </c>
      <c r="S83">
        <f>((Table3512[[#This Row],[out_h1]]*Table3512[[#This Row],[w5]])+(Table3512[[#This Row],[out_h2]]*Table3512[[#This Row],[w6]]))</f>
        <v>-0.3228737775906097</v>
      </c>
      <c r="T83">
        <f>((Table3512[[#This Row],[out_h1]]*Table3512[[#This Row],[w7]])+(Table3512[[#This Row],[out_h2]]*Table3512[[#This Row],[w8]]))</f>
        <v>-0.2212652566145448</v>
      </c>
      <c r="U83">
        <f>((1/(1 + EXP(-Table3512[[#This Row],[o1]]))))</f>
        <v>0.41997554633061046</v>
      </c>
      <c r="V83">
        <f>((1/(1 + EXP(-Table3512[[#This Row],[o2]]))))</f>
        <v>0.44490826917710768</v>
      </c>
      <c r="W83">
        <f>((1/2 * (Table3512[[#This Row],[t1]]-Table3512[[#This Row],[out_o1]])^2))</f>
        <v>8.4039974294541256E-2</v>
      </c>
      <c r="X83">
        <f>((1/2 * (Table3512[[#This Row],[t2]]-Table3512[[#This Row],[out_o2]])^2))</f>
        <v>0.14856249750574824</v>
      </c>
      <c r="Y83" s="30">
        <f>Table3512[[#This Row],[E1]]+Table3512[[#This Row],[E2]]</f>
        <v>0.23260247180028948</v>
      </c>
      <c r="Z8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-6.0141135341979326E-4</v>
      </c>
      <c r="AA8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-1.2028227068395865E-3</v>
      </c>
      <c r="AB8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5.4335531329431511E-4</v>
      </c>
      <c r="AC8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1.0867106265886302E-3</v>
      </c>
      <c r="AD83">
        <f>(Table3512[[#This Row],[out_o1]]-Table3512[[#This Row],[t1]])*Table3512[[#This Row],[out_o1]]*(1-Table3512[[#This Row],[out_o1]])*Table3512[[#This Row],[out_h1]]</f>
        <v>5.1560091596146093E-2</v>
      </c>
      <c r="AE83">
        <f>(Table3512[[#This Row],[out_o1]]-Table3512[[#This Row],[t1]])*Table3512[[#This Row],[out_o1]]*(1-Table3512[[#This Row],[out_o1]])*Table3512[[#This Row],[out_h2]]</f>
        <v>5.1426752777527854E-2</v>
      </c>
      <c r="AF83">
        <f>(Table3512[[#This Row],[out_o2]]-Table3512[[#This Row],[t2]])*Table3512[[#This Row],[out_o2]]*(1-Table3512[[#This Row],[out_o2]])*Table3512[[#This Row],[out_h1]]</f>
        <v>-6.9500871221656477E-2</v>
      </c>
      <c r="AG83">
        <f>(Table3512[[#This Row],[out_o2]]-Table3512[[#This Row],[t2]])*Table3512[[#This Row],[out_o2]]*(1-Table3512[[#This Row],[out_o2]])*Table3512[[#This Row],[out_h2]]</f>
        <v>-6.932113600834032E-2</v>
      </c>
    </row>
    <row r="84" spans="1:33">
      <c r="A84">
        <v>8</v>
      </c>
      <c r="B84">
        <v>0.05</v>
      </c>
      <c r="C84">
        <v>0.1</v>
      </c>
      <c r="D84">
        <v>0.01</v>
      </c>
      <c r="E84">
        <v>0.99</v>
      </c>
      <c r="F84" s="29">
        <v>0.2</v>
      </c>
      <c r="G84">
        <f t="shared" si="8"/>
        <v>0.30069463979537236</v>
      </c>
      <c r="H84">
        <f t="shared" si="9"/>
        <v>0.50138927959074475</v>
      </c>
      <c r="I84">
        <f t="shared" si="10"/>
        <v>-0.20091749058902489</v>
      </c>
      <c r="J84">
        <f t="shared" si="11"/>
        <v>0.69816501882195003</v>
      </c>
      <c r="K84">
        <f t="shared" si="12"/>
        <v>2.6058502413037143E-2</v>
      </c>
      <c r="L84">
        <f t="shared" si="13"/>
        <v>-0.67375651346607401</v>
      </c>
      <c r="M84">
        <f t="shared" si="14"/>
        <v>0.39866324688174021</v>
      </c>
      <c r="N84">
        <f t="shared" si="15"/>
        <v>-0.80158362311987619</v>
      </c>
      <c r="O84">
        <f>((Table3512[[#This Row],[i1]]*Table3512[[#This Row],[w1]])+(Table3512[[#This Row],[i2]]*Table3512[[#This Row],[w2]]))</f>
        <v>6.5173659948843096E-2</v>
      </c>
      <c r="P84">
        <f>((Table3512[[#This Row],[i1]]*Table3512[[#This Row],[w3]])+(Table3512[[#This Row],[i2]]*Table3512[[#This Row],[w4]]))</f>
        <v>5.9770627352743758E-2</v>
      </c>
      <c r="Q84">
        <f>((1/(1 + EXP(-Table3512[[#This Row],[h1]]))))</f>
        <v>0.51628765010202249</v>
      </c>
      <c r="R84">
        <f>((1/(1 + EXP(-Table3512[[#This Row],[h2]]))))</f>
        <v>0.51493820983868499</v>
      </c>
      <c r="S84">
        <f>((Table3512[[#This Row],[out_h1]]*Table3512[[#This Row],[w5]])+(Table3512[[#This Row],[out_h2]]*Table3512[[#This Row],[w6]]))</f>
        <v>-0.33348928993536914</v>
      </c>
      <c r="T84">
        <f>((Table3512[[#This Row],[out_h1]]*Table3512[[#This Row],[w7]])+(Table3512[[#This Row],[out_h2]]*Table3512[[#This Row],[w8]]))</f>
        <v>-0.20694112501074011</v>
      </c>
      <c r="U84">
        <f>((1/(1 + EXP(-Table3512[[#This Row],[o1]]))))</f>
        <v>0.41739186816263518</v>
      </c>
      <c r="V84">
        <f>((1/(1 + EXP(-Table3512[[#This Row],[o2]]))))</f>
        <v>0.44844856017975515</v>
      </c>
      <c r="W84">
        <f>((1/2 * (Table3512[[#This Row],[t1]]-Table3512[[#This Row],[out_o1]])^2))</f>
        <v>8.298406712252096E-2</v>
      </c>
      <c r="X84">
        <f>((1/2 * (Table3512[[#This Row],[t2]]-Table3512[[#This Row],[out_o2]])^2))</f>
        <v>0.14663898098569011</v>
      </c>
      <c r="Y84" s="30">
        <f>Table3512[[#This Row],[E1]]+Table3512[[#This Row],[E2]]</f>
        <v>0.22962304810821108</v>
      </c>
      <c r="Z8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-6.3456150482143255E-4</v>
      </c>
      <c r="AA8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-1.2691230096428651E-3</v>
      </c>
      <c r="AB8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5.0725391087081784E-4</v>
      </c>
      <c r="AC8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1.0145078217416357E-3</v>
      </c>
      <c r="AD84">
        <f>(Table3512[[#This Row],[out_o1]]-Table3512[[#This Row],[t1]])*Table3512[[#This Row],[out_o1]]*(1-Table3512[[#This Row],[out_o1]])*Table3512[[#This Row],[out_h1]]</f>
        <v>5.1147524405920124E-2</v>
      </c>
      <c r="AE84">
        <f>(Table3512[[#This Row],[out_o1]]-Table3512[[#This Row],[t1]])*Table3512[[#This Row],[out_o1]]*(1-Table3512[[#This Row],[out_o1]])*Table3512[[#This Row],[out_h2]]</f>
        <v>5.1013838216080513E-2</v>
      </c>
      <c r="AF84">
        <f>(Table3512[[#This Row],[out_o2]]-Table3512[[#This Row],[t2]])*Table3512[[#This Row],[out_o2]]*(1-Table3512[[#This Row],[out_o2]])*Table3512[[#This Row],[out_h1]]</f>
        <v>-6.9156038602666864E-2</v>
      </c>
      <c r="AG84">
        <f>(Table3512[[#This Row],[out_o2]]-Table3512[[#This Row],[t2]])*Table3512[[#This Row],[out_o2]]*(1-Table3512[[#This Row],[out_o2]])*Table3512[[#This Row],[out_h2]]</f>
        <v>-6.8975282888434838E-2</v>
      </c>
    </row>
    <row r="85" spans="1:33">
      <c r="A85">
        <v>9</v>
      </c>
      <c r="B85">
        <v>0.05</v>
      </c>
      <c r="C85">
        <v>0.1</v>
      </c>
      <c r="D85">
        <v>0.01</v>
      </c>
      <c r="E85">
        <v>0.99</v>
      </c>
      <c r="F85" s="29">
        <v>0.2</v>
      </c>
      <c r="G85">
        <f t="shared" si="8"/>
        <v>0.30082155209633665</v>
      </c>
      <c r="H85">
        <f t="shared" si="9"/>
        <v>0.50164310419267333</v>
      </c>
      <c r="I85">
        <f t="shared" si="10"/>
        <v>-0.20101894137119905</v>
      </c>
      <c r="J85">
        <f t="shared" si="11"/>
        <v>0.69796211725760171</v>
      </c>
      <c r="K85">
        <f t="shared" si="12"/>
        <v>1.5828997531853118E-2</v>
      </c>
      <c r="L85">
        <f t="shared" si="13"/>
        <v>-0.68395928110929016</v>
      </c>
      <c r="M85">
        <f t="shared" si="14"/>
        <v>0.41249445460227357</v>
      </c>
      <c r="N85">
        <f t="shared" si="15"/>
        <v>-0.78778856654218921</v>
      </c>
      <c r="O85">
        <f>((Table3512[[#This Row],[i1]]*Table3512[[#This Row],[w1]])+(Table3512[[#This Row],[i2]]*Table3512[[#This Row],[w2]]))</f>
        <v>6.5205388024084168E-2</v>
      </c>
      <c r="P85">
        <f>((Table3512[[#This Row],[i1]]*Table3512[[#This Row],[w3]])+(Table3512[[#This Row],[i2]]*Table3512[[#This Row],[w4]]))</f>
        <v>5.9745264657200217E-2</v>
      </c>
      <c r="Q85">
        <f>((1/(1 + EXP(-Table3512[[#This Row],[h1]]))))</f>
        <v>0.51629557369967405</v>
      </c>
      <c r="R85">
        <f>((1/(1 + EXP(-Table3512[[#This Row],[h2]]))))</f>
        <v>0.51493187482208758</v>
      </c>
      <c r="S85">
        <f>((Table3512[[#This Row],[out_h1]]*Table3512[[#This Row],[w5]])+(Table3512[[#This Row],[out_h2]]*Table3512[[#This Row],[w6]]))</f>
        <v>-0.34401999356177515</v>
      </c>
      <c r="T85">
        <f>((Table3512[[#This Row],[out_h1]]*Table3512[[#This Row],[w7]])+(Table3512[[#This Row],[out_h2]]*Table3512[[#This Row],[w8]]))</f>
        <v>-0.19268838244615941</v>
      </c>
      <c r="U85">
        <f>((1/(1 + EXP(-Table3512[[#This Row],[o1]]))))</f>
        <v>0.41483330426176918</v>
      </c>
      <c r="V85">
        <f>((1/(1 + EXP(-Table3512[[#This Row],[o2]]))))</f>
        <v>0.45197640078970963</v>
      </c>
      <c r="W85">
        <f>((1/2 * (Table3512[[#This Row],[t1]]-Table3512[[#This Row],[out_o1]])^2))</f>
        <v>8.1945002119751087E-2</v>
      </c>
      <c r="X85">
        <f>((1/2 * (Table3512[[#This Row],[t2]]-Table3512[[#This Row],[out_o2]])^2))</f>
        <v>0.14473469665359762</v>
      </c>
      <c r="Y85" s="30">
        <f>Table3512[[#This Row],[E1]]+Table3512[[#This Row],[E2]]</f>
        <v>0.2266796987733487</v>
      </c>
      <c r="Z8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-6.6698526260832954E-4</v>
      </c>
      <c r="AA8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-1.3339705252166591E-3</v>
      </c>
      <c r="AB8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4.7163236658663891E-4</v>
      </c>
      <c r="AC8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9.4326473317327781E-4</v>
      </c>
      <c r="AD85">
        <f>(Table3512[[#This Row],[out_o1]]-Table3512[[#This Row],[t1]])*Table3512[[#This Row],[out_o1]]*(1-Table3512[[#This Row],[out_o1]])*Table3512[[#This Row],[out_h1]]</f>
        <v>5.073735830375227E-2</v>
      </c>
      <c r="AE85">
        <f>(Table3512[[#This Row],[out_o1]]-Table3512[[#This Row],[t1]])*Table3512[[#This Row],[out_o1]]*(1-Table3512[[#This Row],[out_o1]])*Table3512[[#This Row],[out_h2]]</f>
        <v>5.0603344994138308E-2</v>
      </c>
      <c r="AF85">
        <f>(Table3512[[#This Row],[out_o2]]-Table3512[[#This Row],[t2]])*Table3512[[#This Row],[out_o2]]*(1-Table3512[[#This Row],[out_o2]])*Table3512[[#This Row],[out_h1]]</f>
        <v>-6.880416795106245E-2</v>
      </c>
      <c r="AG85">
        <f>(Table3512[[#This Row],[out_o2]]-Table3512[[#This Row],[t2]])*Table3512[[#This Row],[out_o2]]*(1-Table3512[[#This Row],[out_o2]])*Table3512[[#This Row],[out_h2]]</f>
        <v>-6.8622434518920514E-2</v>
      </c>
    </row>
    <row r="86" spans="1:33">
      <c r="A86">
        <v>10</v>
      </c>
      <c r="B86">
        <v>0.05</v>
      </c>
      <c r="C86">
        <v>0.1</v>
      </c>
      <c r="D86">
        <v>0.01</v>
      </c>
      <c r="E86">
        <v>0.99</v>
      </c>
      <c r="F86" s="29">
        <v>0.2</v>
      </c>
      <c r="G86">
        <f t="shared" si="8"/>
        <v>0.30095494914885834</v>
      </c>
      <c r="H86">
        <f t="shared" si="9"/>
        <v>0.50190989829771671</v>
      </c>
      <c r="I86">
        <f t="shared" si="10"/>
        <v>-0.20111326784451639</v>
      </c>
      <c r="J86">
        <f t="shared" si="11"/>
        <v>0.6977734643109671</v>
      </c>
      <c r="K86">
        <f t="shared" si="12"/>
        <v>5.6815258711026637E-3</v>
      </c>
      <c r="L86">
        <f t="shared" si="13"/>
        <v>-0.69407995010811785</v>
      </c>
      <c r="M86">
        <f t="shared" si="14"/>
        <v>0.42625528819248604</v>
      </c>
      <c r="N86">
        <f t="shared" si="15"/>
        <v>-0.77406407963840507</v>
      </c>
      <c r="O86">
        <f>((Table3512[[#This Row],[i1]]*Table3512[[#This Row],[w1]])+(Table3512[[#This Row],[i2]]*Table3512[[#This Row],[w2]]))</f>
        <v>6.523873728721459E-2</v>
      </c>
      <c r="P86">
        <f>((Table3512[[#This Row],[i1]]*Table3512[[#This Row],[w3]])+(Table3512[[#This Row],[i2]]*Table3512[[#This Row],[w4]]))</f>
        <v>5.9721683038870897E-2</v>
      </c>
      <c r="Q86">
        <f>((1/(1 + EXP(-Table3512[[#This Row],[h1]]))))</f>
        <v>0.51630390215517574</v>
      </c>
      <c r="R86">
        <f>((1/(1 + EXP(-Table3512[[#This Row],[h2]]))))</f>
        <v>0.51492598467321005</v>
      </c>
      <c r="S86">
        <f>((Table3512[[#This Row],[out_h1]]*Table3512[[#This Row],[w5]])+(Table3512[[#This Row],[out_h2]]*Table3512[[#This Row],[w6]]))</f>
        <v>-0.3544664077739092</v>
      </c>
      <c r="T86">
        <f>((Table3512[[#This Row],[out_h1]]*Table3512[[#This Row],[w7]])+(Table3512[[#This Row],[out_h2]]*Table3512[[#This Row],[w8]]))</f>
        <v>-0.17850843979990827</v>
      </c>
      <c r="U86">
        <f>((1/(1 + EXP(-Table3512[[#This Row],[o1]]))))</f>
        <v>0.41229974948476278</v>
      </c>
      <c r="V86">
        <f>((1/(1 + EXP(-Table3512[[#This Row],[o2]]))))</f>
        <v>0.45549101819577376</v>
      </c>
      <c r="W86">
        <f>((1/2 * (Table3512[[#This Row],[t1]]-Table3512[[#This Row],[out_o1]])^2))</f>
        <v>8.0922544217751441E-2</v>
      </c>
      <c r="X86">
        <f>((1/2 * (Table3512[[#This Row],[t2]]-Table3512[[#This Row],[out_o2]])^2))</f>
        <v>0.14284992581469533</v>
      </c>
      <c r="Y86" s="30">
        <f>Table3512[[#This Row],[E1]]+Table3512[[#This Row],[E2]]</f>
        <v>0.22377247003244677</v>
      </c>
      <c r="Z8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-6.9868287014203823E-4</v>
      </c>
      <c r="AA8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-1.3973657402840765E-3</v>
      </c>
      <c r="AB8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4.364978011667466E-4</v>
      </c>
      <c r="AC8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8.7299560233349319E-4</v>
      </c>
      <c r="AD86">
        <f>(Table3512[[#This Row],[out_o1]]-Table3512[[#This Row],[t1]])*Table3512[[#This Row],[out_o1]]*(1-Table3512[[#This Row],[out_o1]])*Table3512[[#This Row],[out_h1]]</f>
        <v>5.0329673876910196E-2</v>
      </c>
      <c r="AE86">
        <f>(Table3512[[#This Row],[out_o1]]-Table3512[[#This Row],[t1]])*Table3512[[#This Row],[out_o1]]*(1-Table3512[[#This Row],[out_o1]])*Table3512[[#This Row],[out_h2]]</f>
        <v>5.019535349465637E-2</v>
      </c>
      <c r="AF86">
        <f>(Table3512[[#This Row],[out_o2]]-Table3512[[#This Row],[t2]])*Table3512[[#This Row],[out_o2]]*(1-Table3512[[#This Row],[out_o2]])*Table3512[[#This Row],[out_h1]]</f>
        <v>-6.8445559877155712E-2</v>
      </c>
      <c r="AG86">
        <f>(Table3512[[#This Row],[out_o2]]-Table3512[[#This Row],[t2]])*Table3512[[#This Row],[out_o2]]*(1-Table3512[[#This Row],[out_o2]])*Table3512[[#This Row],[out_h2]]</f>
        <v>-6.8262891620874899E-2</v>
      </c>
    </row>
    <row r="87" spans="1:33">
      <c r="A87">
        <v>11</v>
      </c>
      <c r="B87">
        <v>0.05</v>
      </c>
      <c r="C87">
        <v>0.1</v>
      </c>
      <c r="D87">
        <v>0.01</v>
      </c>
      <c r="E87">
        <v>0.99</v>
      </c>
      <c r="F87" s="29">
        <v>0.2</v>
      </c>
      <c r="G87">
        <f t="shared" si="8"/>
        <v>0.30109468572288672</v>
      </c>
      <c r="H87">
        <f t="shared" si="9"/>
        <v>0.50218937144577347</v>
      </c>
      <c r="I87">
        <f t="shared" si="10"/>
        <v>-0.20120056740474973</v>
      </c>
      <c r="J87">
        <f t="shared" si="11"/>
        <v>0.69759886519050041</v>
      </c>
      <c r="K87">
        <f t="shared" si="12"/>
        <v>-4.3844089042793764E-3</v>
      </c>
      <c r="L87">
        <f t="shared" si="13"/>
        <v>-0.70411902080704913</v>
      </c>
      <c r="M87">
        <f t="shared" si="14"/>
        <v>0.43994440016791719</v>
      </c>
      <c r="N87">
        <f t="shared" si="15"/>
        <v>-0.76041150131423008</v>
      </c>
      <c r="O87">
        <f>((Table3512[[#This Row],[i1]]*Table3512[[#This Row],[w1]])+(Table3512[[#This Row],[i2]]*Table3512[[#This Row],[w2]]))</f>
        <v>6.5273671430721686E-2</v>
      </c>
      <c r="P87">
        <f>((Table3512[[#This Row],[i1]]*Table3512[[#This Row],[w3]])+(Table3512[[#This Row],[i2]]*Table3512[[#This Row],[w4]]))</f>
        <v>5.9699858148812561E-2</v>
      </c>
      <c r="Q87">
        <f>((1/(1 + EXP(-Table3512[[#This Row],[h1]]))))</f>
        <v>0.51631262639998554</v>
      </c>
      <c r="R87">
        <f>((1/(1 + EXP(-Table3512[[#This Row],[h2]]))))</f>
        <v>0.51492053331117837</v>
      </c>
      <c r="S87">
        <f>((Table3512[[#This Row],[out_h1]]*Table3512[[#This Row],[w5]])+(Table3512[[#This Row],[out_h2]]*Table3512[[#This Row],[w6]]))</f>
        <v>-0.36482906738509041</v>
      </c>
      <c r="T87">
        <f>((Table3512[[#This Row],[out_h1]]*Table3512[[#This Row],[w7]])+(Table3512[[#This Row],[out_h2]]*Table3512[[#This Row],[w8]]))</f>
        <v>-0.1644026470720136</v>
      </c>
      <c r="U87">
        <f>((1/(1 + EXP(-Table3512[[#This Row],[o1]]))))</f>
        <v>0.40979108959660254</v>
      </c>
      <c r="V87">
        <f>((1/(1 + EXP(-Table3512[[#This Row],[o2]]))))</f>
        <v>0.45899166188505958</v>
      </c>
      <c r="W87">
        <f>((1/2 * (Table3512[[#This Row],[t1]]-Table3512[[#This Row],[out_o1]])^2))</f>
        <v>7.9916457660419341E-2</v>
      </c>
      <c r="X87">
        <f>((1/2 * (Table3512[[#This Row],[t2]]-Table3512[[#This Row],[out_o2]])^2))</f>
        <v>0.14098492757379544</v>
      </c>
      <c r="Y87" s="30">
        <f>Table3512[[#This Row],[E1]]+Table3512[[#This Row],[E2]]</f>
        <v>0.22090138523421476</v>
      </c>
      <c r="Z8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-7.2965525875315102E-4</v>
      </c>
      <c r="AA8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-1.459310517506302E-3</v>
      </c>
      <c r="AB8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4.0185677702457329E-4</v>
      </c>
      <c r="AC8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8.0371355404914658E-4</v>
      </c>
      <c r="AD87">
        <f>(Table3512[[#This Row],[out_o1]]-Table3512[[#This Row],[t1]])*Table3512[[#This Row],[out_o1]]*(1-Table3512[[#This Row],[out_o1]])*Table3512[[#This Row],[out_h1]]</f>
        <v>4.99245465572348E-2</v>
      </c>
      <c r="AE87">
        <f>(Table3512[[#This Row],[out_o1]]-Table3512[[#This Row],[t1]])*Table3512[[#This Row],[out_o1]]*(1-Table3512[[#This Row],[out_o1]])*Table3512[[#This Row],[out_h2]]</f>
        <v>4.9789938932569971E-2</v>
      </c>
      <c r="AF87">
        <f>(Table3512[[#This Row],[out_o2]]-Table3512[[#This Row],[t2]])*Table3512[[#This Row],[out_o2]]*(1-Table3512[[#This Row],[out_o2]])*Table3512[[#This Row],[out_h1]]</f>
        <v>-6.8080516382973327E-2</v>
      </c>
      <c r="AG87">
        <f>(Table3512[[#This Row],[out_o2]]-Table3512[[#This Row],[t2]])*Table3512[[#This Row],[out_o2]]*(1-Table3512[[#This Row],[out_o2]])*Table3512[[#This Row],[out_h2]]</f>
        <v>-6.789695624616246E-2</v>
      </c>
    </row>
    <row r="88" spans="1:33">
      <c r="A88">
        <v>12</v>
      </c>
      <c r="B88">
        <v>0.05</v>
      </c>
      <c r="C88">
        <v>0.1</v>
      </c>
      <c r="D88">
        <v>0.01</v>
      </c>
      <c r="E88">
        <v>0.99</v>
      </c>
      <c r="F88" s="29">
        <v>0.2</v>
      </c>
      <c r="G88">
        <f t="shared" si="8"/>
        <v>0.30124061677463737</v>
      </c>
      <c r="H88">
        <f t="shared" si="9"/>
        <v>0.50248123354927476</v>
      </c>
      <c r="I88">
        <f t="shared" si="10"/>
        <v>-0.20128093876015465</v>
      </c>
      <c r="J88">
        <f t="shared" si="11"/>
        <v>0.69743812247969061</v>
      </c>
      <c r="K88">
        <f t="shared" si="12"/>
        <v>-1.4369318215726337E-2</v>
      </c>
      <c r="L88">
        <f t="shared" si="13"/>
        <v>-0.71407700859356316</v>
      </c>
      <c r="M88">
        <f t="shared" si="14"/>
        <v>0.45356050344451188</v>
      </c>
      <c r="N88">
        <f t="shared" si="15"/>
        <v>-0.74683211006499761</v>
      </c>
      <c r="O88">
        <f>((Table3512[[#This Row],[i1]]*Table3512[[#This Row],[w1]])+(Table3512[[#This Row],[i2]]*Table3512[[#This Row],[w2]]))</f>
        <v>6.5310154193659348E-2</v>
      </c>
      <c r="P88">
        <f>((Table3512[[#This Row],[i1]]*Table3512[[#This Row],[w3]])+(Table3512[[#This Row],[i2]]*Table3512[[#This Row],[w4]]))</f>
        <v>5.967976530996133E-2</v>
      </c>
      <c r="Q88">
        <f>((1/(1 + EXP(-Table3512[[#This Row],[h1]]))))</f>
        <v>0.51632173737716858</v>
      </c>
      <c r="R88">
        <f>((1/(1 + EXP(-Table3512[[#This Row],[h2]]))))</f>
        <v>0.51491551457307538</v>
      </c>
      <c r="S88">
        <f>((Table3512[[#This Row],[out_h1]]*Table3512[[#This Row],[w5]])+(Table3512[[#This Row],[out_h2]]*Table3512[[#This Row],[w6]]))</f>
        <v>-0.37510852167082614</v>
      </c>
      <c r="T88">
        <f>((Table3512[[#This Row],[out_h1]]*Table3512[[#This Row],[w7]])+(Table3512[[#This Row],[out_h2]]*Table3512[[#This Row],[w8]]))</f>
        <v>-0.15037229310968031</v>
      </c>
      <c r="U88">
        <f>((1/(1 + EXP(-Table3512[[#This Row],[o1]]))))</f>
        <v>0.4073072017780115</v>
      </c>
      <c r="V88">
        <f>((1/(1 + EXP(-Table3512[[#This Row],[o2]]))))</f>
        <v>0.46247760424973816</v>
      </c>
      <c r="W88">
        <f>((1/2 * (Table3512[[#This Row],[t1]]-Table3512[[#This Row],[out_o1]])^2))</f>
        <v>7.8926506292336773E-2</v>
      </c>
      <c r="X88">
        <f>((1/2 * (Table3512[[#This Row],[t2]]-Table3512[[#This Row],[out_o2]])^2))</f>
        <v>0.13913993900904792</v>
      </c>
      <c r="Y88" s="30">
        <f>Table3512[[#This Row],[E1]]+Table3512[[#This Row],[E2]]</f>
        <v>0.21806644530138469</v>
      </c>
      <c r="Z8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-7.5990402815632172E-4</v>
      </c>
      <c r="AA8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-1.5198080563126434E-3</v>
      </c>
      <c r="AB8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3.6771529653513468E-4</v>
      </c>
      <c r="AC8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7.3543059307026935E-4</v>
      </c>
      <c r="AD88">
        <f>(Table3512[[#This Row],[out_o1]]-Table3512[[#This Row],[t1]])*Table3512[[#This Row],[out_o1]]*(1-Table3512[[#This Row],[out_o1]])*Table3512[[#This Row],[out_h1]]</f>
        <v>4.952204677959781E-2</v>
      </c>
      <c r="AE88">
        <f>(Table3512[[#This Row],[out_o1]]-Table3512[[#This Row],[t1]])*Table3512[[#This Row],[out_o1]]*(1-Table3512[[#This Row],[out_o1]])*Table3512[[#This Row],[out_h2]]</f>
        <v>4.9387171513953179E-2</v>
      </c>
      <c r="AF88">
        <f>(Table3512[[#This Row],[out_o2]]-Table3512[[#This Row],[t2]])*Table3512[[#This Row],[out_o2]]*(1-Table3512[[#This Row],[out_o2]])*Table3512[[#This Row],[out_h1]]</f>
        <v>-6.7709340223904971E-2</v>
      </c>
      <c r="AG88">
        <f>(Table3512[[#This Row],[out_o2]]-Table3512[[#This Row],[t2]])*Table3512[[#This Row],[out_o2]]*(1-Table3512[[#This Row],[out_o2]])*Table3512[[#This Row],[out_h2]]</f>
        <v>-6.7524931140613934E-2</v>
      </c>
    </row>
    <row r="89" spans="1:33">
      <c r="A89">
        <v>13</v>
      </c>
      <c r="B89">
        <v>0.05</v>
      </c>
      <c r="C89">
        <v>0.1</v>
      </c>
      <c r="D89">
        <v>0.01</v>
      </c>
      <c r="E89">
        <v>0.99</v>
      </c>
      <c r="F89" s="29">
        <v>0.2</v>
      </c>
      <c r="G89">
        <f t="shared" si="8"/>
        <v>0.30139259758026865</v>
      </c>
      <c r="H89">
        <f t="shared" si="9"/>
        <v>0.50278519516053732</v>
      </c>
      <c r="I89">
        <f t="shared" si="10"/>
        <v>-0.20135448181946169</v>
      </c>
      <c r="J89">
        <f t="shared" si="11"/>
        <v>0.69729103636107659</v>
      </c>
      <c r="K89">
        <f t="shared" si="12"/>
        <v>-2.4273727571645899E-2</v>
      </c>
      <c r="L89">
        <f t="shared" si="13"/>
        <v>-0.7239544428963538</v>
      </c>
      <c r="M89">
        <f t="shared" si="14"/>
        <v>0.46710237148929284</v>
      </c>
      <c r="N89">
        <f t="shared" si="15"/>
        <v>-0.73332712383687482</v>
      </c>
      <c r="O89">
        <f>((Table3512[[#This Row],[i1]]*Table3512[[#This Row],[w1]])+(Table3512[[#This Row],[i2]]*Table3512[[#This Row],[w2]]))</f>
        <v>6.5348149395067168E-2</v>
      </c>
      <c r="P89">
        <f>((Table3512[[#This Row],[i1]]*Table3512[[#This Row],[w3]])+(Table3512[[#This Row],[i2]]*Table3512[[#This Row],[w4]]))</f>
        <v>5.9661379545134584E-2</v>
      </c>
      <c r="Q89">
        <f>((1/(1 + EXP(-Table3512[[#This Row],[h1]]))))</f>
        <v>0.51633122604974713</v>
      </c>
      <c r="R89">
        <f>((1/(1 + EXP(-Table3512[[#This Row],[h2]]))))</f>
        <v>0.51491092222093793</v>
      </c>
      <c r="S89">
        <f>((Table3512[[#This Row],[out_h1]]*Table3512[[#This Row],[w5]])+(Table3512[[#This Row],[out_h2]]*Table3512[[#This Row],[w6]]))</f>
        <v>-0.38530533335557238</v>
      </c>
      <c r="T89">
        <f>((Table3512[[#This Row],[out_h1]]*Table3512[[#This Row],[w7]])+(Table3512[[#This Row],[out_h2]]*Table3512[[#This Row],[w8]]))</f>
        <v>-0.13641860546266216</v>
      </c>
      <c r="U89">
        <f>((1/(1 + EXP(-Table3512[[#This Row],[o1]]))))</f>
        <v>0.40484795511930255</v>
      </c>
      <c r="V89">
        <f>((1/(1 + EXP(-Table3512[[#This Row],[o2]]))))</f>
        <v>0.46594814112173788</v>
      </c>
      <c r="W89">
        <f>((1/2 * (Table3512[[#This Row],[t1]]-Table3512[[#This Row],[out_o1]])^2))</f>
        <v>7.7952453830947371E-2</v>
      </c>
      <c r="X89">
        <f>((1/2 * (Table3512[[#This Row],[t2]]-Table3512[[#This Row],[out_o2]])^2))</f>
        <v>0.13731517539688098</v>
      </c>
      <c r="Y89" s="30">
        <f>Table3512[[#This Row],[E1]]+Table3512[[#This Row],[E2]]</f>
        <v>0.21526762922782836</v>
      </c>
      <c r="Z8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-7.8943142573254389E-4</v>
      </c>
      <c r="AA8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-1.5788628514650878E-3</v>
      </c>
      <c r="AB8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3.340788019738966E-4</v>
      </c>
      <c r="AC8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6.681576039477932E-4</v>
      </c>
      <c r="AD89">
        <f>(Table3512[[#This Row],[out_o1]]-Table3512[[#This Row],[t1]])*Table3512[[#This Row],[out_o1]]*(1-Table3512[[#This Row],[out_o1]])*Table3512[[#This Row],[out_h1]]</f>
        <v>4.9122240140956855E-2</v>
      </c>
      <c r="AE89">
        <f>(Table3512[[#This Row],[out_o1]]-Table3512[[#This Row],[t1]])*Table3512[[#This Row],[out_o1]]*(1-Table3512[[#This Row],[out_o1]])*Table3512[[#This Row],[out_h2]]</f>
        <v>4.8987116595775093E-2</v>
      </c>
      <c r="AF89">
        <f>(Table3512[[#This Row],[out_o2]]-Table3512[[#This Row],[t2]])*Table3512[[#This Row],[out_o2]]*(1-Table3512[[#This Row],[out_o2]])*Table3512[[#This Row],[out_h1]]</f>
        <v>-6.7332334289089579E-2</v>
      </c>
      <c r="AG89">
        <f>(Table3512[[#This Row],[out_o2]]-Table3512[[#This Row],[t2]])*Table3512[[#This Row],[out_o2]]*(1-Table3512[[#This Row],[out_o2]])*Table3512[[#This Row],[out_h2]]</f>
        <v>-6.714711912609217E-2</v>
      </c>
    </row>
    <row r="90" spans="1:33">
      <c r="A90">
        <v>14</v>
      </c>
      <c r="B90">
        <v>0.05</v>
      </c>
      <c r="C90">
        <v>0.1</v>
      </c>
      <c r="D90">
        <v>0.01</v>
      </c>
      <c r="E90">
        <v>0.99</v>
      </c>
      <c r="F90" s="29">
        <v>0.2</v>
      </c>
      <c r="G90">
        <f t="shared" si="8"/>
        <v>0.30155048386541516</v>
      </c>
      <c r="H90">
        <f t="shared" si="9"/>
        <v>0.50310096773083035</v>
      </c>
      <c r="I90">
        <f t="shared" si="10"/>
        <v>-0.20142129757985647</v>
      </c>
      <c r="J90">
        <f t="shared" si="11"/>
        <v>0.69715740484028699</v>
      </c>
      <c r="K90">
        <f t="shared" si="12"/>
        <v>-3.4098175599837272E-2</v>
      </c>
      <c r="L90">
        <f t="shared" si="13"/>
        <v>-0.73375186621550881</v>
      </c>
      <c r="M90">
        <f t="shared" si="14"/>
        <v>0.48056883834711078</v>
      </c>
      <c r="N90">
        <f t="shared" si="15"/>
        <v>-0.71989770001165643</v>
      </c>
      <c r="O90">
        <f>((Table3512[[#This Row],[i1]]*Table3512[[#This Row],[w1]])+(Table3512[[#This Row],[i2]]*Table3512[[#This Row],[w2]]))</f>
        <v>6.5387620966353796E-2</v>
      </c>
      <c r="P90">
        <f>((Table3512[[#This Row],[i1]]*Table3512[[#This Row],[w3]])+(Table3512[[#This Row],[i2]]*Table3512[[#This Row],[w4]]))</f>
        <v>5.9644675605035877E-2</v>
      </c>
      <c r="Q90">
        <f>((1/(1 + EXP(-Table3512[[#This Row],[h1]]))))</f>
        <v>0.51634108340879215</v>
      </c>
      <c r="R90">
        <f>((1/(1 + EXP(-Table3512[[#This Row],[h2]]))))</f>
        <v>0.51490674994875474</v>
      </c>
      <c r="S90">
        <f>((Table3512[[#This Row],[out_h1]]*Table3512[[#This Row],[w5]])+(Table3512[[#This Row],[out_h2]]*Table3512[[#This Row],[w6]]))</f>
        <v>-0.3954200776333443</v>
      </c>
      <c r="T90">
        <f>((Table3512[[#This Row],[out_h1]]*Table3512[[#This Row],[w7]])+(Table3512[[#This Row],[out_h2]]*Table3512[[#This Row],[w8]]))</f>
        <v>-0.12254275036393375</v>
      </c>
      <c r="U90">
        <f>((1/(1 + EXP(-Table3512[[#This Row],[o1]]))))</f>
        <v>0.40241321110028178</v>
      </c>
      <c r="V90">
        <f>((1/(1 + EXP(-Table3512[[#This Row],[o2]]))))</f>
        <v>0.46940259223595859</v>
      </c>
      <c r="W90">
        <f>((1/2 * (Table3512[[#This Row],[t1]]-Table3512[[#This Row],[out_o1]])^2))</f>
        <v>7.6994064123017153E-2</v>
      </c>
      <c r="X90">
        <f>((1/2 * (Table3512[[#This Row],[t2]]-Table3512[[#This Row],[out_o2]])^2))</f>
        <v>0.13551083048531978</v>
      </c>
      <c r="Y90" s="30">
        <f>Table3512[[#This Row],[E1]]+Table3512[[#This Row],[E2]]</f>
        <v>0.21250489460833694</v>
      </c>
      <c r="Z9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-8.1824032478653287E-4</v>
      </c>
      <c r="AA9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-1.6364806495730657E-3</v>
      </c>
      <c r="AB9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3.0095217707866548E-4</v>
      </c>
      <c r="AC9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6.0190435415733096E-4</v>
      </c>
      <c r="AD90">
        <f>(Table3512[[#This Row],[out_o1]]-Table3512[[#This Row],[t1]])*Table3512[[#This Row],[out_o1]]*(1-Table3512[[#This Row],[out_o1]])*Table3512[[#This Row],[out_h1]]</f>
        <v>4.8725187559503828E-2</v>
      </c>
      <c r="AE90">
        <f>(Table3512[[#This Row],[out_o1]]-Table3512[[#This Row],[t1]])*Table3512[[#This Row],[out_o1]]*(1-Table3512[[#This Row],[out_o1]])*Table3512[[#This Row],[out_h2]]</f>
        <v>4.858983484574763E-2</v>
      </c>
      <c r="AF90">
        <f>(Table3512[[#This Row],[out_o2]]-Table3512[[#This Row],[t2]])*Table3512[[#This Row],[out_o2]]*(1-Table3512[[#This Row],[out_o2]])*Table3512[[#This Row],[out_h1]]</f>
        <v>-6.6949801002472706E-2</v>
      </c>
      <c r="AG90">
        <f>(Table3512[[#This Row],[out_o2]]-Table3512[[#This Row],[t2]])*Table3512[[#This Row],[out_o2]]*(1-Table3512[[#This Row],[out_o2]])*Table3512[[#This Row],[out_h2]]</f>
        <v>-6.6763822503363685E-2</v>
      </c>
    </row>
    <row r="91" spans="1:33">
      <c r="A91">
        <v>15</v>
      </c>
      <c r="B91">
        <v>0.05</v>
      </c>
      <c r="C91">
        <v>0.1</v>
      </c>
      <c r="D91">
        <v>0.01</v>
      </c>
      <c r="E91">
        <v>0.99</v>
      </c>
      <c r="F91" s="29">
        <v>0.2</v>
      </c>
      <c r="G91">
        <f t="shared" si="8"/>
        <v>0.3017141319303725</v>
      </c>
      <c r="H91">
        <f t="shared" si="9"/>
        <v>0.50342826386074502</v>
      </c>
      <c r="I91">
        <f t="shared" si="10"/>
        <v>-0.20148148801527221</v>
      </c>
      <c r="J91">
        <f t="shared" si="11"/>
        <v>0.69703702396945555</v>
      </c>
      <c r="K91">
        <f t="shared" si="12"/>
        <v>-4.3843213111738041E-2</v>
      </c>
      <c r="L91">
        <f t="shared" si="13"/>
        <v>-0.74346983318465831</v>
      </c>
      <c r="M91">
        <f t="shared" si="14"/>
        <v>0.49395879854760533</v>
      </c>
      <c r="N91">
        <f t="shared" si="15"/>
        <v>-0.70654493551098374</v>
      </c>
      <c r="O91">
        <f>((Table3512[[#This Row],[i1]]*Table3512[[#This Row],[w1]])+(Table3512[[#This Row],[i2]]*Table3512[[#This Row],[w2]]))</f>
        <v>6.5428532982593129E-2</v>
      </c>
      <c r="P91">
        <f>((Table3512[[#This Row],[i1]]*Table3512[[#This Row],[w3]])+(Table3512[[#This Row],[i2]]*Table3512[[#This Row],[w4]]))</f>
        <v>5.962962799618194E-2</v>
      </c>
      <c r="Q91">
        <f>((1/(1 + EXP(-Table3512[[#This Row],[h1]]))))</f>
        <v>0.51635130048124311</v>
      </c>
      <c r="R91">
        <f>((1/(1 + EXP(-Table3512[[#This Row],[h2]]))))</f>
        <v>0.5149029913894454</v>
      </c>
      <c r="S91">
        <f>((Table3512[[#This Row],[out_h1]]*Table3512[[#This Row],[w5]])+(Table3512[[#This Row],[out_h2]]*Table3512[[#This Row],[w6]]))</f>
        <v>-0.40545334122211474</v>
      </c>
      <c r="T91">
        <f>((Table3512[[#This Row],[out_h1]]*Table3512[[#This Row],[w7]])+(Table3512[[#This Row],[out_h2]]*Table3512[[#This Row],[w8]]))</f>
        <v>-0.10874583283145994</v>
      </c>
      <c r="U91">
        <f>((1/(1 + EXP(-Table3512[[#This Row],[o1]]))))</f>
        <v>0.40000282405597493</v>
      </c>
      <c r="V91">
        <f>((1/(1 + EXP(-Table3512[[#This Row],[o2]]))))</f>
        <v>0.47284030162290186</v>
      </c>
      <c r="W91">
        <f>((1/2 * (Table3512[[#This Row],[t1]]-Table3512[[#This Row],[out_o1]])^2))</f>
        <v>7.605110138581786E-2</v>
      </c>
      <c r="X91">
        <f>((1/2 * (Table3512[[#This Row],[t2]]-Table3512[[#This Row],[out_o2]])^2))</f>
        <v>0.13372707681274554</v>
      </c>
      <c r="Y91" s="30">
        <f>Table3512[[#This Row],[E1]]+Table3512[[#This Row],[E2]]</f>
        <v>0.2097781781985634</v>
      </c>
      <c r="Z9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-8.4633420188950708E-4</v>
      </c>
      <c r="AA9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-1.6926684037790142E-3</v>
      </c>
      <c r="AB9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2.6833975018260395E-4</v>
      </c>
      <c r="AC9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5.366795003652079E-4</v>
      </c>
      <c r="AD91">
        <f>(Table3512[[#This Row],[out_o1]]-Table3512[[#This Row],[t1]])*Table3512[[#This Row],[out_o1]]*(1-Table3512[[#This Row],[out_o1]])*Table3512[[#This Row],[out_h1]]</f>
        <v>4.8330945433444052E-2</v>
      </c>
      <c r="AE91">
        <f>(Table3512[[#This Row],[out_o1]]-Table3512[[#This Row],[t1]])*Table3512[[#This Row],[out_o1]]*(1-Table3512[[#This Row],[out_o1]])*Table3512[[#This Row],[out_h2]]</f>
        <v>4.8195382401800289E-2</v>
      </c>
      <c r="AF91">
        <f>(Table3512[[#This Row],[out_o2]]-Table3512[[#This Row],[t2]])*Table3512[[#This Row],[out_o2]]*(1-Table3512[[#This Row],[out_o2]])*Table3512[[#This Row],[out_h1]]</f>
        <v>-6.6562041746261777E-2</v>
      </c>
      <c r="AG91">
        <f>(Table3512[[#This Row],[out_o2]]-Table3512[[#This Row],[t2]])*Table3512[[#This Row],[out_o2]]*(1-Table3512[[#This Row],[out_o2]])*Table3512[[#This Row],[out_h2]]</f>
        <v>-6.6375342477488983E-2</v>
      </c>
    </row>
    <row r="92" spans="1:33">
      <c r="A92">
        <v>16</v>
      </c>
      <c r="B92">
        <v>0.05</v>
      </c>
      <c r="C92">
        <v>0.1</v>
      </c>
      <c r="D92">
        <v>0.01</v>
      </c>
      <c r="E92">
        <v>0.99</v>
      </c>
      <c r="F92" s="29">
        <v>0.2</v>
      </c>
      <c r="G92">
        <f t="shared" si="8"/>
        <v>0.30188339877075038</v>
      </c>
      <c r="H92">
        <f t="shared" si="9"/>
        <v>0.50376679754150078</v>
      </c>
      <c r="I92">
        <f t="shared" si="10"/>
        <v>-0.20153515596530874</v>
      </c>
      <c r="J92">
        <f t="shared" si="11"/>
        <v>0.69692968806938249</v>
      </c>
      <c r="K92">
        <f t="shared" si="12"/>
        <v>-5.3509402198426856E-2</v>
      </c>
      <c r="L92">
        <f t="shared" si="13"/>
        <v>-0.75310890966501842</v>
      </c>
      <c r="M92">
        <f t="shared" si="14"/>
        <v>0.50727120689685767</v>
      </c>
      <c r="N92">
        <f t="shared" si="15"/>
        <v>-0.69326986701548599</v>
      </c>
      <c r="O92">
        <f>((Table3512[[#This Row],[i1]]*Table3512[[#This Row],[w1]])+(Table3512[[#This Row],[i2]]*Table3512[[#This Row],[w2]]))</f>
        <v>6.5470849692687599E-2</v>
      </c>
      <c r="P92">
        <f>((Table3512[[#This Row],[i1]]*Table3512[[#This Row],[w3]])+(Table3512[[#This Row],[i2]]*Table3512[[#This Row],[w4]]))</f>
        <v>5.9616211008672808E-2</v>
      </c>
      <c r="Q92">
        <f>((1/(1 + EXP(-Table3512[[#This Row],[h1]]))))</f>
        <v>0.51636186833744446</v>
      </c>
      <c r="R92">
        <f>((1/(1 + EXP(-Table3512[[#This Row],[h2]]))))</f>
        <v>0.51489964012179956</v>
      </c>
      <c r="S92">
        <f>((Table3512[[#This Row],[out_h1]]*Table3512[[#This Row],[w5]])+(Table3512[[#This Row],[out_h2]]*Table3512[[#This Row],[w6]]))</f>
        <v>-0.41540572145183829</v>
      </c>
      <c r="T92">
        <f>((Table3512[[#This Row],[out_h1]]*Table3512[[#This Row],[w7]])+(Table3512[[#This Row],[out_h2]]*Table3512[[#This Row],[w8]]))</f>
        <v>-9.5028896886509784E-2</v>
      </c>
      <c r="U92">
        <f>((1/(1 + EXP(-Table3512[[#This Row],[o1]]))))</f>
        <v>0.39761664162801019</v>
      </c>
      <c r="V92">
        <f>((1/(1 + EXP(-Table3512[[#This Row],[o2]]))))</f>
        <v>0.47626063793191903</v>
      </c>
      <c r="W92">
        <f>((1/2 * (Table3512[[#This Row],[t1]]-Table3512[[#This Row],[out_o1]])^2))</f>
        <v>7.5123330433488636E-2</v>
      </c>
      <c r="X92">
        <f>((1/2 * (Table3512[[#This Row],[t2]]-Table3512[[#This Row],[out_o2]])^2))</f>
        <v>0.13196406606905942</v>
      </c>
      <c r="Y92" s="30">
        <f>Table3512[[#This Row],[E1]]+Table3512[[#This Row],[E2]]</f>
        <v>0.20708739650254804</v>
      </c>
      <c r="Z9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-8.7371711341917204E-4</v>
      </c>
      <c r="AA9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-1.7474342268383441E-3</v>
      </c>
      <c r="AB9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2.3624529885825203E-4</v>
      </c>
      <c r="AC9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4.7249059771650406E-4</v>
      </c>
      <c r="AD92">
        <f>(Table3512[[#This Row],[out_o1]]-Table3512[[#This Row],[t1]])*Table3512[[#This Row],[out_o1]]*(1-Table3512[[#This Row],[out_o1]])*Table3512[[#This Row],[out_h1]]</f>
        <v>4.7939565798982217E-2</v>
      </c>
      <c r="AE92">
        <f>(Table3512[[#This Row],[out_o1]]-Table3512[[#This Row],[t1]])*Table3512[[#This Row],[out_o1]]*(1-Table3512[[#This Row],[out_o1]])*Table3512[[#This Row],[out_h2]]</f>
        <v>4.7803811030755941E-2</v>
      </c>
      <c r="AF92">
        <f>(Table3512[[#This Row],[out_o2]]-Table3512[[#This Row],[t2]])*Table3512[[#This Row],[out_o2]]*(1-Table3512[[#This Row],[out_o2]])*Table3512[[#This Row],[out_h1]]</f>
        <v>-6.6169356308297858E-2</v>
      </c>
      <c r="AG92">
        <f>(Table3512[[#This Row],[out_o2]]-Table3512[[#This Row],[t2]])*Table3512[[#This Row],[out_o2]]*(1-Table3512[[#This Row],[out_o2]])*Table3512[[#This Row],[out_h2]]</f>
        <v>-6.5981978607236036E-2</v>
      </c>
    </row>
    <row r="93" spans="1:33">
      <c r="A93">
        <v>17</v>
      </c>
      <c r="B93">
        <v>0.05</v>
      </c>
      <c r="C93">
        <v>0.1</v>
      </c>
      <c r="D93">
        <v>0.01</v>
      </c>
      <c r="E93">
        <v>0.99</v>
      </c>
      <c r="F93" s="29">
        <v>0.2</v>
      </c>
      <c r="G93">
        <f t="shared" si="8"/>
        <v>0.30205814219343419</v>
      </c>
      <c r="H93">
        <f t="shared" si="9"/>
        <v>0.5041162843868684</v>
      </c>
      <c r="I93">
        <f t="shared" si="10"/>
        <v>-0.2015824050250804</v>
      </c>
      <c r="J93">
        <f t="shared" si="11"/>
        <v>0.69683518994983917</v>
      </c>
      <c r="K93">
        <f t="shared" si="12"/>
        <v>-6.3097315358223299E-2</v>
      </c>
      <c r="L93">
        <f t="shared" si="13"/>
        <v>-0.76266967187116963</v>
      </c>
      <c r="M93">
        <f t="shared" si="14"/>
        <v>0.52050507815851721</v>
      </c>
      <c r="N93">
        <f t="shared" si="15"/>
        <v>-0.68007347129403883</v>
      </c>
      <c r="O93">
        <f>((Table3512[[#This Row],[i1]]*Table3512[[#This Row],[w1]])+(Table3512[[#This Row],[i2]]*Table3512[[#This Row],[w2]]))</f>
        <v>6.5514535548358552E-2</v>
      </c>
      <c r="P93">
        <f>((Table3512[[#This Row],[i1]]*Table3512[[#This Row],[w3]])+(Table3512[[#This Row],[i2]]*Table3512[[#This Row],[w4]]))</f>
        <v>5.9604398743729893E-2</v>
      </c>
      <c r="Q93">
        <f>((1/(1 + EXP(-Table3512[[#This Row],[h1]]))))</f>
        <v>0.51637277809838988</v>
      </c>
      <c r="R93">
        <f>((1/(1 + EXP(-Table3512[[#This Row],[h2]]))))</f>
        <v>0.5148966896773588</v>
      </c>
      <c r="S93">
        <f>((Table3512[[#This Row],[out_h1]]*Table3512[[#This Row],[w5]])+(Table3512[[#This Row],[out_h2]]*Table3512[[#This Row],[w6]]))</f>
        <v>-0.42527782538585868</v>
      </c>
      <c r="T93">
        <f>((Table3512[[#This Row],[out_h1]]*Table3512[[#This Row],[w7]])+(Table3512[[#This Row],[out_h2]]*Table3512[[#This Row],[w8]]))</f>
        <v>-8.1392925883657818E-2</v>
      </c>
      <c r="U93">
        <f>((1/(1 + EXP(-Table3512[[#This Row],[o1]]))))</f>
        <v>0.39525450520154948</v>
      </c>
      <c r="V93">
        <f>((1/(1 + EXP(-Table3512[[#This Row],[o2]]))))</f>
        <v>0.4796629946865672</v>
      </c>
      <c r="W93">
        <f>((1/2 * (Table3512[[#This Row],[t1]]-Table3512[[#This Row],[out_o1]])^2))</f>
        <v>7.4210516889045355E-2</v>
      </c>
      <c r="X93">
        <f>((1/2 * (Table3512[[#This Row],[t2]]-Table3512[[#This Row],[out_o2]])^2))</f>
        <v>0.13022192949614139</v>
      </c>
      <c r="Y93" s="30">
        <f>Table3512[[#This Row],[E1]]+Table3512[[#This Row],[E2]]</f>
        <v>0.20443244638518676</v>
      </c>
      <c r="Z9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-9.0039367140926075E-4</v>
      </c>
      <c r="AA9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-1.8007873428185215E-3</v>
      </c>
      <c r="AB9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2.0467205600509383E-4</v>
      </c>
      <c r="AC9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4.0934411201018765E-4</v>
      </c>
      <c r="AD93">
        <f>(Table3512[[#This Row],[out_o1]]-Table3512[[#This Row],[t1]])*Table3512[[#This Row],[out_o1]]*(1-Table3512[[#This Row],[out_o1]])*Table3512[[#This Row],[out_h1]]</f>
        <v>4.755109648712956E-2</v>
      </c>
      <c r="AE93">
        <f>(Table3512[[#This Row],[out_o1]]-Table3512[[#This Row],[t1]])*Table3512[[#This Row],[out_o1]]*(1-Table3512[[#This Row],[out_o1]])*Table3512[[#This Row],[out_h2]]</f>
        <v>4.7415168285820292E-2</v>
      </c>
      <c r="AF93">
        <f>(Table3512[[#This Row],[out_o2]]-Table3512[[#This Row],[t2]])*Table3512[[#This Row],[out_o2]]*(1-Table3512[[#This Row],[out_o2]])*Table3512[[#This Row],[out_h1]]</f>
        <v>-6.5772042354652824E-2</v>
      </c>
      <c r="AG93">
        <f>(Table3512[[#This Row],[out_o2]]-Table3512[[#This Row],[t2]])*Table3512[[#This Row],[out_o2]]*(1-Table3512[[#This Row],[out_o2]])*Table3512[[#This Row],[out_h2]]</f>
        <v>-6.5584028279811774E-2</v>
      </c>
    </row>
    <row r="94" spans="1:33">
      <c r="A94">
        <v>18</v>
      </c>
      <c r="B94">
        <v>0.05</v>
      </c>
      <c r="C94">
        <v>0.1</v>
      </c>
      <c r="D94">
        <v>0.01</v>
      </c>
      <c r="E94">
        <v>0.99</v>
      </c>
      <c r="F94" s="29">
        <v>0.2</v>
      </c>
      <c r="G94">
        <f t="shared" si="8"/>
        <v>0.30223822092771602</v>
      </c>
      <c r="H94">
        <f t="shared" si="9"/>
        <v>0.50447644185543206</v>
      </c>
      <c r="I94">
        <f t="shared" si="10"/>
        <v>-0.20162333943628141</v>
      </c>
      <c r="J94">
        <f t="shared" si="11"/>
        <v>0.69675332112743715</v>
      </c>
      <c r="K94">
        <f t="shared" si="12"/>
        <v>-7.2607534655649217E-2</v>
      </c>
      <c r="L94">
        <f t="shared" si="13"/>
        <v>-0.7721527055283337</v>
      </c>
      <c r="M94">
        <f t="shared" si="14"/>
        <v>0.53365948662944773</v>
      </c>
      <c r="N94">
        <f t="shared" si="15"/>
        <v>-0.66695666563807643</v>
      </c>
      <c r="O94">
        <f>((Table3512[[#This Row],[i1]]*Table3512[[#This Row],[w1]])+(Table3512[[#This Row],[i2]]*Table3512[[#This Row],[w2]]))</f>
        <v>6.5559555231929009E-2</v>
      </c>
      <c r="P94">
        <f>((Table3512[[#This Row],[i1]]*Table3512[[#This Row],[w3]])+(Table3512[[#This Row],[i2]]*Table3512[[#This Row],[w4]]))</f>
        <v>5.9594165140929654E-2</v>
      </c>
      <c r="Q94">
        <f>((1/(1 + EXP(-Table3512[[#This Row],[h1]]))))</f>
        <v>0.51638402094266311</v>
      </c>
      <c r="R94">
        <f>((1/(1 + EXP(-Table3512[[#This Row],[h2]]))))</f>
        <v>0.5148941335472218</v>
      </c>
      <c r="S94">
        <f>((Table3512[[#This Row],[out_h1]]*Table3512[[#This Row],[w5]])+(Table3512[[#This Row],[out_h2]]*Table3512[[#This Row],[w6]]))</f>
        <v>-0.43507026897537238</v>
      </c>
      <c r="T94">
        <f>((Table3512[[#This Row],[out_h1]]*Table3512[[#This Row],[w7]])+(Table3512[[#This Row],[out_h2]]*Table3512[[#This Row],[w8]]))</f>
        <v>-6.7838842947349876E-2</v>
      </c>
      <c r="U94">
        <f>((1/(1 + EXP(-Table3512[[#This Row],[o1]]))))</f>
        <v>0.39291625032771743</v>
      </c>
      <c r="V94">
        <f>((1/(1 + EXP(-Table3512[[#This Row],[o2]]))))</f>
        <v>0.48304679047382165</v>
      </c>
      <c r="W94">
        <f>((1/2 * (Table3512[[#This Row],[t1]]-Table3512[[#This Row],[out_o1]])^2))</f>
        <v>7.3312427382519571E-2</v>
      </c>
      <c r="X94">
        <f>((1/2 * (Table3512[[#This Row],[t2]]-Table3512[[#This Row],[out_o2]])^2))</f>
        <v>0.12850077832444667</v>
      </c>
      <c r="Y94" s="30">
        <f>Table3512[[#This Row],[E1]]+Table3512[[#This Row],[E2]]</f>
        <v>0.20181320570696626</v>
      </c>
      <c r="Z9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-9.2636901882070662E-4</v>
      </c>
      <c r="AA9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-1.8527380376414132E-3</v>
      </c>
      <c r="AB9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1.7362271730689521E-4</v>
      </c>
      <c r="AC9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3.4724543461379042E-4</v>
      </c>
      <c r="AD94">
        <f>(Table3512[[#This Row],[out_o1]]-Table3512[[#This Row],[t1]])*Table3512[[#This Row],[out_o1]]*(1-Table3512[[#This Row],[out_o1]])*Table3512[[#This Row],[out_h1]]</f>
        <v>4.7165581278982259E-2</v>
      </c>
      <c r="AE94">
        <f>(Table3512[[#This Row],[out_o1]]-Table3512[[#This Row],[t1]])*Table3512[[#This Row],[out_o1]]*(1-Table3512[[#This Row],[out_o1]])*Table3512[[#This Row],[out_h2]]</f>
        <v>4.7029497662533525E-2</v>
      </c>
      <c r="AF94">
        <f>(Table3512[[#This Row],[out_o2]]-Table3512[[#This Row],[t2]])*Table3512[[#This Row],[out_o2]]*(1-Table3512[[#This Row],[out_o2]])*Table3512[[#This Row],[out_h1]]</f>
        <v>-6.5370394928554579E-2</v>
      </c>
      <c r="AG94">
        <f>(Table3512[[#This Row],[out_o2]]-Table3512[[#This Row],[t2]])*Table3512[[#This Row],[out_o2]]*(1-Table3512[[#This Row],[out_o2]])*Table3512[[#This Row],[out_h2]]</f>
        <v>-6.5181786212000423E-2</v>
      </c>
    </row>
    <row r="95" spans="1:33">
      <c r="A95">
        <v>19</v>
      </c>
      <c r="B95">
        <v>0.05</v>
      </c>
      <c r="C95">
        <v>0.1</v>
      </c>
      <c r="D95">
        <v>0.01</v>
      </c>
      <c r="E95">
        <v>0.99</v>
      </c>
      <c r="F95" s="29">
        <v>0.2</v>
      </c>
      <c r="G95">
        <f t="shared" si="8"/>
        <v>0.30242349473148017</v>
      </c>
      <c r="H95">
        <f t="shared" si="9"/>
        <v>0.50484698946296036</v>
      </c>
      <c r="I95">
        <f t="shared" si="10"/>
        <v>-0.20165806397974279</v>
      </c>
      <c r="J95">
        <f t="shared" si="11"/>
        <v>0.69668387204051441</v>
      </c>
      <c r="K95">
        <f t="shared" si="12"/>
        <v>-8.2040650911445662E-2</v>
      </c>
      <c r="L95">
        <f t="shared" si="13"/>
        <v>-0.78155860506084041</v>
      </c>
      <c r="M95">
        <f t="shared" si="14"/>
        <v>0.54673356561515862</v>
      </c>
      <c r="N95">
        <f t="shared" si="15"/>
        <v>-0.65392030839567639</v>
      </c>
      <c r="O95">
        <f>((Table3512[[#This Row],[i1]]*Table3512[[#This Row],[w1]])+(Table3512[[#This Row],[i2]]*Table3512[[#This Row],[w2]]))</f>
        <v>6.5605873682870047E-2</v>
      </c>
      <c r="P95">
        <f>((Table3512[[#This Row],[i1]]*Table3512[[#This Row],[w3]])+(Table3512[[#This Row],[i2]]*Table3512[[#This Row],[w4]]))</f>
        <v>5.9585484005064304E-2</v>
      </c>
      <c r="Q95">
        <f>((1/(1 + EXP(-Table3512[[#This Row],[h1]]))))</f>
        <v>0.51639558811307196</v>
      </c>
      <c r="R95">
        <f>((1/(1 + EXP(-Table3512[[#This Row],[h2]]))))</f>
        <v>0.51489196518875691</v>
      </c>
      <c r="S95">
        <f>((Table3512[[#This Row],[out_h1]]*Table3512[[#This Row],[w5]])+(Table3512[[#This Row],[out_h2]]*Table3512[[#This Row],[w6]]))</f>
        <v>-0.44478367624655485</v>
      </c>
      <c r="T95">
        <f>((Table3512[[#This Row],[out_h1]]*Table3512[[#This Row],[w7]])+(Table3512[[#This Row],[out_h2]]*Table3512[[#This Row],[w8]]))</f>
        <v>-5.4367511509691102E-2</v>
      </c>
      <c r="U95">
        <f>((1/(1 + EXP(-Table3512[[#This Row],[o1]]))))</f>
        <v>0.39060170713152631</v>
      </c>
      <c r="V95">
        <f>((1/(1 + EXP(-Table3512[[#This Row],[o2]]))))</f>
        <v>0.48641146906913163</v>
      </c>
      <c r="W95">
        <f>((1/2 * (Table3512[[#This Row],[t1]]-Table3512[[#This Row],[out_o1]])^2))</f>
        <v>7.2428829735716058E-2</v>
      </c>
      <c r="X95">
        <f>((1/2 * (Table3512[[#This Row],[t2]]-Table3512[[#This Row],[out_o2]])^2))</f>
        <v>0.12680070424255505</v>
      </c>
      <c r="Y95" s="30">
        <f>Table3512[[#This Row],[E1]]+Table3512[[#This Row],[E2]]</f>
        <v>0.19922953397827109</v>
      </c>
      <c r="Z9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-9.5164880434536335E-4</v>
      </c>
      <c r="AA9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-1.9032976086907267E-3</v>
      </c>
      <c r="AB9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1.4309944997961438E-4</v>
      </c>
      <c r="AC9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2.8619889995922876E-4</v>
      </c>
      <c r="AD95">
        <f>(Table3512[[#This Row],[out_o1]]-Table3512[[#This Row],[t1]])*Table3512[[#This Row],[out_o1]]*(1-Table3512[[#This Row],[out_o1]])*Table3512[[#This Row],[out_h1]]</f>
        <v>4.6783060059156556E-2</v>
      </c>
      <c r="AE95">
        <f>(Table3512[[#This Row],[out_o1]]-Table3512[[#This Row],[t1]])*Table3512[[#This Row],[out_o1]]*(1-Table3512[[#This Row],[out_o1]])*Table3512[[#This Row],[out_h2]]</f>
        <v>4.6646838752867716E-2</v>
      </c>
      <c r="AF95">
        <f>(Table3512[[#This Row],[out_o2]]-Table3512[[#This Row],[t2]])*Table3512[[#This Row],[out_o2]]*(1-Table3512[[#This Row],[out_o2]])*Table3512[[#This Row],[out_h1]]</f>
        <v>-6.4964705976538528E-2</v>
      </c>
      <c r="AG95">
        <f>(Table3512[[#This Row],[out_o2]]-Table3512[[#This Row],[t2]])*Table3512[[#This Row],[out_o2]]*(1-Table3512[[#This Row],[out_o2]])*Table3512[[#This Row],[out_h2]]</f>
        <v>-6.4775543978593031E-2</v>
      </c>
    </row>
    <row r="96" spans="1:33">
      <c r="A96">
        <v>20</v>
      </c>
      <c r="B96">
        <v>0.05</v>
      </c>
      <c r="C96">
        <v>0.1</v>
      </c>
      <c r="D96">
        <v>0.01</v>
      </c>
      <c r="E96">
        <v>0.99</v>
      </c>
      <c r="F96" s="29">
        <v>0.2</v>
      </c>
      <c r="G96">
        <f t="shared" si="8"/>
        <v>0.30261382449234925</v>
      </c>
      <c r="H96">
        <f t="shared" si="9"/>
        <v>0.50522764898469852</v>
      </c>
      <c r="I96">
        <f t="shared" si="10"/>
        <v>-0.2016866838697387</v>
      </c>
      <c r="J96">
        <f t="shared" si="11"/>
        <v>0.69662663226052257</v>
      </c>
      <c r="K96">
        <f t="shared" si="12"/>
        <v>-9.1397262923276976E-2</v>
      </c>
      <c r="L96">
        <f t="shared" si="13"/>
        <v>-0.79088797281141399</v>
      </c>
      <c r="M96">
        <f t="shared" si="14"/>
        <v>0.55972650681046632</v>
      </c>
      <c r="N96">
        <f t="shared" si="15"/>
        <v>-0.64096519959995779</v>
      </c>
      <c r="O96">
        <f>((Table3512[[#This Row],[i1]]*Table3512[[#This Row],[w1]])+(Table3512[[#This Row],[i2]]*Table3512[[#This Row],[w2]]))</f>
        <v>6.5653456123087317E-2</v>
      </c>
      <c r="P96">
        <f>((Table3512[[#This Row],[i1]]*Table3512[[#This Row],[w3]])+(Table3512[[#This Row],[i2]]*Table3512[[#This Row],[w4]]))</f>
        <v>5.9578329032565325E-2</v>
      </c>
      <c r="Q96">
        <f>((1/(1 + EXP(-Table3512[[#This Row],[h1]]))))</f>
        <v>0.51640747092296535</v>
      </c>
      <c r="R96">
        <f>((1/(1 + EXP(-Table3512[[#This Row],[h2]]))))</f>
        <v>0.51489017803220438</v>
      </c>
      <c r="S96">
        <f>((Table3512[[#This Row],[out_h1]]*Table3512[[#This Row],[w5]])+(Table3512[[#This Row],[out_h2]]*Table3512[[#This Row],[w6]]))</f>
        <v>-0.45441867851988893</v>
      </c>
      <c r="T96">
        <f>((Table3512[[#This Row],[out_h1]]*Table3512[[#This Row],[w7]])+(Table3512[[#This Row],[out_h2]]*Table3512[[#This Row],[w8]]))</f>
        <v>-4.097973594393084E-2</v>
      </c>
      <c r="U96">
        <f>((1/(1 + EXP(-Table3512[[#This Row],[o1]]))))</f>
        <v>0.38831070070533918</v>
      </c>
      <c r="V96">
        <f>((1/(1 + EXP(-Table3512[[#This Row],[o2]]))))</f>
        <v>0.48975649949951333</v>
      </c>
      <c r="W96">
        <f>((1/2 * (Table3512[[#This Row],[t1]]-Table3512[[#This Row],[out_o1]])^2))</f>
        <v>7.1559493134082358E-2</v>
      </c>
      <c r="X96">
        <f>((1/2 * (Table3512[[#This Row],[t2]]-Table3512[[#This Row],[out_o2]])^2))</f>
        <v>0.12512177989649018</v>
      </c>
      <c r="Y96" s="30">
        <f>Table3512[[#This Row],[E1]]+Table3512[[#This Row],[E2]]</f>
        <v>0.19668127303057253</v>
      </c>
      <c r="Z9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-9.7623915685129438E-4</v>
      </c>
      <c r="AA9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-1.9524783137025888E-3</v>
      </c>
      <c r="AB9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1.1310390272628705E-4</v>
      </c>
      <c r="AC9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2.262078054525741E-4</v>
      </c>
      <c r="AD96">
        <f>(Table3512[[#This Row],[out_o1]]-Table3512[[#This Row],[t1]])*Table3512[[#This Row],[out_o1]]*(1-Table3512[[#This Row],[out_o1]])*Table3512[[#This Row],[out_h1]]</f>
        <v>4.6403568967097526E-2</v>
      </c>
      <c r="AE96">
        <f>(Table3512[[#This Row],[out_o1]]-Table3512[[#This Row],[t1]])*Table3512[[#This Row],[out_o1]]*(1-Table3512[[#This Row],[out_o1]])*Table3512[[#This Row],[out_h2]]</f>
        <v>4.6267227397185931E-2</v>
      </c>
      <c r="AF96">
        <f>(Table3512[[#This Row],[out_o2]]-Table3512[[#This Row],[t2]])*Table3512[[#This Row],[out_o2]]*(1-Table3512[[#This Row],[out_o2]])*Table3512[[#This Row],[out_h1]]</f>
        <v>-6.4555263902525833E-2</v>
      </c>
      <c r="AG96">
        <f>(Table3512[[#This Row],[out_o2]]-Table3512[[#This Row],[t2]])*Table3512[[#This Row],[out_o2]]*(1-Table3512[[#This Row],[out_o2]])*Table3512[[#This Row],[out_h2]]</f>
        <v>-6.4365589568795845E-2</v>
      </c>
    </row>
    <row r="97" spans="1:33">
      <c r="A97">
        <v>21</v>
      </c>
      <c r="B97">
        <v>0.05</v>
      </c>
      <c r="C97">
        <v>0.1</v>
      </c>
      <c r="D97">
        <v>0.01</v>
      </c>
      <c r="E97">
        <v>0.99</v>
      </c>
      <c r="F97" s="29">
        <v>0.2</v>
      </c>
      <c r="G97">
        <f t="shared" si="8"/>
        <v>0.30280907232371951</v>
      </c>
      <c r="H97">
        <f t="shared" si="9"/>
        <v>0.50561814464743904</v>
      </c>
      <c r="I97">
        <f t="shared" si="10"/>
        <v>-0.20170930465028397</v>
      </c>
      <c r="J97">
        <f t="shared" si="11"/>
        <v>0.69658139069943203</v>
      </c>
      <c r="K97">
        <f t="shared" si="12"/>
        <v>-0.10067797671669648</v>
      </c>
      <c r="L97">
        <f t="shared" si="13"/>
        <v>-0.80014141829085117</v>
      </c>
      <c r="M97">
        <f t="shared" si="14"/>
        <v>0.57263755959097151</v>
      </c>
      <c r="N97">
        <f t="shared" si="15"/>
        <v>-0.62809208168619857</v>
      </c>
      <c r="O97">
        <f>((Table3512[[#This Row],[i1]]*Table3512[[#This Row],[w1]])+(Table3512[[#This Row],[i2]]*Table3512[[#This Row],[w2]]))</f>
        <v>6.5702268080929882E-2</v>
      </c>
      <c r="P97">
        <f>((Table3512[[#This Row],[i1]]*Table3512[[#This Row],[w3]])+(Table3512[[#This Row],[i2]]*Table3512[[#This Row],[w4]]))</f>
        <v>5.9572673837429015E-2</v>
      </c>
      <c r="Q97">
        <f>((1/(1 + EXP(-Table3512[[#This Row],[h1]]))))</f>
        <v>0.51641966076223278</v>
      </c>
      <c r="R97">
        <f>((1/(1 + EXP(-Table3512[[#This Row],[h2]]))))</f>
        <v>0.51488876548715656</v>
      </c>
      <c r="S97">
        <f>((Table3512[[#This Row],[out_h1]]*Table3512[[#This Row],[w5]])+(Table3512[[#This Row],[out_h2]]*Table3512[[#This Row],[w6]]))</f>
        <v>-0.46397591366118329</v>
      </c>
      <c r="T97">
        <f>((Table3512[[#This Row],[out_h1]]*Table3512[[#This Row],[w7]])+(Table3512[[#This Row],[out_h2]]*Table3512[[#This Row],[w8]]))</f>
        <v>-2.76762622879827E-2</v>
      </c>
      <c r="U97">
        <f>((1/(1 + EXP(-Table3512[[#This Row],[o1]]))))</f>
        <v>0.3860430514879592</v>
      </c>
      <c r="V97">
        <f>((1/(1 + EXP(-Table3512[[#This Row],[o2]]))))</f>
        <v>0.49308137604706664</v>
      </c>
      <c r="W97">
        <f>((1/2 * (Table3512[[#This Row],[t1]]-Table3512[[#This Row],[out_o1]])^2))</f>
        <v>7.0704188286187963E-2</v>
      </c>
      <c r="X97">
        <f>((1/2 * (Table3512[[#This Row],[t2]]-Table3512[[#This Row],[out_o2]])^2))</f>
        <v>0.12346405941563839</v>
      </c>
      <c r="Y97" s="30">
        <f>Table3512[[#This Row],[E1]]+Table3512[[#This Row],[E2]]</f>
        <v>0.19416824770182634</v>
      </c>
      <c r="Z9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-1.0001466595760302E-3</v>
      </c>
      <c r="AA9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-2.0002933191520605E-3</v>
      </c>
      <c r="AB9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8.363721681175865E-5</v>
      </c>
      <c r="AC9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1.672744336235173E-4</v>
      </c>
      <c r="AD97">
        <f>(Table3512[[#This Row],[out_o1]]-Table3512[[#This Row],[t1]])*Table3512[[#This Row],[out_o1]]*(1-Table3512[[#This Row],[out_o1]])*Table3512[[#This Row],[out_h1]]</f>
        <v>4.6027140546011362E-2</v>
      </c>
      <c r="AE97">
        <f>(Table3512[[#This Row],[out_o1]]-Table3512[[#This Row],[t1]])*Table3512[[#This Row],[out_o1]]*(1-Table3512[[#This Row],[out_o1]])*Table3512[[#This Row],[out_h2]]</f>
        <v>4.58906958338113E-2</v>
      </c>
      <c r="AF97">
        <f>(Table3512[[#This Row],[out_o2]]-Table3512[[#This Row],[t2]])*Table3512[[#This Row],[out_o2]]*(1-Table3512[[#This Row],[out_o2]])*Table3512[[#This Row],[out_h1]]</f>
        <v>-6.4142353150337117E-2</v>
      </c>
      <c r="AG97">
        <f>(Table3512[[#This Row],[out_o2]]-Table3512[[#This Row],[t2]])*Table3512[[#This Row],[out_o2]]*(1-Table3512[[#This Row],[out_o2]])*Table3512[[#This Row],[out_h2]]</f>
        <v>-6.3952206971113063E-2</v>
      </c>
    </row>
    <row r="98" spans="1:33">
      <c r="A98">
        <v>22</v>
      </c>
      <c r="B98">
        <v>0.05</v>
      </c>
      <c r="C98">
        <v>0.1</v>
      </c>
      <c r="D98">
        <v>0.01</v>
      </c>
      <c r="E98">
        <v>0.99</v>
      </c>
      <c r="F98" s="29">
        <v>0.2</v>
      </c>
      <c r="G98">
        <f t="shared" si="8"/>
        <v>0.30300910165563472</v>
      </c>
      <c r="H98">
        <f t="shared" si="9"/>
        <v>0.50601820331126945</v>
      </c>
      <c r="I98">
        <f t="shared" si="10"/>
        <v>-0.20172603209364631</v>
      </c>
      <c r="J98">
        <f t="shared" si="11"/>
        <v>0.69654793581270735</v>
      </c>
      <c r="K98">
        <f t="shared" si="12"/>
        <v>-0.10988340482589876</v>
      </c>
      <c r="L98">
        <f t="shared" si="13"/>
        <v>-0.80931955745761341</v>
      </c>
      <c r="M98">
        <f t="shared" si="14"/>
        <v>0.58546603022103894</v>
      </c>
      <c r="N98">
        <f t="shared" si="15"/>
        <v>-0.61530164029197598</v>
      </c>
      <c r="O98">
        <f>((Table3512[[#This Row],[i1]]*Table3512[[#This Row],[w1]])+(Table3512[[#This Row],[i2]]*Table3512[[#This Row],[w2]]))</f>
        <v>6.5752275413908684E-2</v>
      </c>
      <c r="P98">
        <f>((Table3512[[#This Row],[i1]]*Table3512[[#This Row],[w3]])+(Table3512[[#This Row],[i2]]*Table3512[[#This Row],[w4]]))</f>
        <v>5.9568491976588415E-2</v>
      </c>
      <c r="Q98">
        <f>((1/(1 + EXP(-Table3512[[#This Row],[h1]]))))</f>
        <v>0.51643214910298074</v>
      </c>
      <c r="R98">
        <f>((1/(1 + EXP(-Table3512[[#This Row],[h2]]))))</f>
        <v>0.51488772094889679</v>
      </c>
      <c r="S98">
        <f>((Table3512[[#This Row],[out_h1]]*Table3512[[#This Row],[w5]])+(Table3512[[#This Row],[out_h2]]*Table3512[[#This Row],[w6]]))</f>
        <v>-0.47345602536371201</v>
      </c>
      <c r="T98">
        <f>((Table3512[[#This Row],[out_h1]]*Table3512[[#This Row],[w7]])+(Table3512[[#This Row],[out_h2]]*Table3512[[#This Row],[w8]]))</f>
        <v>-1.4457779052211628E-2</v>
      </c>
      <c r="U98">
        <f>((1/(1 + EXP(-Table3512[[#This Row],[o1]]))))</f>
        <v>0.38379857562946551</v>
      </c>
      <c r="V98">
        <f>((1/(1 + EXP(-Table3512[[#This Row],[o2]]))))</f>
        <v>0.49638561819545618</v>
      </c>
      <c r="W98">
        <f>((1/2 * (Table3512[[#This Row],[t1]]-Table3512[[#This Row],[out_o1]])^2))</f>
        <v>6.9862687571308618E-2</v>
      </c>
      <c r="X98">
        <f>((1/2 * (Table3512[[#This Row],[t2]]-Table3512[[#This Row],[out_o2]])^2))</f>
        <v>0.12182757896214097</v>
      </c>
      <c r="Y98" s="30">
        <f>Table3512[[#This Row],[E1]]+Table3512[[#This Row],[E2]]</f>
        <v>0.19169026653344959</v>
      </c>
      <c r="Z9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-1.0233783241709303E-3</v>
      </c>
      <c r="AA9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-2.0467566483418605E-3</v>
      </c>
      <c r="AB9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5.4700038167563953E-5</v>
      </c>
      <c r="AC9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1.0940007633512791E-4</v>
      </c>
      <c r="AD98">
        <f>(Table3512[[#This Row],[out_o1]]-Table3512[[#This Row],[t1]])*Table3512[[#This Row],[out_o1]]*(1-Table3512[[#This Row],[out_o1]])*Table3512[[#This Row],[out_h1]]</f>
        <v>4.5653803889198527E-2</v>
      </c>
      <c r="AE98">
        <f>(Table3512[[#This Row],[out_o1]]-Table3512[[#This Row],[t1]])*Table3512[[#This Row],[out_o1]]*(1-Table3512[[#This Row],[out_o1]])*Table3512[[#This Row],[out_h2]]</f>
        <v>4.551727284598215E-2</v>
      </c>
      <c r="AF98">
        <f>(Table3512[[#This Row],[out_o2]]-Table3512[[#This Row],[t2]])*Table3512[[#This Row],[out_o2]]*(1-Table3512[[#This Row],[out_o2]])*Table3512[[#This Row],[out_h1]]</f>
        <v>-6.3726253814966799E-2</v>
      </c>
      <c r="AG98">
        <f>(Table3512[[#This Row],[out_o2]]-Table3512[[#This Row],[t2]])*Table3512[[#This Row],[out_o2]]*(1-Table3512[[#This Row],[out_o2]])*Table3512[[#This Row],[out_h2]]</f>
        <v>-6.3535675787016591E-2</v>
      </c>
    </row>
    <row r="99" spans="1:33">
      <c r="A99">
        <v>23</v>
      </c>
      <c r="B99">
        <v>0.05</v>
      </c>
      <c r="C99">
        <v>0.1</v>
      </c>
      <c r="D99">
        <v>0.01</v>
      </c>
      <c r="E99">
        <v>0.99</v>
      </c>
      <c r="F99" s="29">
        <v>0.2</v>
      </c>
      <c r="G99">
        <f t="shared" si="8"/>
        <v>0.30321377732046889</v>
      </c>
      <c r="H99">
        <f t="shared" si="9"/>
        <v>0.5064275546409378</v>
      </c>
      <c r="I99">
        <f t="shared" si="10"/>
        <v>-0.20173697210127983</v>
      </c>
      <c r="J99">
        <f t="shared" si="11"/>
        <v>0.69652605579744031</v>
      </c>
      <c r="K99">
        <f t="shared" si="12"/>
        <v>-0.11901416560373847</v>
      </c>
      <c r="L99">
        <f t="shared" si="13"/>
        <v>-0.81842301202680989</v>
      </c>
      <c r="M99">
        <f t="shared" si="14"/>
        <v>0.59821128098403231</v>
      </c>
      <c r="N99">
        <f t="shared" si="15"/>
        <v>-0.60259450513457269</v>
      </c>
      <c r="O99">
        <f>((Table3512[[#This Row],[i1]]*Table3512[[#This Row],[w1]])+(Table3512[[#This Row],[i2]]*Table3512[[#This Row],[w2]]))</f>
        <v>6.5803444330117228E-2</v>
      </c>
      <c r="P99">
        <f>((Table3512[[#This Row],[i1]]*Table3512[[#This Row],[w3]])+(Table3512[[#This Row],[i2]]*Table3512[[#This Row],[w4]]))</f>
        <v>5.9565756974680042E-2</v>
      </c>
      <c r="Q99">
        <f>((1/(1 + EXP(-Table3512[[#This Row],[h1]]))))</f>
        <v>0.51644492750488413</v>
      </c>
      <c r="R99">
        <f>((1/(1 + EXP(-Table3512[[#This Row],[h2]]))))</f>
        <v>0.51488703780458933</v>
      </c>
      <c r="S99">
        <f>((Table3512[[#This Row],[out_h1]]*Table3512[[#This Row],[w5]])+(Table3512[[#This Row],[out_h2]]*Table3512[[#This Row],[w6]]))</f>
        <v>-0.48285966246087098</v>
      </c>
      <c r="T99">
        <f>((Table3512[[#This Row],[out_h1]]*Table3512[[#This Row],[w7]])+(Table3512[[#This Row],[out_h2]]*Table3512[[#This Row],[w8]]))</f>
        <v>-1.3249181056600445E-3</v>
      </c>
      <c r="U99">
        <f>((1/(1 + EXP(-Table3512[[#This Row],[o1]]))))</f>
        <v>0.38157708534195439</v>
      </c>
      <c r="V99">
        <f>((1/(1 + EXP(-Table3512[[#This Row],[o2]]))))</f>
        <v>0.49966877052203851</v>
      </c>
      <c r="W99">
        <f>((1/2 * (Table3512[[#This Row],[t1]]-Table3512[[#This Row],[out_o1]])^2))</f>
        <v>6.9034765175611024E-2</v>
      </c>
      <c r="X99">
        <f>((1/2 * (Table3512[[#This Row],[t2]]-Table3512[[#This Row],[out_o2]])^2))</f>
        <v>0.12021235730068466</v>
      </c>
      <c r="Y99" s="30">
        <f>Table3512[[#This Row],[E1]]+Table3512[[#This Row],[E2]]</f>
        <v>0.18924712247629569</v>
      </c>
      <c r="Z9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-1.0459415646959496E-3</v>
      </c>
      <c r="AA9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-2.0918831293918992E-3</v>
      </c>
      <c r="AB9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2.6292530435504759E-5</v>
      </c>
      <c r="AC9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5.2585060871009519E-5</v>
      </c>
      <c r="AD99">
        <f>(Table3512[[#This Row],[out_o1]]-Table3512[[#This Row],[t1]])*Table3512[[#This Row],[out_o1]]*(1-Table3512[[#This Row],[out_o1]])*Table3512[[#This Row],[out_h1]]</f>
        <v>4.5283584783594344E-2</v>
      </c>
      <c r="AE99">
        <f>(Table3512[[#This Row],[out_o1]]-Table3512[[#This Row],[t1]])*Table3512[[#This Row],[out_o1]]*(1-Table3512[[#This Row],[out_o1]])*Table3512[[#This Row],[out_h2]]</f>
        <v>4.5146983905999083E-2</v>
      </c>
      <c r="AF99">
        <f>(Table3512[[#This Row],[out_o2]]-Table3512[[#This Row],[t2]])*Table3512[[#This Row],[out_o2]]*(1-Table3512[[#This Row],[out_o2]])*Table3512[[#This Row],[out_h1]]</f>
        <v>-6.3307241282768337E-2</v>
      </c>
      <c r="AG99">
        <f>(Table3512[[#This Row],[out_o2]]-Table3512[[#This Row],[t2]])*Table3512[[#This Row],[out_o2]]*(1-Table3512[[#This Row],[out_o2]])*Table3512[[#This Row],[out_h2]]</f>
        <v>-6.3116270873541935E-2</v>
      </c>
    </row>
    <row r="100" spans="1:33">
      <c r="A100">
        <v>24</v>
      </c>
      <c r="B100">
        <v>0.05</v>
      </c>
      <c r="C100">
        <v>0.1</v>
      </c>
      <c r="D100">
        <v>0.01</v>
      </c>
      <c r="E100">
        <v>0.99</v>
      </c>
      <c r="F100" s="29">
        <v>0.2</v>
      </c>
      <c r="G100">
        <f t="shared" si="8"/>
        <v>0.30342296563340809</v>
      </c>
      <c r="H100">
        <f t="shared" si="9"/>
        <v>0.50684593126681621</v>
      </c>
      <c r="I100">
        <f t="shared" si="10"/>
        <v>-0.20174223060736693</v>
      </c>
      <c r="J100">
        <f t="shared" si="11"/>
        <v>0.69651553878526606</v>
      </c>
      <c r="K100">
        <f t="shared" si="12"/>
        <v>-0.12807088256045734</v>
      </c>
      <c r="L100">
        <f t="shared" si="13"/>
        <v>-0.82745240880800974</v>
      </c>
      <c r="M100">
        <f t="shared" si="14"/>
        <v>0.610872729240586</v>
      </c>
      <c r="N100">
        <f t="shared" si="15"/>
        <v>-0.58997125095986425</v>
      </c>
      <c r="O100">
        <f>((Table3512[[#This Row],[i1]]*Table3512[[#This Row],[w1]])+(Table3512[[#This Row],[i2]]*Table3512[[#This Row],[w2]]))</f>
        <v>6.5855741408352028E-2</v>
      </c>
      <c r="P100">
        <f>((Table3512[[#This Row],[i1]]*Table3512[[#This Row],[w3]])+(Table3512[[#This Row],[i2]]*Table3512[[#This Row],[w4]]))</f>
        <v>5.9564442348158254E-2</v>
      </c>
      <c r="Q100">
        <f>((1/(1 + EXP(-Table3512[[#This Row],[h1]]))))</f>
        <v>0.51645798762021389</v>
      </c>
      <c r="R100">
        <f>((1/(1 + EXP(-Table3512[[#This Row],[h2]]))))</f>
        <v>0.51488670943930503</v>
      </c>
      <c r="S100">
        <f>((Table3512[[#This Row],[out_h1]]*Table3512[[#This Row],[w5]])+(Table3512[[#This Row],[out_h2]]*Table3512[[#This Row],[w6]]))</f>
        <v>-0.4921874782687013</v>
      </c>
      <c r="T100">
        <f>((Table3512[[#This Row],[out_h1]]*Table3512[[#This Row],[w7]])+(Table3512[[#This Row],[out_h2]]*Table3512[[#This Row],[w8]]))</f>
        <v>1.1721744365145892E-2</v>
      </c>
      <c r="U100">
        <f>((1/(1 + EXP(-Table3512[[#This Row],[o1]]))))</f>
        <v>0.37937838923637324</v>
      </c>
      <c r="V100">
        <f>((1/(1 + EXP(-Table3512[[#This Row],[o2]]))))</f>
        <v>0.50293040253842736</v>
      </c>
      <c r="W100">
        <f>((1/2 * (Table3512[[#This Row],[t1]]-Table3512[[#This Row],[out_o1]])^2))</f>
        <v>6.8220197217428821E-2</v>
      </c>
      <c r="X100">
        <f>((1/2 * (Table3512[[#This Row],[t2]]-Table3512[[#This Row],[out_o2]])^2))</f>
        <v>0.1186183963856892</v>
      </c>
      <c r="Y100" s="30">
        <f>Table3512[[#This Row],[E1]]+Table3512[[#This Row],[E2]]</f>
        <v>0.18683859360311802</v>
      </c>
      <c r="Z10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-1.0678441716597731E-3</v>
      </c>
      <c r="AA10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-2.1356883433195461E-3</v>
      </c>
      <c r="AB10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-1.5856111424264848E-6</v>
      </c>
      <c r="AC10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-3.1712222848529696E-6</v>
      </c>
      <c r="AD100">
        <f>(Table3512[[#This Row],[out_o1]]-Table3512[[#This Row],[t1]])*Table3512[[#This Row],[out_o1]]*(1-Table3512[[#This Row],[out_o1]])*Table3512[[#This Row],[out_h1]]</f>
        <v>4.4916505850348891E-2</v>
      </c>
      <c r="AE100">
        <f>(Table3512[[#This Row],[out_o1]]-Table3512[[#This Row],[t1]])*Table3512[[#This Row],[out_o1]]*(1-Table3512[[#This Row],[out_o1]])*Table3512[[#This Row],[out_h2]]</f>
        <v>4.4779851316394392E-2</v>
      </c>
      <c r="AF100">
        <f>(Table3512[[#This Row],[out_o2]]-Table3512[[#This Row],[t2]])*Table3512[[#This Row],[out_o2]]*(1-Table3512[[#This Row],[out_o2]])*Table3512[[#This Row],[out_h1]]</f>
        <v>-6.2885585900536015E-2</v>
      </c>
      <c r="AG100">
        <f>(Table3512[[#This Row],[out_o2]]-Table3512[[#This Row],[t2]])*Table3512[[#This Row],[out_o2]]*(1-Table3512[[#This Row],[out_o2]])*Table3512[[#This Row],[out_h2]]</f>
        <v>-6.2694262014783966E-2</v>
      </c>
    </row>
    <row r="101" spans="1:33">
      <c r="A101">
        <v>25</v>
      </c>
      <c r="B101">
        <v>0.05</v>
      </c>
      <c r="C101">
        <v>0.1</v>
      </c>
      <c r="D101">
        <v>0.01</v>
      </c>
      <c r="E101">
        <v>0.99</v>
      </c>
      <c r="F101" s="29">
        <v>0.2</v>
      </c>
      <c r="G101">
        <f t="shared" si="8"/>
        <v>0.30363653446774003</v>
      </c>
      <c r="H101">
        <f t="shared" si="9"/>
        <v>0.50727306893548008</v>
      </c>
      <c r="I101">
        <f t="shared" si="10"/>
        <v>-0.20174191348513845</v>
      </c>
      <c r="J101">
        <f t="shared" si="11"/>
        <v>0.69651617302972302</v>
      </c>
      <c r="K101">
        <f t="shared" si="12"/>
        <v>-0.13705418373052713</v>
      </c>
      <c r="L101">
        <f t="shared" si="13"/>
        <v>-0.83640837907128862</v>
      </c>
      <c r="M101">
        <f t="shared" si="14"/>
        <v>0.62344984642069323</v>
      </c>
      <c r="N101">
        <f t="shared" si="15"/>
        <v>-0.57743239855690742</v>
      </c>
      <c r="O101">
        <f>((Table3512[[#This Row],[i1]]*Table3512[[#This Row],[w1]])+(Table3512[[#This Row],[i2]]*Table3512[[#This Row],[w2]]))</f>
        <v>6.5909133616935012E-2</v>
      </c>
      <c r="P101">
        <f>((Table3512[[#This Row],[i1]]*Table3512[[#This Row],[w3]])+(Table3512[[#This Row],[i2]]*Table3512[[#This Row],[w4]]))</f>
        <v>5.9564521628715374E-2</v>
      </c>
      <c r="Q101">
        <f>((1/(1 + EXP(-Table3512[[#This Row],[h1]]))))</f>
        <v>0.51647132119854033</v>
      </c>
      <c r="R101">
        <f>((1/(1 + EXP(-Table3512[[#This Row],[h2]]))))</f>
        <v>0.51488672924187462</v>
      </c>
      <c r="S101">
        <f>((Table3512[[#This Row],[out_h1]]*Table3512[[#This Row],[w5]])+(Table3512[[#This Row],[out_h2]]*Table3512[[#This Row],[w6]]))</f>
        <v>-0.50144012995760667</v>
      </c>
      <c r="T101">
        <f>((Table3512[[#This Row],[out_h1]]*Table3512[[#This Row],[w7]])+(Table3512[[#This Row],[out_h2]]*Table3512[[#This Row],[w8]]))</f>
        <v>2.468168683066585E-2</v>
      </c>
      <c r="U101">
        <f>((1/(1 + EXP(-Table3512[[#This Row],[o1]]))))</f>
        <v>0.37720229264565913</v>
      </c>
      <c r="V101">
        <f>((1/(1 + EXP(-Table3512[[#This Row],[o2]]))))</f>
        <v>0.50617010848237687</v>
      </c>
      <c r="W101">
        <f>((1/2 * (Table3512[[#This Row],[t1]]-Table3512[[#This Row],[out_o1]])^2))</f>
        <v>6.7418761862114138E-2</v>
      </c>
      <c r="X101">
        <f>((1/2 * (Table3512[[#This Row],[t2]]-Table3512[[#This Row],[out_o2]])^2))</f>
        <v>0.11704568196297747</v>
      </c>
      <c r="Y101" s="30">
        <f>Table3512[[#This Row],[E1]]+Table3512[[#This Row],[E2]]</f>
        <v>0.18446444382509161</v>
      </c>
      <c r="Z10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-1.089094286195506E-3</v>
      </c>
      <c r="AA10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-2.1781885723910119E-3</v>
      </c>
      <c r="AB10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-2.8935145080252072E-5</v>
      </c>
      <c r="AC10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-5.7870290160504144E-5</v>
      </c>
      <c r="AD101">
        <f>(Table3512[[#This Row],[out_o1]]-Table3512[[#This Row],[t1]])*Table3512[[#This Row],[out_o1]]*(1-Table3512[[#This Row],[out_o1]])*Table3512[[#This Row],[out_h1]]</f>
        <v>4.4552586682302241E-2</v>
      </c>
      <c r="AE101">
        <f>(Table3512[[#This Row],[out_o1]]-Table3512[[#This Row],[t1]])*Table3512[[#This Row],[out_o1]]*(1-Table3512[[#This Row],[out_o1]])*Table3512[[#This Row],[out_h2]]</f>
        <v>4.4415894347979407E-2</v>
      </c>
      <c r="AF101">
        <f>(Table3512[[#This Row],[out_o2]]-Table3512[[#This Row],[t2]])*Table3512[[#This Row],[out_o2]]*(1-Table3512[[#This Row],[out_o2]])*Table3512[[#This Row],[out_h1]]</f>
        <v>-6.2461552673315747E-2</v>
      </c>
      <c r="AG101">
        <f>(Table3512[[#This Row],[out_o2]]-Table3512[[#This Row],[t2]])*Table3512[[#This Row],[out_o2]]*(1-Table3512[[#This Row],[out_o2]])*Table3512[[#This Row],[out_h2]]</f>
        <v>-6.22699136221148E-2</v>
      </c>
    </row>
    <row r="102" spans="1:33">
      <c r="A102">
        <v>26</v>
      </c>
      <c r="B102">
        <v>0.05</v>
      </c>
      <c r="C102">
        <v>0.1</v>
      </c>
      <c r="D102">
        <v>0.01</v>
      </c>
      <c r="E102">
        <v>0.99</v>
      </c>
      <c r="F102" s="29">
        <v>0.2</v>
      </c>
      <c r="G102">
        <f t="shared" si="8"/>
        <v>0.30385435332497912</v>
      </c>
      <c r="H102">
        <f t="shared" si="9"/>
        <v>0.50770870664995826</v>
      </c>
      <c r="I102">
        <f t="shared" si="10"/>
        <v>-0.20173612645612241</v>
      </c>
      <c r="J102">
        <f t="shared" si="11"/>
        <v>0.69652774708775511</v>
      </c>
      <c r="K102">
        <f t="shared" si="12"/>
        <v>-0.14596470106698758</v>
      </c>
      <c r="L102">
        <f t="shared" si="13"/>
        <v>-0.84529155794088451</v>
      </c>
      <c r="M102">
        <f t="shared" si="14"/>
        <v>0.63594215695535639</v>
      </c>
      <c r="N102">
        <f t="shared" si="15"/>
        <v>-0.56497841583248443</v>
      </c>
      <c r="O102">
        <f>((Table3512[[#This Row],[i1]]*Table3512[[#This Row],[w1]])+(Table3512[[#This Row],[i2]]*Table3512[[#This Row],[w2]]))</f>
        <v>6.5963588331244785E-2</v>
      </c>
      <c r="P102">
        <f>((Table3512[[#This Row],[i1]]*Table3512[[#This Row],[w3]])+(Table3512[[#This Row],[i2]]*Table3512[[#This Row],[w4]]))</f>
        <v>5.9565968385969392E-2</v>
      </c>
      <c r="Q102">
        <f>((1/(1 + EXP(-Table3512[[#This Row],[h1]]))))</f>
        <v>0.51648492009111224</v>
      </c>
      <c r="R102">
        <f>((1/(1 + EXP(-Table3512[[#This Row],[h2]]))))</f>
        <v>0.51488709061055771</v>
      </c>
      <c r="S102">
        <f>((Table3512[[#This Row],[out_h1]]*Table3512[[#This Row],[w5]])+(Table3512[[#This Row],[out_h2]]*Table3512[[#This Row],[w6]]))</f>
        <v>-0.51061827795255388</v>
      </c>
      <c r="T102">
        <f>((Table3512[[#This Row],[out_h1]]*Table3512[[#This Row],[w7]])+(Table3512[[#This Row],[out_h2]]*Table3512[[#This Row],[w8]]))</f>
        <v>3.7554441331907051E-2</v>
      </c>
      <c r="U102">
        <f>((1/(1 + EXP(-Table3512[[#This Row],[o1]]))))</f>
        <v>0.37504859793442241</v>
      </c>
      <c r="V102">
        <f>((1/(1 + EXP(-Table3512[[#This Row],[o2]]))))</f>
        <v>0.50938750706392943</v>
      </c>
      <c r="W102">
        <f>((1/2 * (Table3512[[#This Row],[t1]]-Table3512[[#This Row],[out_o1]])^2))</f>
        <v>6.6630239426943794E-2</v>
      </c>
      <c r="X102">
        <f>((1/2 * (Table3512[[#This Row],[t2]]-Table3512[[#This Row],[out_o2]])^2))</f>
        <v>0.11549418418311223</v>
      </c>
      <c r="Y102" s="30">
        <f>Table3512[[#This Row],[E1]]+Table3512[[#This Row],[E2]]</f>
        <v>0.18212442361005604</v>
      </c>
      <c r="Z10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-1.1097003744569892E-3</v>
      </c>
      <c r="AA10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-2.2194007489139784E-3</v>
      </c>
      <c r="AB10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-5.5757268342274625E-5</v>
      </c>
      <c r="AC10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-1.1151453668454925E-4</v>
      </c>
      <c r="AD102">
        <f>(Table3512[[#This Row],[out_o1]]-Table3512[[#This Row],[t1]])*Table3512[[#This Row],[out_o1]]*(1-Table3512[[#This Row],[out_o1]])*Table3512[[#This Row],[out_h1]]</f>
        <v>4.4191843978234203E-2</v>
      </c>
      <c r="AE102">
        <f>(Table3512[[#This Row],[out_o1]]-Table3512[[#This Row],[t1]])*Table3512[[#This Row],[out_o1]]*(1-Table3512[[#This Row],[out_o1]])*Table3512[[#This Row],[out_h2]]</f>
        <v>4.405512937464804E-2</v>
      </c>
      <c r="AF102">
        <f>(Table3512[[#This Row],[out_o2]]-Table3512[[#This Row],[t2]])*Table3512[[#This Row],[out_o2]]*(1-Table3512[[#This Row],[out_o2]])*Table3512[[#This Row],[out_h1]]</f>
        <v>-6.203540099063299E-2</v>
      </c>
      <c r="AG102">
        <f>(Table3512[[#This Row],[out_o2]]-Table3512[[#This Row],[t2]])*Table3512[[#This Row],[out_o2]]*(1-Table3512[[#This Row],[out_o2]])*Table3512[[#This Row],[out_h2]]</f>
        <v>-6.184348446280219E-2</v>
      </c>
    </row>
    <row r="103" spans="1:33">
      <c r="A103">
        <v>27</v>
      </c>
      <c r="B103">
        <v>0.05</v>
      </c>
      <c r="C103">
        <v>0.1</v>
      </c>
      <c r="D103">
        <v>0.01</v>
      </c>
      <c r="E103">
        <v>0.99</v>
      </c>
      <c r="F103" s="29">
        <v>0.2</v>
      </c>
      <c r="G103">
        <f t="shared" si="8"/>
        <v>0.30407629339987052</v>
      </c>
      <c r="H103">
        <f t="shared" si="9"/>
        <v>0.50815258679974107</v>
      </c>
      <c r="I103">
        <f t="shared" si="10"/>
        <v>-0.20172497500245395</v>
      </c>
      <c r="J103">
        <f t="shared" si="11"/>
        <v>0.69655004999509207</v>
      </c>
      <c r="K103">
        <f t="shared" si="12"/>
        <v>-0.15480306986263442</v>
      </c>
      <c r="L103">
        <f t="shared" si="13"/>
        <v>-0.85410258381581416</v>
      </c>
      <c r="M103">
        <f t="shared" si="14"/>
        <v>0.64834923715348303</v>
      </c>
      <c r="N103">
        <f t="shared" si="15"/>
        <v>-0.55260971893992394</v>
      </c>
      <c r="O103">
        <f>((Table3512[[#This Row],[i1]]*Table3512[[#This Row],[w1]])+(Table3512[[#This Row],[i2]]*Table3512[[#This Row],[w2]]))</f>
        <v>6.6019073349967636E-2</v>
      </c>
      <c r="P103">
        <f>((Table3512[[#This Row],[i1]]*Table3512[[#This Row],[w3]])+(Table3512[[#This Row],[i2]]*Table3512[[#This Row],[w4]]))</f>
        <v>5.9568756249386505E-2</v>
      </c>
      <c r="Q103">
        <f>((1/(1 + EXP(-Table3512[[#This Row],[h1]]))))</f>
        <v>0.51649877625491802</v>
      </c>
      <c r="R103">
        <f>((1/(1 + EXP(-Table3512[[#This Row],[h2]]))))</f>
        <v>0.51488778695852155</v>
      </c>
      <c r="S103">
        <f>((Table3512[[#This Row],[out_h1]]*Table3512[[#This Row],[w5]])+(Table3512[[#This Row],[out_h2]]*Table3512[[#This Row],[w6]]))</f>
        <v>-0.51972258536103499</v>
      </c>
      <c r="T103">
        <f>((Table3512[[#This Row],[out_h1]]*Table3512[[#This Row],[w7]])+(Table3512[[#This Row],[out_h2]]*Table3512[[#This Row],[w8]]))</f>
        <v>5.0339592338835559E-2</v>
      </c>
      <c r="U103">
        <f>((1/(1 + EXP(-Table3512[[#This Row],[o1]]))))</f>
        <v>0.37291710479543172</v>
      </c>
      <c r="V103">
        <f>((1/(1 + EXP(-Table3512[[#This Row],[o2]]))))</f>
        <v>0.51258224116881945</v>
      </c>
      <c r="W103">
        <f>((1/2 * (Table3512[[#This Row],[t1]]-Table3512[[#This Row],[out_o1]])^2))</f>
        <v>6.5854412476549176E-2</v>
      </c>
      <c r="X103">
        <f>((1/2 * (Table3512[[#This Row],[t2]]-Table3512[[#This Row],[out_o2]])^2))</f>
        <v>0.11396385822369363</v>
      </c>
      <c r="Y103" s="30">
        <f>Table3512[[#This Row],[E1]]+Table3512[[#This Row],[E2]]</f>
        <v>0.17981827070024281</v>
      </c>
      <c r="Z10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-1.1296712023153772E-3</v>
      </c>
      <c r="AA10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-2.2593424046307544E-3</v>
      </c>
      <c r="AB10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-8.205360046606593E-5</v>
      </c>
      <c r="AC10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-1.6410720093213186E-4</v>
      </c>
      <c r="AD103">
        <f>(Table3512[[#This Row],[out_o1]]-Table3512[[#This Row],[t1]])*Table3512[[#This Row],[out_o1]]*(1-Table3512[[#This Row],[out_o1]])*Table3512[[#This Row],[out_h1]]</f>
        <v>4.3834291673788515E-2</v>
      </c>
      <c r="AE103">
        <f>(Table3512[[#This Row],[out_o1]]-Table3512[[#This Row],[t1]])*Table3512[[#This Row],[out_o1]]*(1-Table3512[[#This Row],[out_o1]])*Table3512[[#This Row],[out_h2]]</f>
        <v>4.3697570004835831E-2</v>
      </c>
      <c r="AF103">
        <f>(Table3512[[#This Row],[out_o2]]-Table3512[[#This Row],[t2]])*Table3512[[#This Row],[out_o2]]*(1-Table3512[[#This Row],[out_o2]])*Table3512[[#This Row],[out_h1]]</f>
        <v>-6.1607384380696857E-2</v>
      </c>
      <c r="AG103">
        <f>(Table3512[[#This Row],[out_o2]]-Table3512[[#This Row],[t2]])*Table3512[[#This Row],[out_o2]]*(1-Table3512[[#This Row],[out_o2]])*Table3512[[#This Row],[out_h2]]</f>
        <v>-6.1415227416577935E-2</v>
      </c>
    </row>
    <row r="104" spans="1:33">
      <c r="A104">
        <v>28</v>
      </c>
      <c r="B104">
        <v>0.05</v>
      </c>
      <c r="C104">
        <v>0.1</v>
      </c>
      <c r="D104">
        <v>0.01</v>
      </c>
      <c r="E104">
        <v>0.99</v>
      </c>
      <c r="F104" s="29">
        <v>0.2</v>
      </c>
      <c r="G104">
        <f t="shared" si="8"/>
        <v>0.3043022276403336</v>
      </c>
      <c r="H104">
        <f t="shared" si="9"/>
        <v>0.50860445528066722</v>
      </c>
      <c r="I104">
        <f t="shared" si="10"/>
        <v>-0.20170856428236075</v>
      </c>
      <c r="J104">
        <f t="shared" si="11"/>
        <v>0.69658287143527853</v>
      </c>
      <c r="K104">
        <f t="shared" si="12"/>
        <v>-0.16356992819739213</v>
      </c>
      <c r="L104">
        <f t="shared" si="13"/>
        <v>-0.86284209781678134</v>
      </c>
      <c r="M104">
        <f t="shared" si="14"/>
        <v>0.66067071402962241</v>
      </c>
      <c r="N104">
        <f t="shared" si="15"/>
        <v>-0.54032667345660834</v>
      </c>
      <c r="O104">
        <f>((Table3512[[#This Row],[i1]]*Table3512[[#This Row],[w1]])+(Table3512[[#This Row],[i2]]*Table3512[[#This Row],[w2]]))</f>
        <v>6.6075556910083405E-2</v>
      </c>
      <c r="P104">
        <f>((Table3512[[#This Row],[i1]]*Table3512[[#This Row],[w3]])+(Table3512[[#This Row],[i2]]*Table3512[[#This Row],[w4]]))</f>
        <v>5.9572858929409819E-2</v>
      </c>
      <c r="Q104">
        <f>((1/(1 + EXP(-Table3512[[#This Row],[h1]]))))</f>
        <v>0.51651288175642984</v>
      </c>
      <c r="R104">
        <f>((1/(1 + EXP(-Table3512[[#This Row],[h2]]))))</f>
        <v>0.51488881171912126</v>
      </c>
      <c r="S104">
        <f>((Table3512[[#This Row],[out_h1]]*Table3512[[#This Row],[w5]])+(Table3512[[#This Row],[out_h2]]*Table3512[[#This Row],[w6]]))</f>
        <v>-0.52875371742804367</v>
      </c>
      <c r="T104">
        <f>((Table3512[[#This Row],[out_h1]]*Table3512[[#This Row],[w7]])+(Table3512[[#This Row],[out_h2]]*Table3512[[#This Row],[w8]]))</f>
        <v>6.3036775559299707E-2</v>
      </c>
      <c r="U104">
        <f>((1/(1 + EXP(-Table3512[[#This Row],[o1]]))))</f>
        <v>0.37080761053317729</v>
      </c>
      <c r="V104">
        <f>((1/(1 + EXP(-Table3512[[#This Row],[o2]]))))</f>
        <v>0.5157539775221458</v>
      </c>
      <c r="W104">
        <f>((1/2 * (Table3512[[#This Row],[t1]]-Table3512[[#This Row],[out_o1]])^2))</f>
        <v>6.5091065909330476E-2</v>
      </c>
      <c r="X104">
        <f>((1/2 * (Table3512[[#This Row],[t2]]-Table3512[[#This Row],[out_o2]])^2))</f>
        <v>0.11245464491803268</v>
      </c>
      <c r="Y104" s="30">
        <f>Table3512[[#This Row],[E1]]+Table3512[[#This Row],[E2]]</f>
        <v>0.17754571082736315</v>
      </c>
      <c r="Z10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-1.1490158104299978E-3</v>
      </c>
      <c r="AA10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-2.2980316208599957E-3</v>
      </c>
      <c r="AB10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-1.078261672030392E-4</v>
      </c>
      <c r="AC10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-2.1565233440607839E-4</v>
      </c>
      <c r="AD104">
        <f>(Table3512[[#This Row],[out_o1]]-Table3512[[#This Row],[t1]])*Table3512[[#This Row],[out_o1]]*(1-Table3512[[#This Row],[out_o1]])*Table3512[[#This Row],[out_h1]]</f>
        <v>4.3479941068990995E-2</v>
      </c>
      <c r="AE104">
        <f>(Table3512[[#This Row],[out_o1]]-Table3512[[#This Row],[t1]])*Table3512[[#This Row],[out_o1]]*(1-Table3512[[#This Row],[out_o1]])*Table3512[[#This Row],[out_h2]]</f>
        <v>4.3343227209553525E-2</v>
      </c>
      <c r="AF104">
        <f>(Table3512[[#This Row],[out_o2]]-Table3512[[#This Row],[t2]])*Table3512[[#This Row],[out_o2]]*(1-Table3512[[#This Row],[out_o2]])*Table3512[[#This Row],[out_h1]]</f>
        <v>-6.1177750292019016E-2</v>
      </c>
      <c r="AG104">
        <f>(Table3512[[#This Row],[out_o2]]-Table3512[[#This Row],[t2]])*Table3512[[#This Row],[out_o2]]*(1-Table3512[[#This Row],[out_o2]])*Table3512[[#This Row],[out_h2]]</f>
        <v>-6.0985389259586784E-2</v>
      </c>
    </row>
    <row r="105" spans="1:33">
      <c r="A105">
        <v>29</v>
      </c>
      <c r="B105">
        <v>0.05</v>
      </c>
      <c r="C105">
        <v>0.1</v>
      </c>
      <c r="D105">
        <v>0.01</v>
      </c>
      <c r="E105">
        <v>0.99</v>
      </c>
      <c r="F105" s="29">
        <v>0.2</v>
      </c>
      <c r="G105">
        <f t="shared" si="8"/>
        <v>0.30453203080241958</v>
      </c>
      <c r="H105">
        <f t="shared" si="9"/>
        <v>0.50906406160483919</v>
      </c>
      <c r="I105">
        <f t="shared" si="10"/>
        <v>-0.20168699904892015</v>
      </c>
      <c r="J105">
        <f t="shared" si="11"/>
        <v>0.69662600190215973</v>
      </c>
      <c r="K105">
        <f t="shared" si="12"/>
        <v>-0.17226591641119032</v>
      </c>
      <c r="L105">
        <f t="shared" si="13"/>
        <v>-0.87151074325869204</v>
      </c>
      <c r="M105">
        <f t="shared" si="14"/>
        <v>0.67290626408802623</v>
      </c>
      <c r="N105">
        <f t="shared" si="15"/>
        <v>-0.52812959560469097</v>
      </c>
      <c r="O105">
        <f>((Table3512[[#This Row],[i1]]*Table3512[[#This Row],[w1]])+(Table3512[[#This Row],[i2]]*Table3512[[#This Row],[w2]]))</f>
        <v>6.6133007700604901E-2</v>
      </c>
      <c r="P105">
        <f>((Table3512[[#This Row],[i1]]*Table3512[[#This Row],[w3]])+(Table3512[[#This Row],[i2]]*Table3512[[#This Row],[w4]]))</f>
        <v>5.9578250237769963E-2</v>
      </c>
      <c r="Q105">
        <f>((1/(1 + EXP(-Table3512[[#This Row],[h1]]))))</f>
        <v>0.5165272287750361</v>
      </c>
      <c r="R105">
        <f>((1/(1 + EXP(-Table3512[[#This Row],[h2]]))))</f>
        <v>0.51489015835097574</v>
      </c>
      <c r="S105">
        <f>((Table3512[[#This Row],[out_h1]]*Table3512[[#This Row],[w5]])+(Table3512[[#This Row],[out_h2]]*Table3512[[#This Row],[w6]]))</f>
        <v>-0.53771234101730869</v>
      </c>
      <c r="T105">
        <f>((Table3512[[#This Row],[out_h1]]*Table3512[[#This Row],[w7]])+(Table3512[[#This Row],[out_h2]]*Table3512[[#This Row],[w8]]))</f>
        <v>7.5645676704014675E-2</v>
      </c>
      <c r="U105">
        <f>((1/(1 + EXP(-Table3512[[#This Row],[o1]]))))</f>
        <v>0.36871991033480395</v>
      </c>
      <c r="V105">
        <f>((1/(1 + EXP(-Table3512[[#This Row],[o2]]))))</f>
        <v>0.51890240631533391</v>
      </c>
      <c r="W105">
        <f>((1/2 * (Table3512[[#This Row],[t1]]-Table3512[[#This Row],[out_o1]])^2))</f>
        <v>6.4339987035304885E-2</v>
      </c>
      <c r="X105">
        <f>((1/2 * (Table3512[[#This Row],[t2]]-Table3512[[#This Row],[out_o2]])^2))</f>
        <v>0.11096647138774136</v>
      </c>
      <c r="Y105" s="30">
        <f>Table3512[[#This Row],[E1]]+Table3512[[#This Row],[E2]]</f>
        <v>0.17530645842304626</v>
      </c>
      <c r="Z10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-1.167743489761696E-3</v>
      </c>
      <c r="AA10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-2.335486979523392E-3</v>
      </c>
      <c r="AB10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-1.3307738376309875E-4</v>
      </c>
      <c r="AC10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-2.6615476752619749E-4</v>
      </c>
      <c r="AD105">
        <f>(Table3512[[#This Row],[out_o1]]-Table3512[[#This Row],[t1]])*Table3512[[#This Row],[out_o1]]*(1-Table3512[[#This Row],[out_o1]])*Table3512[[#This Row],[out_h1]]</f>
        <v>4.3128800952299241E-2</v>
      </c>
      <c r="AE105">
        <f>(Table3512[[#This Row],[out_o1]]-Table3512[[#This Row],[t1]])*Table3512[[#This Row],[out_o1]]*(1-Table3512[[#This Row],[out_o1]])*Table3512[[#This Row],[out_h2]]</f>
        <v>4.299210944693245E-2</v>
      </c>
      <c r="AF105">
        <f>(Table3512[[#This Row],[out_o2]]-Table3512[[#This Row],[t2]])*Table3512[[#This Row],[out_o2]]*(1-Table3512[[#This Row],[out_o2]])*Table3512[[#This Row],[out_h1]]</f>
        <v>-6.0746739901779166E-2</v>
      </c>
      <c r="AG105">
        <f>(Table3512[[#This Row],[out_o2]]-Table3512[[#This Row],[t2]])*Table3512[[#This Row],[out_o2]]*(1-Table3512[[#This Row],[out_o2]])*Table3512[[#This Row],[out_h2]]</f>
        <v>-6.055421047503988E-2</v>
      </c>
    </row>
    <row r="106" spans="1:33">
      <c r="A106">
        <v>30</v>
      </c>
      <c r="B106">
        <v>0.05</v>
      </c>
      <c r="C106">
        <v>0.1</v>
      </c>
      <c r="D106">
        <v>0.01</v>
      </c>
      <c r="E106">
        <v>0.99</v>
      </c>
      <c r="F106" s="29">
        <v>0.2</v>
      </c>
      <c r="G106">
        <f t="shared" si="8"/>
        <v>0.30476557950037192</v>
      </c>
      <c r="H106">
        <f t="shared" si="9"/>
        <v>0.50953115900074386</v>
      </c>
      <c r="I106">
        <f t="shared" si="10"/>
        <v>-0.20166038357216753</v>
      </c>
      <c r="J106">
        <f t="shared" si="11"/>
        <v>0.69667923285566502</v>
      </c>
      <c r="K106">
        <f t="shared" si="12"/>
        <v>-0.18089167660165018</v>
      </c>
      <c r="L106">
        <f t="shared" si="13"/>
        <v>-0.88010916514807858</v>
      </c>
      <c r="M106">
        <f t="shared" si="14"/>
        <v>0.68505561206838206</v>
      </c>
      <c r="N106">
        <f t="shared" si="15"/>
        <v>-0.51601875350968296</v>
      </c>
      <c r="O106">
        <f>((Table3512[[#This Row],[i1]]*Table3512[[#This Row],[w1]])+(Table3512[[#This Row],[i2]]*Table3512[[#This Row],[w2]]))</f>
        <v>6.6191394875092985E-2</v>
      </c>
      <c r="P106">
        <f>((Table3512[[#This Row],[i1]]*Table3512[[#This Row],[w3]])+(Table3512[[#This Row],[i2]]*Table3512[[#This Row],[w4]]))</f>
        <v>5.9584904106958131E-2</v>
      </c>
      <c r="Q106">
        <f>((1/(1 + EXP(-Table3512[[#This Row],[h1]]))))</f>
        <v>0.51654180960616847</v>
      </c>
      <c r="R106">
        <f>((1/(1 + EXP(-Table3512[[#This Row],[h2]]))))</f>
        <v>0.51489182034283343</v>
      </c>
      <c r="S106">
        <f>((Table3512[[#This Row],[out_h1]]*Table3512[[#This Row],[w5]])+(Table3512[[#This Row],[out_h2]]*Table3512[[#This Row],[w6]]))</f>
        <v>-0.5465991241180157</v>
      </c>
      <c r="T106">
        <f>((Table3512[[#This Row],[out_h1]]*Table3512[[#This Row],[w7]])+(Table3512[[#This Row],[out_h2]]*Table3512[[#This Row],[w8]]))</f>
        <v>8.8166030213022883E-2</v>
      </c>
      <c r="U106">
        <f>((1/(1 + EXP(-Table3512[[#This Row],[o1]]))))</f>
        <v>0.36665379752871752</v>
      </c>
      <c r="V106">
        <f>((1/(1 + EXP(-Table3512[[#This Row],[o2]]))))</f>
        <v>0.522027240799391</v>
      </c>
      <c r="W106">
        <f>((1/2 * (Table3512[[#This Row],[t1]]-Table3512[[#This Row],[out_o1]])^2))</f>
        <v>6.3600965645827706E-2</v>
      </c>
      <c r="X106">
        <f>((1/2 * (Table3512[[#This Row],[t2]]-Table3512[[#This Row],[out_o2]])^2))</f>
        <v>0.10949925167691558</v>
      </c>
      <c r="Y106" s="30">
        <f>Table3512[[#This Row],[E1]]+Table3512[[#This Row],[E2]]</f>
        <v>0.17310021732274328</v>
      </c>
      <c r="Z10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-1.1858637575909981E-3</v>
      </c>
      <c r="AA10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-2.3717275151819961E-3</v>
      </c>
      <c r="AB10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-1.5781003774703717E-4</v>
      </c>
      <c r="AC10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-3.1562007549407433E-4</v>
      </c>
      <c r="AD106">
        <f>(Table3512[[#This Row],[out_o1]]-Table3512[[#This Row],[t1]])*Table3512[[#This Row],[out_o1]]*(1-Table3512[[#This Row],[out_o1]])*Table3512[[#This Row],[out_h1]]</f>
        <v>4.2780877721138172E-2</v>
      </c>
      <c r="AE106">
        <f>(Table3512[[#This Row],[out_o1]]-Table3512[[#This Row],[t1]])*Table3512[[#This Row],[out_o1]]*(1-Table3512[[#This Row],[out_o1]])*Table3512[[#This Row],[out_h2]]</f>
        <v>4.2644222783235382E-2</v>
      </c>
      <c r="AF106">
        <f>(Table3512[[#This Row],[out_o2]]-Table3512[[#This Row],[t2]])*Table3512[[#This Row],[out_o2]]*(1-Table3512[[#This Row],[out_o2]])*Table3512[[#This Row],[out_h1]]</f>
        <v>-6.03145879501744E-2</v>
      </c>
      <c r="AG106">
        <f>(Table3512[[#This Row],[out_o2]]-Table3512[[#This Row],[t2]])*Table3512[[#This Row],[out_o2]]*(1-Table3512[[#This Row],[out_o2]])*Table3512[[#This Row],[out_h2]]</f>
        <v>-6.0121925089802762E-2</v>
      </c>
    </row>
    <row r="107" spans="1:33">
      <c r="A107">
        <v>31</v>
      </c>
      <c r="B107">
        <v>0.05</v>
      </c>
      <c r="C107">
        <v>0.1</v>
      </c>
      <c r="D107">
        <v>0.01</v>
      </c>
      <c r="E107">
        <v>0.99</v>
      </c>
      <c r="F107" s="29">
        <v>0.2</v>
      </c>
      <c r="G107">
        <f t="shared" si="8"/>
        <v>0.30500275225189011</v>
      </c>
      <c r="H107">
        <f t="shared" si="9"/>
        <v>0.51000550450378024</v>
      </c>
      <c r="I107">
        <f t="shared" si="10"/>
        <v>-0.20162882156461812</v>
      </c>
      <c r="J107">
        <f t="shared" si="11"/>
        <v>0.6967423568707638</v>
      </c>
      <c r="K107">
        <f t="shared" si="12"/>
        <v>-0.18944785214587781</v>
      </c>
      <c r="L107">
        <f t="shared" si="13"/>
        <v>-0.88863800970472562</v>
      </c>
      <c r="M107">
        <f t="shared" si="14"/>
        <v>0.69711852965841692</v>
      </c>
      <c r="N107">
        <f t="shared" si="15"/>
        <v>-0.50399436849172241</v>
      </c>
      <c r="O107">
        <f>((Table3512[[#This Row],[i1]]*Table3512[[#This Row],[w1]])+(Table3512[[#This Row],[i2]]*Table3512[[#This Row],[w2]]))</f>
        <v>6.6250688062972532E-2</v>
      </c>
      <c r="P107">
        <f>((Table3512[[#This Row],[i1]]*Table3512[[#This Row],[w3]])+(Table3512[[#This Row],[i2]]*Table3512[[#This Row],[w4]]))</f>
        <v>5.9592794608845479E-2</v>
      </c>
      <c r="Q107">
        <f>((1/(1 + EXP(-Table3512[[#This Row],[h1]]))))</f>
        <v>0.51655661666412911</v>
      </c>
      <c r="R107">
        <f>((1/(1 + EXP(-Table3512[[#This Row],[h2]]))))</f>
        <v>0.5148937912182262</v>
      </c>
      <c r="S107">
        <f>((Table3512[[#This Row],[out_h1]]*Table3512[[#This Row],[w5]])+(Table3512[[#This Row],[out_h2]]*Table3512[[#This Row],[w6]]))</f>
        <v>-0.55541473537624586</v>
      </c>
      <c r="T107">
        <f>((Table3512[[#This Row],[out_h1]]*Table3512[[#This Row],[w7]])+(Table3512[[#This Row],[out_h2]]*Table3512[[#This Row],[w8]]))</f>
        <v>0.1005976179488855</v>
      </c>
      <c r="U107">
        <f>((1/(1 + EXP(-Table3512[[#This Row],[o1]]))))</f>
        <v>0.36460906383117936</v>
      </c>
      <c r="V107">
        <f>((1/(1 + EXP(-Table3512[[#This Row],[o2]]))))</f>
        <v>0.52512821684743372</v>
      </c>
      <c r="W107">
        <f>((1/2 * (Table3512[[#This Row],[t1]]-Table3512[[#This Row],[out_o1]])^2))</f>
        <v>6.2873794075612721E-2</v>
      </c>
      <c r="X107">
        <f>((1/2 * (Table3512[[#This Row],[t2]]-Table3512[[#This Row],[out_o2]])^2))</f>
        <v>0.1080528873857233</v>
      </c>
      <c r="Y107" s="30">
        <f>Table3512[[#This Row],[E1]]+Table3512[[#This Row],[E2]]</f>
        <v>0.17092668146133602</v>
      </c>
      <c r="Z10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-1.203386334097488E-3</v>
      </c>
      <c r="AA10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-2.4067726681949761E-3</v>
      </c>
      <c r="AB10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-1.8202727184711499E-4</v>
      </c>
      <c r="AC10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-3.6405454369422999E-4</v>
      </c>
      <c r="AD107">
        <f>(Table3512[[#This Row],[out_o1]]-Table3512[[#This Row],[t1]])*Table3512[[#This Row],[out_o1]]*(1-Table3512[[#This Row],[out_o1]])*Table3512[[#This Row],[out_h1]]</f>
        <v>4.2436175498890547E-2</v>
      </c>
      <c r="AE107">
        <f>(Table3512[[#This Row],[out_o1]]-Table3512[[#This Row],[t1]])*Table3512[[#This Row],[out_o1]]*(1-Table3512[[#This Row],[out_o1]])*Table3512[[#This Row],[out_h2]]</f>
        <v>4.2299571010302149E-2</v>
      </c>
      <c r="AF107">
        <f>(Table3512[[#This Row],[out_o2]]-Table3512[[#This Row],[t2]])*Table3512[[#This Row],[out_o2]]*(1-Table3512[[#This Row],[out_o2]])*Table3512[[#This Row],[out_h1]]</f>
        <v>-5.9881522599905458E-2</v>
      </c>
      <c r="AG107">
        <f>(Table3512[[#This Row],[out_o2]]-Table3512[[#This Row],[t2]])*Table3512[[#This Row],[out_o2]]*(1-Table3512[[#This Row],[out_o2]])*Table3512[[#This Row],[out_h2]]</f>
        <v>-5.9688760536065172E-2</v>
      </c>
    </row>
    <row r="108" spans="1:33">
      <c r="A108">
        <v>32</v>
      </c>
      <c r="B108">
        <v>0.05</v>
      </c>
      <c r="C108">
        <v>0.1</v>
      </c>
      <c r="D108">
        <v>0.01</v>
      </c>
      <c r="E108">
        <v>0.99</v>
      </c>
      <c r="F108" s="29">
        <v>0.2</v>
      </c>
      <c r="G108">
        <f t="shared" si="8"/>
        <v>0.30524342951870959</v>
      </c>
      <c r="H108">
        <f t="shared" si="9"/>
        <v>0.51048685903741919</v>
      </c>
      <c r="I108">
        <f t="shared" si="10"/>
        <v>-0.2015924161102487</v>
      </c>
      <c r="J108">
        <f t="shared" si="11"/>
        <v>0.6968151677795027</v>
      </c>
      <c r="K108">
        <f t="shared" si="12"/>
        <v>-0.19793508724565592</v>
      </c>
      <c r="L108">
        <f t="shared" si="13"/>
        <v>-0.897097923906786</v>
      </c>
      <c r="M108">
        <f t="shared" si="14"/>
        <v>0.70909483417839803</v>
      </c>
      <c r="N108">
        <f t="shared" si="15"/>
        <v>-0.49205661638450937</v>
      </c>
      <c r="O108">
        <f>((Table3512[[#This Row],[i1]]*Table3512[[#This Row],[w1]])+(Table3512[[#This Row],[i2]]*Table3512[[#This Row],[w2]]))</f>
        <v>6.6310857379677401E-2</v>
      </c>
      <c r="P108">
        <f>((Table3512[[#This Row],[i1]]*Table3512[[#This Row],[w3]])+(Table3512[[#This Row],[i2]]*Table3512[[#This Row],[w4]]))</f>
        <v>5.9601895972437841E-2</v>
      </c>
      <c r="Q108">
        <f>((1/(1 + EXP(-Table3512[[#This Row],[h1]]))))</f>
        <v>0.5165716424846255</v>
      </c>
      <c r="R108">
        <f>((1/(1 + EXP(-Table3512[[#This Row],[h2]]))))</f>
        <v>0.51489606453990588</v>
      </c>
      <c r="S108">
        <f>((Table3512[[#This Row],[out_h1]]*Table3512[[#This Row],[w5]])+(Table3512[[#This Row],[out_h2]]*Table3512[[#This Row],[w6]]))</f>
        <v>-0.56415984365035021</v>
      </c>
      <c r="T108">
        <f>((Table3512[[#This Row],[out_h1]]*Table3512[[#This Row],[w7]])+(Table3512[[#This Row],[out_h2]]*Table3512[[#This Row],[w8]]))</f>
        <v>0.1129402678616922</v>
      </c>
      <c r="U108">
        <f>((1/(1 + EXP(-Table3512[[#This Row],[o1]]))))</f>
        <v>0.36258549958121233</v>
      </c>
      <c r="V108">
        <f>((1/(1 + EXP(-Table3512[[#This Row],[o2]]))))</f>
        <v>0.52820509248941672</v>
      </c>
      <c r="W108">
        <f>((1/2 * (Table3512[[#This Row],[t1]]-Table3512[[#This Row],[out_o1]])^2))</f>
        <v>6.2158267257466537E-2</v>
      </c>
      <c r="X108">
        <f>((1/2 * (Table3512[[#This Row],[t2]]-Table3512[[#This Row],[out_o2]])^2))</f>
        <v>0.10662726830135408</v>
      </c>
      <c r="Y108" s="30">
        <f>Table3512[[#This Row],[E1]]+Table3512[[#This Row],[E2]]</f>
        <v>0.16878553555882062</v>
      </c>
      <c r="Z10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-1.2203211195508966E-3</v>
      </c>
      <c r="AA10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-2.4406422391017933E-3</v>
      </c>
      <c r="AB10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-2.0573256639269514E-4</v>
      </c>
      <c r="AC10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-4.1146513278539029E-4</v>
      </c>
      <c r="AD108">
        <f>(Table3512[[#This Row],[out_o1]]-Table3512[[#This Row],[t1]])*Table3512[[#This Row],[out_o1]]*(1-Table3512[[#This Row],[out_o1]])*Table3512[[#This Row],[out_h1]]</f>
        <v>4.2094696248326256E-2</v>
      </c>
      <c r="AE108">
        <f>(Table3512[[#This Row],[out_o1]]-Table3512[[#This Row],[t1]])*Table3512[[#This Row],[out_o1]]*(1-Table3512[[#This Row],[out_o1]])*Table3512[[#This Row],[out_h2]]</f>
        <v>4.1958155759413404E-2</v>
      </c>
      <c r="AF108">
        <f>(Table3512[[#This Row],[out_o2]]-Table3512[[#This Row],[t2]])*Table3512[[#This Row],[out_o2]]*(1-Table3512[[#This Row],[out_o2]])*Table3512[[#This Row],[out_h1]]</f>
        <v>-5.9447765319882218E-2</v>
      </c>
      <c r="AG108">
        <f>(Table3512[[#This Row],[out_o2]]-Table3512[[#This Row],[t2]])*Table3512[[#This Row],[out_o2]]*(1-Table3512[[#This Row],[out_o2]])*Table3512[[#This Row],[out_h2]]</f>
        <v>-5.9254937537168949E-2</v>
      </c>
    </row>
    <row r="109" spans="1:33">
      <c r="A109">
        <v>33</v>
      </c>
      <c r="B109">
        <v>0.05</v>
      </c>
      <c r="C109">
        <v>0.1</v>
      </c>
      <c r="D109">
        <v>0.01</v>
      </c>
      <c r="E109">
        <v>0.99</v>
      </c>
      <c r="F109" s="29">
        <v>0.2</v>
      </c>
      <c r="G109">
        <f t="shared" si="8"/>
        <v>0.30548749374261974</v>
      </c>
      <c r="H109">
        <f t="shared" si="9"/>
        <v>0.51097498748523951</v>
      </c>
      <c r="I109">
        <f t="shared" si="10"/>
        <v>-0.20155126959697015</v>
      </c>
      <c r="J109">
        <f t="shared" si="11"/>
        <v>0.69689746080605974</v>
      </c>
      <c r="K109">
        <f t="shared" si="12"/>
        <v>-0.20635402649532117</v>
      </c>
      <c r="L109">
        <f t="shared" si="13"/>
        <v>-0.90548955505866868</v>
      </c>
      <c r="M109">
        <f t="shared" si="14"/>
        <v>0.72098438724237446</v>
      </c>
      <c r="N109">
        <f t="shared" si="15"/>
        <v>-0.48020562887707557</v>
      </c>
      <c r="O109">
        <f>((Table3512[[#This Row],[i1]]*Table3512[[#This Row],[w1]])+(Table3512[[#This Row],[i2]]*Table3512[[#This Row],[w2]]))</f>
        <v>6.6371873435654941E-2</v>
      </c>
      <c r="P109">
        <f>((Table3512[[#This Row],[i1]]*Table3512[[#This Row],[w3]])+(Table3512[[#This Row],[i2]]*Table3512[[#This Row],[w4]]))</f>
        <v>5.9612182600757471E-2</v>
      </c>
      <c r="Q109">
        <f>((1/(1 + EXP(-Table3512[[#This Row],[h1]]))))</f>
        <v>0.51658687972701944</v>
      </c>
      <c r="R109">
        <f>((1/(1 + EXP(-Table3512[[#This Row],[h2]]))))</f>
        <v>0.51489863391406399</v>
      </c>
      <c r="S109">
        <f>((Table3512[[#This Row],[out_h1]]*Table3512[[#This Row],[w5]])+(Table3512[[#This Row],[out_h2]]*Table3512[[#This Row],[w6]]))</f>
        <v>-0.5728351175894868</v>
      </c>
      <c r="T109">
        <f>((Table3512[[#This Row],[out_h1]]*Table3512[[#This Row],[w7]])+(Table3512[[#This Row],[out_h2]]*Table3512[[#This Row],[w8]]))</f>
        <v>0.12519385263078509</v>
      </c>
      <c r="U109">
        <f>((1/(1 + EXP(-Table3512[[#This Row],[o1]]))))</f>
        <v>0.36058289396414739</v>
      </c>
      <c r="V109">
        <f>((1/(1 + EXP(-Table3512[[#This Row],[o2]]))))</f>
        <v>0.53125764742193637</v>
      </c>
      <c r="W109">
        <f>((1/2 * (Table3512[[#This Row],[t1]]-Table3512[[#This Row],[out_o1]])^2))</f>
        <v>6.1454182770138303E-2</v>
      </c>
      <c r="X109">
        <f>((1/2 * (Table3512[[#This Row],[t2]]-Table3512[[#This Row],[out_o2]])^2))</f>
        <v>0.10522227302442821</v>
      </c>
      <c r="Y109" s="30">
        <f>Table3512[[#This Row],[E1]]+Table3512[[#This Row],[E2]]</f>
        <v>0.16667645579456652</v>
      </c>
      <c r="Z10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-1.2366781721585497E-3</v>
      </c>
      <c r="AA10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-2.4733563443170995E-3</v>
      </c>
      <c r="AB10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-2.2892972181393163E-4</v>
      </c>
      <c r="AC10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-4.5785944362786325E-4</v>
      </c>
      <c r="AD109">
        <f>(Table3512[[#This Row],[out_o1]]-Table3512[[#This Row],[t1]])*Table3512[[#This Row],[out_o1]]*(1-Table3512[[#This Row],[out_o1]])*Table3512[[#This Row],[out_h1]]</f>
        <v>4.1756439881465948E-2</v>
      </c>
      <c r="AE109">
        <f>(Table3512[[#This Row],[out_o1]]-Table3512[[#This Row],[t1]])*Table3512[[#This Row],[out_o1]]*(1-Table3512[[#This Row],[out_o1]])*Table3512[[#This Row],[out_h2]]</f>
        <v>4.1619976611568223E-2</v>
      </c>
      <c r="AF109">
        <f>(Table3512[[#This Row],[out_o2]]-Table3512[[#This Row],[t2]])*Table3512[[#This Row],[out_o2]]*(1-Table3512[[#This Row],[out_o2]])*Table3512[[#This Row],[out_h1]]</f>
        <v>-5.9013530792169637E-2</v>
      </c>
      <c r="AG109">
        <f>(Table3512[[#This Row],[out_o2]]-Table3512[[#This Row],[t2]])*Table3512[[#This Row],[out_o2]]*(1-Table3512[[#This Row],[out_o2]])*Table3512[[#This Row],[out_h2]]</f>
        <v>-5.8820670016610947E-2</v>
      </c>
    </row>
    <row r="110" spans="1:33">
      <c r="A110">
        <v>34</v>
      </c>
      <c r="B110">
        <v>0.05</v>
      </c>
      <c r="C110">
        <v>0.1</v>
      </c>
      <c r="D110">
        <v>0.01</v>
      </c>
      <c r="E110">
        <v>0.99</v>
      </c>
      <c r="F110" s="29">
        <v>0.2</v>
      </c>
      <c r="G110">
        <f t="shared" si="8"/>
        <v>0.30573482937705143</v>
      </c>
      <c r="H110">
        <f t="shared" si="9"/>
        <v>0.51146965875410288</v>
      </c>
      <c r="I110">
        <f t="shared" si="10"/>
        <v>-0.20150548365260737</v>
      </c>
      <c r="J110">
        <f t="shared" si="11"/>
        <v>0.69698903269478529</v>
      </c>
      <c r="K110">
        <f t="shared" si="12"/>
        <v>-0.21470531447161437</v>
      </c>
      <c r="L110">
        <f t="shared" si="13"/>
        <v>-0.91381355038098233</v>
      </c>
      <c r="M110">
        <f t="shared" si="14"/>
        <v>0.73278709340080839</v>
      </c>
      <c r="N110">
        <f t="shared" si="15"/>
        <v>-0.46844149487375336</v>
      </c>
      <c r="O110">
        <f>((Table3512[[#This Row],[i1]]*Table3512[[#This Row],[w1]])+(Table3512[[#This Row],[i2]]*Table3512[[#This Row],[w2]]))</f>
        <v>6.6433707344262863E-2</v>
      </c>
      <c r="P110">
        <f>((Table3512[[#This Row],[i1]]*Table3512[[#This Row],[w3]])+(Table3512[[#This Row],[i2]]*Table3512[[#This Row],[w4]]))</f>
        <v>5.9623629086848158E-2</v>
      </c>
      <c r="Q110">
        <f>((1/(1 + EXP(-Table3512[[#This Row],[h1]]))))</f>
        <v>0.51660232117630123</v>
      </c>
      <c r="R110">
        <f>((1/(1 + EXP(-Table3512[[#This Row],[h2]]))))</f>
        <v>0.51490149299433063</v>
      </c>
      <c r="S110">
        <f>((Table3512[[#This Row],[out_h1]]*Table3512[[#This Row],[w5]])+(Table3512[[#This Row],[out_h2]]*Table3512[[#This Row],[w6]]))</f>
        <v>-0.58144122523454145</v>
      </c>
      <c r="T110">
        <f>((Table3512[[#This Row],[out_h1]]*Table3512[[#This Row],[w7]])+(Table3512[[#This Row],[out_h2]]*Table3512[[#This Row],[w8]]))</f>
        <v>0.13735828828790098</v>
      </c>
      <c r="U110">
        <f>((1/(1 + EXP(-Table3512[[#This Row],[o1]]))))</f>
        <v>0.35860103522414455</v>
      </c>
      <c r="V110">
        <f>((1/(1 + EXP(-Table3512[[#This Row],[o2]]))))</f>
        <v>0.53428568249591646</v>
      </c>
      <c r="W110">
        <f>((1/2 * (Table3512[[#This Row],[t1]]-Table3512[[#This Row],[out_o1]])^2))</f>
        <v>6.076134087967263E-2</v>
      </c>
      <c r="X110">
        <f>((1/2 * (Table3512[[#This Row],[t2]]-Table3512[[#This Row],[out_o2]])^2))</f>
        <v>0.10383776958910633</v>
      </c>
      <c r="Y110" s="30">
        <f>Table3512[[#This Row],[E1]]+Table3512[[#This Row],[E2]]</f>
        <v>0.16459911046877895</v>
      </c>
      <c r="Z11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-1.2524676866080805E-3</v>
      </c>
      <c r="AA11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-2.5049353732161609E-3</v>
      </c>
      <c r="AB11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-2.5162284109244321E-4</v>
      </c>
      <c r="AC11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-5.0324568218488642E-4</v>
      </c>
      <c r="AD110">
        <f>(Table3512[[#This Row],[out_o1]]-Table3512[[#This Row],[t1]])*Table3512[[#This Row],[out_o1]]*(1-Table3512[[#This Row],[out_o1]])*Table3512[[#This Row],[out_h1]]</f>
        <v>4.1421404365886781E-2</v>
      </c>
      <c r="AE110">
        <f>(Table3512[[#This Row],[out_o1]]-Table3512[[#This Row],[t1]])*Table3512[[#This Row],[out_o1]]*(1-Table3512[[#This Row],[out_o1]])*Table3512[[#This Row],[out_h2]]</f>
        <v>4.1285031204183045E-2</v>
      </c>
      <c r="AF110">
        <f>(Table3512[[#This Row],[out_o2]]-Table3512[[#This Row],[t2]])*Table3512[[#This Row],[out_o2]]*(1-Table3512[[#This Row],[out_o2]])*Table3512[[#This Row],[out_h1]]</f>
        <v>-5.8579026841145722E-2</v>
      </c>
      <c r="AG110">
        <f>(Table3512[[#This Row],[out_o2]]-Table3512[[#This Row],[t2]])*Table3512[[#This Row],[out_o2]]*(1-Table3512[[#This Row],[out_o2]])*Table3512[[#This Row],[out_h2]]</f>
        <v>-5.8386165029187601E-2</v>
      </c>
    </row>
    <row r="111" spans="1:33">
      <c r="A111">
        <v>35</v>
      </c>
      <c r="B111">
        <v>0.05</v>
      </c>
      <c r="C111">
        <v>0.1</v>
      </c>
      <c r="D111">
        <v>0.01</v>
      </c>
      <c r="E111">
        <v>0.99</v>
      </c>
      <c r="F111" s="29">
        <v>0.2</v>
      </c>
      <c r="G111">
        <f t="shared" si="8"/>
        <v>0.30598532291437303</v>
      </c>
      <c r="H111">
        <f t="shared" si="9"/>
        <v>0.51197064582874607</v>
      </c>
      <c r="I111">
        <f t="shared" si="10"/>
        <v>-0.20145515908438888</v>
      </c>
      <c r="J111">
        <f t="shared" si="11"/>
        <v>0.69708968183122222</v>
      </c>
      <c r="K111">
        <f t="shared" si="12"/>
        <v>-0.22298959534479174</v>
      </c>
      <c r="L111">
        <f t="shared" si="13"/>
        <v>-0.92207055662181892</v>
      </c>
      <c r="M111">
        <f t="shared" si="14"/>
        <v>0.74450289876903752</v>
      </c>
      <c r="N111">
        <f t="shared" si="15"/>
        <v>-0.45676426186791586</v>
      </c>
      <c r="O111">
        <f>((Table3512[[#This Row],[i1]]*Table3512[[#This Row],[w1]])+(Table3512[[#This Row],[i2]]*Table3512[[#This Row],[w2]]))</f>
        <v>6.6496330728593261E-2</v>
      </c>
      <c r="P111">
        <f>((Table3512[[#This Row],[i1]]*Table3512[[#This Row],[w3]])+(Table3512[[#This Row],[i2]]*Table3512[[#This Row],[w4]]))</f>
        <v>5.9636210228902781E-2</v>
      </c>
      <c r="Q111">
        <f>((1/(1 + EXP(-Table3512[[#This Row],[h1]]))))</f>
        <v>0.51661795974479341</v>
      </c>
      <c r="R111">
        <f>((1/(1 + EXP(-Table3512[[#This Row],[h2]]))))</f>
        <v>0.51490463548555598</v>
      </c>
      <c r="S111">
        <f>((Table3512[[#This Row],[out_h1]]*Table3512[[#This Row],[w5]])+(Table3512[[#This Row],[out_h2]]*Table3512[[#This Row],[w6]]))</f>
        <v>-0.58997883364066472</v>
      </c>
      <c r="T111">
        <f>((Table3512[[#This Row],[out_h1]]*Table3512[[#This Row],[w7]])+(Table3512[[#This Row],[out_h2]]*Table3512[[#This Row],[w8]]))</f>
        <v>0.14943353282621635</v>
      </c>
      <c r="U111">
        <f>((1/(1 + EXP(-Table3512[[#This Row],[o1]]))))</f>
        <v>0.35663971086602675</v>
      </c>
      <c r="V111">
        <f>((1/(1 + EXP(-Table3512[[#This Row],[o2]]))))</f>
        <v>0.53728901918489136</v>
      </c>
      <c r="W111">
        <f>((1/2 * (Table3512[[#This Row],[t1]]-Table3512[[#This Row],[out_o1]])^2))</f>
        <v>6.0079544574641305E-2</v>
      </c>
      <c r="X111">
        <f>((1/2 * (Table3512[[#This Row],[t2]]-Table3512[[#This Row],[out_o2]])^2))</f>
        <v>0.10247361607528883</v>
      </c>
      <c r="Y111" s="30">
        <f>Table3512[[#This Row],[E1]]+Table3512[[#This Row],[E2]]</f>
        <v>0.16255316064993014</v>
      </c>
      <c r="Z11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-1.2676999733387507E-3</v>
      </c>
      <c r="AA11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-2.5353999466775014E-3</v>
      </c>
      <c r="AB11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-2.7381631226363164E-4</v>
      </c>
      <c r="AC11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-5.4763262452726328E-4</v>
      </c>
      <c r="AD111">
        <f>(Table3512[[#This Row],[out_o1]]-Table3512[[#This Row],[t1]])*Table3512[[#This Row],[out_o1]]*(1-Table3512[[#This Row],[out_o1]])*Table3512[[#This Row],[out_h1]]</f>
        <v>4.1089585827488152E-2</v>
      </c>
      <c r="AE111">
        <f>(Table3512[[#This Row],[out_o1]]-Table3512[[#This Row],[t1]])*Table3512[[#This Row],[out_o1]]*(1-Table3512[[#This Row],[out_o1]])*Table3512[[#This Row],[out_h2]]</f>
        <v>4.0953315334230363E-2</v>
      </c>
      <c r="AF111">
        <f>(Table3512[[#This Row],[out_o2]]-Table3512[[#This Row],[t2]])*Table3512[[#This Row],[out_o2]]*(1-Table3512[[#This Row],[out_o2]])*Table3512[[#This Row],[out_h1]]</f>
        <v>-5.8144454383804313E-2</v>
      </c>
      <c r="AG111">
        <f>(Table3512[[#This Row],[out_o2]]-Table3512[[#This Row],[t2]])*Table3512[[#This Row],[out_o2]]*(1-Table3512[[#This Row],[out_o2]])*Table3512[[#This Row],[out_h2]]</f>
        <v>-5.7951622713211394E-2</v>
      </c>
    </row>
    <row r="112" spans="1:33">
      <c r="A112">
        <v>36</v>
      </c>
      <c r="B112">
        <v>0.05</v>
      </c>
      <c r="C112">
        <v>0.1</v>
      </c>
      <c r="D112">
        <v>0.01</v>
      </c>
      <c r="E112">
        <v>0.99</v>
      </c>
      <c r="F112" s="29">
        <v>0.2</v>
      </c>
      <c r="G112">
        <f t="shared" si="8"/>
        <v>0.30623886290904079</v>
      </c>
      <c r="H112">
        <f t="shared" si="9"/>
        <v>0.5124777258180816</v>
      </c>
      <c r="I112">
        <f t="shared" si="10"/>
        <v>-0.20140039582193614</v>
      </c>
      <c r="J112">
        <f t="shared" si="11"/>
        <v>0.6971992083561277</v>
      </c>
      <c r="K112">
        <f t="shared" si="12"/>
        <v>-0.23120751251028937</v>
      </c>
      <c r="L112">
        <f t="shared" si="13"/>
        <v>-0.93026121968866504</v>
      </c>
      <c r="M112">
        <f t="shared" si="14"/>
        <v>0.75613178964579841</v>
      </c>
      <c r="N112">
        <f t="shared" si="15"/>
        <v>-0.44517393732527355</v>
      </c>
      <c r="O112">
        <f>((Table3512[[#This Row],[i1]]*Table3512[[#This Row],[w1]])+(Table3512[[#This Row],[i2]]*Table3512[[#This Row],[w2]]))</f>
        <v>6.6559715727260202E-2</v>
      </c>
      <c r="P112">
        <f>((Table3512[[#This Row],[i1]]*Table3512[[#This Row],[w3]])+(Table3512[[#This Row],[i2]]*Table3512[[#This Row],[w4]]))</f>
        <v>5.9649901044515972E-2</v>
      </c>
      <c r="Q112">
        <f>((1/(1 + EXP(-Table3512[[#This Row],[h1]]))))</f>
        <v>0.51663378847359698</v>
      </c>
      <c r="R112">
        <f>((1/(1 + EXP(-Table3512[[#This Row],[h2]]))))</f>
        <v>0.51490805514737192</v>
      </c>
      <c r="S112">
        <f>((Table3512[[#This Row],[out_h1]]*Table3512[[#This Row],[w5]])+(Table3512[[#This Row],[out_h2]]*Table3512[[#This Row],[w6]]))</f>
        <v>-0.59844860852065995</v>
      </c>
      <c r="T112">
        <f>((Table3512[[#This Row],[out_h1]]*Table3512[[#This Row],[w7]])+(Table3512[[#This Row],[out_h2]]*Table3512[[#This Row],[w8]]))</f>
        <v>0.16141958479957511</v>
      </c>
      <c r="U112">
        <f>((1/(1 + EXP(-Table3512[[#This Row],[o1]]))))</f>
        <v>0.35469870784676488</v>
      </c>
      <c r="V112">
        <f>((1/(1 + EXP(-Table3512[[#This Row],[o2]]))))</f>
        <v>0.54026749903652627</v>
      </c>
      <c r="W112">
        <f>((1/2 * (Table3512[[#This Row],[t1]]-Table3512[[#This Row],[out_o1]])^2))</f>
        <v>5.9408599595614682E-2</v>
      </c>
      <c r="X112">
        <f>((1/2 * (Table3512[[#This Row],[t2]]-Table3512[[#This Row],[out_o2]])^2))</f>
        <v>0.10112966121143045</v>
      </c>
      <c r="Y112" s="30">
        <f>Table3512[[#This Row],[E1]]+Table3512[[#This Row],[E2]]</f>
        <v>0.16053826080704514</v>
      </c>
      <c r="Z11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-1.2823854385692786E-3</v>
      </c>
      <c r="AA11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-2.5647708771385572E-3</v>
      </c>
      <c r="AB11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-2.9551479103094623E-4</v>
      </c>
      <c r="AC11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-5.9102958206189247E-4</v>
      </c>
      <c r="AD112">
        <f>(Table3512[[#This Row],[out_o1]]-Table3512[[#This Row],[t1]])*Table3512[[#This Row],[out_o1]]*(1-Table3512[[#This Row],[out_o1]])*Table3512[[#This Row],[out_h1]]</f>
        <v>4.0760978649744595E-2</v>
      </c>
      <c r="AE112">
        <f>(Table3512[[#This Row],[out_o1]]-Table3512[[#This Row],[t1]])*Table3512[[#This Row],[out_o1]]*(1-Table3512[[#This Row],[out_o1]])*Table3512[[#This Row],[out_h2]]</f>
        <v>4.0624823057844116E-2</v>
      </c>
      <c r="AF112">
        <f>(Table3512[[#This Row],[out_o2]]-Table3512[[#This Row],[t2]])*Table3512[[#This Row],[out_o2]]*(1-Table3512[[#This Row],[out_o2]])*Table3512[[#This Row],[out_h1]]</f>
        <v>-5.7710007400104936E-2</v>
      </c>
      <c r="AG112">
        <f>(Table3512[[#This Row],[out_o2]]-Table3512[[#This Row],[t2]])*Table3512[[#This Row],[out_o2]]*(1-Table3512[[#This Row],[out_o2]])*Table3512[[#This Row],[out_h2]]</f>
        <v>-5.7517236262697717E-2</v>
      </c>
    </row>
    <row r="113" spans="1:33">
      <c r="A113">
        <v>37</v>
      </c>
      <c r="B113">
        <v>0.05</v>
      </c>
      <c r="C113">
        <v>0.1</v>
      </c>
      <c r="D113">
        <v>0.01</v>
      </c>
      <c r="E113">
        <v>0.99</v>
      </c>
      <c r="F113" s="29">
        <v>0.2</v>
      </c>
      <c r="G113">
        <f t="shared" si="8"/>
        <v>0.30649533999675466</v>
      </c>
      <c r="H113">
        <f t="shared" si="9"/>
        <v>0.51299067999350934</v>
      </c>
      <c r="I113">
        <f t="shared" si="10"/>
        <v>-0.20134129286372995</v>
      </c>
      <c r="J113">
        <f t="shared" si="11"/>
        <v>0.69731741427254013</v>
      </c>
      <c r="K113">
        <f t="shared" si="12"/>
        <v>-0.23935970824023828</v>
      </c>
      <c r="L113">
        <f t="shared" si="13"/>
        <v>-0.93838618430023391</v>
      </c>
      <c r="M113">
        <f t="shared" si="14"/>
        <v>0.76767379112581935</v>
      </c>
      <c r="N113">
        <f t="shared" si="15"/>
        <v>-0.43367049007273401</v>
      </c>
      <c r="O113">
        <f>((Table3512[[#This Row],[i1]]*Table3512[[#This Row],[w1]])+(Table3512[[#This Row],[i2]]*Table3512[[#This Row],[w2]]))</f>
        <v>6.6623834999188669E-2</v>
      </c>
      <c r="P113">
        <f>((Table3512[[#This Row],[i1]]*Table3512[[#This Row],[w3]])+(Table3512[[#This Row],[i2]]*Table3512[[#This Row],[w4]]))</f>
        <v>5.9664676784067512E-2</v>
      </c>
      <c r="Q113">
        <f>((1/(1 + EXP(-Table3512[[#This Row],[h1]]))))</f>
        <v>0.51664980053378884</v>
      </c>
      <c r="R113">
        <f>((1/(1 + EXP(-Table3512[[#This Row],[h2]]))))</f>
        <v>0.51491174579753707</v>
      </c>
      <c r="S113">
        <f>((Table3512[[#This Row],[out_h1]]*Table3512[[#This Row],[w5]])+(Table3512[[#This Row],[out_h2]]*Table3512[[#This Row],[w6]]))</f>
        <v>-0.60685121390846786</v>
      </c>
      <c r="T113">
        <f>((Table3512[[#This Row],[out_h1]]*Table3512[[#This Row],[w7]])+(Table3512[[#This Row],[out_h2]]*Table3512[[#This Row],[w8]]))</f>
        <v>0.17331648191594712</v>
      </c>
      <c r="U113">
        <f>((1/(1 + EXP(-Table3512[[#This Row],[o1]]))))</f>
        <v>0.35277781275695297</v>
      </c>
      <c r="V113">
        <f>((1/(1 + EXP(-Table3512[[#This Row],[o2]]))))</f>
        <v>0.54322098310990397</v>
      </c>
      <c r="W113">
        <f>((1/2 * (Table3512[[#This Row],[t1]]-Table3512[[#This Row],[out_o1]])^2))</f>
        <v>5.8748314459220352E-2</v>
      </c>
      <c r="X113">
        <f>((1/2 * (Table3512[[#This Row],[t2]]-Table3512[[#This Row],[out_o2]])^2))</f>
        <v>9.9805744966640353E-2</v>
      </c>
      <c r="Y113" s="30">
        <f>Table3512[[#This Row],[E1]]+Table3512[[#This Row],[E2]]</f>
        <v>0.15855405942586071</v>
      </c>
      <c r="Z11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-1.2965345651049062E-3</v>
      </c>
      <c r="AA11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-2.5930691302098125E-3</v>
      </c>
      <c r="AB11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-3.1672318354792001E-4</v>
      </c>
      <c r="AC11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-6.3344636709584002E-4</v>
      </c>
      <c r="AD113">
        <f>(Table3512[[#This Row],[out_o1]]-Table3512[[#This Row],[t1]])*Table3512[[#This Row],[out_o1]]*(1-Table3512[[#This Row],[out_o1]])*Table3512[[#This Row],[out_h1]]</f>
        <v>4.0435575569481547E-2</v>
      </c>
      <c r="AE113">
        <f>(Table3512[[#This Row],[out_o1]]-Table3512[[#This Row],[t1]])*Table3512[[#This Row],[out_o1]]*(1-Table3512[[#This Row],[out_o1]])*Table3512[[#This Row],[out_h2]]</f>
        <v>4.0299546786427741E-2</v>
      </c>
      <c r="AF113">
        <f>(Table3512[[#This Row],[out_o2]]-Table3512[[#This Row],[t2]])*Table3512[[#This Row],[out_o2]]*(1-Table3512[[#This Row],[out_o2]])*Table3512[[#This Row],[out_h1]]</f>
        <v>-5.7275872922252419E-2</v>
      </c>
      <c r="AG113">
        <f>(Table3512[[#This Row],[out_o2]]-Table3512[[#This Row],[t2]])*Table3512[[#This Row],[out_o2]]*(1-Table3512[[#This Row],[out_o2]])*Table3512[[#This Row],[out_h2]]</f>
        <v>-5.7083191918402956E-2</v>
      </c>
    </row>
    <row r="114" spans="1:33">
      <c r="A114">
        <v>38</v>
      </c>
      <c r="B114">
        <v>0.05</v>
      </c>
      <c r="C114">
        <v>0.1</v>
      </c>
      <c r="D114">
        <v>0.01</v>
      </c>
      <c r="E114">
        <v>0.99</v>
      </c>
      <c r="F114" s="29">
        <v>0.2</v>
      </c>
      <c r="G114">
        <f t="shared" si="8"/>
        <v>0.30675464690977566</v>
      </c>
      <c r="H114">
        <f t="shared" si="9"/>
        <v>0.51350929381955135</v>
      </c>
      <c r="I114">
        <f t="shared" si="10"/>
        <v>-0.20127794822702036</v>
      </c>
      <c r="J114">
        <f t="shared" si="11"/>
        <v>0.69744410354595932</v>
      </c>
      <c r="K114">
        <f t="shared" si="12"/>
        <v>-0.24744682335413459</v>
      </c>
      <c r="L114">
        <f t="shared" si="13"/>
        <v>-0.94644609365751942</v>
      </c>
      <c r="M114">
        <f t="shared" si="14"/>
        <v>0.77912896571026979</v>
      </c>
      <c r="N114">
        <f t="shared" si="15"/>
        <v>-0.42225385168905344</v>
      </c>
      <c r="O114">
        <f>((Table3512[[#This Row],[i1]]*Table3512[[#This Row],[w1]])+(Table3512[[#This Row],[i2]]*Table3512[[#This Row],[w2]]))</f>
        <v>6.6688661727443921E-2</v>
      </c>
      <c r="P114">
        <f>((Table3512[[#This Row],[i1]]*Table3512[[#This Row],[w3]])+(Table3512[[#This Row],[i2]]*Table3512[[#This Row],[w4]]))</f>
        <v>5.9680512943244911E-2</v>
      </c>
      <c r="Q114">
        <f>((1/(1 + EXP(-Table3512[[#This Row],[h1]]))))</f>
        <v>0.5166659892273765</v>
      </c>
      <c r="R114">
        <f>((1/(1 + EXP(-Table3512[[#This Row],[h2]]))))</f>
        <v>0.51491570131506625</v>
      </c>
      <c r="S114">
        <f>((Table3512[[#This Row],[out_h1]]*Table3512[[#This Row],[w5]])+(Table3512[[#This Row],[out_h2]]*Table3512[[#This Row],[w6]]))</f>
        <v>-0.61518731184200237</v>
      </c>
      <c r="T114">
        <f>((Table3512[[#This Row],[out_h1]]*Table3512[[#This Row],[w7]])+(Table3512[[#This Row],[out_h2]]*Table3512[[#This Row],[w8]]))</f>
        <v>0.18512429962894231</v>
      </c>
      <c r="U114">
        <f>((1/(1 + EXP(-Table3512[[#This Row],[o1]]))))</f>
        <v>0.35087681199261306</v>
      </c>
      <c r="V114">
        <f>((1/(1 + EXP(-Table3512[[#This Row],[o2]]))))</f>
        <v>0.54614935140100918</v>
      </c>
      <c r="W114">
        <f>((1/2 * (Table3512[[#This Row],[t1]]-Table3512[[#This Row],[out_o1]])^2))</f>
        <v>5.809850047712363E-2</v>
      </c>
      <c r="X114">
        <f>((1/2 * (Table3512[[#This Row],[t2]]-Table3512[[#This Row],[out_o2]])^2))</f>
        <v>9.8501699130872408E-2</v>
      </c>
      <c r="Y114" s="30">
        <f>Table3512[[#This Row],[E1]]+Table3512[[#This Row],[E2]]</f>
        <v>0.15660019960799604</v>
      </c>
      <c r="Z11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-1.3101578939414642E-3</v>
      </c>
      <c r="AA11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-2.6203157878829284E-3</v>
      </c>
      <c r="AB11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-3.3744662941934529E-4</v>
      </c>
      <c r="AC11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-6.7489325883869058E-4</v>
      </c>
      <c r="AD114">
        <f>(Table3512[[#This Row],[out_o1]]-Table3512[[#This Row],[t1]])*Table3512[[#This Row],[out_o1]]*(1-Table3512[[#This Row],[out_o1]])*Table3512[[#This Row],[out_h1]]</f>
        <v>4.0113367769216604E-2</v>
      </c>
      <c r="AE114">
        <f>(Table3512[[#This Row],[out_o1]]-Table3512[[#This Row],[t1]])*Table3512[[#This Row],[out_o1]]*(1-Table3512[[#This Row],[out_o1]])*Table3512[[#This Row],[out_h2]]</f>
        <v>3.9977477379308207E-2</v>
      </c>
      <c r="AF114">
        <f>(Table3512[[#This Row],[out_o2]]-Table3512[[#This Row],[t2]])*Table3512[[#This Row],[out_o2]]*(1-Table3512[[#This Row],[out_o2]])*Table3512[[#This Row],[out_h1]]</f>
        <v>-5.684223104177618E-2</v>
      </c>
      <c r="AG114">
        <f>(Table3512[[#This Row],[out_o2]]-Table3512[[#This Row],[t2]])*Table3512[[#This Row],[out_o2]]*(1-Table3512[[#This Row],[out_o2]])*Table3512[[#This Row],[out_h2]]</f>
        <v>-5.66496689765821E-2</v>
      </c>
    </row>
    <row r="115" spans="1:33">
      <c r="A115">
        <v>39</v>
      </c>
      <c r="B115">
        <v>0.05</v>
      </c>
      <c r="C115">
        <v>0.1</v>
      </c>
      <c r="D115">
        <v>0.01</v>
      </c>
      <c r="E115">
        <v>0.99</v>
      </c>
      <c r="F115" s="29">
        <v>0.2</v>
      </c>
      <c r="G115">
        <f t="shared" si="8"/>
        <v>0.30701667848856395</v>
      </c>
      <c r="H115">
        <f t="shared" si="9"/>
        <v>0.51403335697712793</v>
      </c>
      <c r="I115">
        <f t="shared" si="10"/>
        <v>-0.20121045890113648</v>
      </c>
      <c r="J115">
        <f t="shared" si="11"/>
        <v>0.69757908219772702</v>
      </c>
      <c r="K115">
        <f t="shared" si="12"/>
        <v>-0.25546949690797793</v>
      </c>
      <c r="L115">
        <f t="shared" si="13"/>
        <v>-0.95444158913338106</v>
      </c>
      <c r="M115">
        <f t="shared" si="14"/>
        <v>0.79049741191862499</v>
      </c>
      <c r="N115">
        <f t="shared" si="15"/>
        <v>-0.410923917893737</v>
      </c>
      <c r="O115">
        <f>((Table3512[[#This Row],[i1]]*Table3512[[#This Row],[w1]])+(Table3512[[#This Row],[i2]]*Table3512[[#This Row],[w2]]))</f>
        <v>6.6754169622140994E-2</v>
      </c>
      <c r="P115">
        <f>((Table3512[[#This Row],[i1]]*Table3512[[#This Row],[w3]])+(Table3512[[#This Row],[i2]]*Table3512[[#This Row],[w4]]))</f>
        <v>5.9697385274715881E-2</v>
      </c>
      <c r="Q115">
        <f>((1/(1 + EXP(-Table3512[[#This Row],[h1]]))))</f>
        <v>0.51668234798802704</v>
      </c>
      <c r="R115">
        <f>((1/(1 + EXP(-Table3512[[#This Row],[h2]]))))</f>
        <v>0.51491991564314832</v>
      </c>
      <c r="S115">
        <f>((Table3512[[#This Row],[out_h1]]*Table3512[[#This Row],[w5]])+(Table3512[[#This Row],[out_h2]]*Table3512[[#This Row],[w6]]))</f>
        <v>-0.62345756206460701</v>
      </c>
      <c r="T115">
        <f>((Table3512[[#This Row],[out_h1]]*Table3512[[#This Row],[w7]])+(Table3512[[#This Row],[out_h2]]*Table3512[[#This Row],[w8]]))</f>
        <v>0.19684314973097869</v>
      </c>
      <c r="U115">
        <f>((1/(1 + EXP(-Table3512[[#This Row],[o1]]))))</f>
        <v>0.34899549191766588</v>
      </c>
      <c r="V115">
        <f>((1/(1 + EXP(-Table3512[[#This Row],[o2]]))))</f>
        <v>0.54905250225873303</v>
      </c>
      <c r="W115">
        <f>((1/2 * (Table3512[[#This Row],[t1]]-Table3512[[#This Row],[out_o1]])^2))</f>
        <v>5.7458971770250132E-2</v>
      </c>
      <c r="X115">
        <f>((1/2 * (Table3512[[#This Row],[t2]]-Table3512[[#This Row],[out_o2]])^2))</f>
        <v>9.7217347882142313E-2</v>
      </c>
      <c r="Y115" s="30">
        <f>Table3512[[#This Row],[E1]]+Table3512[[#This Row],[E2]]</f>
        <v>0.15467631965239245</v>
      </c>
      <c r="Z11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-1.3232660066794697E-3</v>
      </c>
      <c r="AA11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-2.6465320133589394E-3</v>
      </c>
      <c r="AB11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-3.5769048496847816E-4</v>
      </c>
      <c r="AC11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-7.1538096993695633E-4</v>
      </c>
      <c r="AD115">
        <f>(Table3512[[#This Row],[out_o1]]-Table3512[[#This Row],[t1]])*Table3512[[#This Row],[out_o1]]*(1-Table3512[[#This Row],[out_o1]])*Table3512[[#This Row],[out_h1]]</f>
        <v>3.9794344966116536E-2</v>
      </c>
      <c r="AE115">
        <f>(Table3512[[#This Row],[out_o1]]-Table3512[[#This Row],[t1]])*Table3512[[#This Row],[out_o1]]*(1-Table3512[[#This Row],[out_o1]])*Table3512[[#This Row],[out_h2]]</f>
        <v>3.9658604232985915E-2</v>
      </c>
      <c r="AF115">
        <f>(Table3512[[#This Row],[out_o2]]-Table3512[[#This Row],[t2]])*Table3512[[#This Row],[out_o2]]*(1-Table3512[[#This Row],[out_o2]])*Table3512[[#This Row],[out_h1]]</f>
        <v>-5.6409254933275491E-2</v>
      </c>
      <c r="AG115">
        <f>(Table3512[[#This Row],[out_o2]]-Table3512[[#This Row],[t2]])*Table3512[[#This Row],[out_o2]]*(1-Table3512[[#This Row],[out_o2]])*Table3512[[#This Row],[out_h2]]</f>
        <v>-5.6216839814330462E-2</v>
      </c>
    </row>
    <row r="116" spans="1:33">
      <c r="A116">
        <v>40</v>
      </c>
      <c r="B116">
        <v>0.05</v>
      </c>
      <c r="C116">
        <v>0.1</v>
      </c>
      <c r="D116">
        <v>0.01</v>
      </c>
      <c r="E116">
        <v>0.99</v>
      </c>
      <c r="F116" s="29">
        <v>0.2</v>
      </c>
      <c r="G116">
        <f t="shared" si="8"/>
        <v>0.30728133168989985</v>
      </c>
      <c r="H116">
        <f t="shared" si="9"/>
        <v>0.51456266337979972</v>
      </c>
      <c r="I116">
        <f t="shared" si="10"/>
        <v>-0.20113892080414278</v>
      </c>
      <c r="J116">
        <f t="shared" si="11"/>
        <v>0.69772215839171436</v>
      </c>
      <c r="K116">
        <f t="shared" si="12"/>
        <v>-0.26342836590120122</v>
      </c>
      <c r="L116">
        <f t="shared" si="13"/>
        <v>-0.96237330997997828</v>
      </c>
      <c r="M116">
        <f t="shared" si="14"/>
        <v>0.80177926290528012</v>
      </c>
      <c r="N116">
        <f t="shared" si="15"/>
        <v>-0.39968054993087093</v>
      </c>
      <c r="O116">
        <f>((Table3512[[#This Row],[i1]]*Table3512[[#This Row],[w1]])+(Table3512[[#This Row],[i2]]*Table3512[[#This Row],[w2]]))</f>
        <v>6.6820332922474968E-2</v>
      </c>
      <c r="P116">
        <f>((Table3512[[#This Row],[i1]]*Table3512[[#This Row],[w3]])+(Table3512[[#This Row],[i2]]*Table3512[[#This Row],[w4]]))</f>
        <v>5.9715269798964299E-2</v>
      </c>
      <c r="Q116">
        <f>((1/(1 + EXP(-Table3512[[#This Row],[h1]]))))</f>
        <v>0.51669887038157269</v>
      </c>
      <c r="R116">
        <f>((1/(1 + EXP(-Table3512[[#This Row],[h2]]))))</f>
        <v>0.51492438279185382</v>
      </c>
      <c r="S116">
        <f>((Table3512[[#This Row],[out_h1]]*Table3512[[#This Row],[w5]])+(Table3512[[#This Row],[out_h2]]*Table3512[[#This Row],[w6]]))</f>
        <v>-0.63166262174440801</v>
      </c>
      <c r="T116">
        <f>((Table3512[[#This Row],[out_h1]]*Table3512[[#This Row],[w7]])+(Table3512[[#This Row],[out_h2]]*Table3512[[#This Row],[w8]]))</f>
        <v>0.20847317895146578</v>
      </c>
      <c r="U116">
        <f>((1/(1 + EXP(-Table3512[[#This Row],[o1]]))))</f>
        <v>0.34713363901740091</v>
      </c>
      <c r="V116">
        <f>((1/(1 + EXP(-Table3512[[#This Row],[o2]]))))</f>
        <v>0.55193035179359862</v>
      </c>
      <c r="W116">
        <f>((1/2 * (Table3512[[#This Row],[t1]]-Table3512[[#This Row],[out_o1]])^2))</f>
        <v>5.6829545278557589E-2</v>
      </c>
      <c r="X116">
        <f>((1/2 * (Table3512[[#This Row],[t2]]-Table3512[[#This Row],[out_o2]])^2))</f>
        <v>9.5952508339840134E-2</v>
      </c>
      <c r="Y116" s="30">
        <f>Table3512[[#This Row],[E1]]+Table3512[[#This Row],[E2]]</f>
        <v>0.15278205361839772</v>
      </c>
      <c r="Z11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-1.3358695087568868E-3</v>
      </c>
      <c r="AA11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-2.6717390175137736E-3</v>
      </c>
      <c r="AB11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-3.7746030681271757E-4</v>
      </c>
      <c r="AC11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-7.5492061362543515E-4</v>
      </c>
      <c r="AD116">
        <f>(Table3512[[#This Row],[out_o1]]-Table3512[[#This Row],[t1]])*Table3512[[#This Row],[out_o1]]*(1-Table3512[[#This Row],[out_o1]])*Table3512[[#This Row],[out_h1]]</f>
        <v>3.9478495497624506E-2</v>
      </c>
      <c r="AE116">
        <f>(Table3512[[#This Row],[out_o1]]-Table3512[[#This Row],[t1]])*Table3512[[#This Row],[out_o1]]*(1-Table3512[[#This Row],[out_o1]])*Table3512[[#This Row],[out_h2]]</f>
        <v>3.9342915367035922E-2</v>
      </c>
      <c r="AF116">
        <f>(Table3512[[#This Row],[out_o2]]-Table3512[[#This Row],[t2]])*Table3512[[#This Row],[out_o2]]*(1-Table3512[[#This Row],[out_o2]])*Table3512[[#This Row],[out_h1]]</f>
        <v>-5.5977110893700152E-2</v>
      </c>
      <c r="AG116">
        <f>(Table3512[[#This Row],[out_o2]]-Table3512[[#This Row],[t2]])*Table3512[[#This Row],[out_o2]]*(1-Table3512[[#This Row],[out_o2]])*Table3512[[#This Row],[out_h2]]</f>
        <v>-5.5784869930378844E-2</v>
      </c>
    </row>
    <row r="117" spans="1:33">
      <c r="A117">
        <v>41</v>
      </c>
      <c r="B117">
        <v>0.05</v>
      </c>
      <c r="C117">
        <v>0.1</v>
      </c>
      <c r="D117">
        <v>0.01</v>
      </c>
      <c r="E117">
        <v>0.99</v>
      </c>
      <c r="F117" s="29">
        <v>0.2</v>
      </c>
      <c r="G117">
        <f t="shared" si="8"/>
        <v>0.3075485055916512</v>
      </c>
      <c r="H117">
        <f t="shared" si="9"/>
        <v>0.51509701118330242</v>
      </c>
      <c r="I117">
        <f t="shared" si="10"/>
        <v>-0.20106342874278024</v>
      </c>
      <c r="J117">
        <f t="shared" si="11"/>
        <v>0.69787314251443944</v>
      </c>
      <c r="K117">
        <f t="shared" si="12"/>
        <v>-0.27132406500072614</v>
      </c>
      <c r="L117">
        <f t="shared" si="13"/>
        <v>-0.97024189305338548</v>
      </c>
      <c r="M117">
        <f t="shared" si="14"/>
        <v>0.81297468508402015</v>
      </c>
      <c r="N117">
        <f t="shared" si="15"/>
        <v>-0.38852357594479514</v>
      </c>
      <c r="O117">
        <f>((Table3512[[#This Row],[i1]]*Table3512[[#This Row],[w1]])+(Table3512[[#This Row],[i2]]*Table3512[[#This Row],[w2]]))</f>
        <v>6.6887126397912805E-2</v>
      </c>
      <c r="P117">
        <f>((Table3512[[#This Row],[i1]]*Table3512[[#This Row],[w3]])+(Table3512[[#This Row],[i2]]*Table3512[[#This Row],[w4]]))</f>
        <v>5.973414281430494E-2</v>
      </c>
      <c r="Q117">
        <f>((1/(1 + EXP(-Table3512[[#This Row],[h1]]))))</f>
        <v>0.51671555010630943</v>
      </c>
      <c r="R117">
        <f>((1/(1 + EXP(-Table3512[[#This Row],[h2]]))))</f>
        <v>0.51492909684063837</v>
      </c>
      <c r="S117">
        <f>((Table3512[[#This Row],[out_h1]]*Table3512[[#This Row],[w5]])+(Table3512[[#This Row],[out_h2]]*Table3512[[#This Row],[w6]]))</f>
        <v>-0.63980314521086135</v>
      </c>
      <c r="T117">
        <f>((Table3512[[#This Row],[out_h1]]*Table3512[[#This Row],[w7]])+(Table3512[[#This Row],[out_h2]]*Table3512[[#This Row],[w8]]))</f>
        <v>0.22001456756314458</v>
      </c>
      <c r="U117">
        <f>((1/(1 + EXP(-Table3512[[#This Row],[o1]]))))</f>
        <v>0.34529104004327626</v>
      </c>
      <c r="V117">
        <f>((1/(1 + EXP(-Table3512[[#This Row],[o2]]))))</f>
        <v>0.55478283328130173</v>
      </c>
      <c r="W117">
        <f>((1/2 * (Table3512[[#This Row],[t1]]-Table3512[[#This Row],[out_o1]])^2))</f>
        <v>5.621004076665094E-2</v>
      </c>
      <c r="X117">
        <f>((1/2 * (Table3512[[#This Row],[t2]]-Table3512[[#This Row],[out_o2]])^2))</f>
        <v>9.4706991103325602E-2</v>
      </c>
      <c r="Y117" s="30">
        <f>Table3512[[#This Row],[E1]]+Table3512[[#This Row],[E2]]</f>
        <v>0.15091703186997654</v>
      </c>
      <c r="Z11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-1.3479790135049706E-3</v>
      </c>
      <c r="AA117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-2.6959580270099412E-3</v>
      </c>
      <c r="AB11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-3.9676183578588677E-4</v>
      </c>
      <c r="AC117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-7.9352367157177353E-4</v>
      </c>
      <c r="AD117">
        <f>(Table3512[[#This Row],[out_o1]]-Table3512[[#This Row],[t1]])*Table3512[[#This Row],[out_o1]]*(1-Table3512[[#This Row],[out_o1]])*Table3512[[#This Row],[out_h1]]</f>
        <v>3.9165806403818448E-2</v>
      </c>
      <c r="AE117">
        <f>(Table3512[[#This Row],[out_o1]]-Table3512[[#This Row],[t1]])*Table3512[[#This Row],[out_o1]]*(1-Table3512[[#This Row],[out_o1]])*Table3512[[#This Row],[out_h2]]</f>
        <v>3.9030397506721493E-2</v>
      </c>
      <c r="AF117">
        <f>(Table3512[[#This Row],[out_o2]]-Table3512[[#This Row],[t2]])*Table3512[[#This Row],[out_o2]]*(1-Table3512[[#This Row],[out_o2]])*Table3512[[#This Row],[out_h1]]</f>
        <v>-5.5545958396045175E-2</v>
      </c>
      <c r="AG117">
        <f>(Table3512[[#This Row],[out_o2]]-Table3512[[#This Row],[t2]])*Table3512[[#This Row],[out_o2]]*(1-Table3512[[#This Row],[out_o2]])*Table3512[[#This Row],[out_h2]]</f>
        <v>-5.5353918000219993E-2</v>
      </c>
    </row>
    <row r="118" spans="1:33">
      <c r="A118">
        <v>42</v>
      </c>
      <c r="B118">
        <v>0.05</v>
      </c>
      <c r="C118">
        <v>0.1</v>
      </c>
      <c r="D118">
        <v>0.01</v>
      </c>
      <c r="E118">
        <v>0.99</v>
      </c>
      <c r="F118" s="29">
        <v>0.2</v>
      </c>
      <c r="G118">
        <f t="shared" si="8"/>
        <v>0.30781810139435217</v>
      </c>
      <c r="H118">
        <f t="shared" si="9"/>
        <v>0.51563620278870437</v>
      </c>
      <c r="I118">
        <f t="shared" si="10"/>
        <v>-0.20098407637562307</v>
      </c>
      <c r="J118">
        <f t="shared" si="11"/>
        <v>0.69803184724875378</v>
      </c>
      <c r="K118">
        <f t="shared" si="12"/>
        <v>-0.27915722628148981</v>
      </c>
      <c r="L118">
        <f t="shared" si="13"/>
        <v>-0.97804797255472975</v>
      </c>
      <c r="M118">
        <f t="shared" si="14"/>
        <v>0.82408387676322914</v>
      </c>
      <c r="N118">
        <f t="shared" si="15"/>
        <v>-0.37745279234475115</v>
      </c>
      <c r="O118">
        <f>((Table3512[[#This Row],[i1]]*Table3512[[#This Row],[w1]])+(Table3512[[#This Row],[i2]]*Table3512[[#This Row],[w2]]))</f>
        <v>6.6954525348588048E-2</v>
      </c>
      <c r="P118">
        <f>((Table3512[[#This Row],[i1]]*Table3512[[#This Row],[w3]])+(Table3512[[#This Row],[i2]]*Table3512[[#This Row],[w4]]))</f>
        <v>5.9753980906094233E-2</v>
      </c>
      <c r="Q118">
        <f>((1/(1 + EXP(-Table3512[[#This Row],[h1]]))))</f>
        <v>0.51673238099309504</v>
      </c>
      <c r="R118">
        <f>((1/(1 + EXP(-Table3512[[#This Row],[h2]]))))</f>
        <v>0.51493405194064512</v>
      </c>
      <c r="S118">
        <f>((Table3512[[#This Row],[out_h1]]*Table3512[[#This Row],[w5]])+(Table3512[[#This Row],[out_h2]]*Table3512[[#This Row],[w6]]))</f>
        <v>-0.6478797837078023</v>
      </c>
      <c r="T118">
        <f>((Table3512[[#This Row],[out_h1]]*Table3512[[#This Row],[w7]])+(Table3512[[#This Row],[out_h2]]*Table3512[[#This Row],[w8]]))</f>
        <v>0.23146752799949011</v>
      </c>
      <c r="U118">
        <f>((1/(1 + EXP(-Table3512[[#This Row],[o1]]))))</f>
        <v>0.34346748214937345</v>
      </c>
      <c r="V118">
        <f>((1/(1 + EXP(-Table3512[[#This Row],[o2]]))))</f>
        <v>0.55760989656303306</v>
      </c>
      <c r="W118">
        <f>((1/2 * (Table3512[[#This Row],[t1]]-Table3512[[#This Row],[out_o1]])^2))</f>
        <v>5.5600280825521348E-2</v>
      </c>
      <c r="X118">
        <f>((1/2 * (Table3512[[#This Row],[t2]]-Table3512[[#This Row],[out_o2]])^2))</f>
        <v>9.3480600775115483E-2</v>
      </c>
      <c r="Y118" s="30">
        <f>Table3512[[#This Row],[E1]]+Table3512[[#This Row],[E2]]</f>
        <v>0.14908088160063682</v>
      </c>
      <c r="Z11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-1.3596051270277976E-3</v>
      </c>
      <c r="AA118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-2.7192102540555953E-3</v>
      </c>
      <c r="AB11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-4.1560098124096914E-4</v>
      </c>
      <c r="AC118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-8.3120196248193828E-4</v>
      </c>
      <c r="AD118">
        <f>(Table3512[[#This Row],[out_o1]]-Table3512[[#This Row],[t1]])*Table3512[[#This Row],[out_o1]]*(1-Table3512[[#This Row],[out_o1]])*Table3512[[#This Row],[out_h1]]</f>
        <v>3.8856263506564771E-2</v>
      </c>
      <c r="AE118">
        <f>(Table3512[[#This Row],[out_o1]]-Table3512[[#This Row],[t1]])*Table3512[[#This Row],[out_o1]]*(1-Table3512[[#This Row],[out_o1]])*Table3512[[#This Row],[out_h2]]</f>
        <v>3.8721036162384766E-2</v>
      </c>
      <c r="AF118">
        <f>(Table3512[[#This Row],[out_o2]]-Table3512[[#This Row],[t2]])*Table3512[[#This Row],[out_o2]]*(1-Table3512[[#This Row],[out_o2]])*Table3512[[#This Row],[out_h1]]</f>
        <v>-5.5115950156354176E-2</v>
      </c>
      <c r="AG118">
        <f>(Table3512[[#This Row],[out_o2]]-Table3512[[#This Row],[t2]])*Table3512[[#This Row],[out_o2]]*(1-Table3512[[#This Row],[out_o2]])*Table3512[[#This Row],[out_h2]]</f>
        <v>-5.4924135944461626E-2</v>
      </c>
    </row>
    <row r="119" spans="1:33">
      <c r="A119">
        <v>43</v>
      </c>
      <c r="B119">
        <v>0.05</v>
      </c>
      <c r="C119">
        <v>0.1</v>
      </c>
      <c r="D119">
        <v>0.01</v>
      </c>
      <c r="E119">
        <v>0.99</v>
      </c>
      <c r="F119" s="29">
        <v>0.2</v>
      </c>
      <c r="G119">
        <f t="shared" si="8"/>
        <v>0.30809002241975775</v>
      </c>
      <c r="H119">
        <f t="shared" si="9"/>
        <v>0.51618004483951552</v>
      </c>
      <c r="I119">
        <f t="shared" si="10"/>
        <v>-0.20090095617937487</v>
      </c>
      <c r="J119">
        <f t="shared" si="11"/>
        <v>0.69819808764125013</v>
      </c>
      <c r="K119">
        <f t="shared" si="12"/>
        <v>-0.28692847898280277</v>
      </c>
      <c r="L119">
        <f t="shared" si="13"/>
        <v>-0.98579217978720668</v>
      </c>
      <c r="M119">
        <f t="shared" si="14"/>
        <v>0.83510706679449997</v>
      </c>
      <c r="N119">
        <f t="shared" si="15"/>
        <v>-0.36646796515585883</v>
      </c>
      <c r="O119">
        <f>((Table3512[[#This Row],[i1]]*Table3512[[#This Row],[w1]])+(Table3512[[#This Row],[i2]]*Table3512[[#This Row],[w2]]))</f>
        <v>6.7022505604939442E-2</v>
      </c>
      <c r="P119">
        <f>((Table3512[[#This Row],[i1]]*Table3512[[#This Row],[w3]])+(Table3512[[#This Row],[i2]]*Table3512[[#This Row],[w4]]))</f>
        <v>5.977476095515627E-2</v>
      </c>
      <c r="Q119">
        <f>((1/(1 + EXP(-Table3512[[#This Row],[h1]]))))</f>
        <v>0.51674935700525937</v>
      </c>
      <c r="R119">
        <f>((1/(1 + EXP(-Table3512[[#This Row],[h2]]))))</f>
        <v>0.51493924231681043</v>
      </c>
      <c r="S119">
        <f>((Table3512[[#This Row],[out_h1]]*Table3512[[#This Row],[w5]])+(Table3512[[#This Row],[out_h2]]*Table3512[[#This Row],[w6]]))</f>
        <v>-0.65589318516232153</v>
      </c>
      <c r="T119">
        <f>((Table3512[[#This Row],[out_h1]]*Table3512[[#This Row],[w7]])+(Table3512[[#This Row],[out_h2]]*Table3512[[#This Row],[w8]]))</f>
        <v>0.24283230348586485</v>
      </c>
      <c r="U119">
        <f>((1/(1 + EXP(-Table3512[[#This Row],[o1]]))))</f>
        <v>0.34166275302082832</v>
      </c>
      <c r="V119">
        <f>((1/(1 + EXP(-Table3512[[#This Row],[o2]]))))</f>
        <v>0.56041150744443358</v>
      </c>
      <c r="W119">
        <f>((1/2 * (Table3512[[#This Row],[t1]]-Table3512[[#This Row],[out_o1]])^2))</f>
        <v>5.5000090870677483E-2</v>
      </c>
      <c r="X119">
        <f>((1/2 * (Table3512[[#This Row],[t2]]-Table3512[[#This Row],[out_o2]])^2))</f>
        <v>9.2273136468081968E-2</v>
      </c>
      <c r="Y119" s="30">
        <f>Table3512[[#This Row],[E1]]+Table3512[[#This Row],[E2]]</f>
        <v>0.14727322733875944</v>
      </c>
      <c r="Z11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-1.3707584339024614E-3</v>
      </c>
      <c r="AA119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-2.7415168678049228E-3</v>
      </c>
      <c r="AB11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-4.3398380576305739E-4</v>
      </c>
      <c r="AC119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-8.6796761152611477E-4</v>
      </c>
      <c r="AD119">
        <f>(Table3512[[#This Row],[out_o1]]-Table3512[[#This Row],[t1]])*Table3512[[#This Row],[out_o1]]*(1-Table3512[[#This Row],[out_o1]])*Table3512[[#This Row],[out_h1]]</f>
        <v>3.8549851485536045E-2</v>
      </c>
      <c r="AE119">
        <f>(Table3512[[#This Row],[out_o1]]-Table3512[[#This Row],[t1]])*Table3512[[#This Row],[out_o1]]*(1-Table3512[[#This Row],[out_o1]])*Table3512[[#This Row],[out_h2]]</f>
        <v>3.8414815705683523E-2</v>
      </c>
      <c r="AF119">
        <f>(Table3512[[#This Row],[out_o2]]-Table3512[[#This Row],[t2]])*Table3512[[#This Row],[out_o2]]*(1-Table3512[[#This Row],[out_o2]])*Table3512[[#This Row],[out_h1]]</f>
        <v>-5.4687232212946683E-2</v>
      </c>
      <c r="AG119">
        <f>(Table3512[[#This Row],[out_o2]]-Table3512[[#This Row],[t2]])*Table3512[[#This Row],[out_o2]]*(1-Table3512[[#This Row],[out_o2]])*Table3512[[#This Row],[out_h2]]</f>
        <v>-5.4495669009321318E-2</v>
      </c>
    </row>
    <row r="120" spans="1:33">
      <c r="A120">
        <v>44</v>
      </c>
      <c r="B120">
        <v>0.05</v>
      </c>
      <c r="C120">
        <v>0.1</v>
      </c>
      <c r="D120">
        <v>0.01</v>
      </c>
      <c r="E120">
        <v>0.99</v>
      </c>
      <c r="F120" s="29">
        <v>0.2</v>
      </c>
      <c r="G120">
        <f t="shared" si="8"/>
        <v>0.30836417410653821</v>
      </c>
      <c r="H120">
        <f t="shared" si="9"/>
        <v>0.51672834821307645</v>
      </c>
      <c r="I120">
        <f t="shared" si="10"/>
        <v>-0.20081415941822225</v>
      </c>
      <c r="J120">
        <f t="shared" si="11"/>
        <v>0.6983716811635553</v>
      </c>
      <c r="K120">
        <f t="shared" si="12"/>
        <v>-0.29463844927990995</v>
      </c>
      <c r="L120">
        <f t="shared" si="13"/>
        <v>-0.99347514292834338</v>
      </c>
      <c r="M120">
        <f t="shared" si="14"/>
        <v>0.84604451323708929</v>
      </c>
      <c r="N120">
        <f t="shared" si="15"/>
        <v>-0.35556883135399459</v>
      </c>
      <c r="O120">
        <f>((Table3512[[#This Row],[i1]]*Table3512[[#This Row],[w1]])+(Table3512[[#This Row],[i2]]*Table3512[[#This Row],[w2]]))</f>
        <v>6.7091043526634558E-2</v>
      </c>
      <c r="P120">
        <f>((Table3512[[#This Row],[i1]]*Table3512[[#This Row],[w3]])+(Table3512[[#This Row],[i2]]*Table3512[[#This Row],[w4]]))</f>
        <v>5.9796460145444416E-2</v>
      </c>
      <c r="Q120">
        <f>((1/(1 + EXP(-Table3512[[#This Row],[h1]]))))</f>
        <v>0.51676647223833438</v>
      </c>
      <c r="R120">
        <f>((1/(1 + EXP(-Table3512[[#This Row],[h2]]))))</f>
        <v>0.51494466226977909</v>
      </c>
      <c r="S120">
        <f>((Table3512[[#This Row],[out_h1]]*Table3512[[#This Row],[w5]])+(Table3512[[#This Row],[out_h2]]*Table3512[[#This Row],[w6]]))</f>
        <v>-0.66384399396880878</v>
      </c>
      <c r="T120">
        <f>((Table3512[[#This Row],[out_h1]]*Table3512[[#This Row],[w7]])+(Table3512[[#This Row],[out_h2]]*Table3512[[#This Row],[w8]]))</f>
        <v>0.25410916668688666</v>
      </c>
      <c r="U120">
        <f>((1/(1 + EXP(-Table3512[[#This Row],[o1]]))))</f>
        <v>0.339876640994552</v>
      </c>
      <c r="V120">
        <f>((1/(1 + EXP(-Table3512[[#This Row],[o2]]))))</f>
        <v>0.56318764709491187</v>
      </c>
      <c r="W120">
        <f>((1/2 * (Table3512[[#This Row],[t1]]-Table3512[[#This Row],[out_o1]])^2))</f>
        <v>5.4409299136924272E-2</v>
      </c>
      <c r="X120">
        <f>((1/2 * (Table3512[[#This Row],[t2]]-Table3512[[#This Row],[out_o2]])^2))</f>
        <v>9.108439229618874E-2</v>
      </c>
      <c r="Y120" s="30">
        <f>Table3512[[#This Row],[E1]]+Table3512[[#This Row],[E2]]</f>
        <v>0.14549369143311303</v>
      </c>
      <c r="Z12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-1.3814494836936553E-3</v>
      </c>
      <c r="AA120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-2.7628989673873106E-3</v>
      </c>
      <c r="AB12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-4.519165103182884E-4</v>
      </c>
      <c r="AC120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-9.038330206365768E-4</v>
      </c>
      <c r="AD120">
        <f>(Table3512[[#This Row],[out_o1]]-Table3512[[#This Row],[t1]])*Table3512[[#This Row],[out_o1]]*(1-Table3512[[#This Row],[out_o1]])*Table3512[[#This Row],[out_h1]]</f>
        <v>3.824655395116338E-2</v>
      </c>
      <c r="AE120">
        <f>(Table3512[[#This Row],[out_o1]]-Table3512[[#This Row],[t1]])*Table3512[[#This Row],[out_o1]]*(1-Table3512[[#This Row],[out_o1]])*Table3512[[#This Row],[out_h2]]</f>
        <v>3.8111719442745461E-2</v>
      </c>
      <c r="AF120">
        <f>(Table3512[[#This Row],[out_o2]]-Table3512[[#This Row],[t2]])*Table3512[[#This Row],[out_o2]]*(1-Table3512[[#This Row],[out_o2]])*Table3512[[#This Row],[out_h1]]</f>
        <v>-5.4259944016809641E-2</v>
      </c>
      <c r="AG120">
        <f>(Table3512[[#This Row],[out_o2]]-Table3512[[#This Row],[t2]])*Table3512[[#This Row],[out_o2]]*(1-Table3512[[#This Row],[out_o2]])*Table3512[[#This Row],[out_h2]]</f>
        <v>-5.4068655858205021E-2</v>
      </c>
    </row>
    <row r="121" spans="1:33">
      <c r="A121">
        <v>45</v>
      </c>
      <c r="B121">
        <v>0.05</v>
      </c>
      <c r="C121">
        <v>0.1</v>
      </c>
      <c r="D121">
        <v>0.01</v>
      </c>
      <c r="E121">
        <v>0.99</v>
      </c>
      <c r="F121" s="29">
        <v>0.2</v>
      </c>
      <c r="G121">
        <f t="shared" si="8"/>
        <v>0.30864046400327694</v>
      </c>
      <c r="H121">
        <f t="shared" si="9"/>
        <v>0.5172809280065539</v>
      </c>
      <c r="I121">
        <f t="shared" si="10"/>
        <v>-0.2007237761161586</v>
      </c>
      <c r="J121">
        <f t="shared" si="11"/>
        <v>0.69855244776768266</v>
      </c>
      <c r="K121">
        <f t="shared" si="12"/>
        <v>-0.30228776007014263</v>
      </c>
      <c r="L121">
        <f t="shared" si="13"/>
        <v>-1.0010974868168925</v>
      </c>
      <c r="M121">
        <f t="shared" si="14"/>
        <v>0.8568965020404512</v>
      </c>
      <c r="N121">
        <f t="shared" si="15"/>
        <v>-0.34475510018235356</v>
      </c>
      <c r="O121">
        <f>((Table3512[[#This Row],[i1]]*Table3512[[#This Row],[w1]])+(Table3512[[#This Row],[i2]]*Table3512[[#This Row],[w2]]))</f>
        <v>6.7160116000819239E-2</v>
      </c>
      <c r="P121">
        <f>((Table3512[[#This Row],[i1]]*Table3512[[#This Row],[w3]])+(Table3512[[#This Row],[i2]]*Table3512[[#This Row],[w4]]))</f>
        <v>5.9819055970960343E-2</v>
      </c>
      <c r="Q121">
        <f>((1/(1 + EXP(-Table3512[[#This Row],[h1]]))))</f>
        <v>0.51678372091961755</v>
      </c>
      <c r="R121">
        <f>((1/(1 + EXP(-Table3512[[#This Row],[h2]]))))</f>
        <v>0.51495030617763404</v>
      </c>
      <c r="S121">
        <f>((Table3512[[#This Row],[out_h1]]*Table3512[[#This Row],[w5]])+(Table3512[[#This Row],[out_h2]]*Table3512[[#This Row],[w6]]))</f>
        <v>-0.67173285078752354</v>
      </c>
      <c r="T121">
        <f>((Table3512[[#This Row],[out_h1]]*Table3512[[#This Row],[w7]])+(Table3512[[#This Row],[out_h2]]*Table3512[[#This Row],[w8]]))</f>
        <v>0.26529841837226514</v>
      </c>
      <c r="U121">
        <f>((1/(1 + EXP(-Table3512[[#This Row],[o1]]))))</f>
        <v>0.33810893517255103</v>
      </c>
      <c r="V121">
        <f>((1/(1 + EXP(-Table3512[[#This Row],[o2]]))))</f>
        <v>0.56593831144893358</v>
      </c>
      <c r="W121">
        <f>((1/2 * (Table3512[[#This Row],[t1]]-Table3512[[#This Row],[out_o1]])^2))</f>
        <v>5.3827736670032642E-2</v>
      </c>
      <c r="X121">
        <f>((1/2 * (Table3512[[#This Row],[t2]]-Table3512[[#This Row],[out_o2]])^2))</f>
        <v>8.9914157848390824E-2</v>
      </c>
      <c r="Y121" s="30">
        <f>Table3512[[#This Row],[E1]]+Table3512[[#This Row],[E2]]</f>
        <v>0.14374189451842345</v>
      </c>
      <c r="Z12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-1.3916887782733616E-3</v>
      </c>
      <c r="AA121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-2.7833775565467233E-3</v>
      </c>
      <c r="AB12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-4.6940541986075488E-4</v>
      </c>
      <c r="AC121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-9.3881083972150977E-4</v>
      </c>
      <c r="AD121">
        <f>(Table3512[[#This Row],[out_o1]]-Table3512[[#This Row],[t1]])*Table3512[[#This Row],[out_o1]]*(1-Table3512[[#This Row],[out_o1]])*Table3512[[#This Row],[out_h1]]</f>
        <v>3.7946353514598165E-2</v>
      </c>
      <c r="AE121">
        <f>(Table3512[[#This Row],[out_o1]]-Table3512[[#This Row],[t1]])*Table3512[[#This Row],[out_o1]]*(1-Table3512[[#This Row],[out_o1]])*Table3512[[#This Row],[out_h2]]</f>
        <v>3.781172968431501E-2</v>
      </c>
      <c r="AF121">
        <f>(Table3512[[#This Row],[out_o2]]-Table3512[[#This Row],[t2]])*Table3512[[#This Row],[out_o2]]*(1-Table3512[[#This Row],[out_o2]])*Table3512[[#This Row],[out_h1]]</f>
        <v>-5.3834218532123702E-2</v>
      </c>
      <c r="AG121">
        <f>(Table3512[[#This Row],[out_o2]]-Table3512[[#This Row],[t2]])*Table3512[[#This Row],[out_o2]]*(1-Table3512[[#This Row],[out_o2]])*Table3512[[#This Row],[out_h2]]</f>
        <v>-5.3643228673340378E-2</v>
      </c>
    </row>
    <row r="122" spans="1:33">
      <c r="A122">
        <v>46</v>
      </c>
      <c r="B122">
        <v>0.05</v>
      </c>
      <c r="C122">
        <v>0.1</v>
      </c>
      <c r="D122">
        <v>0.01</v>
      </c>
      <c r="E122">
        <v>0.99</v>
      </c>
      <c r="F122" s="29">
        <v>0.2</v>
      </c>
      <c r="G122">
        <f t="shared" si="8"/>
        <v>0.3089188017589316</v>
      </c>
      <c r="H122">
        <f t="shared" si="9"/>
        <v>0.51783760351786323</v>
      </c>
      <c r="I122">
        <f t="shared" si="10"/>
        <v>-0.20062989503218645</v>
      </c>
      <c r="J122">
        <f t="shared" si="11"/>
        <v>0.69874020993562691</v>
      </c>
      <c r="K122">
        <f t="shared" si="12"/>
        <v>-0.30987703077306228</v>
      </c>
      <c r="L122">
        <f t="shared" si="13"/>
        <v>-1.0086598327537555</v>
      </c>
      <c r="M122">
        <f t="shared" si="14"/>
        <v>0.86766334574687598</v>
      </c>
      <c r="N122">
        <f t="shared" si="15"/>
        <v>-0.33402645444768547</v>
      </c>
      <c r="O122">
        <f>((Table3512[[#This Row],[i1]]*Table3512[[#This Row],[w1]])+(Table3512[[#This Row],[i2]]*Table3512[[#This Row],[w2]]))</f>
        <v>6.7229700439732906E-2</v>
      </c>
      <c r="P122">
        <f>((Table3512[[#This Row],[i1]]*Table3512[[#This Row],[w3]])+(Table3512[[#This Row],[i2]]*Table3512[[#This Row],[w4]]))</f>
        <v>5.9842526241953374E-2</v>
      </c>
      <c r="Q122">
        <f>((1/(1 + EXP(-Table3512[[#This Row],[h1]]))))</f>
        <v>0.51680109740757585</v>
      </c>
      <c r="R122">
        <f>((1/(1 + EXP(-Table3512[[#This Row],[h2]]))))</f>
        <v>0.51495616849744597</v>
      </c>
      <c r="S122">
        <f>((Table3512[[#This Row],[out_h1]]*Table3512[[#This Row],[w5]])+(Table3512[[#This Row],[out_h2]]*Table3512[[#This Row],[w6]]))</f>
        <v>-0.67956039235706833</v>
      </c>
      <c r="T122">
        <f>((Table3512[[#This Row],[out_h1]]*Table3512[[#This Row],[w7]])+(Table3512[[#This Row],[out_h2]]*Table3512[[#This Row],[w8]]))</f>
        <v>0.27640038610314765</v>
      </c>
      <c r="U122">
        <f>((1/(1 + EXP(-Table3512[[#This Row],[o1]]))))</f>
        <v>0.33635942552814796</v>
      </c>
      <c r="V122">
        <f>((1/(1 + EXP(-Table3512[[#This Row],[o2]]))))</f>
        <v>0.56866351061077536</v>
      </c>
      <c r="W122">
        <f>((1/2 * (Table3512[[#This Row],[t1]]-Table3512[[#This Row],[out_o1]])^2))</f>
        <v>5.3255237315531376E-2</v>
      </c>
      <c r="X122">
        <f>((1/2 * (Table3512[[#This Row],[t2]]-Table3512[[#This Row],[out_o2]])^2))</f>
        <v>8.8762218645418098E-2</v>
      </c>
      <c r="Y122" s="30">
        <f>Table3512[[#This Row],[E1]]+Table3512[[#This Row],[E2]]</f>
        <v>0.14201745596094947</v>
      </c>
      <c r="Z12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-1.4014867599336505E-3</v>
      </c>
      <c r="AA122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-2.802973519867301E-3</v>
      </c>
      <c r="AB12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-4.8645696941574073E-4</v>
      </c>
      <c r="AC122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-9.7291393883148147E-4</v>
      </c>
      <c r="AD122">
        <f>(Table3512[[#This Row],[out_o1]]-Table3512[[#This Row],[t1]])*Table3512[[#This Row],[out_o1]]*(1-Table3512[[#This Row],[out_o1]])*Table3512[[#This Row],[out_h1]]</f>
        <v>3.7649231854758179E-2</v>
      </c>
      <c r="AE122">
        <f>(Table3512[[#This Row],[out_o1]]-Table3512[[#This Row],[t1]])*Table3512[[#This Row],[out_o1]]*(1-Table3512[[#This Row],[out_o1]])*Table3512[[#This Row],[out_h2]]</f>
        <v>3.751482781296829E-2</v>
      </c>
      <c r="AF122">
        <f>(Table3512[[#This Row],[out_o2]]-Table3512[[#This Row],[t2]])*Table3512[[#This Row],[out_o2]]*(1-Table3512[[#This Row],[out_o2]])*Table3512[[#This Row],[out_h1]]</f>
        <v>-5.341018234592617E-2</v>
      </c>
      <c r="AG122">
        <f>(Table3512[[#This Row],[out_o2]]-Table3512[[#This Row],[t2]])*Table3512[[#This Row],[out_o2]]*(1-Table3512[[#This Row],[out_o2]])*Table3512[[#This Row],[out_h2]]</f>
        <v>-5.3219513266468711E-2</v>
      </c>
    </row>
    <row r="123" spans="1:33">
      <c r="A123">
        <v>47</v>
      </c>
      <c r="B123">
        <v>0.05</v>
      </c>
      <c r="C123">
        <v>0.1</v>
      </c>
      <c r="D123">
        <v>0.01</v>
      </c>
      <c r="E123">
        <v>0.99</v>
      </c>
      <c r="F123" s="29">
        <v>0.2</v>
      </c>
      <c r="G123">
        <f t="shared" si="8"/>
        <v>0.30919909911091831</v>
      </c>
      <c r="H123">
        <f t="shared" si="9"/>
        <v>0.51839819822183664</v>
      </c>
      <c r="I123">
        <f t="shared" si="10"/>
        <v>-0.2005326036383033</v>
      </c>
      <c r="J123">
        <f t="shared" si="11"/>
        <v>0.69893479272339321</v>
      </c>
      <c r="K123">
        <f t="shared" si="12"/>
        <v>-0.31740687714401389</v>
      </c>
      <c r="L123">
        <f t="shared" si="13"/>
        <v>-1.016162798316349</v>
      </c>
      <c r="M123">
        <f t="shared" si="14"/>
        <v>0.87834538221606118</v>
      </c>
      <c r="N123">
        <f t="shared" si="15"/>
        <v>-0.32338255179439174</v>
      </c>
      <c r="O123">
        <f>((Table3512[[#This Row],[i1]]*Table3512[[#This Row],[w1]])+(Table3512[[#This Row],[i2]]*Table3512[[#This Row],[w2]]))</f>
        <v>6.7299774777729582E-2</v>
      </c>
      <c r="P123">
        <f>((Table3512[[#This Row],[i1]]*Table3512[[#This Row],[w3]])+(Table3512[[#This Row],[i2]]*Table3512[[#This Row],[w4]]))</f>
        <v>5.9866849090424161E-2</v>
      </c>
      <c r="Q123">
        <f>((1/(1 + EXP(-Table3512[[#This Row],[h1]]))))</f>
        <v>0.51681859619110104</v>
      </c>
      <c r="R123">
        <f>((1/(1 + EXP(-Table3512[[#This Row],[h2]]))))</f>
        <v>0.5149622437666489</v>
      </c>
      <c r="S123">
        <f>((Table3512[[#This Row],[out_h1]]*Table3512[[#This Row],[w5]])+(Table3512[[#This Row],[out_h2]]*Table3512[[#This Row],[w6]]))</f>
        <v>-0.68732725132015426</v>
      </c>
      <c r="T123">
        <f>((Table3512[[#This Row],[out_h1]]*Table3512[[#This Row],[w7]])+(Table3512[[#This Row],[out_h2]]*Table3512[[#This Row],[w8]]))</f>
        <v>0.28741542294081629</v>
      </c>
      <c r="U123">
        <f>((1/(1 + EXP(-Table3512[[#This Row],[o1]]))))</f>
        <v>0.33462790300539946</v>
      </c>
      <c r="V123">
        <f>((1/(1 + EXP(-Table3512[[#This Row],[o2]]))))</f>
        <v>0.57136326826411599</v>
      </c>
      <c r="W123">
        <f>((1/2 * (Table3512[[#This Row],[t1]]-Table3512[[#This Row],[out_o1]])^2))</f>
        <v>5.2691637704841518E-2</v>
      </c>
      <c r="X123">
        <f>((1/2 * (Table3512[[#This Row],[t2]]-Table3512[[#This Row],[out_o2]])^2))</f>
        <v>8.7628356579251249E-2</v>
      </c>
      <c r="Y123" s="30">
        <f>Table3512[[#This Row],[E1]]+Table3512[[#This Row],[E2]]</f>
        <v>0.14031999428409275</v>
      </c>
      <c r="Z12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-1.4108538002781999E-3</v>
      </c>
      <c r="AA123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-2.8217076005563999E-3</v>
      </c>
      <c r="AB12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-5.0307769065421567E-4</v>
      </c>
      <c r="AC123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-1.0061553813084313E-3</v>
      </c>
      <c r="AD123">
        <f>(Table3512[[#This Row],[out_o1]]-Table3512[[#This Row],[t1]])*Table3512[[#This Row],[out_o1]]*(1-Table3512[[#This Row],[out_o1]])*Table3512[[#This Row],[out_h1]]</f>
        <v>3.7355169782536272E-2</v>
      </c>
      <c r="AE123">
        <f>(Table3512[[#This Row],[out_o1]]-Table3512[[#This Row],[t1]])*Table3512[[#This Row],[out_o1]]*(1-Table3512[[#This Row],[out_o1]])*Table3512[[#This Row],[out_h2]]</f>
        <v>3.7220994347475125E-2</v>
      </c>
      <c r="AF123">
        <f>(Table3512[[#This Row],[out_o2]]-Table3512[[#This Row],[t2]])*Table3512[[#This Row],[out_o2]]*(1-Table3512[[#This Row],[out_o2]])*Table3512[[#This Row],[out_h1]]</f>
        <v>-5.2987955785949996E-2</v>
      </c>
      <c r="AG123">
        <f>(Table3512[[#This Row],[out_o2]]-Table3512[[#This Row],[t2]])*Table3512[[#This Row],[out_o2]]*(1-Table3512[[#This Row],[out_o2]])*Table3512[[#This Row],[out_h2]]</f>
        <v>-5.2797629197636517E-2</v>
      </c>
    </row>
    <row r="124" spans="1:33">
      <c r="A124">
        <v>48</v>
      </c>
      <c r="B124">
        <v>0.05</v>
      </c>
      <c r="C124">
        <v>0.1</v>
      </c>
      <c r="D124">
        <v>0.01</v>
      </c>
      <c r="E124">
        <v>0.99</v>
      </c>
      <c r="F124" s="29">
        <v>0.2</v>
      </c>
      <c r="G124">
        <f t="shared" si="8"/>
        <v>0.30948126987097396</v>
      </c>
      <c r="H124">
        <f t="shared" si="9"/>
        <v>0.51896253974194795</v>
      </c>
      <c r="I124">
        <f t="shared" si="10"/>
        <v>-0.20043198810017246</v>
      </c>
      <c r="J124">
        <f t="shared" si="11"/>
        <v>0.69913602379965489</v>
      </c>
      <c r="K124">
        <f t="shared" si="12"/>
        <v>-0.32487791110052117</v>
      </c>
      <c r="L124">
        <f t="shared" si="13"/>
        <v>-1.0236069971858441</v>
      </c>
      <c r="M124">
        <f t="shared" si="14"/>
        <v>0.88894297337325123</v>
      </c>
      <c r="N124">
        <f t="shared" si="15"/>
        <v>-0.31282302595486444</v>
      </c>
      <c r="O124">
        <f>((Table3512[[#This Row],[i1]]*Table3512[[#This Row],[w1]])+(Table3512[[#This Row],[i2]]*Table3512[[#This Row],[w2]]))</f>
        <v>6.7370317467743496E-2</v>
      </c>
      <c r="P124">
        <f>((Table3512[[#This Row],[i1]]*Table3512[[#This Row],[w3]])+(Table3512[[#This Row],[i2]]*Table3512[[#This Row],[w4]]))</f>
        <v>5.9892002974956872E-2</v>
      </c>
      <c r="Q124">
        <f>((1/(1 + EXP(-Table3512[[#This Row],[h1]]))))</f>
        <v>0.51683621188862683</v>
      </c>
      <c r="R124">
        <f>((1/(1 + EXP(-Table3512[[#This Row],[h2]]))))</f>
        <v>0.51496852660424874</v>
      </c>
      <c r="S124">
        <f>((Table3512[[#This Row],[out_h1]]*Table3512[[#This Row],[w5]])+(Table3512[[#This Row],[out_h2]]*Table3512[[#This Row],[w6]]))</f>
        <v>-0.69503405606207691</v>
      </c>
      <c r="T124">
        <f>((Table3512[[#This Row],[out_h1]]*Table3512[[#This Row],[w7]])+(Table3512[[#This Row],[out_h2]]*Table3512[[#This Row],[w8]]))</f>
        <v>0.29834390617938444</v>
      </c>
      <c r="U124">
        <f>((1/(1 + EXP(-Table3512[[#This Row],[o1]]))))</f>
        <v>0.33291415961199594</v>
      </c>
      <c r="V124">
        <f>((1/(1 + EXP(-Table3512[[#This Row],[o2]]))))</f>
        <v>0.57403762108773004</v>
      </c>
      <c r="W124">
        <f>((1/2 * (Table3512[[#This Row],[t1]]-Table3512[[#This Row],[out_o1]])^2))</f>
        <v>5.2136777238960791E-2</v>
      </c>
      <c r="X124">
        <f>((1/2 * (Table3512[[#This Row],[t2]]-Table3512[[#This Row],[out_o2]])^2))</f>
        <v>8.6512350335177415E-2</v>
      </c>
      <c r="Y124" s="30">
        <f>Table3512[[#This Row],[E1]]+Table3512[[#This Row],[E2]]</f>
        <v>0.13864912757413822</v>
      </c>
      <c r="Z12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-1.4198001898759502E-3</v>
      </c>
      <c r="AA124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-2.8396003797519003E-3</v>
      </c>
      <c r="AB12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-5.1927419897027257E-4</v>
      </c>
      <c r="AC124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-1.0385483979405451E-3</v>
      </c>
      <c r="AD124">
        <f>(Table3512[[#This Row],[out_o1]]-Table3512[[#This Row],[t1]])*Table3512[[#This Row],[out_o1]]*(1-Table3512[[#This Row],[out_o1]])*Table3512[[#This Row],[out_h1]]</f>
        <v>3.706414730224955E-2</v>
      </c>
      <c r="AE124">
        <f>(Table3512[[#This Row],[out_o1]]-Table3512[[#This Row],[t1]])*Table3512[[#This Row],[out_o1]]*(1-Table3512[[#This Row],[out_o1]])*Table3512[[#This Row],[out_h2]]</f>
        <v>3.6930209004386344E-2</v>
      </c>
      <c r="AF124">
        <f>(Table3512[[#This Row],[out_o2]]-Table3512[[#This Row],[t2]])*Table3512[[#This Row],[out_o2]]*(1-Table3512[[#This Row],[out_o2]])*Table3512[[#This Row],[out_h1]]</f>
        <v>-5.2567653045714244E-2</v>
      </c>
      <c r="AG124">
        <f>(Table3512[[#This Row],[out_o2]]-Table3512[[#This Row],[t2]])*Table3512[[#This Row],[out_o2]]*(1-Table3512[[#This Row],[out_o2]])*Table3512[[#This Row],[out_h2]]</f>
        <v>-5.2377689901164051E-2</v>
      </c>
    </row>
    <row r="125" spans="1:33">
      <c r="A125">
        <v>49</v>
      </c>
      <c r="B125">
        <v>0.05</v>
      </c>
      <c r="C125">
        <v>0.1</v>
      </c>
      <c r="D125">
        <v>0.01</v>
      </c>
      <c r="E125">
        <v>0.99</v>
      </c>
      <c r="F125" s="29">
        <v>0.2</v>
      </c>
      <c r="G125">
        <f t="shared" si="8"/>
        <v>0.30976522990894917</v>
      </c>
      <c r="H125">
        <f t="shared" si="9"/>
        <v>0.51953045981789836</v>
      </c>
      <c r="I125">
        <f t="shared" si="10"/>
        <v>-0.2003281332603784</v>
      </c>
      <c r="J125">
        <f t="shared" si="11"/>
        <v>0.69934373347924306</v>
      </c>
      <c r="K125">
        <f t="shared" si="12"/>
        <v>-0.33229074056097108</v>
      </c>
      <c r="L125">
        <f t="shared" si="13"/>
        <v>-1.0309930389867215</v>
      </c>
      <c r="M125">
        <f t="shared" si="14"/>
        <v>0.89945650398239407</v>
      </c>
      <c r="N125">
        <f t="shared" si="15"/>
        <v>-0.30234748797463162</v>
      </c>
      <c r="O125">
        <f>((Table3512[[#This Row],[i1]]*Table3512[[#This Row],[w1]])+(Table3512[[#This Row],[i2]]*Table3512[[#This Row],[w2]]))</f>
        <v>6.7441307477237297E-2</v>
      </c>
      <c r="P125">
        <f>((Table3512[[#This Row],[i1]]*Table3512[[#This Row],[w3]])+(Table3512[[#This Row],[i2]]*Table3512[[#This Row],[w4]]))</f>
        <v>5.9917966684905385E-2</v>
      </c>
      <c r="Q125">
        <f>((1/(1 + EXP(-Table3512[[#This Row],[h1]]))))</f>
        <v>0.51685393924711676</v>
      </c>
      <c r="R125">
        <f>((1/(1 + EXP(-Table3512[[#This Row],[h2]]))))</f>
        <v>0.51497501171186966</v>
      </c>
      <c r="S125">
        <f>((Table3512[[#This Row],[out_h1]]*Table3512[[#This Row],[w5]])+(Table3512[[#This Row],[out_h2]]*Table3512[[#This Row],[w6]]))</f>
        <v>-0.7026814305613226</v>
      </c>
      <c r="T125">
        <f>((Table3512[[#This Row],[out_h1]]*Table3512[[#This Row],[w7]])+(Table3512[[#This Row],[out_h2]]*Table3512[[#This Row],[w8]]))</f>
        <v>0.30918623610395007</v>
      </c>
      <c r="U125">
        <f>((1/(1 + EXP(-Table3512[[#This Row],[o1]]))))</f>
        <v>0.33121798850592749</v>
      </c>
      <c r="V125">
        <f>((1/(1 + EXP(-Table3512[[#This Row],[o2]]))))</f>
        <v>0.5766866181784307</v>
      </c>
      <c r="W125">
        <f>((1/2 * (Table3512[[#This Row],[t1]]-Table3512[[#This Row],[out_o1]])^2))</f>
        <v>5.159049806989708E-2</v>
      </c>
      <c r="X125">
        <f>((1/2 * (Table3512[[#This Row],[t2]]-Table3512[[#This Row],[out_o2]])^2))</f>
        <v>8.5413975796391164E-2</v>
      </c>
      <c r="Y125" s="30">
        <f>Table3512[[#This Row],[E1]]+Table3512[[#This Row],[E2]]</f>
        <v>0.13700447386628825</v>
      </c>
      <c r="Z12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-1.4283361286584618E-3</v>
      </c>
      <c r="AA125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-2.8566722573169236E-3</v>
      </c>
      <c r="AB12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-5.3505318107017195E-4</v>
      </c>
      <c r="AC125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-1.0701063621403439E-3</v>
      </c>
      <c r="AD125">
        <f>(Table3512[[#This Row],[out_o1]]-Table3512[[#This Row],[t1]])*Table3512[[#This Row],[out_o1]]*(1-Table3512[[#This Row],[out_o1]])*Table3512[[#This Row],[out_h1]]</f>
        <v>3.6776143670408996E-2</v>
      </c>
      <c r="AE125">
        <f>(Table3512[[#This Row],[out_o1]]-Table3512[[#This Row],[t1]])*Table3512[[#This Row],[out_o1]]*(1-Table3512[[#This Row],[out_o1]])*Table3512[[#This Row],[out_h2]]</f>
        <v>3.6642450756927118E-2</v>
      </c>
      <c r="AF125">
        <f>(Table3512[[#This Row],[out_o2]]-Table3512[[#This Row],[t2]])*Table3512[[#This Row],[out_o2]]*(1-Table3512[[#This Row],[out_o2]])*Table3512[[#This Row],[out_h1]]</f>
        <v>-5.2149382315983102E-2</v>
      </c>
      <c r="AG125">
        <f>(Table3512[[#This Row],[out_o2]]-Table3512[[#This Row],[t2]])*Table3512[[#This Row],[out_o2]]*(1-Table3512[[#This Row],[out_o2]])*Table3512[[#This Row],[out_h2]]</f>
        <v>-5.1959802817909892E-2</v>
      </c>
    </row>
    <row r="126" spans="1:33">
      <c r="A126">
        <v>50</v>
      </c>
      <c r="B126">
        <v>0.05</v>
      </c>
      <c r="C126">
        <v>0.1</v>
      </c>
      <c r="D126">
        <v>0.01</v>
      </c>
      <c r="E126">
        <v>0.99</v>
      </c>
      <c r="F126" s="29">
        <v>0.2</v>
      </c>
      <c r="G126">
        <f t="shared" si="8"/>
        <v>0.31005089713468087</v>
      </c>
      <c r="H126">
        <f t="shared" si="9"/>
        <v>0.52010179426936176</v>
      </c>
      <c r="I126">
        <f t="shared" si="10"/>
        <v>-0.20022112262416436</v>
      </c>
      <c r="J126">
        <f t="shared" si="11"/>
        <v>0.69955775475167115</v>
      </c>
      <c r="K126">
        <f t="shared" si="12"/>
        <v>-0.33964596929505286</v>
      </c>
      <c r="L126">
        <f t="shared" si="13"/>
        <v>-1.0383215291381069</v>
      </c>
      <c r="M126">
        <f t="shared" si="14"/>
        <v>0.90988638044559067</v>
      </c>
      <c r="N126">
        <f t="shared" si="15"/>
        <v>-0.29195552741104963</v>
      </c>
      <c r="O126">
        <f>((Table3512[[#This Row],[i1]]*Table3512[[#This Row],[w1]])+(Table3512[[#This Row],[i2]]*Table3512[[#This Row],[w2]]))</f>
        <v>6.7512724283670222E-2</v>
      </c>
      <c r="P126">
        <f>((Table3512[[#This Row],[i1]]*Table3512[[#This Row],[w3]])+(Table3512[[#This Row],[i2]]*Table3512[[#This Row],[w4]]))</f>
        <v>5.9944719343958897E-2</v>
      </c>
      <c r="Q126">
        <f>((1/(1 + EXP(-Table3512[[#This Row],[h1]]))))</f>
        <v>0.51687177314093147</v>
      </c>
      <c r="R126">
        <f>((1/(1 + EXP(-Table3512[[#This Row],[h2]]))))</f>
        <v>0.51498169387464576</v>
      </c>
      <c r="S126">
        <f>((Table3512[[#This Row],[out_h1]]*Table3512[[#This Row],[w5]])+(Table3512[[#This Row],[out_h2]]*Table3512[[#This Row],[w6]]))</f>
        <v>-0.71026999425175896</v>
      </c>
      <c r="T126">
        <f>((Table3512[[#This Row],[out_h1]]*Table3512[[#This Row],[w7]])+(Table3512[[#This Row],[out_h2]]*Table3512[[#This Row],[w8]]))</f>
        <v>0.31994283477548868</v>
      </c>
      <c r="U126">
        <f>((1/(1 + EXP(-Table3512[[#This Row],[o1]]))))</f>
        <v>0.32953918407618504</v>
      </c>
      <c r="V126">
        <f>((1/(1 + EXP(-Table3512[[#This Row],[o2]]))))</f>
        <v>0.57931032048230713</v>
      </c>
      <c r="W126">
        <f>((1/2 * (Table3512[[#This Row],[t1]]-Table3512[[#This Row],[out_o1]])^2))</f>
        <v>5.1052645080037033E-2</v>
      </c>
      <c r="X126">
        <f>((1/2 * (Table3512[[#This Row],[t2]]-Table3512[[#This Row],[out_o2]])^2))</f>
        <v>8.4333006431172641E-2</v>
      </c>
      <c r="Y126" s="30">
        <f>Table3512[[#This Row],[E1]]+Table3512[[#This Row],[E2]]</f>
        <v>0.13538565151120968</v>
      </c>
      <c r="Z12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Row],[i1]]</f>
        <v>-1.4364717170408919E-3</v>
      </c>
      <c r="AA126">
        <f>((Table3512[[#This Row],[out_o1]]-Table3512[[#This Row],[t1]])*Table3512[[#This Row],[out_o1]]*(1-Table3512[[#This Row],[out_o1]])*Table3512[[#This Row],[w5]]+(Table3512[[#This Row],[out_o2]]-Table3512[[#This Row],[t2]])*Table3512[[#This Row],[out_o2]]*(1-Table3512[[#This Row],[out_o2]])*Table3512[[#This Row],[w7]])*(Table3512[[#This Row],[out_h1]]*(1-Table3512[[#This Row],[out_h1]]))*Table3512[[#This Row],[i2]]</f>
        <v>-2.8729434340817837E-3</v>
      </c>
      <c r="AB12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Row],[i1]]</f>
        <v>-5.5042138307882262E-4</v>
      </c>
      <c r="AC126">
        <f>((Table3512[[#This Row],[out_o1]]-Table3512[[#This Row],[t1]])*Table3512[[#This Row],[out_o1]]*(1-Table3512[[#This Row],[out_o1]])*Table3512[[#This Row],[w6]]+(Table3512[[#This Row],[out_o2]]-Table3512[[#This Row],[t2]])*Table3512[[#This Row],[out_o2]]*(1-Table3512[[#This Row],[out_o2]])*Table3512[[#This Row],[w8]])*(Table3512[[#This Row],[out_h1]]*(1-Table3512[[#This Row],[out_h1]]))*Table3512[[#This Row],[i2]]</f>
        <v>-1.1008427661576452E-3</v>
      </c>
      <c r="AD126">
        <f>(Table3512[[#This Row],[out_o1]]-Table3512[[#This Row],[t1]])*Table3512[[#This Row],[out_o1]]*(1-Table3512[[#This Row],[out_o1]])*Table3512[[#This Row],[out_h1]]</f>
        <v>3.6491137451888832E-2</v>
      </c>
      <c r="AE126">
        <f>(Table3512[[#This Row],[out_o1]]-Table3512[[#This Row],[t1]])*Table3512[[#This Row],[out_o1]]*(1-Table3512[[#This Row],[out_o1]])*Table3512[[#This Row],[out_h2]]</f>
        <v>3.63576978912762E-2</v>
      </c>
      <c r="AF126">
        <f>(Table3512[[#This Row],[out_o2]]-Table3512[[#This Row],[t2]])*Table3512[[#This Row],[out_o2]]*(1-Table3512[[#This Row],[out_o2]])*Table3512[[#This Row],[out_h1]]</f>
        <v>-5.1733245921750298E-2</v>
      </c>
      <c r="AG126">
        <f>(Table3512[[#This Row],[out_o2]]-Table3512[[#This Row],[t2]])*Table3512[[#This Row],[out_o2]]*(1-Table3512[[#This Row],[out_o2]])*Table3512[[#This Row],[out_h2]]</f>
        <v>-5.1544069532991107E-2</v>
      </c>
    </row>
    <row r="130" spans="1:33">
      <c r="A130" t="s">
        <v>96</v>
      </c>
      <c r="B130" t="s">
        <v>73</v>
      </c>
      <c r="C130" t="s">
        <v>74</v>
      </c>
      <c r="D130" t="s">
        <v>94</v>
      </c>
      <c r="E130" t="s">
        <v>95</v>
      </c>
      <c r="F130" t="s">
        <v>108</v>
      </c>
      <c r="G130" t="s">
        <v>75</v>
      </c>
      <c r="H130" t="s">
        <v>76</v>
      </c>
      <c r="I130" t="s">
        <v>77</v>
      </c>
      <c r="J130" t="s">
        <v>78</v>
      </c>
      <c r="K130" t="s">
        <v>83</v>
      </c>
      <c r="L130" t="s">
        <v>84</v>
      </c>
      <c r="M130" t="s">
        <v>85</v>
      </c>
      <c r="N130" t="s">
        <v>86</v>
      </c>
      <c r="O130" t="s">
        <v>79</v>
      </c>
      <c r="P130" t="s">
        <v>81</v>
      </c>
      <c r="Q130" t="s">
        <v>80</v>
      </c>
      <c r="R130" t="s">
        <v>82</v>
      </c>
      <c r="S130" t="s">
        <v>87</v>
      </c>
      <c r="T130" t="s">
        <v>89</v>
      </c>
      <c r="U130" t="s">
        <v>88</v>
      </c>
      <c r="V130" t="s">
        <v>90</v>
      </c>
      <c r="W130" t="s">
        <v>91</v>
      </c>
      <c r="X130" t="s">
        <v>92</v>
      </c>
      <c r="Y130" t="s">
        <v>93</v>
      </c>
      <c r="Z130" t="s">
        <v>97</v>
      </c>
      <c r="AA130" t="s">
        <v>98</v>
      </c>
      <c r="AB130" t="s">
        <v>99</v>
      </c>
      <c r="AC130" t="s">
        <v>100</v>
      </c>
      <c r="AD130" t="s">
        <v>101</v>
      </c>
      <c r="AE130" t="s">
        <v>102</v>
      </c>
      <c r="AF130" t="s">
        <v>103</v>
      </c>
      <c r="AG130" t="s">
        <v>104</v>
      </c>
    </row>
    <row r="131" spans="1:33">
      <c r="A131">
        <v>1</v>
      </c>
      <c r="B131">
        <v>0.05</v>
      </c>
      <c r="C131">
        <v>0.1</v>
      </c>
      <c r="D131">
        <v>0.01</v>
      </c>
      <c r="E131">
        <v>0.99</v>
      </c>
      <c r="F131" s="29">
        <v>0.5</v>
      </c>
      <c r="G131">
        <v>0.3</v>
      </c>
      <c r="H131">
        <v>0.5</v>
      </c>
      <c r="I131">
        <v>-0.2</v>
      </c>
      <c r="J131">
        <v>0.7</v>
      </c>
      <c r="K131">
        <v>0.1</v>
      </c>
      <c r="L131">
        <v>-0.6</v>
      </c>
      <c r="M131">
        <v>0.3</v>
      </c>
      <c r="N131">
        <v>-0.9</v>
      </c>
      <c r="O131">
        <f>((Table3613[[#This Row],[i1]]*Table3613[[#This Row],[w1]])+(Table3613[[#This Row],[i2]]*Table3613[[#This Row],[w2]]))</f>
        <v>6.5000000000000002E-2</v>
      </c>
      <c r="P131">
        <f>((Table3613[[#This Row],[i1]]*Table3613[[#This Row],[w3]])+(Table3613[[#This Row],[i2]]*Table3613[[#This Row],[w4]]))</f>
        <v>5.9999999999999991E-2</v>
      </c>
      <c r="Q131">
        <f>((1/(1 + EXP(-Table3613[[#This Row],[h1]]))))</f>
        <v>0.51624428106207243</v>
      </c>
      <c r="R131">
        <f>((1/(1 + EXP(-Table3613[[#This Row],[h2]]))))</f>
        <v>0.51499550161940999</v>
      </c>
      <c r="S131">
        <f>((Table3613[[#This Row],[out_h1]]*Table3613[[#This Row],[w5]])+(Table3613[[#This Row],[out_h2]]*Table3613[[#This Row],[w6]]))</f>
        <v>-0.2573728728654387</v>
      </c>
      <c r="T131">
        <f>((Table3613[[#This Row],[out_h1]]*Table3613[[#This Row],[w7]])+(Table3613[[#This Row],[out_h2]]*Table3613[[#This Row],[w8]]))</f>
        <v>-0.30862266713884734</v>
      </c>
      <c r="U131">
        <f>((1/(1 + EXP(-Table3613[[#This Row],[o1]]))))</f>
        <v>0.43600962354687733</v>
      </c>
      <c r="V131">
        <f>((1/(1 + EXP(-Table3613[[#This Row],[o2]]))))</f>
        <v>0.42345096574788105</v>
      </c>
      <c r="W131">
        <f>((1/2 * (Table3613[[#This Row],[t1]]-Table3613[[#This Row],[out_o1]])^2))</f>
        <v>9.0742099677276061E-2</v>
      </c>
      <c r="X131">
        <f>((1/2 * (Table3613[[#This Row],[t2]]-Table3613[[#This Row],[out_o2]])^2))</f>
        <v>0.1604889041060043</v>
      </c>
      <c r="Y131" s="30">
        <f>Table3613[[#This Row],[E1]]+Table3613[[#This Row],[E2]]</f>
        <v>0.25123100378328034</v>
      </c>
      <c r="Z13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-3.87333566717817E-4</v>
      </c>
      <c r="AA13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-7.74667133435634E-4</v>
      </c>
      <c r="AB13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7.6957286603611755E-4</v>
      </c>
      <c r="AC13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1.5391457320722351E-3</v>
      </c>
      <c r="AD131">
        <f>(Table3613[[#This Row],[out_o1]]-Table3613[[#This Row],[t1]])*Table3613[[#This Row],[out_o1]]*(1-Table3613[[#This Row],[out_o1]])*Table3613[[#This Row],[out_h1]]</f>
        <v>5.4080715914345899E-2</v>
      </c>
      <c r="AE131">
        <f>(Table3613[[#This Row],[out_o1]]-Table3613[[#This Row],[t1]])*Table3613[[#This Row],[out_o1]]*(1-Table3613[[#This Row],[out_o1]])*Table3613[[#This Row],[out_h2]]</f>
        <v>5.3949896283493309E-2</v>
      </c>
      <c r="AF131">
        <f>(Table3613[[#This Row],[out_o2]]-Table3613[[#This Row],[t2]])*Table3613[[#This Row],[out_o2]]*(1-Table3613[[#This Row],[out_o2]])*Table3613[[#This Row],[out_h1]]</f>
        <v>-7.1405577163958775E-2</v>
      </c>
      <c r="AG131">
        <f>(Table3613[[#This Row],[out_o2]]-Table3613[[#This Row],[t2]])*Table3613[[#This Row],[out_o2]]*(1-Table3613[[#This Row],[out_o2]])*Table3613[[#This Row],[out_h2]]</f>
        <v>-7.1232849213015953E-2</v>
      </c>
    </row>
    <row r="132" spans="1:33">
      <c r="A132">
        <v>2</v>
      </c>
      <c r="B132">
        <v>0.05</v>
      </c>
      <c r="C132">
        <v>0.1</v>
      </c>
      <c r="D132">
        <v>0.01</v>
      </c>
      <c r="E132">
        <v>0.99</v>
      </c>
      <c r="F132" s="29">
        <v>0.5</v>
      </c>
      <c r="G132">
        <f>G131-F131*Z131</f>
        <v>0.3001936667833589</v>
      </c>
      <c r="H132">
        <f>H131-F131*AA131</f>
        <v>0.50038733356671783</v>
      </c>
      <c r="I132">
        <f>I131-F131*AB131</f>
        <v>-0.20038478643301808</v>
      </c>
      <c r="J132">
        <f>J131-F131*AC131</f>
        <v>0.69923042713396388</v>
      </c>
      <c r="K132">
        <f>K131-F131*AD131</f>
        <v>7.2959642042827053E-2</v>
      </c>
      <c r="L132">
        <f>L131-F131*AE131</f>
        <v>-0.62697494814174659</v>
      </c>
      <c r="M132">
        <f>M131-F131*AF131</f>
        <v>0.33570278858197938</v>
      </c>
      <c r="N132">
        <f>N131-F131*AG131</f>
        <v>-0.86438357539349209</v>
      </c>
      <c r="O132">
        <f>((Table3613[[#This Row],[i1]]*Table3613[[#This Row],[w1]])+(Table3613[[#This Row],[i2]]*Table3613[[#This Row],[w2]]))</f>
        <v>6.5048416695839731E-2</v>
      </c>
      <c r="P132">
        <f>((Table3613[[#This Row],[i1]]*Table3613[[#This Row],[w3]])+(Table3613[[#This Row],[i2]]*Table3613[[#This Row],[w4]]))</f>
        <v>5.9903803391745482E-2</v>
      </c>
      <c r="Q132">
        <f>((1/(1 + EXP(-Table3613[[#This Row],[h1]]))))</f>
        <v>0.51625637245048384</v>
      </c>
      <c r="R132">
        <f>((1/(1 + EXP(-Table3613[[#This Row],[h2]]))))</f>
        <v>0.51497147406396171</v>
      </c>
      <c r="S132">
        <f>((Table3613[[#This Row],[out_h1]]*Table3613[[#This Row],[w5]])+(Table3613[[#This Row],[out_h2]]*Table3613[[#This Row],[w6]]))</f>
        <v>-0.28520833310941546</v>
      </c>
      <c r="T132">
        <f>((Table3613[[#This Row],[out_h1]]*Table3613[[#This Row],[w7]])+(Table3613[[#This Row],[out_h2]]*Table3613[[#This Row],[w8]]))</f>
        <v>-0.27182418012221982</v>
      </c>
      <c r="U132">
        <f>((1/(1 + EXP(-Table3613[[#This Row],[o1]]))))</f>
        <v>0.4291773490424598</v>
      </c>
      <c r="V132">
        <f>((1/(1 + EXP(-Table3613[[#This Row],[o2]]))))</f>
        <v>0.43245931640159962</v>
      </c>
      <c r="W132">
        <f>((1/2 * (Table3613[[#This Row],[t1]]-Table3613[[#This Row],[out_o1]])^2))</f>
        <v>8.7854824975132084E-2</v>
      </c>
      <c r="X132">
        <f>((1/2 * (Table3613[[#This Row],[t2]]-Table3613[[#This Row],[out_o2]])^2))</f>
        <v>0.1554258069336858</v>
      </c>
      <c r="Y132" s="30">
        <f>Table3613[[#This Row],[E1]]+Table3613[[#This Row],[E2]]</f>
        <v>0.24328063190881788</v>
      </c>
      <c r="Z13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-4.8006475593984923E-4</v>
      </c>
      <c r="AA13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-9.6012951187969845E-4</v>
      </c>
      <c r="AB13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6.730206239243399E-4</v>
      </c>
      <c r="AC13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1.3460412478486798E-3</v>
      </c>
      <c r="AD132">
        <f>(Table3613[[#This Row],[out_o1]]-Table3613[[#This Row],[t1]])*Table3613[[#This Row],[out_o1]]*(1-Table3613[[#This Row],[out_o1]])*Table3613[[#This Row],[out_h1]]</f>
        <v>5.3015299989073512E-2</v>
      </c>
      <c r="AE132">
        <f>(Table3613[[#This Row],[out_o1]]-Table3613[[#This Row],[t1]])*Table3613[[#This Row],[out_o1]]*(1-Table3613[[#This Row],[out_o1]])*Table3613[[#This Row],[out_h2]]</f>
        <v>5.2883351451385528E-2</v>
      </c>
      <c r="AF132">
        <f>(Table3613[[#This Row],[out_o2]]-Table3613[[#This Row],[t2]])*Table3613[[#This Row],[out_o2]]*(1-Table3613[[#This Row],[out_o2]])*Table3613[[#This Row],[out_h1]]</f>
        <v>-7.0645458012157825E-2</v>
      </c>
      <c r="AG132">
        <f>(Table3613[[#This Row],[out_o2]]-Table3613[[#This Row],[t2]])*Table3613[[#This Row],[out_o2]]*(1-Table3613[[#This Row],[out_o2]])*Table3613[[#This Row],[out_h2]]</f>
        <v>-7.0469630187342661E-2</v>
      </c>
    </row>
    <row r="133" spans="1:33">
      <c r="A133">
        <v>3</v>
      </c>
      <c r="B133">
        <v>0.05</v>
      </c>
      <c r="C133">
        <v>0.1</v>
      </c>
      <c r="D133">
        <v>0.01</v>
      </c>
      <c r="E133">
        <v>0.99</v>
      </c>
      <c r="F133" s="29">
        <v>0.5</v>
      </c>
      <c r="G133">
        <f t="shared" ref="G133:G180" si="16">G132-F132*Z132</f>
        <v>0.30043369916132884</v>
      </c>
      <c r="H133">
        <f t="shared" ref="H133:H180" si="17">H132-F132*AA132</f>
        <v>0.5008673983226577</v>
      </c>
      <c r="I133">
        <f t="shared" ref="I133:I180" si="18">I132-F132*AB132</f>
        <v>-0.20072129674498024</v>
      </c>
      <c r="J133">
        <f t="shared" ref="J133:J180" si="19">J132-F132*AC132</f>
        <v>0.6985574065100395</v>
      </c>
      <c r="K133">
        <f t="shared" ref="K133:K180" si="20">K132-F132*AD132</f>
        <v>4.64519920482903E-2</v>
      </c>
      <c r="L133">
        <f t="shared" ref="L133:L180" si="21">L132-F132*AE132</f>
        <v>-0.65341662386743937</v>
      </c>
      <c r="M133">
        <f t="shared" ref="M133:M180" si="22">M132-F132*AF132</f>
        <v>0.3710255175880583</v>
      </c>
      <c r="N133">
        <f t="shared" ref="N133:N180" si="23">N132-F132*AG132</f>
        <v>-0.82914876029982076</v>
      </c>
      <c r="O133">
        <f>((Table3613[[#This Row],[i1]]*Table3613[[#This Row],[w1]])+(Table3613[[#This Row],[i2]]*Table3613[[#This Row],[w2]]))</f>
        <v>6.5108424790332214E-2</v>
      </c>
      <c r="P133">
        <f>((Table3613[[#This Row],[i1]]*Table3613[[#This Row],[w3]])+(Table3613[[#This Row],[i2]]*Table3613[[#This Row],[w4]]))</f>
        <v>5.9819675813754948E-2</v>
      </c>
      <c r="Q133">
        <f>((1/(1 + EXP(-Table3613[[#This Row],[h1]]))))</f>
        <v>0.51627135860116546</v>
      </c>
      <c r="R133">
        <f>((1/(1 + EXP(-Table3613[[#This Row],[h2]]))))</f>
        <v>0.51495046099978925</v>
      </c>
      <c r="S133">
        <f>((Table3613[[#This Row],[out_h1]]*Table3613[[#This Row],[w5]])+(Table3613[[#This Row],[out_h2]]*Table3613[[#This Row],[w6]]))</f>
        <v>-0.31249535864096245</v>
      </c>
      <c r="T133">
        <f>((Table3613[[#This Row],[out_h1]]*Table3613[[#This Row],[w7]])+(Table3613[[#This Row],[out_h2]]*Table3613[[#This Row],[w8]]))</f>
        <v>-0.23542068831290899</v>
      </c>
      <c r="U133">
        <f>((1/(1 + EXP(-Table3613[[#This Row],[o1]]))))</f>
        <v>0.42250576728052647</v>
      </c>
      <c r="V133">
        <f>((1/(1 + EXP(-Table3613[[#This Row],[o2]]))))</f>
        <v>0.44141515680823151</v>
      </c>
      <c r="W133">
        <f>((1/2 * (Table3613[[#This Row],[t1]]-Table3613[[#This Row],[out_o1]])^2))</f>
        <v>8.508050401984793E-2</v>
      </c>
      <c r="X133">
        <f>((1/2 * (Table3613[[#This Row],[t2]]-Table3613[[#This Row],[out_o2]])^2))</f>
        <v>0.15047266508986862</v>
      </c>
      <c r="Y133" s="30">
        <f>Table3613[[#This Row],[E1]]+Table3613[[#This Row],[E2]]</f>
        <v>0.23555316910971655</v>
      </c>
      <c r="Z13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-5.6828259612026061E-4</v>
      </c>
      <c r="AA13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-1.1365651922405212E-3</v>
      </c>
      <c r="AB13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5.7923085079363847E-4</v>
      </c>
      <c r="AC13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1.1584617015872769E-3</v>
      </c>
      <c r="AD133">
        <f>(Table3613[[#This Row],[out_o1]]-Table3613[[#This Row],[t1]])*Table3613[[#This Row],[out_o1]]*(1-Table3613[[#This Row],[out_o1]])*Table3613[[#This Row],[out_h1]]</f>
        <v>5.1962298086367029E-2</v>
      </c>
      <c r="AE133">
        <f>(Table3613[[#This Row],[out_o1]]-Table3613[[#This Row],[t1]])*Table3613[[#This Row],[out_o1]]*(1-Table3613[[#This Row],[out_o1]])*Table3613[[#This Row],[out_h2]]</f>
        <v>5.1829350802422694E-2</v>
      </c>
      <c r="AF133">
        <f>(Table3613[[#This Row],[out_o2]]-Table3613[[#This Row],[t2]])*Table3613[[#This Row],[out_o2]]*(1-Table3613[[#This Row],[out_o2]])*Table3613[[#This Row],[out_h1]]</f>
        <v>-6.9832602125014465E-2</v>
      </c>
      <c r="AG133">
        <f>(Table3613[[#This Row],[out_o2]]-Table3613[[#This Row],[t2]])*Table3613[[#This Row],[out_o2]]*(1-Table3613[[#This Row],[out_o2]])*Table3613[[#This Row],[out_h2]]</f>
        <v>-6.9653933068310026E-2</v>
      </c>
    </row>
    <row r="134" spans="1:33">
      <c r="A134">
        <v>4</v>
      </c>
      <c r="B134">
        <v>0.05</v>
      </c>
      <c r="C134">
        <v>0.1</v>
      </c>
      <c r="D134">
        <v>0.01</v>
      </c>
      <c r="E134">
        <v>0.99</v>
      </c>
      <c r="F134" s="29">
        <v>0.5</v>
      </c>
      <c r="G134">
        <f t="shared" si="16"/>
        <v>0.30071784045938899</v>
      </c>
      <c r="H134">
        <f t="shared" si="17"/>
        <v>0.50143568091877799</v>
      </c>
      <c r="I134">
        <f t="shared" si="18"/>
        <v>-0.20101091217037706</v>
      </c>
      <c r="J134">
        <f t="shared" si="19"/>
        <v>0.69797817565924591</v>
      </c>
      <c r="K134">
        <f t="shared" si="20"/>
        <v>2.0470843005106786E-2</v>
      </c>
      <c r="L134">
        <f t="shared" si="21"/>
        <v>-0.67933129926865077</v>
      </c>
      <c r="M134">
        <f t="shared" si="22"/>
        <v>0.40594181865056556</v>
      </c>
      <c r="N134">
        <f t="shared" si="23"/>
        <v>-0.7943217937656657</v>
      </c>
      <c r="O134">
        <f>((Table3613[[#This Row],[i1]]*Table3613[[#This Row],[w1]])+(Table3613[[#This Row],[i2]]*Table3613[[#This Row],[w2]]))</f>
        <v>6.5179460114847251E-2</v>
      </c>
      <c r="P134">
        <f>((Table3613[[#This Row],[i1]]*Table3613[[#This Row],[w3]])+(Table3613[[#This Row],[i2]]*Table3613[[#This Row],[w4]]))</f>
        <v>5.9747271957405743E-2</v>
      </c>
      <c r="Q134">
        <f>((1/(1 + EXP(-Table3613[[#This Row],[h1]]))))</f>
        <v>0.51628909860467487</v>
      </c>
      <c r="R134">
        <f>((1/(1 + EXP(-Table3613[[#This Row],[h2]]))))</f>
        <v>0.51493237619957444</v>
      </c>
      <c r="S134">
        <f>((Table3613[[#This Row],[out_h1]]*Table3613[[#This Row],[w5]])+(Table3613[[#This Row],[out_h2]]*Table3613[[#This Row],[w6]]))</f>
        <v>-0.33924080707636617</v>
      </c>
      <c r="T134">
        <f>((Table3613[[#This Row],[out_h1]]*Table3613[[#This Row],[w7]])+(Table3613[[#This Row],[out_h2]]*Table3613[[#This Row],[w8]]))</f>
        <v>-0.19943867309381966</v>
      </c>
      <c r="U134">
        <f>((1/(1 + EXP(-Table3613[[#This Row],[o1]]))))</f>
        <v>0.41599390588178897</v>
      </c>
      <c r="V134">
        <f>((1/(1 + EXP(-Table3613[[#This Row],[o2]]))))</f>
        <v>0.45030494428249851</v>
      </c>
      <c r="W134">
        <f>((1/2 * (Table3613[[#This Row],[t1]]-Table3613[[#This Row],[out_o1]])^2))</f>
        <v>8.2415525806575463E-2</v>
      </c>
      <c r="X134">
        <f>((1/2 * (Table3613[[#This Row],[t2]]-Table3613[[#This Row],[out_o2]])^2))</f>
        <v>0.14563537658295855</v>
      </c>
      <c r="Y134" s="30">
        <f>Table3613[[#This Row],[E1]]+Table3613[[#This Row],[E2]]</f>
        <v>0.22805090238953402</v>
      </c>
      <c r="Z13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-6.5194531031411492E-4</v>
      </c>
      <c r="AA13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-1.3038906206282298E-3</v>
      </c>
      <c r="AB13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4.8834934849777427E-4</v>
      </c>
      <c r="AC13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9.7669869699554854E-4</v>
      </c>
      <c r="AD134">
        <f>(Table3613[[#This Row],[out_o1]]-Table3613[[#This Row],[t1]])*Table3613[[#This Row],[out_o1]]*(1-Table3613[[#This Row],[out_o1]])*Table3613[[#This Row],[out_h1]]</f>
        <v>5.0923332550754978E-2</v>
      </c>
      <c r="AE134">
        <f>(Table3613[[#This Row],[out_o1]]-Table3613[[#This Row],[t1]])*Table3613[[#This Row],[out_o1]]*(1-Table3613[[#This Row],[out_o1]])*Table3613[[#This Row],[out_h2]]</f>
        <v>5.0789514450778221E-2</v>
      </c>
      <c r="AF134">
        <f>(Table3613[[#This Row],[out_o2]]-Table3613[[#This Row],[t2]])*Table3613[[#This Row],[out_o2]]*(1-Table3613[[#This Row],[out_o2]])*Table3613[[#This Row],[out_h1]]</f>
        <v>-6.8971542791006452E-2</v>
      </c>
      <c r="AG134">
        <f>(Table3613[[#This Row],[out_o2]]-Table3613[[#This Row],[t2]])*Table3613[[#This Row],[out_o2]]*(1-Table3613[[#This Row],[out_o2]])*Table3613[[#This Row],[out_h2]]</f>
        <v>-6.8790296978007884E-2</v>
      </c>
    </row>
    <row r="135" spans="1:33">
      <c r="A135">
        <v>5</v>
      </c>
      <c r="B135">
        <v>0.05</v>
      </c>
      <c r="C135">
        <v>0.1</v>
      </c>
      <c r="D135">
        <v>0.01</v>
      </c>
      <c r="E135">
        <v>0.99</v>
      </c>
      <c r="F135" s="29">
        <v>0.5</v>
      </c>
      <c r="G135">
        <f t="shared" si="16"/>
        <v>0.30104381311454603</v>
      </c>
      <c r="H135">
        <f t="shared" si="17"/>
        <v>0.50208762622909209</v>
      </c>
      <c r="I135">
        <f t="shared" si="18"/>
        <v>-0.20125508684462595</v>
      </c>
      <c r="J135">
        <f t="shared" si="19"/>
        <v>0.69748982631074818</v>
      </c>
      <c r="K135">
        <f t="shared" si="20"/>
        <v>-4.9908232702707035E-3</v>
      </c>
      <c r="L135">
        <f t="shared" si="21"/>
        <v>-0.70472605649403985</v>
      </c>
      <c r="M135">
        <f t="shared" si="22"/>
        <v>0.4404275900460688</v>
      </c>
      <c r="N135">
        <f t="shared" si="23"/>
        <v>-0.75992664527666176</v>
      </c>
      <c r="O135">
        <f>((Table3613[[#This Row],[i1]]*Table3613[[#This Row],[w1]])+(Table3613[[#This Row],[i2]]*Table3613[[#This Row],[w2]]))</f>
        <v>6.5260953278636513E-2</v>
      </c>
      <c r="P135">
        <f>((Table3613[[#This Row],[i1]]*Table3613[[#This Row],[w3]])+(Table3613[[#This Row],[i2]]*Table3613[[#This Row],[w4]]))</f>
        <v>5.9686228288843519E-2</v>
      </c>
      <c r="Q135">
        <f>((1/(1 + EXP(-Table3613[[#This Row],[h1]]))))</f>
        <v>0.51630945024562824</v>
      </c>
      <c r="R135">
        <f>((1/(1 + EXP(-Table3613[[#This Row],[h2]]))))</f>
        <v>0.51491712887980479</v>
      </c>
      <c r="S135">
        <f>((Table3613[[#This Row],[out_h1]]*Table3613[[#This Row],[w5]])+(Table3613[[#This Row],[out_h2]]*Table3613[[#This Row],[w6]]))</f>
        <v>-0.36545232687564466</v>
      </c>
      <c r="T135">
        <f>((Table3613[[#This Row],[out_h1]]*Table3613[[#This Row],[w7]])+(Table3613[[#This Row],[out_h2]]*Table3613[[#This Row],[w8]]))</f>
        <v>-0.16390231945542783</v>
      </c>
      <c r="U135">
        <f>((1/(1 + EXP(-Table3613[[#This Row],[o1]]))))</f>
        <v>0.4096403550697203</v>
      </c>
      <c r="V135">
        <f>((1/(1 + EXP(-Table3613[[#This Row],[o2]]))))</f>
        <v>0.45911590494293908</v>
      </c>
      <c r="W135">
        <f>((1/2 * (Table3613[[#This Row],[t1]]-Table3613[[#This Row],[out_o1]])^2))</f>
        <v>7.9856206700126053E-2</v>
      </c>
      <c r="X135">
        <f>((1/2 * (Table3613[[#This Row],[t2]]-Table3613[[#This Row],[out_o2]])^2))</f>
        <v>0.14091896119227723</v>
      </c>
      <c r="Y135" s="30">
        <f>Table3613[[#This Row],[E1]]+Table3613[[#This Row],[E2]]</f>
        <v>0.22077516789240328</v>
      </c>
      <c r="Z13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-7.3104039402607595E-4</v>
      </c>
      <c r="AA13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-1.4620807880521519E-3</v>
      </c>
      <c r="AB13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4.0050073535723607E-4</v>
      </c>
      <c r="AC13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8.0100147071447214E-4</v>
      </c>
      <c r="AD135">
        <f>(Table3613[[#This Row],[out_o1]]-Table3613[[#This Row],[t1]])*Table3613[[#This Row],[out_o1]]*(1-Table3613[[#This Row],[out_o1]])*Table3613[[#This Row],[out_h1]]</f>
        <v>4.9899800250663581E-2</v>
      </c>
      <c r="AE135">
        <f>(Table3613[[#This Row],[out_o1]]-Table3613[[#This Row],[t1]])*Table3613[[#This Row],[out_o1]]*(1-Table3613[[#This Row],[out_o1]])*Table3613[[#This Row],[out_h2]]</f>
        <v>4.9765236457561847E-2</v>
      </c>
      <c r="AF135">
        <f>(Table3613[[#This Row],[out_o2]]-Table3613[[#This Row],[t2]])*Table3613[[#This Row],[out_o2]]*(1-Table3613[[#This Row],[out_o2]])*Table3613[[#This Row],[out_h1]]</f>
        <v>-6.8066957341789358E-2</v>
      </c>
      <c r="AG135">
        <f>(Table3613[[#This Row],[out_o2]]-Table3613[[#This Row],[t2]])*Table3613[[#This Row],[out_o2]]*(1-Table3613[[#This Row],[out_o2]])*Table3613[[#This Row],[out_h2]]</f>
        <v>-6.7883402539589854E-2</v>
      </c>
    </row>
    <row r="136" spans="1:33">
      <c r="A136">
        <v>6</v>
      </c>
      <c r="B136">
        <v>0.05</v>
      </c>
      <c r="C136">
        <v>0.1</v>
      </c>
      <c r="D136">
        <v>0.01</v>
      </c>
      <c r="E136">
        <v>0.99</v>
      </c>
      <c r="F136" s="29">
        <v>0.5</v>
      </c>
      <c r="G136">
        <f t="shared" si="16"/>
        <v>0.30140933331155906</v>
      </c>
      <c r="H136">
        <f t="shared" si="17"/>
        <v>0.50281866662311814</v>
      </c>
      <c r="I136">
        <f t="shared" si="18"/>
        <v>-0.20145533721230457</v>
      </c>
      <c r="J136">
        <f t="shared" si="19"/>
        <v>0.69708932557539094</v>
      </c>
      <c r="K136">
        <f t="shared" si="20"/>
        <v>-2.9940723395602494E-2</v>
      </c>
      <c r="L136">
        <f t="shared" si="21"/>
        <v>-0.72960867472282076</v>
      </c>
      <c r="M136">
        <f t="shared" si="22"/>
        <v>0.47446106871696347</v>
      </c>
      <c r="N136">
        <f t="shared" si="23"/>
        <v>-0.72598494400686686</v>
      </c>
      <c r="O136">
        <f>((Table3613[[#This Row],[i1]]*Table3613[[#This Row],[w1]])+(Table3613[[#This Row],[i2]]*Table3613[[#This Row],[w2]]))</f>
        <v>6.5352333327889769E-2</v>
      </c>
      <c r="P136">
        <f>((Table3613[[#This Row],[i1]]*Table3613[[#This Row],[w3]])+(Table3613[[#This Row],[i2]]*Table3613[[#This Row],[w4]]))</f>
        <v>5.9636165696923871E-2</v>
      </c>
      <c r="Q136">
        <f>((1/(1 + EXP(-Table3613[[#This Row],[h1]]))))</f>
        <v>0.51633227091698908</v>
      </c>
      <c r="R136">
        <f>((1/(1 + EXP(-Table3613[[#This Row],[h2]]))))</f>
        <v>0.51490462436245388</v>
      </c>
      <c r="S136">
        <f>((Table3613[[#This Row],[out_h1]]*Table3613[[#This Row],[w5]])+(Table3613[[#This Row],[out_h2]]*Table3613[[#This Row],[w6]]))</f>
        <v>-0.39113824229349065</v>
      </c>
      <c r="T136">
        <f>((Table3613[[#This Row],[out_h1]]*Table3613[[#This Row],[w7]])+(Table3613[[#This Row],[out_h2]]*Table3613[[#This Row],[w8]]))</f>
        <v>-0.12883344381432152</v>
      </c>
      <c r="U136">
        <f>((1/(1 + EXP(-Table3613[[#This Row],[o1]]))))</f>
        <v>0.40344332209932882</v>
      </c>
      <c r="V136">
        <f>((1/(1 + EXP(-Table3613[[#This Row],[o2]]))))</f>
        <v>0.46783611490881394</v>
      </c>
      <c r="W136">
        <f>((1/2 * (Table3613[[#This Row],[t1]]-Table3613[[#This Row],[out_o1]])^2))</f>
        <v>7.7398823852278101E-2</v>
      </c>
      <c r="X136">
        <f>((1/2 * (Table3613[[#This Row],[t2]]-Table3613[[#This Row],[out_o2]])^2))</f>
        <v>0.13632756144676067</v>
      </c>
      <c r="Y136" s="30">
        <f>Table3613[[#This Row],[E1]]+Table3613[[#This Row],[E2]]</f>
        <v>0.21372638529903876</v>
      </c>
      <c r="Z13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-8.0558303013339634E-4</v>
      </c>
      <c r="AA13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-1.6111660602667927E-3</v>
      </c>
      <c r="AB13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3.1578782199671455E-4</v>
      </c>
      <c r="AC13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6.3157564399342911E-4</v>
      </c>
      <c r="AD136">
        <f>(Table3613[[#This Row],[out_o1]]-Table3613[[#This Row],[t1]])*Table3613[[#This Row],[out_o1]]*(1-Table3613[[#This Row],[out_o1]])*Table3613[[#This Row],[out_h1]]</f>
        <v>4.8892887987144897E-2</v>
      </c>
      <c r="AE136">
        <f>(Table3613[[#This Row],[out_o1]]-Table3613[[#This Row],[t1]])*Table3613[[#This Row],[out_o1]]*(1-Table3613[[#This Row],[out_o1]])*Table3613[[#This Row],[out_h2]]</f>
        <v>4.8757700304701265E-2</v>
      </c>
      <c r="AF136">
        <f>(Table3613[[#This Row],[out_o2]]-Table3613[[#This Row],[t2]])*Table3613[[#This Row],[out_o2]]*(1-Table3613[[#This Row],[out_o2]])*Table3613[[#This Row],[out_h1]]</f>
        <v>-6.7123600353107174E-2</v>
      </c>
      <c r="AG136">
        <f>(Table3613[[#This Row],[out_o2]]-Table3613[[#This Row],[t2]])*Table3613[[#This Row],[out_o2]]*(1-Table3613[[#This Row],[out_o2]])*Table3613[[#This Row],[out_h2]]</f>
        <v>-6.6938005180831914E-2</v>
      </c>
    </row>
    <row r="137" spans="1:33">
      <c r="A137">
        <v>7</v>
      </c>
      <c r="B137">
        <v>0.05</v>
      </c>
      <c r="C137">
        <v>0.1</v>
      </c>
      <c r="D137">
        <v>0.01</v>
      </c>
      <c r="E137">
        <v>0.99</v>
      </c>
      <c r="F137" s="29">
        <v>0.5</v>
      </c>
      <c r="G137">
        <f t="shared" si="16"/>
        <v>0.30181212482662578</v>
      </c>
      <c r="H137">
        <f t="shared" si="17"/>
        <v>0.50362424965325159</v>
      </c>
      <c r="I137">
        <f t="shared" si="18"/>
        <v>-0.20161323112330293</v>
      </c>
      <c r="J137">
        <f t="shared" si="19"/>
        <v>0.69677353775339423</v>
      </c>
      <c r="K137">
        <f t="shared" si="20"/>
        <v>-5.4387167389174942E-2</v>
      </c>
      <c r="L137">
        <f t="shared" si="21"/>
        <v>-0.7539875248751714</v>
      </c>
      <c r="M137">
        <f t="shared" si="22"/>
        <v>0.50802286889351711</v>
      </c>
      <c r="N137">
        <f t="shared" si="23"/>
        <v>-0.6925159414164509</v>
      </c>
      <c r="O137">
        <f>((Table3613[[#This Row],[i1]]*Table3613[[#This Row],[w1]])+(Table3613[[#This Row],[i2]]*Table3613[[#This Row],[w2]]))</f>
        <v>6.5453031206656451E-2</v>
      </c>
      <c r="P137">
        <f>((Table3613[[#This Row],[i1]]*Table3613[[#This Row],[w3]])+(Table3613[[#This Row],[i2]]*Table3613[[#This Row],[w4]]))</f>
        <v>5.9596692219174283E-2</v>
      </c>
      <c r="Q137">
        <f>((1/(1 + EXP(-Table3613[[#This Row],[h1]]))))</f>
        <v>0.51635741848483951</v>
      </c>
      <c r="R137">
        <f>((1/(1 + EXP(-Table3613[[#This Row],[h2]]))))</f>
        <v>0.51489476475616436</v>
      </c>
      <c r="S137">
        <f>((Table3613[[#This Row],[out_h1]]*Table3613[[#This Row],[w5]])+(Table3613[[#This Row],[out_h2]]*Table3613[[#This Row],[w6]]))</f>
        <v>-0.41630744660146124</v>
      </c>
      <c r="T137">
        <f>((Table3613[[#This Row],[out_h1]]*Table3613[[#This Row],[w7]])+(Table3613[[#This Row],[out_h2]]*Table3613[[#This Row],[w8]]))</f>
        <v>-9.4251455632398617E-2</v>
      </c>
      <c r="U137">
        <f>((1/(1 + EXP(-Table3613[[#This Row],[o1]]))))</f>
        <v>0.39740068249343125</v>
      </c>
      <c r="V137">
        <f>((1/(1 + EXP(-Table3613[[#This Row],[o2]]))))</f>
        <v>0.47645456368206213</v>
      </c>
      <c r="W137">
        <f>((1/2 * (Table3613[[#This Row],[t1]]-Table3613[[#This Row],[out_o1]])^2))</f>
        <v>7.5039644398188166E-2</v>
      </c>
      <c r="X137">
        <f>((1/2 * (Table3613[[#This Row],[t2]]-Table3613[[#This Row],[out_o2]])^2))</f>
        <v>0.13186445758149062</v>
      </c>
      <c r="Y137" s="30">
        <f>Table3613[[#This Row],[E1]]+Table3613[[#This Row],[E2]]</f>
        <v>0.20690410197967879</v>
      </c>
      <c r="Z13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-8.7561417593753183E-4</v>
      </c>
      <c r="AA13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-1.7512283518750637E-3</v>
      </c>
      <c r="AB13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2.3429140851409134E-4</v>
      </c>
      <c r="AC13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4.6858281702818268E-4</v>
      </c>
      <c r="AD137">
        <f>(Table3613[[#This Row],[out_o1]]-Table3613[[#This Row],[t1]])*Table3613[[#This Row],[out_o1]]*(1-Table3613[[#This Row],[out_o1]])*Table3613[[#This Row],[out_h1]]</f>
        <v>4.7903588330152021E-2</v>
      </c>
      <c r="AE137">
        <f>(Table3613[[#This Row],[out_o1]]-Table3613[[#This Row],[t1]])*Table3613[[#This Row],[out_o1]]*(1-Table3613[[#This Row],[out_o1]])*Table3613[[#This Row],[out_h2]]</f>
        <v>4.7767894797765838E-2</v>
      </c>
      <c r="AF137">
        <f>(Table3613[[#This Row],[out_o2]]-Table3613[[#This Row],[t2]])*Table3613[[#This Row],[out_o2]]*(1-Table3613[[#This Row],[out_o2]])*Table3613[[#This Row],[out_h1]]</f>
        <v>-6.61462403298229E-2</v>
      </c>
      <c r="AG137">
        <f>(Table3613[[#This Row],[out_o2]]-Table3613[[#This Row],[t2]])*Table3613[[#This Row],[out_o2]]*(1-Table3613[[#This Row],[out_o2]])*Table3613[[#This Row],[out_h2]]</f>
        <v>-6.5958871965211913E-2</v>
      </c>
    </row>
    <row r="138" spans="1:33">
      <c r="A138">
        <v>8</v>
      </c>
      <c r="B138">
        <v>0.05</v>
      </c>
      <c r="C138">
        <v>0.1</v>
      </c>
      <c r="D138">
        <v>0.01</v>
      </c>
      <c r="E138">
        <v>0.99</v>
      </c>
      <c r="F138" s="29">
        <v>0.5</v>
      </c>
      <c r="G138">
        <f t="shared" si="16"/>
        <v>0.30224993191459454</v>
      </c>
      <c r="H138">
        <f t="shared" si="17"/>
        <v>0.5044998638291891</v>
      </c>
      <c r="I138">
        <f t="shared" si="18"/>
        <v>-0.20173037682755998</v>
      </c>
      <c r="J138">
        <f t="shared" si="19"/>
        <v>0.69653924634488018</v>
      </c>
      <c r="K138">
        <f t="shared" si="20"/>
        <v>-7.8338961554250949E-2</v>
      </c>
      <c r="L138">
        <f t="shared" si="21"/>
        <v>-0.77787147227405429</v>
      </c>
      <c r="M138">
        <f t="shared" si="22"/>
        <v>0.54109598905842859</v>
      </c>
      <c r="N138">
        <f t="shared" si="23"/>
        <v>-0.6595365054338449</v>
      </c>
      <c r="O138">
        <f>((Table3613[[#This Row],[i1]]*Table3613[[#This Row],[w1]])+(Table3613[[#This Row],[i2]]*Table3613[[#This Row],[w2]]))</f>
        <v>6.556248297864864E-2</v>
      </c>
      <c r="P138">
        <f>((Table3613[[#This Row],[i1]]*Table3613[[#This Row],[w3]])+(Table3613[[#This Row],[i2]]*Table3613[[#This Row],[w4]]))</f>
        <v>5.9567405793110026E-2</v>
      </c>
      <c r="Q138">
        <f>((1/(1 + EXP(-Table3613[[#This Row],[h1]]))))</f>
        <v>0.51638475209339496</v>
      </c>
      <c r="R138">
        <f>((1/(1 + EXP(-Table3613[[#This Row],[h2]]))))</f>
        <v>0.51488744964376909</v>
      </c>
      <c r="S138">
        <f>((Table3613[[#This Row],[out_h1]]*Table3613[[#This Row],[w5]])+(Table3613[[#This Row],[out_h2]]*Table3613[[#This Row],[w6]]))</f>
        <v>-0.44096930375127752</v>
      </c>
      <c r="T138">
        <f>((Table3613[[#This Row],[out_h1]]*Table3613[[#This Row],[w7]])+(Table3613[[#This Row],[out_h2]]*Table3613[[#This Row],[w8]]))</f>
        <v>-6.0173351061129254E-2</v>
      </c>
      <c r="U138">
        <f>((1/(1 + EXP(-Table3613[[#This Row],[o1]]))))</f>
        <v>0.39151002782494965</v>
      </c>
      <c r="V138">
        <f>((1/(1 + EXP(-Table3613[[#This Row],[o2]]))))</f>
        <v>0.4849611997085686</v>
      </c>
      <c r="W138">
        <f>((1/2 * (Table3613[[#This Row],[t1]]-Table3613[[#This Row],[out_o1]])^2))</f>
        <v>7.2774950665496926E-2</v>
      </c>
      <c r="X138">
        <f>((1/2 * (Table3613[[#This Row],[t2]]-Table3613[[#This Row],[out_o2]])^2))</f>
        <v>0.12753209489990419</v>
      </c>
      <c r="Y138" s="30">
        <f>Table3613[[#This Row],[E1]]+Table3613[[#This Row],[E2]]</f>
        <v>0.20030704556540113</v>
      </c>
      <c r="Z13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-9.4119838546870825E-4</v>
      </c>
      <c r="AA13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-1.8823967709374165E-3</v>
      </c>
      <c r="AB13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1.5607048562250785E-4</v>
      </c>
      <c r="AC13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3.121409712450157E-4</v>
      </c>
      <c r="AD138">
        <f>(Table3613[[#This Row],[out_o1]]-Table3613[[#This Row],[t1]])*Table3613[[#This Row],[out_o1]]*(1-Table3613[[#This Row],[out_o1]])*Table3613[[#This Row],[out_h1]]</f>
        <v>4.6932715531507914E-2</v>
      </c>
      <c r="AE138">
        <f>(Table3613[[#This Row],[out_o1]]-Table3613[[#This Row],[t1]])*Table3613[[#This Row],[out_o1]]*(1-Table3613[[#This Row],[out_o1]])*Table3613[[#This Row],[out_h2]]</f>
        <v>4.6796630045544123E-2</v>
      </c>
      <c r="AF138">
        <f>(Table3613[[#This Row],[out_o2]]-Table3613[[#This Row],[t2]])*Table3613[[#This Row],[out_o2]]*(1-Table3613[[#This Row],[out_o2]])*Table3613[[#This Row],[out_h1]]</f>
        <v>-6.5139601236476788E-2</v>
      </c>
      <c r="AG138">
        <f>(Table3613[[#This Row],[out_o2]]-Table3613[[#This Row],[t2]])*Table3613[[#This Row],[out_o2]]*(1-Table3613[[#This Row],[out_o2]])*Table3613[[#This Row],[out_h2]]</f>
        <v>-6.4950723303688049E-2</v>
      </c>
    </row>
    <row r="139" spans="1:33">
      <c r="A139">
        <v>9</v>
      </c>
      <c r="B139">
        <v>0.05</v>
      </c>
      <c r="C139">
        <v>0.1</v>
      </c>
      <c r="D139">
        <v>0.01</v>
      </c>
      <c r="E139">
        <v>0.99</v>
      </c>
      <c r="F139" s="29">
        <v>0.5</v>
      </c>
      <c r="G139">
        <f t="shared" si="16"/>
        <v>0.30272053110732888</v>
      </c>
      <c r="H139">
        <f t="shared" si="17"/>
        <v>0.50544106221465779</v>
      </c>
      <c r="I139">
        <f t="shared" si="18"/>
        <v>-0.20180841207037123</v>
      </c>
      <c r="J139">
        <f t="shared" si="19"/>
        <v>0.69638317585925769</v>
      </c>
      <c r="K139">
        <f t="shared" si="20"/>
        <v>-0.1018053193200049</v>
      </c>
      <c r="L139">
        <f t="shared" si="21"/>
        <v>-0.8012697872968263</v>
      </c>
      <c r="M139">
        <f t="shared" si="22"/>
        <v>0.57366578967666704</v>
      </c>
      <c r="N139">
        <f t="shared" si="23"/>
        <v>-0.62706114378200084</v>
      </c>
      <c r="O139">
        <f>((Table3613[[#This Row],[i1]]*Table3613[[#This Row],[w1]])+(Table3613[[#This Row],[i2]]*Table3613[[#This Row],[w2]]))</f>
        <v>6.5680132776832226E-2</v>
      </c>
      <c r="P139">
        <f>((Table3613[[#This Row],[i1]]*Table3613[[#This Row],[w3]])+(Table3613[[#This Row],[i2]]*Table3613[[#This Row],[w4]]))</f>
        <v>5.9547896982407207E-2</v>
      </c>
      <c r="Q139">
        <f>((1/(1 + EXP(-Table3613[[#This Row],[h1]]))))</f>
        <v>0.51641413290199389</v>
      </c>
      <c r="R139">
        <f>((1/(1 + EXP(-Table3613[[#This Row],[h2]]))))</f>
        <v>0.5148825767635361</v>
      </c>
      <c r="S139">
        <f>((Table3613[[#This Row],[out_h1]]*Table3613[[#This Row],[w5]])+(Table3613[[#This Row],[out_h2]]*Table3613[[#This Row],[w6]]))</f>
        <v>-0.46513355846761134</v>
      </c>
      <c r="T139">
        <f>((Table3613[[#This Row],[out_h1]]*Table3613[[#This Row],[w7]])+(Table3613[[#This Row],[out_h2]]*Table3613[[#This Row],[w8]]))</f>
        <v>-2.6613736147353184E-2</v>
      </c>
      <c r="U139">
        <f>((1/(1 + EXP(-Table3613[[#This Row],[o1]]))))</f>
        <v>0.38576870989950102</v>
      </c>
      <c r="V139">
        <f>((1/(1 + EXP(-Table3613[[#This Row],[o2]]))))</f>
        <v>0.49334695864927536</v>
      </c>
      <c r="W139">
        <f>((1/2 * (Table3613[[#This Row],[t1]]-Table3613[[#This Row],[out_o1]])^2))</f>
        <v>7.0601061669767678E-2</v>
      </c>
      <c r="X139">
        <f>((1/2 * (Table3613[[#This Row],[t2]]-Table3613[[#This Row],[out_o2]])^2))</f>
        <v>0.1233321217414623</v>
      </c>
      <c r="Y139" s="30">
        <f>Table3613[[#This Row],[E1]]+Table3613[[#This Row],[E2]]</f>
        <v>0.19393318341122998</v>
      </c>
      <c r="Z13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-1.0024214349090071E-3</v>
      </c>
      <c r="AA13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-2.0048428698180142E-3</v>
      </c>
      <c r="AB13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8.1162807426601863E-5</v>
      </c>
      <c r="AC13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1.6232561485320373E-4</v>
      </c>
      <c r="AD139">
        <f>(Table3613[[#This Row],[out_o1]]-Table3613[[#This Row],[t1]])*Table3613[[#This Row],[out_o1]]*(1-Table3613[[#This Row],[out_o1]])*Table3613[[#This Row],[out_h1]]</f>
        <v>4.5980921229156792E-2</v>
      </c>
      <c r="AE139">
        <f>(Table3613[[#This Row],[out_o1]]-Table3613[[#This Row],[t1]])*Table3613[[#This Row],[out_o1]]*(1-Table3613[[#This Row],[out_o1]])*Table3613[[#This Row],[out_h2]]</f>
        <v>4.5844553229767E-2</v>
      </c>
      <c r="AF139">
        <f>(Table3613[[#This Row],[out_o2]]-Table3613[[#This Row],[t2]])*Table3613[[#This Row],[out_o2]]*(1-Table3613[[#This Row],[out_o2]])*Table3613[[#This Row],[out_h1]]</f>
        <v>-6.4108309921556986E-2</v>
      </c>
      <c r="AG139">
        <f>(Table3613[[#This Row],[out_o2]]-Table3613[[#This Row],[t2]])*Table3613[[#This Row],[out_o2]]*(1-Table3613[[#This Row],[out_o2]])*Table3613[[#This Row],[out_h2]]</f>
        <v>-6.3918180586724965E-2</v>
      </c>
    </row>
    <row r="140" spans="1:33">
      <c r="A140">
        <v>10</v>
      </c>
      <c r="B140">
        <v>0.05</v>
      </c>
      <c r="C140">
        <v>0.1</v>
      </c>
      <c r="D140">
        <v>0.01</v>
      </c>
      <c r="E140">
        <v>0.99</v>
      </c>
      <c r="F140" s="29">
        <v>0.5</v>
      </c>
      <c r="G140">
        <f t="shared" si="16"/>
        <v>0.3032217418247834</v>
      </c>
      <c r="H140">
        <f t="shared" si="17"/>
        <v>0.50644348364956682</v>
      </c>
      <c r="I140">
        <f t="shared" si="18"/>
        <v>-0.20184899347408453</v>
      </c>
      <c r="J140">
        <f t="shared" si="19"/>
        <v>0.69630201305183104</v>
      </c>
      <c r="K140">
        <f t="shared" si="20"/>
        <v>-0.1247957799345833</v>
      </c>
      <c r="L140">
        <f t="shared" si="21"/>
        <v>-0.82419206391170985</v>
      </c>
      <c r="M140">
        <f t="shared" si="22"/>
        <v>0.6057199446374455</v>
      </c>
      <c r="N140">
        <f t="shared" si="23"/>
        <v>-0.59510205348863832</v>
      </c>
      <c r="O140">
        <f>((Table3613[[#This Row],[i1]]*Table3613[[#This Row],[w1]])+(Table3613[[#This Row],[i2]]*Table3613[[#This Row],[w2]]))</f>
        <v>6.5805435456195854E-2</v>
      </c>
      <c r="P140">
        <f>((Table3613[[#This Row],[i1]]*Table3613[[#This Row],[w3]])+(Table3613[[#This Row],[i2]]*Table3613[[#This Row],[w4]]))</f>
        <v>5.9537751631478876E-2</v>
      </c>
      <c r="Q140">
        <f>((1/(1 + EXP(-Table3613[[#This Row],[h1]]))))</f>
        <v>0.51644542474791599</v>
      </c>
      <c r="R140">
        <f>((1/(1 + EXP(-Table3613[[#This Row],[h2]]))))</f>
        <v>0.51488004267252629</v>
      </c>
      <c r="S140">
        <f>((Table3613[[#This Row],[out_h1]]*Table3613[[#This Row],[w5]])+(Table3613[[#This Row],[out_h2]]*Table3613[[#This Row],[w6]]))</f>
        <v>-0.488810254612282</v>
      </c>
      <c r="T140">
        <f>((Table3613[[#This Row],[out_h1]]*Table3613[[#This Row],[w7]])+(Table3613[[#This Row],[out_h2]]*Table3613[[#This Row],[w8]]))</f>
        <v>6.4151233918315897E-3</v>
      </c>
      <c r="U140">
        <f>((1/(1 + EXP(-Table3613[[#This Row],[o1]]))))</f>
        <v>0.38017388128885782</v>
      </c>
      <c r="V140">
        <f>((1/(1 + EXP(-Table3613[[#This Row],[o2]]))))</f>
        <v>0.50160377534783973</v>
      </c>
      <c r="W140">
        <f>((1/2 * (Table3613[[#This Row],[t1]]-Table3613[[#This Row],[out_o1]])^2))</f>
        <v>6.851435119422869E-2</v>
      </c>
      <c r="X140">
        <f>((1/2 * (Table3613[[#This Row],[t2]]-Table3613[[#This Row],[out_o2]])^2))</f>
        <v>0.11926543612724169</v>
      </c>
      <c r="Y140" s="30">
        <f>Table3613[[#This Row],[E1]]+Table3613[[#This Row],[E2]]</f>
        <v>0.18777978732147038</v>
      </c>
      <c r="Z14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-1.0593878201115672E-3</v>
      </c>
      <c r="AA14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-2.1187756402231343E-3</v>
      </c>
      <c r="AB14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9.5857919827854584E-6</v>
      </c>
      <c r="AC14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1.9171583965570917E-5</v>
      </c>
      <c r="AD140">
        <f>(Table3613[[#This Row],[out_o1]]-Table3613[[#This Row],[t1]])*Table3613[[#This Row],[out_o1]]*(1-Table3613[[#This Row],[out_o1]])*Table3613[[#This Row],[out_h1]]</f>
        <v>4.5048709717123978E-2</v>
      </c>
      <c r="AE140">
        <f>(Table3613[[#This Row],[out_o1]]-Table3613[[#This Row],[t1]])*Table3613[[#This Row],[out_o1]]*(1-Table3613[[#This Row],[out_o1]])*Table3613[[#This Row],[out_h2]]</f>
        <v>4.491216393836131E-2</v>
      </c>
      <c r="AF140">
        <f>(Table3613[[#This Row],[out_o2]]-Table3613[[#This Row],[t2]])*Table3613[[#This Row],[out_o2]]*(1-Table3613[[#This Row],[out_o2]])*Table3613[[#This Row],[out_h1]]</f>
        <v>-6.3056850161837721E-2</v>
      </c>
      <c r="AG140">
        <f>(Table3613[[#This Row],[out_o2]]-Table3613[[#This Row],[t2]])*Table3613[[#This Row],[out_o2]]*(1-Table3613[[#This Row],[out_o2]])*Table3613[[#This Row],[out_h2]]</f>
        <v>-6.2865720454333668E-2</v>
      </c>
    </row>
    <row r="141" spans="1:33">
      <c r="A141">
        <v>11</v>
      </c>
      <c r="B141">
        <v>0.05</v>
      </c>
      <c r="C141">
        <v>0.1</v>
      </c>
      <c r="D141">
        <v>0.01</v>
      </c>
      <c r="E141">
        <v>0.99</v>
      </c>
      <c r="F141" s="29">
        <v>0.5</v>
      </c>
      <c r="G141">
        <f t="shared" si="16"/>
        <v>0.3037514357348392</v>
      </c>
      <c r="H141">
        <f t="shared" si="17"/>
        <v>0.50750287146967843</v>
      </c>
      <c r="I141">
        <f t="shared" si="18"/>
        <v>-0.20185378637007592</v>
      </c>
      <c r="J141">
        <f t="shared" si="19"/>
        <v>0.6962924272598483</v>
      </c>
      <c r="K141">
        <f t="shared" si="20"/>
        <v>-0.14732013479314529</v>
      </c>
      <c r="L141">
        <f t="shared" si="21"/>
        <v>-0.84664814588089055</v>
      </c>
      <c r="M141">
        <f t="shared" si="22"/>
        <v>0.6372483697183644</v>
      </c>
      <c r="N141">
        <f t="shared" si="23"/>
        <v>-0.56366919326147147</v>
      </c>
      <c r="O141">
        <f>((Table3613[[#This Row],[i1]]*Table3613[[#This Row],[w1]])+(Table3613[[#This Row],[i2]]*Table3613[[#This Row],[w2]]))</f>
        <v>6.5937858933709806E-2</v>
      </c>
      <c r="P141">
        <f>((Table3613[[#This Row],[i1]]*Table3613[[#This Row],[w3]])+(Table3613[[#This Row],[i2]]*Table3613[[#This Row],[w4]]))</f>
        <v>5.9536553407481041E-2</v>
      </c>
      <c r="Q141">
        <f>((1/(1 + EXP(-Table3613[[#This Row],[h1]]))))</f>
        <v>0.51647849473103391</v>
      </c>
      <c r="R141">
        <f>((1/(1 + EXP(-Table3613[[#This Row],[h2]]))))</f>
        <v>0.51487974338182707</v>
      </c>
      <c r="S141">
        <f>((Table3613[[#This Row],[out_h1]]*Table3613[[#This Row],[w5]])+(Table3613[[#This Row],[out_h2]]*Table3613[[#This Row],[w6]]))</f>
        <v>-0.51200966154738925</v>
      </c>
      <c r="T141">
        <f>((Table3613[[#This Row],[out_h1]]*Table3613[[#This Row],[w7]])+(Table3613[[#This Row],[out_h2]]*Table3613[[#This Row],[w8]]))</f>
        <v>3.8903229183238353E-2</v>
      </c>
      <c r="U141">
        <f>((1/(1 + EXP(-Table3613[[#This Row],[o1]]))))</f>
        <v>0.3747225322439392</v>
      </c>
      <c r="V141">
        <f>((1/(1 + EXP(-Table3613[[#This Row],[o2]]))))</f>
        <v>0.50972458084539618</v>
      </c>
      <c r="W141">
        <f>((1/2 * (Table3613[[#This Row],[t1]]-Table3613[[#This Row],[out_o1]])^2))</f>
        <v>6.6511262763215631E-2</v>
      </c>
      <c r="X141">
        <f>((1/2 * (Table3613[[#This Row],[t2]]-Table3613[[#This Row],[out_o2]])^2))</f>
        <v>0.11533223912206519</v>
      </c>
      <c r="Y141" s="30">
        <f>Table3613[[#This Row],[E1]]+Table3613[[#This Row],[E2]]</f>
        <v>0.18184350188528081</v>
      </c>
      <c r="Z14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-1.1122181930395001E-3</v>
      </c>
      <c r="AA14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-2.2244363860790001E-3</v>
      </c>
      <c r="AB14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-5.8662302044623533E-5</v>
      </c>
      <c r="AC14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-1.1732460408924707E-4</v>
      </c>
      <c r="AD141">
        <f>(Table3613[[#This Row],[out_o1]]-Table3613[[#This Row],[t1]])*Table3613[[#This Row],[out_o1]]*(1-Table3613[[#This Row],[out_o1]])*Table3613[[#This Row],[out_h1]]</f>
        <v>4.4136452609000079E-2</v>
      </c>
      <c r="AE141">
        <f>(Table3613[[#This Row],[out_o1]]-Table3613[[#This Row],[t1]])*Table3613[[#This Row],[out_o1]]*(1-Table3613[[#This Row],[out_o1]])*Table3613[[#This Row],[out_h2]]</f>
        <v>4.3999828889178812E-2</v>
      </c>
      <c r="AF141">
        <f>(Table3613[[#This Row],[out_o2]]-Table3613[[#This Row],[t2]])*Table3613[[#This Row],[out_o2]]*(1-Table3613[[#This Row],[out_o2]])*Table3613[[#This Row],[out_h1]]</f>
        <v>-6.198952374164491E-2</v>
      </c>
      <c r="AG141">
        <f>(Table3613[[#This Row],[out_o2]]-Table3613[[#This Row],[t2]])*Table3613[[#This Row],[out_o2]]*(1-Table3613[[#This Row],[out_o2]])*Table3613[[#This Row],[out_h2]]</f>
        <v>-6.1797636110834157E-2</v>
      </c>
    </row>
    <row r="142" spans="1:33">
      <c r="A142">
        <v>12</v>
      </c>
      <c r="B142">
        <v>0.05</v>
      </c>
      <c r="C142">
        <v>0.1</v>
      </c>
      <c r="D142">
        <v>0.01</v>
      </c>
      <c r="E142">
        <v>0.99</v>
      </c>
      <c r="F142" s="29">
        <v>0.5</v>
      </c>
      <c r="G142">
        <f t="shared" si="16"/>
        <v>0.30430754483135897</v>
      </c>
      <c r="H142">
        <f t="shared" si="17"/>
        <v>0.50861508966271796</v>
      </c>
      <c r="I142">
        <f t="shared" si="18"/>
        <v>-0.20182445521905362</v>
      </c>
      <c r="J142">
        <f t="shared" si="19"/>
        <v>0.69635108956189296</v>
      </c>
      <c r="K142">
        <f t="shared" si="20"/>
        <v>-0.16938836109764532</v>
      </c>
      <c r="L142">
        <f t="shared" si="21"/>
        <v>-0.86864806032547992</v>
      </c>
      <c r="M142">
        <f t="shared" si="22"/>
        <v>0.66824313158918691</v>
      </c>
      <c r="N142">
        <f t="shared" si="23"/>
        <v>-0.53277037520605441</v>
      </c>
      <c r="O142">
        <f>((Table3613[[#This Row],[i1]]*Table3613[[#This Row],[w1]])+(Table3613[[#This Row],[i2]]*Table3613[[#This Row],[w2]]))</f>
        <v>6.6076886207839747E-2</v>
      </c>
      <c r="P142">
        <f>((Table3613[[#This Row],[i1]]*Table3613[[#This Row],[w3]])+(Table3613[[#This Row],[i2]]*Table3613[[#This Row],[w4]]))</f>
        <v>5.9543886195236616E-2</v>
      </c>
      <c r="Q142">
        <f>((1/(1 + EXP(-Table3613[[#This Row],[h1]]))))</f>
        <v>0.51651321371839509</v>
      </c>
      <c r="R142">
        <f>((1/(1 + EXP(-Table3613[[#This Row],[h2]]))))</f>
        <v>0.51488157495503739</v>
      </c>
      <c r="S142">
        <f>((Table3613[[#This Row],[out_h1]]*Table3613[[#This Row],[w5]])+(Table3613[[#This Row],[out_h2]]*Table3613[[#This Row],[w6]]))</f>
        <v>-0.53474220813905815</v>
      </c>
      <c r="T142">
        <f>((Table3613[[#This Row],[out_h1]]*Table3613[[#This Row],[w7]])+(Table3613[[#This Row],[out_h2]]*Table3613[[#This Row],[w8]]))</f>
        <v>7.0842757566895787E-2</v>
      </c>
      <c r="U142">
        <f>((1/(1 + EXP(-Table3613[[#This Row],[o1]]))))</f>
        <v>0.3694115240774325</v>
      </c>
      <c r="V142">
        <f>((1/(1 + EXP(-Table3613[[#This Row],[o2]]))))</f>
        <v>0.5177032860595997</v>
      </c>
      <c r="W142">
        <f>((1/2 * (Table3613[[#This Row],[t1]]-Table3613[[#This Row],[out_o1]])^2))</f>
        <v>6.4588321819831415E-2</v>
      </c>
      <c r="X142">
        <f>((1/2 * (Table3613[[#This Row],[t2]]-Table3613[[#This Row],[out_o2]])^2))</f>
        <v>0.11153209299945015</v>
      </c>
      <c r="Y142" s="30">
        <f>Table3613[[#This Row],[E1]]+Table3613[[#This Row],[E2]]</f>
        <v>0.17612041481928156</v>
      </c>
      <c r="Z14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-1.1610467990779509E-3</v>
      </c>
      <c r="AA14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-2.3220935981559019E-3</v>
      </c>
      <c r="AB14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-1.2360097858172072E-4</v>
      </c>
      <c r="AC14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-2.4720195716344145E-4</v>
      </c>
      <c r="AD142">
        <f>(Table3613[[#This Row],[out_o1]]-Table3613[[#This Row],[t1]])*Table3613[[#This Row],[out_o1]]*(1-Table3613[[#This Row],[out_o1]])*Table3613[[#This Row],[out_h1]]</f>
        <v>4.324440276935889E-2</v>
      </c>
      <c r="AE142">
        <f>(Table3613[[#This Row],[out_o1]]-Table3613[[#This Row],[t1]])*Table3613[[#This Row],[out_o1]]*(1-Table3613[[#This Row],[out_o1]])*Table3613[[#This Row],[out_h2]]</f>
        <v>4.3107795917912091E-2</v>
      </c>
      <c r="AF142">
        <f>(Table3613[[#This Row],[out_o2]]-Table3613[[#This Row],[t2]])*Table3613[[#This Row],[out_o2]]*(1-Table3613[[#This Row],[out_o2]])*Table3613[[#This Row],[out_h1]]</f>
        <v>-6.0910418696050704E-2</v>
      </c>
      <c r="AG142">
        <f>(Table3613[[#This Row],[out_o2]]-Table3613[[#This Row],[t2]])*Table3613[[#This Row],[out_o2]]*(1-Table3613[[#This Row],[out_o2]])*Table3613[[#This Row],[out_h2]]</f>
        <v>-6.0718005805930515E-2</v>
      </c>
    </row>
    <row r="143" spans="1:33">
      <c r="A143">
        <v>13</v>
      </c>
      <c r="B143">
        <v>0.05</v>
      </c>
      <c r="C143">
        <v>0.1</v>
      </c>
      <c r="D143">
        <v>0.01</v>
      </c>
      <c r="E143">
        <v>0.99</v>
      </c>
      <c r="F143" s="29">
        <v>0.5</v>
      </c>
      <c r="G143">
        <f t="shared" si="16"/>
        <v>0.30488806823089792</v>
      </c>
      <c r="H143">
        <f t="shared" si="17"/>
        <v>0.50977613646179587</v>
      </c>
      <c r="I143">
        <f t="shared" si="18"/>
        <v>-0.20176265472976276</v>
      </c>
      <c r="J143">
        <f t="shared" si="19"/>
        <v>0.69647469054047473</v>
      </c>
      <c r="K143">
        <f t="shared" si="20"/>
        <v>-0.19101056248232476</v>
      </c>
      <c r="L143">
        <f t="shared" si="21"/>
        <v>-0.89020195828443593</v>
      </c>
      <c r="M143">
        <f t="shared" si="22"/>
        <v>0.69869834093721228</v>
      </c>
      <c r="N143">
        <f t="shared" si="23"/>
        <v>-0.50241137230308919</v>
      </c>
      <c r="O143">
        <f>((Table3613[[#This Row],[i1]]*Table3613[[#This Row],[w1]])+(Table3613[[#This Row],[i2]]*Table3613[[#This Row],[w2]]))</f>
        <v>6.6222017057724486E-2</v>
      </c>
      <c r="P143">
        <f>((Table3613[[#This Row],[i1]]*Table3613[[#This Row],[w3]])+(Table3613[[#This Row],[i2]]*Table3613[[#This Row],[w4]]))</f>
        <v>5.9559336317559337E-2</v>
      </c>
      <c r="Q143">
        <f>((1/(1 + EXP(-Table3613[[#This Row],[h1]]))))</f>
        <v>0.51654945676875941</v>
      </c>
      <c r="R143">
        <f>((1/(1 + EXP(-Table3613[[#This Row],[h2]]))))</f>
        <v>0.51488543406312692</v>
      </c>
      <c r="S143">
        <f>((Table3613[[#This Row],[out_h1]]*Table3613[[#This Row],[w5]])+(Table3613[[#This Row],[out_h2]]*Table3613[[#This Row],[w6]]))</f>
        <v>-0.55701842398246737</v>
      </c>
      <c r="T143">
        <f>((Table3613[[#This Row],[out_h1]]*Table3613[[#This Row],[w7]])+(Table3613[[#This Row],[out_h2]]*Table3613[[#This Row],[w8]]))</f>
        <v>0.10222795094982312</v>
      </c>
      <c r="U143">
        <f>((1/(1 + EXP(-Table3613[[#This Row],[o1]]))))</f>
        <v>0.36423761915282987</v>
      </c>
      <c r="V143">
        <f>((1/(1 + EXP(-Table3613[[#This Row],[o2]]))))</f>
        <v>0.52553475391613436</v>
      </c>
      <c r="W143">
        <f>((1/2 * (Table3613[[#This Row],[t1]]-Table3613[[#This Row],[out_o1]])^2))</f>
        <v>6.2742145411532668E-2</v>
      </c>
      <c r="X143">
        <f>((1/2 * (Table3613[[#This Row],[t2]]-Table3613[[#This Row],[out_o2]])^2))</f>
        <v>0.10786398240987292</v>
      </c>
      <c r="Y143" s="30">
        <f>Table3613[[#This Row],[E1]]+Table3613[[#This Row],[E2]]</f>
        <v>0.17060612782140561</v>
      </c>
      <c r="Z14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-1.2060189702425591E-3</v>
      </c>
      <c r="AA14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-2.4120379404851183E-3</v>
      </c>
      <c r="AB14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-1.8526594416751717E-4</v>
      </c>
      <c r="AC14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-3.7053188833503434E-4</v>
      </c>
      <c r="AD143">
        <f>(Table3613[[#This Row],[out_o1]]-Table3613[[#This Row],[t1]])*Table3613[[#This Row],[out_o1]]*(1-Table3613[[#This Row],[out_o1]])*Table3613[[#This Row],[out_h1]]</f>
        <v>4.237270742734562E-2</v>
      </c>
      <c r="AE143">
        <f>(Table3613[[#This Row],[out_o1]]-Table3613[[#This Row],[t1]])*Table3613[[#This Row],[out_o1]]*(1-Table3613[[#This Row],[out_o1]])*Table3613[[#This Row],[out_h2]]</f>
        <v>4.2236207143908501E-2</v>
      </c>
      <c r="AF143">
        <f>(Table3613[[#This Row],[out_o2]]-Table3613[[#This Row],[t2]])*Table3613[[#This Row],[out_o2]]*(1-Table3613[[#This Row],[out_o2]])*Table3613[[#This Row],[out_h1]]</f>
        <v>-5.9823384597842998E-2</v>
      </c>
      <c r="AG143">
        <f>(Table3613[[#This Row],[out_o2]]-Table3613[[#This Row],[t2]])*Table3613[[#This Row],[out_o2]]*(1-Table3613[[#This Row],[out_o2]])*Table3613[[#This Row],[out_h2]]</f>
        <v>-5.9630668355488768E-2</v>
      </c>
    </row>
    <row r="144" spans="1:33">
      <c r="A144">
        <v>14</v>
      </c>
      <c r="B144">
        <v>0.05</v>
      </c>
      <c r="C144">
        <v>0.1</v>
      </c>
      <c r="D144">
        <v>0.01</v>
      </c>
      <c r="E144">
        <v>0.99</v>
      </c>
      <c r="F144" s="29">
        <v>0.5</v>
      </c>
      <c r="G144">
        <f t="shared" si="16"/>
        <v>0.30549107771601919</v>
      </c>
      <c r="H144">
        <f t="shared" si="17"/>
        <v>0.5109821554320384</v>
      </c>
      <c r="I144">
        <f t="shared" si="18"/>
        <v>-0.20167002175767901</v>
      </c>
      <c r="J144">
        <f t="shared" si="19"/>
        <v>0.6966599564846423</v>
      </c>
      <c r="K144">
        <f t="shared" si="20"/>
        <v>-0.21219691619599756</v>
      </c>
      <c r="L144">
        <f t="shared" si="21"/>
        <v>-0.91132006185639014</v>
      </c>
      <c r="M144">
        <f t="shared" si="22"/>
        <v>0.72861003323613382</v>
      </c>
      <c r="N144">
        <f t="shared" si="23"/>
        <v>-0.47259603812534479</v>
      </c>
      <c r="O144">
        <f>((Table3613[[#This Row],[i1]]*Table3613[[#This Row],[w1]])+(Table3613[[#This Row],[i2]]*Table3613[[#This Row],[w2]]))</f>
        <v>6.6372769429004802E-2</v>
      </c>
      <c r="P144">
        <f>((Table3613[[#This Row],[i1]]*Table3613[[#This Row],[w3]])+(Table3613[[#This Row],[i2]]*Table3613[[#This Row],[w4]]))</f>
        <v>5.9582494560580283E-2</v>
      </c>
      <c r="Q144">
        <f>((1/(1 + EXP(-Table3613[[#This Row],[h1]]))))</f>
        <v>0.51658710347884385</v>
      </c>
      <c r="R144">
        <f>((1/(1 + EXP(-Table3613[[#This Row],[h2]]))))</f>
        <v>0.51489121849057362</v>
      </c>
      <c r="S144">
        <f>((Table3613[[#This Row],[out_h1]]*Table3613[[#This Row],[w5]])+(Table3613[[#This Row],[out_h2]]*Table3613[[#This Row],[w6]]))</f>
        <v>-0.578848887388975</v>
      </c>
      <c r="T144">
        <f>((Table3613[[#This Row],[out_h1]]*Table3613[[#This Row],[w7]])+(Table3613[[#This Row],[out_h2]]*Table3613[[#This Row],[w8]]))</f>
        <v>0.13305499671090218</v>
      </c>
      <c r="U144">
        <f>((1/(1 + EXP(-Table3613[[#This Row],[o1]]))))</f>
        <v>0.35919750765053066</v>
      </c>
      <c r="V144">
        <f>((1/(1 + EXP(-Table3613[[#This Row],[o2]]))))</f>
        <v>0.53321476180306382</v>
      </c>
      <c r="W144">
        <f>((1/2 * (Table3613[[#This Row],[t1]]-Table3613[[#This Row],[out_o1]])^2))</f>
        <v>6.0969449674671203E-2</v>
      </c>
      <c r="X144">
        <f>((1/2 * (Table3613[[#This Row],[t2]]-Table3613[[#This Row],[out_o2]])^2))</f>
        <v>0.10432637691731586</v>
      </c>
      <c r="Y144" s="30">
        <f>Table3613[[#This Row],[E1]]+Table3613[[#This Row],[E2]]</f>
        <v>0.16529582659198705</v>
      </c>
      <c r="Z14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-1.2472887210057879E-3</v>
      </c>
      <c r="AA14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-2.4945774420115758E-3</v>
      </c>
      <c r="AB14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-2.4370744004158993E-4</v>
      </c>
      <c r="AC14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-4.8741488008317987E-4</v>
      </c>
      <c r="AD144">
        <f>(Table3613[[#This Row],[out_o1]]-Table3613[[#This Row],[t1]])*Table3613[[#This Row],[out_o1]]*(1-Table3613[[#This Row],[out_o1]])*Table3613[[#This Row],[out_h1]]</f>
        <v>4.1521420420030916E-2</v>
      </c>
      <c r="AE144">
        <f>(Table3613[[#This Row],[out_o1]]-Table3613[[#This Row],[t1]])*Table3613[[#This Row],[out_o1]]*(1-Table3613[[#This Row],[out_o1]])*Table3613[[#This Row],[out_h2]]</f>
        <v>4.1385111261115042E-2</v>
      </c>
      <c r="AF144">
        <f>(Table3613[[#This Row],[out_o2]]-Table3613[[#This Row],[t2]])*Table3613[[#This Row],[out_o2]]*(1-Table3613[[#This Row],[out_o2]])*Table3613[[#This Row],[out_h1]]</f>
        <v>-5.8732014562466392E-2</v>
      </c>
      <c r="AG144">
        <f>(Table3613[[#This Row],[out_o2]]-Table3613[[#This Row],[t2]])*Table3613[[#This Row],[out_o2]]*(1-Table3613[[#This Row],[out_o2]])*Table3613[[#This Row],[out_h2]]</f>
        <v>-5.8539205370838107E-2</v>
      </c>
    </row>
    <row r="145" spans="1:33">
      <c r="A145">
        <v>15</v>
      </c>
      <c r="B145">
        <v>0.05</v>
      </c>
      <c r="C145">
        <v>0.1</v>
      </c>
      <c r="D145">
        <v>0.01</v>
      </c>
      <c r="E145">
        <v>0.99</v>
      </c>
      <c r="F145" s="29">
        <v>0.5</v>
      </c>
      <c r="G145">
        <f t="shared" si="16"/>
        <v>0.30611472207652207</v>
      </c>
      <c r="H145">
        <f t="shared" si="17"/>
        <v>0.51222944415304417</v>
      </c>
      <c r="I145">
        <f t="shared" si="18"/>
        <v>-0.20154816803765821</v>
      </c>
      <c r="J145">
        <f t="shared" si="19"/>
        <v>0.69690366392468384</v>
      </c>
      <c r="K145">
        <f t="shared" si="20"/>
        <v>-0.23295762640601303</v>
      </c>
      <c r="L145">
        <f t="shared" si="21"/>
        <v>-0.93201261748694764</v>
      </c>
      <c r="M145">
        <f t="shared" si="22"/>
        <v>0.757976040517367</v>
      </c>
      <c r="N145">
        <f t="shared" si="23"/>
        <v>-0.44332643543992573</v>
      </c>
      <c r="O145">
        <f>((Table3613[[#This Row],[i1]]*Table3613[[#This Row],[w1]])+(Table3613[[#This Row],[i2]]*Table3613[[#This Row],[w2]]))</f>
        <v>6.6528680519130523E-2</v>
      </c>
      <c r="P145">
        <f>((Table3613[[#This Row],[i1]]*Table3613[[#This Row],[w3]])+(Table3613[[#This Row],[i2]]*Table3613[[#This Row],[w4]]))</f>
        <v>5.9612957990585469E-2</v>
      </c>
      <c r="Q145">
        <f>((1/(1 + EXP(-Table3613[[#This Row],[h1]]))))</f>
        <v>0.51662603825447639</v>
      </c>
      <c r="R145">
        <f>((1/(1 + EXP(-Table3613[[#This Row],[h2]]))))</f>
        <v>0.51489882758940597</v>
      </c>
      <c r="S145">
        <f>((Table3613[[#This Row],[out_h1]]*Table3613[[#This Row],[w5]])+(Table3613[[#This Row],[out_h2]]*Table3613[[#This Row],[w6]]))</f>
        <v>-0.60024417965386778</v>
      </c>
      <c r="T145">
        <f>((Table3613[[#This Row],[out_h1]]*Table3613[[#This Row],[w7]])+(Table3613[[#This Row],[out_h2]]*Table3613[[#This Row],[w8]]))</f>
        <v>0.16332189705689354</v>
      </c>
      <c r="U145">
        <f>((1/(1 + EXP(-Table3613[[#This Row],[o1]]))))</f>
        <v>0.35428783130465868</v>
      </c>
      <c r="V145">
        <f>((1/(1 + EXP(-Table3613[[#This Row],[o2]]))))</f>
        <v>0.54073995622244864</v>
      </c>
      <c r="W145">
        <f>((1/2 * (Table3613[[#This Row],[t1]]-Table3613[[#This Row],[out_o1]])^2))</f>
        <v>5.9267055392232558E-2</v>
      </c>
      <c r="X145">
        <f>((1/2 * (Table3613[[#This Row],[t2]]-Table3613[[#This Row],[out_o2]])^2))</f>
        <v>0.10091729346750368</v>
      </c>
      <c r="Y145" s="30">
        <f>Table3613[[#This Row],[E1]]+Table3613[[#This Row],[E2]]</f>
        <v>0.16018434885973623</v>
      </c>
      <c r="Z14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-1.2850164844475005E-3</v>
      </c>
      <c r="AA14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-2.570032968895001E-3</v>
      </c>
      <c r="AB14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-2.9898851764432712E-4</v>
      </c>
      <c r="AC14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-5.9797703528865424E-4</v>
      </c>
      <c r="AD145">
        <f>(Table3613[[#This Row],[out_o1]]-Table3613[[#This Row],[t1]])*Table3613[[#This Row],[out_o1]]*(1-Table3613[[#This Row],[out_o1]])*Table3613[[#This Row],[out_h1]]</f>
        <v>4.0690513540495368E-2</v>
      </c>
      <c r="AE145">
        <f>(Table3613[[#This Row],[out_o1]]-Table3613[[#This Row],[t1]])*Table3613[[#This Row],[out_o1]]*(1-Table3613[[#This Row],[out_o1]])*Table3613[[#This Row],[out_h2]]</f>
        <v>4.0554474928907389E-2</v>
      </c>
      <c r="AF145">
        <f>(Table3613[[#This Row],[out_o2]]-Table3613[[#This Row],[t2]])*Table3613[[#This Row],[out_o2]]*(1-Table3613[[#This Row],[out_o2]])*Table3613[[#This Row],[out_h1]]</f>
        <v>-5.7639633485807792E-2</v>
      </c>
      <c r="AG145">
        <f>(Table3613[[#This Row],[out_o2]]-Table3613[[#This Row],[t2]])*Table3613[[#This Row],[out_o2]]*(1-Table3613[[#This Row],[out_o2]])*Table3613[[#This Row],[out_h2]]</f>
        <v>-5.7446929707222018E-2</v>
      </c>
    </row>
    <row r="146" spans="1:33">
      <c r="A146">
        <v>16</v>
      </c>
      <c r="B146">
        <v>0.05</v>
      </c>
      <c r="C146">
        <v>0.1</v>
      </c>
      <c r="D146">
        <v>0.01</v>
      </c>
      <c r="E146">
        <v>0.99</v>
      </c>
      <c r="F146" s="29">
        <v>0.5</v>
      </c>
      <c r="G146">
        <f t="shared" si="16"/>
        <v>0.3067572303187458</v>
      </c>
      <c r="H146">
        <f t="shared" si="17"/>
        <v>0.51351446063749162</v>
      </c>
      <c r="I146">
        <f t="shared" si="18"/>
        <v>-0.20139867377883605</v>
      </c>
      <c r="J146">
        <f t="shared" si="19"/>
        <v>0.69720265244232815</v>
      </c>
      <c r="K146">
        <f t="shared" si="20"/>
        <v>-0.25330288317626071</v>
      </c>
      <c r="L146">
        <f t="shared" si="21"/>
        <v>-0.95228985495140128</v>
      </c>
      <c r="M146">
        <f t="shared" si="22"/>
        <v>0.7867958572602709</v>
      </c>
      <c r="N146">
        <f t="shared" si="23"/>
        <v>-0.41460297058631473</v>
      </c>
      <c r="O146">
        <f>((Table3613[[#This Row],[i1]]*Table3613[[#This Row],[w1]])+(Table3613[[#This Row],[i2]]*Table3613[[#This Row],[w2]]))</f>
        <v>6.6689307579686455E-2</v>
      </c>
      <c r="P146">
        <f>((Table3613[[#This Row],[i1]]*Table3613[[#This Row],[w3]])+(Table3613[[#This Row],[i2]]*Table3613[[#This Row],[w4]]))</f>
        <v>5.9650331555291015E-2</v>
      </c>
      <c r="Q146">
        <f>((1/(1 + EXP(-Table3613[[#This Row],[h1]]))))</f>
        <v>0.51666615051104658</v>
      </c>
      <c r="R146">
        <f>((1/(1 + EXP(-Table3613[[#This Row],[h2]]))))</f>
        <v>0.51490816267938389</v>
      </c>
      <c r="S146">
        <f>((Table3613[[#This Row],[out_h1]]*Table3613[[#This Row],[w5]])+(Table3613[[#This Row],[out_h2]]*Table3613[[#This Row],[w6]]))</f>
        <v>-0.62121484511527103</v>
      </c>
      <c r="T146">
        <f>((Table3613[[#This Row],[out_h1]]*Table3613[[#This Row],[w7]])+(Table3613[[#This Row],[out_h2]]*Table3613[[#This Row],[w8]]))</f>
        <v>0.19302833298268909</v>
      </c>
      <c r="U146">
        <f>((1/(1 + EXP(-Table3613[[#This Row],[o1]]))))</f>
        <v>0.34950520431821092</v>
      </c>
      <c r="V146">
        <f>((1/(1 + EXP(-Table3613[[#This Row],[o2]]))))</f>
        <v>0.5481078014525641</v>
      </c>
      <c r="W146">
        <f>((1/2 * (Table3613[[#This Row],[t1]]-Table3613[[#This Row],[out_o1]])^2))</f>
        <v>5.763189187957507E-2</v>
      </c>
      <c r="X146">
        <f>((1/2 * (Table3613[[#This Row],[t2]]-Table3613[[#This Row],[out_o2]])^2))</f>
        <v>9.7634357568543245E-2</v>
      </c>
      <c r="Y146" s="30">
        <f>Table3613[[#This Row],[E1]]+Table3613[[#This Row],[E2]]</f>
        <v>0.15526624944811832</v>
      </c>
      <c r="Z14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-1.3193670172905753E-3</v>
      </c>
      <c r="AA14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-2.6387340345811507E-3</v>
      </c>
      <c r="AB14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-3.5118330342645961E-4</v>
      </c>
      <c r="AC14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-7.0236660685291921E-4</v>
      </c>
      <c r="AD146">
        <f>(Table3613[[#This Row],[out_o1]]-Table3613[[#This Row],[t1]])*Table3613[[#This Row],[out_o1]]*(1-Table3613[[#This Row],[out_o1]])*Table3613[[#This Row],[out_h1]]</f>
        <v>3.9879886987575788E-2</v>
      </c>
      <c r="AE146">
        <f>(Table3613[[#This Row],[out_o1]]-Table3613[[#This Row],[t1]])*Table3613[[#This Row],[out_o1]]*(1-Table3613[[#This Row],[out_o1]])*Table3613[[#This Row],[out_h2]]</f>
        <v>3.9744193259657098E-2</v>
      </c>
      <c r="AF146">
        <f>(Table3613[[#This Row],[out_o2]]-Table3613[[#This Row],[t2]])*Table3613[[#This Row],[out_o2]]*(1-Table3613[[#This Row],[out_o2]])*Table3613[[#This Row],[out_h1]]</f>
        <v>-5.6549291916179682E-2</v>
      </c>
      <c r="AG146">
        <f>(Table3613[[#This Row],[out_o2]]-Table3613[[#This Row],[t2]])*Table3613[[#This Row],[out_o2]]*(1-Table3613[[#This Row],[out_o2]])*Table3613[[#This Row],[out_h2]]</f>
        <v>-5.6356879529613518E-2</v>
      </c>
    </row>
    <row r="147" spans="1:33">
      <c r="A147">
        <v>17</v>
      </c>
      <c r="B147">
        <v>0.05</v>
      </c>
      <c r="C147">
        <v>0.1</v>
      </c>
      <c r="D147">
        <v>0.01</v>
      </c>
      <c r="E147">
        <v>0.99</v>
      </c>
      <c r="F147" s="29">
        <v>0.5</v>
      </c>
      <c r="G147">
        <f t="shared" si="16"/>
        <v>0.30741691382739111</v>
      </c>
      <c r="H147">
        <f t="shared" si="17"/>
        <v>0.51483382765478225</v>
      </c>
      <c r="I147">
        <f t="shared" si="18"/>
        <v>-0.20122308212712281</v>
      </c>
      <c r="J147">
        <f t="shared" si="19"/>
        <v>0.69755383574575458</v>
      </c>
      <c r="K147">
        <f t="shared" si="20"/>
        <v>-0.27324282667004862</v>
      </c>
      <c r="L147">
        <f t="shared" si="21"/>
        <v>-0.97216195158122987</v>
      </c>
      <c r="M147">
        <f t="shared" si="22"/>
        <v>0.81507050321836072</v>
      </c>
      <c r="N147">
        <f t="shared" si="23"/>
        <v>-0.38642453082150796</v>
      </c>
      <c r="O147">
        <f>((Table3613[[#This Row],[i1]]*Table3613[[#This Row],[w1]])+(Table3613[[#This Row],[i2]]*Table3613[[#This Row],[w2]]))</f>
        <v>6.6854228456847783E-2</v>
      </c>
      <c r="P147">
        <f>((Table3613[[#This Row],[i1]]*Table3613[[#This Row],[w3]])+(Table3613[[#This Row],[i2]]*Table3613[[#This Row],[w4]]))</f>
        <v>5.9694229468219319E-2</v>
      </c>
      <c r="Q147">
        <f>((1/(1 + EXP(-Table3613[[#This Row],[h1]]))))</f>
        <v>0.51670733480852726</v>
      </c>
      <c r="R147">
        <f>((1/(1 + EXP(-Table3613[[#This Row],[h2]]))))</f>
        <v>0.51491912739398182</v>
      </c>
      <c r="S147">
        <f>((Table3613[[#This Row],[out_h1]]*Table3613[[#This Row],[w5]])+(Table3613[[#This Row],[out_h2]]*Table3613[[#This Row],[w6]]))</f>
        <v>-0.64177135651806649</v>
      </c>
      <c r="T147">
        <f>((Table3613[[#This Row],[out_h1]]*Table3613[[#This Row],[w7]])+(Table3613[[#This Row],[out_h2]]*Table3613[[#This Row],[w8]]))</f>
        <v>0.22217552518476458</v>
      </c>
      <c r="U147">
        <f>((1/(1 + EXP(-Table3613[[#This Row],[o1]]))))</f>
        <v>0.34484623167078166</v>
      </c>
      <c r="V147">
        <f>((1/(1 + EXP(-Table3613[[#This Row],[o2]]))))</f>
        <v>0.55531652392189046</v>
      </c>
      <c r="W147">
        <f>((1/2 * (Table3613[[#This Row],[t1]]-Table3613[[#This Row],[out_o1]])^2))</f>
        <v>5.6060999432061387E-2</v>
      </c>
      <c r="X147">
        <f>((1/2 * (Table3613[[#This Row],[t2]]-Table3613[[#This Row],[out_o2]])^2))</f>
        <v>9.4474862187674216E-2</v>
      </c>
      <c r="Y147" s="30">
        <f>Table3613[[#This Row],[E1]]+Table3613[[#This Row],[E2]]</f>
        <v>0.15053586161973559</v>
      </c>
      <c r="Z14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-1.3505074935849526E-3</v>
      </c>
      <c r="AA14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-2.7010149871699051E-3</v>
      </c>
      <c r="AB14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-4.0037529243720592E-4</v>
      </c>
      <c r="AC14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-8.0075058487441184E-4</v>
      </c>
      <c r="AD147">
        <f>(Table3613[[#This Row],[out_o1]]-Table3613[[#This Row],[t1]])*Table3613[[#This Row],[out_o1]]*(1-Table3613[[#This Row],[out_o1]])*Table3613[[#This Row],[out_h1]]</f>
        <v>3.9089378931405051E-2</v>
      </c>
      <c r="AE147">
        <f>(Table3613[[#This Row],[out_o1]]-Table3613[[#This Row],[t1]])*Table3613[[#This Row],[out_o1]]*(1-Table3613[[#This Row],[out_o1]])*Table3613[[#This Row],[out_h2]]</f>
        <v>3.8954099417207684E-2</v>
      </c>
      <c r="AF147">
        <f>(Table3613[[#This Row],[out_o2]]-Table3613[[#This Row],[t2]])*Table3613[[#This Row],[out_o2]]*(1-Table3613[[#This Row],[out_o2]])*Table3613[[#This Row],[out_h1]]</f>
        <v>-5.5463764890990634E-2</v>
      </c>
      <c r="AG147">
        <f>(Table3613[[#This Row],[out_o2]]-Table3613[[#This Row],[t2]])*Table3613[[#This Row],[out_o2]]*(1-Table3613[[#This Row],[out_o2]])*Table3613[[#This Row],[out_h2]]</f>
        <v>-5.5271817324282629E-2</v>
      </c>
    </row>
    <row r="148" spans="1:33">
      <c r="A148">
        <v>18</v>
      </c>
      <c r="B148">
        <v>0.05</v>
      </c>
      <c r="C148">
        <v>0.1</v>
      </c>
      <c r="D148">
        <v>0.01</v>
      </c>
      <c r="E148">
        <v>0.99</v>
      </c>
      <c r="F148" s="29">
        <v>0.5</v>
      </c>
      <c r="G148">
        <f t="shared" si="16"/>
        <v>0.30809216757418362</v>
      </c>
      <c r="H148">
        <f t="shared" si="17"/>
        <v>0.51618433514836726</v>
      </c>
      <c r="I148">
        <f t="shared" si="18"/>
        <v>-0.20102289448090421</v>
      </c>
      <c r="J148">
        <f t="shared" si="19"/>
        <v>0.69795421103819177</v>
      </c>
      <c r="K148">
        <f t="shared" si="20"/>
        <v>-0.29278751613575116</v>
      </c>
      <c r="L148">
        <f t="shared" si="21"/>
        <v>-0.99163900128983373</v>
      </c>
      <c r="M148">
        <f t="shared" si="22"/>
        <v>0.84280238566385601</v>
      </c>
      <c r="N148">
        <f t="shared" si="23"/>
        <v>-0.35878862215936663</v>
      </c>
      <c r="O148">
        <f>((Table3613[[#This Row],[i1]]*Table3613[[#This Row],[w1]])+(Table3613[[#This Row],[i2]]*Table3613[[#This Row],[w2]]))</f>
        <v>6.7023041893545909E-2</v>
      </c>
      <c r="P148">
        <f>((Table3613[[#This Row],[i1]]*Table3613[[#This Row],[w3]])+(Table3613[[#This Row],[i2]]*Table3613[[#This Row],[w4]]))</f>
        <v>5.9744276379773975E-2</v>
      </c>
      <c r="Q148">
        <f>((1/(1 + EXP(-Table3613[[#This Row],[h1]]))))</f>
        <v>0.51674949092695888</v>
      </c>
      <c r="R148">
        <f>((1/(1 + EXP(-Table3613[[#This Row],[h2]]))))</f>
        <v>0.51493162797307457</v>
      </c>
      <c r="S148">
        <f>((Table3613[[#This Row],[out_h1]]*Table3613[[#This Row],[w5]])+(Table3613[[#This Row],[out_h2]]*Table3613[[#This Row],[w6]]))</f>
        <v>-0.66192408520868606</v>
      </c>
      <c r="T148">
        <f>((Table3613[[#This Row],[out_h1]]*Table3613[[#This Row],[w7]])+(Table3613[[#This Row],[out_h2]]*Table3613[[#This Row],[w8]]))</f>
        <v>0.25076609443708503</v>
      </c>
      <c r="U148">
        <f>((1/(1 + EXP(-Table3613[[#This Row],[o1]]))))</f>
        <v>0.34030752503391765</v>
      </c>
      <c r="V148">
        <f>((1/(1 + EXP(-Table3613[[#This Row],[o2]]))))</f>
        <v>0.56236505384678193</v>
      </c>
      <c r="W148">
        <f>((1/2 * (Table3613[[#This Row],[t1]]-Table3613[[#This Row],[out_o1]])^2))</f>
        <v>5.4551530547016065E-2</v>
      </c>
      <c r="X148">
        <f>((1/2 * (Table3613[[#This Row],[t2]]-Table3613[[#This Row],[out_o2]])^2))</f>
        <v>9.1435823585732851E-2</v>
      </c>
      <c r="Y148" s="30">
        <f>Table3613[[#This Row],[E1]]+Table3613[[#This Row],[E2]]</f>
        <v>0.14598735413274891</v>
      </c>
      <c r="Z14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-1.3786057987161893E-3</v>
      </c>
      <c r="AA14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-2.7572115974323786E-3</v>
      </c>
      <c r="AB14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-4.4665570327312123E-4</v>
      </c>
      <c r="AC14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-8.9331140654624246E-4</v>
      </c>
      <c r="AD148">
        <f>(Table3613[[#This Row],[out_o1]]-Table3613[[#This Row],[t1]])*Table3613[[#This Row],[out_o1]]*(1-Table3613[[#This Row],[out_o1]])*Table3613[[#This Row],[out_h1]]</f>
        <v>3.8318774221954954E-2</v>
      </c>
      <c r="AE148">
        <f>(Table3613[[#This Row],[out_o1]]-Table3613[[#This Row],[t1]])*Table3613[[#This Row],[out_o1]]*(1-Table3613[[#This Row],[out_o1]])*Table3613[[#This Row],[out_h2]]</f>
        <v>3.8183973353605002E-2</v>
      </c>
      <c r="AF148">
        <f>(Table3613[[#This Row],[out_o2]]-Table3613[[#This Row],[t2]])*Table3613[[#This Row],[out_o2]]*(1-Table3613[[#This Row],[out_o2]])*Table3613[[#This Row],[out_h1]]</f>
        <v>-5.4385555035437537E-2</v>
      </c>
      <c r="AG148">
        <f>(Table3613[[#This Row],[out_o2]]-Table3613[[#This Row],[t2]])*Table3613[[#This Row],[out_o2]]*(1-Table3613[[#This Row],[out_o2]])*Table3613[[#This Row],[out_h2]]</f>
        <v>-5.4194233152279003E-2</v>
      </c>
    </row>
    <row r="149" spans="1:33">
      <c r="A149">
        <v>19</v>
      </c>
      <c r="B149">
        <v>0.05</v>
      </c>
      <c r="C149">
        <v>0.1</v>
      </c>
      <c r="D149">
        <v>0.01</v>
      </c>
      <c r="E149">
        <v>0.99</v>
      </c>
      <c r="F149" s="29">
        <v>0.5</v>
      </c>
      <c r="G149">
        <f t="shared" si="16"/>
        <v>0.30878147047354171</v>
      </c>
      <c r="H149">
        <f t="shared" si="17"/>
        <v>0.51756294094708344</v>
      </c>
      <c r="I149">
        <f t="shared" si="18"/>
        <v>-0.20079956662926765</v>
      </c>
      <c r="J149">
        <f t="shared" si="19"/>
        <v>0.69840086674146484</v>
      </c>
      <c r="K149">
        <f t="shared" si="20"/>
        <v>-0.31194690324672864</v>
      </c>
      <c r="L149">
        <f t="shared" si="21"/>
        <v>-1.0107309879666362</v>
      </c>
      <c r="M149">
        <f t="shared" si="22"/>
        <v>0.86999516318157477</v>
      </c>
      <c r="N149">
        <f t="shared" si="23"/>
        <v>-0.33169150558322713</v>
      </c>
      <c r="O149">
        <f>((Table3613[[#This Row],[i1]]*Table3613[[#This Row],[w1]])+(Table3613[[#This Row],[i2]]*Table3613[[#This Row],[w2]]))</f>
        <v>6.7195367618385432E-2</v>
      </c>
      <c r="P149">
        <f>((Table3613[[#This Row],[i1]]*Table3613[[#This Row],[w3]])+(Table3613[[#This Row],[i2]]*Table3613[[#This Row],[w4]]))</f>
        <v>5.9800108342683102E-2</v>
      </c>
      <c r="Q149">
        <f>((1/(1 + EXP(-Table3613[[#This Row],[h1]]))))</f>
        <v>0.51679252388865582</v>
      </c>
      <c r="R149">
        <f>((1/(1 + EXP(-Table3613[[#This Row],[h2]]))))</f>
        <v>0.51494557350424008</v>
      </c>
      <c r="S149">
        <f>((Table3613[[#This Row],[out_h1]]*Table3613[[#This Row],[w5]])+(Table3613[[#This Row],[out_h2]]*Table3613[[#This Row],[w6]]))</f>
        <v>-0.68168327570511389</v>
      </c>
      <c r="T149">
        <f>((Table3613[[#This Row],[out_h1]]*Table3613[[#This Row],[w7]])+(Table3613[[#This Row],[out_h2]]*Table3613[[#This Row],[w8]]))</f>
        <v>0.27880392358248923</v>
      </c>
      <c r="U149">
        <f>((1/(1 + EXP(-Table3613[[#This Row],[o1]]))))</f>
        <v>0.33588571650546561</v>
      </c>
      <c r="V149">
        <f>((1/(1 + EXP(-Table3613[[#This Row],[o2]]))))</f>
        <v>0.56925296551142934</v>
      </c>
      <c r="W149">
        <f>((1/2 * (Table3613[[#This Row],[t1]]-Table3613[[#This Row],[out_o1]])^2))</f>
        <v>5.3100750111140349E-2</v>
      </c>
      <c r="X149">
        <f>((1/2 * (Table3613[[#This Row],[t2]]-Table3613[[#This Row],[out_o2]])^2))</f>
        <v>8.8514033515463234E-2</v>
      </c>
      <c r="Y149" s="30">
        <f>Table3613[[#This Row],[E1]]+Table3613[[#This Row],[E2]]</f>
        <v>0.14161478362660357</v>
      </c>
      <c r="Z14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-1.4038290282826493E-3</v>
      </c>
      <c r="AA14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-2.8076580565652987E-3</v>
      </c>
      <c r="AB14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-4.9012192005382386E-4</v>
      </c>
      <c r="AC14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-9.8024384010764773E-4</v>
      </c>
      <c r="AD149">
        <f>(Table3613[[#This Row],[out_o1]]-Table3613[[#This Row],[t1]])*Table3613[[#This Row],[out_o1]]*(1-Table3613[[#This Row],[out_o1]])*Table3613[[#This Row],[out_h1]]</f>
        <v>3.7567812277369626E-2</v>
      </c>
      <c r="AE149">
        <f>(Table3613[[#This Row],[out_o1]]-Table3613[[#This Row],[t1]])*Table3613[[#This Row],[out_o1]]*(1-Table3613[[#This Row],[out_o1]])*Table3613[[#This Row],[out_h2]]</f>
        <v>3.7433549721082544E-2</v>
      </c>
      <c r="AF149">
        <f>(Table3613[[#This Row],[out_o2]]-Table3613[[#This Row],[t2]])*Table3613[[#This Row],[out_o2]]*(1-Table3613[[#This Row],[out_o2]])*Table3613[[#This Row],[out_h1]]</f>
        <v>-5.3316899219083148E-2</v>
      </c>
      <c r="AG149">
        <f>(Table3613[[#This Row],[out_o2]]-Table3613[[#This Row],[t2]])*Table3613[[#This Row],[out_o2]]*(1-Table3613[[#This Row],[out_o2]])*Table3613[[#This Row],[out_h2]]</f>
        <v>-5.31263514403197E-2</v>
      </c>
    </row>
    <row r="150" spans="1:33">
      <c r="A150">
        <v>20</v>
      </c>
      <c r="B150">
        <v>0.05</v>
      </c>
      <c r="C150">
        <v>0.1</v>
      </c>
      <c r="D150">
        <v>0.01</v>
      </c>
      <c r="E150">
        <v>0.99</v>
      </c>
      <c r="F150" s="29">
        <v>0.5</v>
      </c>
      <c r="G150">
        <f t="shared" si="16"/>
        <v>0.30948338498768302</v>
      </c>
      <c r="H150">
        <f t="shared" si="17"/>
        <v>0.51896676997536606</v>
      </c>
      <c r="I150">
        <f t="shared" si="18"/>
        <v>-0.20055450566924074</v>
      </c>
      <c r="J150">
        <f t="shared" si="19"/>
        <v>0.69889098866151866</v>
      </c>
      <c r="K150">
        <f t="shared" si="20"/>
        <v>-0.33073080938541344</v>
      </c>
      <c r="L150">
        <f t="shared" si="21"/>
        <v>-1.0294477628271774</v>
      </c>
      <c r="M150">
        <f t="shared" si="22"/>
        <v>0.89665361279111633</v>
      </c>
      <c r="N150">
        <f t="shared" si="23"/>
        <v>-0.30512832986306726</v>
      </c>
      <c r="O150">
        <f>((Table3613[[#This Row],[i1]]*Table3613[[#This Row],[w1]])+(Table3613[[#This Row],[i2]]*Table3613[[#This Row],[w2]]))</f>
        <v>6.737084624692076E-2</v>
      </c>
      <c r="P150">
        <f>((Table3613[[#This Row],[i1]]*Table3613[[#This Row],[w3]])+(Table3613[[#This Row],[i2]]*Table3613[[#This Row],[w4]]))</f>
        <v>5.9861373582689829E-2</v>
      </c>
      <c r="Q150">
        <f>((1/(1 + EXP(-Table3613[[#This Row],[h1]]))))</f>
        <v>0.51683634393353328</v>
      </c>
      <c r="R150">
        <f>((1/(1 + EXP(-Table3613[[#This Row],[h2]]))))</f>
        <v>0.51496087611539831</v>
      </c>
      <c r="S150">
        <f>((Table3613[[#This Row],[out_h1]]*Table3613[[#This Row],[w5]])+(Table3613[[#This Row],[out_h2]]*Table3613[[#This Row],[w6]]))</f>
        <v>-0.70105902420945543</v>
      </c>
      <c r="T150">
        <f>((Table3613[[#This Row],[out_h1]]*Table3613[[#This Row],[w7]])+(Table3613[[#This Row],[out_h2]]*Table3613[[#This Row],[w8]]))</f>
        <v>0.30629402293584118</v>
      </c>
      <c r="U150">
        <f>((1/(1 + EXP(-Table3613[[#This Row],[o1]]))))</f>
        <v>0.33157747036721685</v>
      </c>
      <c r="V150">
        <f>((1/(1 + EXP(-Table3613[[#This Row],[o2]]))))</f>
        <v>0.57598041738293571</v>
      </c>
      <c r="W150">
        <f>((1/2 * (Table3613[[#This Row],[t1]]-Table3613[[#This Row],[out_o1]])^2))</f>
        <v>5.1706034723889113E-2</v>
      </c>
      <c r="X150">
        <f>((1/2 * (Table3613[[#This Row],[t2]]-Table3613[[#This Row],[out_o2]])^2))</f>
        <v>8.5706107395204054E-2</v>
      </c>
      <c r="Y150" s="30">
        <f>Table3613[[#This Row],[E1]]+Table3613[[#This Row],[E2]]</f>
        <v>0.13741214211909317</v>
      </c>
      <c r="Z15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-1.4263421903475742E-3</v>
      </c>
      <c r="AA15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-2.8526843806951484E-3</v>
      </c>
      <c r="AB15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-5.3087604048202008E-4</v>
      </c>
      <c r="AC15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-1.0617520809640402E-3</v>
      </c>
      <c r="AD150">
        <f>(Table3613[[#This Row],[out_o1]]-Table3613[[#This Row],[t1]])*Table3613[[#This Row],[out_o1]]*(1-Table3613[[#This Row],[out_o1]])*Table3613[[#This Row],[out_h1]]</f>
        <v>3.6836194195533065E-2</v>
      </c>
      <c r="AE150">
        <f>(Table3613[[#This Row],[out_o1]]-Table3613[[#This Row],[t1]])*Table3613[[#This Row],[out_o1]]*(1-Table3613[[#This Row],[out_o1]])*Table3613[[#This Row],[out_h2]]</f>
        <v>3.6702525003017503E-2</v>
      </c>
      <c r="AF150">
        <f>(Table3613[[#This Row],[out_o2]]-Table3613[[#This Row],[t2]])*Table3613[[#This Row],[out_o2]]*(1-Table3613[[#This Row],[out_o2]])*Table3613[[#This Row],[out_h1]]</f>
        <v>-5.2259778089962787E-2</v>
      </c>
      <c r="AG150">
        <f>(Table3613[[#This Row],[out_o2]]-Table3613[[#This Row],[t2]])*Table3613[[#This Row],[out_o2]]*(1-Table3613[[#This Row],[out_o2]])*Table3613[[#This Row],[out_h2]]</f>
        <v>-5.2070140629012086E-2</v>
      </c>
    </row>
    <row r="151" spans="1:33">
      <c r="A151">
        <v>21</v>
      </c>
      <c r="B151">
        <v>0.05</v>
      </c>
      <c r="C151">
        <v>0.1</v>
      </c>
      <c r="D151">
        <v>0.01</v>
      </c>
      <c r="E151">
        <v>0.99</v>
      </c>
      <c r="F151" s="29">
        <v>0.5</v>
      </c>
      <c r="G151">
        <f t="shared" si="16"/>
        <v>0.31019655608285679</v>
      </c>
      <c r="H151">
        <f t="shared" si="17"/>
        <v>0.5203931121657136</v>
      </c>
      <c r="I151">
        <f t="shared" si="18"/>
        <v>-0.20028906764899973</v>
      </c>
      <c r="J151">
        <f t="shared" si="19"/>
        <v>0.69942186470200074</v>
      </c>
      <c r="K151">
        <f t="shared" si="20"/>
        <v>-0.34914890648317998</v>
      </c>
      <c r="L151">
        <f t="shared" si="21"/>
        <v>-1.0477990253286862</v>
      </c>
      <c r="M151">
        <f t="shared" si="22"/>
        <v>0.9227835018360977</v>
      </c>
      <c r="N151">
        <f t="shared" si="23"/>
        <v>-0.27909325954856123</v>
      </c>
      <c r="O151">
        <f>((Table3613[[#This Row],[i1]]*Table3613[[#This Row],[w1]])+(Table3613[[#This Row],[i2]]*Table3613[[#This Row],[w2]]))</f>
        <v>6.7549139020714202E-2</v>
      </c>
      <c r="P151">
        <f>((Table3613[[#This Row],[i1]]*Table3613[[#This Row],[w3]])+(Table3613[[#This Row],[i2]]*Table3613[[#This Row],[w4]]))</f>
        <v>5.9927733087750089E-2</v>
      </c>
      <c r="Q151">
        <f>((1/(1 + EXP(-Table3613[[#This Row],[h1]]))))</f>
        <v>0.51688086645390474</v>
      </c>
      <c r="R151">
        <f>((1/(1 + EXP(-Table3613[[#This Row],[h2]]))))</f>
        <v>0.5149774511220987</v>
      </c>
      <c r="S151">
        <f>((Table3613[[#This Row],[out_h1]]*Table3613[[#This Row],[w5]])+(Table3613[[#This Row],[out_h2]]*Table3613[[#This Row],[w6]]))</f>
        <v>-0.7200612606564456</v>
      </c>
      <c r="T151">
        <f>((Table3613[[#This Row],[out_h1]]*Table3613[[#This Row],[w7]])+(Table3613[[#This Row],[out_h2]]*Table3613[[#This Row],[w8]]))</f>
        <v>0.33324240055073417</v>
      </c>
      <c r="U151">
        <f>((1/(1 + EXP(-Table3613[[#This Row],[o1]]))))</f>
        <v>0.32737949306068237</v>
      </c>
      <c r="V151">
        <f>((1/(1 + EXP(-Table3613[[#This Row],[o2]]))))</f>
        <v>0.58254809306571642</v>
      </c>
      <c r="W151">
        <f>((1/2 * (Table3613[[#This Row],[t1]]-Table3613[[#This Row],[out_o1]])^2))</f>
        <v>5.0364871307727863E-2</v>
      </c>
      <c r="X151">
        <f>((1/2 * (Table3613[[#This Row],[t2]]-Table3613[[#This Row],[out_o2]])^2))</f>
        <v>8.3008528232192041E-2</v>
      </c>
      <c r="Y151" s="30">
        <f>Table3613[[#This Row],[E1]]+Table3613[[#This Row],[E2]]</f>
        <v>0.13337339953991989</v>
      </c>
      <c r="Z15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-1.4463071046763784E-3</v>
      </c>
      <c r="AA15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-2.8926142093527569E-3</v>
      </c>
      <c r="AB15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-5.6902354298516832E-4</v>
      </c>
      <c r="AC15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-1.1380470859703366E-3</v>
      </c>
      <c r="AD151">
        <f>(Table3613[[#This Row],[out_o1]]-Table3613[[#This Row],[t1]])*Table3613[[#This Row],[out_o1]]*(1-Table3613[[#This Row],[out_o1]])*Table3613[[#This Row],[out_h1]]</f>
        <v>3.612358913657554E-2</v>
      </c>
      <c r="AE151">
        <f>(Table3613[[#This Row],[out_o1]]-Table3613[[#This Row],[t1]])*Table3613[[#This Row],[out_o1]]*(1-Table3613[[#This Row],[out_o1]])*Table3613[[#This Row],[out_h2]]</f>
        <v>3.5990563911876973E-2</v>
      </c>
      <c r="AF151">
        <f>(Table3613[[#This Row],[out_o2]]-Table3613[[#This Row],[t2]])*Table3613[[#This Row],[out_o2]]*(1-Table3613[[#This Row],[out_o2]])*Table3613[[#This Row],[out_h1]]</f>
        <v>-5.1215927848559002E-2</v>
      </c>
      <c r="AG151">
        <f>(Table3613[[#This Row],[out_o2]]-Table3613[[#This Row],[t2]])*Table3613[[#This Row],[out_o2]]*(1-Table3613[[#This Row],[out_o2]])*Table3613[[#This Row],[out_h2]]</f>
        <v>-5.102732504155548E-2</v>
      </c>
    </row>
    <row r="152" spans="1:33">
      <c r="A152">
        <v>22</v>
      </c>
      <c r="B152">
        <v>0.05</v>
      </c>
      <c r="C152">
        <v>0.1</v>
      </c>
      <c r="D152">
        <v>0.01</v>
      </c>
      <c r="E152">
        <v>0.99</v>
      </c>
      <c r="F152" s="29">
        <v>0.5</v>
      </c>
      <c r="G152">
        <f t="shared" si="16"/>
        <v>0.310919709635195</v>
      </c>
      <c r="H152">
        <f t="shared" si="17"/>
        <v>0.52183941927039001</v>
      </c>
      <c r="I152">
        <f t="shared" si="18"/>
        <v>-0.20000455587750715</v>
      </c>
      <c r="J152">
        <f t="shared" si="19"/>
        <v>0.6999908882449859</v>
      </c>
      <c r="K152">
        <f t="shared" si="20"/>
        <v>-0.36721070105146775</v>
      </c>
      <c r="L152">
        <f t="shared" si="21"/>
        <v>-1.0657943072846248</v>
      </c>
      <c r="M152">
        <f t="shared" si="22"/>
        <v>0.94839146576037725</v>
      </c>
      <c r="N152">
        <f t="shared" si="23"/>
        <v>-0.25357959702778349</v>
      </c>
      <c r="O152">
        <f>((Table3613[[#This Row],[i1]]*Table3613[[#This Row],[w1]])+(Table3613[[#This Row],[i2]]*Table3613[[#This Row],[w2]]))</f>
        <v>6.7729927408798754E-2</v>
      </c>
      <c r="P152">
        <f>((Table3613[[#This Row],[i1]]*Table3613[[#This Row],[w3]])+(Table3613[[#This Row],[i2]]*Table3613[[#This Row],[w4]]))</f>
        <v>5.9998861030623241E-2</v>
      </c>
      <c r="Q152">
        <f>((1/(1 + EXP(-Table3613[[#This Row],[h1]]))))</f>
        <v>0.51692601189490583</v>
      </c>
      <c r="R152">
        <f>((1/(1 + EXP(-Table3613[[#This Row],[h2]]))))</f>
        <v>0.51499521713317542</v>
      </c>
      <c r="S152">
        <f>((Table3613[[#This Row],[out_h1]]*Table3613[[#This Row],[w5]])+(Table3613[[#This Row],[out_h2]]*Table3613[[#This Row],[w6]]))</f>
        <v>-0.73869973391901533</v>
      </c>
      <c r="T152">
        <f>((Table3613[[#This Row],[out_h1]]*Table3613[[#This Row],[w7]])+(Table3613[[#This Row],[out_h2]]*Table3613[[#This Row],[w8]]))</f>
        <v>0.35965593847880944</v>
      </c>
      <c r="U152">
        <f>((1/(1 + EXP(-Table3613[[#This Row],[o1]]))))</f>
        <v>0.3232885415647262</v>
      </c>
      <c r="V152">
        <f>((1/(1 + EXP(-Table3613[[#This Row],[o2]]))))</f>
        <v>0.58895714391573617</v>
      </c>
      <c r="W152">
        <f>((1/2 * (Table3613[[#This Row],[t1]]-Table3613[[#This Row],[out_o1]])^2))</f>
        <v>4.9074855137876586E-2</v>
      </c>
      <c r="X152">
        <f>((1/2 * (Table3613[[#This Row],[t2]]-Table3613[[#This Row],[out_o2]])^2))</f>
        <v>8.0417686208111766E-2</v>
      </c>
      <c r="Y152" s="30">
        <f>Table3613[[#This Row],[E1]]+Table3613[[#This Row],[E2]]</f>
        <v>0.12949254134598837</v>
      </c>
      <c r="Z15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-1.4638814887915266E-3</v>
      </c>
      <c r="AA15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-2.9277629775830531E-3</v>
      </c>
      <c r="AB15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-6.046720805794292E-4</v>
      </c>
      <c r="AC15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-1.2093441611588584E-3</v>
      </c>
      <c r="AD152">
        <f>(Table3613[[#This Row],[out_o1]]-Table3613[[#This Row],[t1]])*Table3613[[#This Row],[out_o1]]*(1-Table3613[[#This Row],[out_o1]])*Table3613[[#This Row],[out_h1]]</f>
        <v>3.542964002635509E-2</v>
      </c>
      <c r="AE152">
        <f>(Table3613[[#This Row],[out_o1]]-Table3613[[#This Row],[t1]])*Table3613[[#This Row],[out_o1]]*(1-Table3613[[#This Row],[out_o1]])*Table3613[[#This Row],[out_h2]]</f>
        <v>3.5297305104531135E-2</v>
      </c>
      <c r="AF152">
        <f>(Table3613[[#This Row],[out_o2]]-Table3613[[#This Row],[t2]])*Table3613[[#This Row],[out_o2]]*(1-Table3613[[#This Row],[out_o2]])*Table3613[[#This Row],[out_h1]]</f>
        <v>-5.018685367973106E-2</v>
      </c>
      <c r="AG152">
        <f>(Table3613[[#This Row],[out_o2]]-Table3613[[#This Row],[t2]])*Table3613[[#This Row],[out_o2]]*(1-Table3613[[#This Row],[out_o2]])*Table3613[[#This Row],[out_h2]]</f>
        <v>-4.999939839219901E-2</v>
      </c>
    </row>
    <row r="153" spans="1:33">
      <c r="A153">
        <v>23</v>
      </c>
      <c r="B153">
        <v>0.05</v>
      </c>
      <c r="C153">
        <v>0.1</v>
      </c>
      <c r="D153">
        <v>0.01</v>
      </c>
      <c r="E153">
        <v>0.99</v>
      </c>
      <c r="F153" s="29">
        <v>0.5</v>
      </c>
      <c r="G153">
        <f t="shared" si="16"/>
        <v>0.31165165037959075</v>
      </c>
      <c r="H153">
        <f t="shared" si="17"/>
        <v>0.52330330075918152</v>
      </c>
      <c r="I153">
        <f t="shared" si="18"/>
        <v>-0.19970221983721745</v>
      </c>
      <c r="J153">
        <f t="shared" si="19"/>
        <v>0.70059556032556536</v>
      </c>
      <c r="K153">
        <f t="shared" si="20"/>
        <v>-0.38492552106464528</v>
      </c>
      <c r="L153">
        <f t="shared" si="21"/>
        <v>-1.0834429598368904</v>
      </c>
      <c r="M153">
        <f t="shared" si="22"/>
        <v>0.97348489260024273</v>
      </c>
      <c r="N153">
        <f t="shared" si="23"/>
        <v>-0.22857989783168398</v>
      </c>
      <c r="O153">
        <f>((Table3613[[#This Row],[i1]]*Table3613[[#This Row],[w1]])+(Table3613[[#This Row],[i2]]*Table3613[[#This Row],[w2]]))</f>
        <v>6.7912912594897692E-2</v>
      </c>
      <c r="P153">
        <f>((Table3613[[#This Row],[i1]]*Table3613[[#This Row],[w3]])+(Table3613[[#This Row],[i2]]*Table3613[[#This Row],[w4]]))</f>
        <v>6.0074445040695659E-2</v>
      </c>
      <c r="Q153">
        <f>((1/(1 + EXP(-Table3613[[#This Row],[h1]]))))</f>
        <v>0.51697170562637629</v>
      </c>
      <c r="R153">
        <f>((1/(1 + EXP(-Table3613[[#This Row],[h2]]))))</f>
        <v>0.51501409611872839</v>
      </c>
      <c r="S153">
        <f>((Table3613[[#This Row],[out_h1]]*Table3613[[#This Row],[w5]])+(Table3613[[#This Row],[out_h2]]*Table3613[[#This Row],[w6]]))</f>
        <v>-0.75698399982050713</v>
      </c>
      <c r="T153">
        <f>((Table3613[[#This Row],[out_h1]]*Table3613[[#This Row],[w7]])+(Table3613[[#This Row],[out_h2]]*Table3613[[#This Row],[w8]]))</f>
        <v>0.38554227585636125</v>
      </c>
      <c r="U153">
        <f>((1/(1 + EXP(-Table3613[[#This Row],[o1]]))))</f>
        <v>0.31930143034668163</v>
      </c>
      <c r="V153">
        <f>((1/(1 + EXP(-Table3613[[#This Row],[o2]]))))</f>
        <v>0.59520913396205499</v>
      </c>
      <c r="W153">
        <f>((1/2 * (Table3613[[#This Row],[t1]]-Table3613[[#This Row],[out_o1]])^2))</f>
        <v>4.7833687407251572E-2</v>
      </c>
      <c r="X153">
        <f>((1/2 * (Table3613[[#This Row],[t2]]-Table3613[[#This Row],[out_o2]])^2))</f>
        <v>7.7929913953495314E-2</v>
      </c>
      <c r="Y153" s="30">
        <f>Table3613[[#This Row],[E1]]+Table3613[[#This Row],[E2]]</f>
        <v>0.12576360136074688</v>
      </c>
      <c r="Z15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-1.4792182179407306E-3</v>
      </c>
      <c r="AA15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-2.9584364358814612E-3</v>
      </c>
      <c r="AB15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-6.3793040452361609E-4</v>
      </c>
      <c r="AC15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-1.2758608090472322E-3</v>
      </c>
      <c r="AD153">
        <f>(Table3613[[#This Row],[out_o1]]-Table3613[[#This Row],[t1]])*Table3613[[#This Row],[out_o1]]*(1-Table3613[[#This Row],[out_o1]])*Table3613[[#This Row],[out_h1]]</f>
        <v>3.4753968631756067E-2</v>
      </c>
      <c r="AE153">
        <f>(Table3613[[#This Row],[out_o1]]-Table3613[[#This Row],[t1]])*Table3613[[#This Row],[out_o1]]*(1-Table3613[[#This Row],[out_o1]])*Table3613[[#This Row],[out_h2]]</f>
        <v>3.4622366266130293E-2</v>
      </c>
      <c r="AF153">
        <f>(Table3613[[#This Row],[out_o2]]-Table3613[[#This Row],[t2]])*Table3613[[#This Row],[out_o2]]*(1-Table3613[[#This Row],[out_o2]])*Table3613[[#This Row],[out_h1]]</f>
        <v>-4.9173844324338765E-2</v>
      </c>
      <c r="AG153">
        <f>(Table3613[[#This Row],[out_o2]]-Table3613[[#This Row],[t2]])*Table3613[[#This Row],[out_o2]]*(1-Table3613[[#This Row],[out_o2]])*Table3613[[#This Row],[out_h2]]</f>
        <v>-4.8987638417653238E-2</v>
      </c>
    </row>
    <row r="154" spans="1:33">
      <c r="A154">
        <v>24</v>
      </c>
      <c r="B154">
        <v>0.05</v>
      </c>
      <c r="C154">
        <v>0.1</v>
      </c>
      <c r="D154">
        <v>0.01</v>
      </c>
      <c r="E154">
        <v>0.99</v>
      </c>
      <c r="F154" s="29">
        <v>0.5</v>
      </c>
      <c r="G154">
        <f t="shared" si="16"/>
        <v>0.31239125948856111</v>
      </c>
      <c r="H154">
        <f t="shared" si="17"/>
        <v>0.52478251897712225</v>
      </c>
      <c r="I154">
        <f t="shared" si="18"/>
        <v>-0.19938325463495565</v>
      </c>
      <c r="J154">
        <f t="shared" si="19"/>
        <v>0.701233490730089</v>
      </c>
      <c r="K154">
        <f t="shared" si="20"/>
        <v>-0.40230250538052331</v>
      </c>
      <c r="L154">
        <f t="shared" si="21"/>
        <v>-1.1007541429699557</v>
      </c>
      <c r="M154">
        <f t="shared" si="22"/>
        <v>0.99807181476241214</v>
      </c>
      <c r="N154">
        <f t="shared" si="23"/>
        <v>-0.20408607862285735</v>
      </c>
      <c r="O154">
        <f>((Table3613[[#This Row],[i1]]*Table3613[[#This Row],[w1]])+(Table3613[[#This Row],[i2]]*Table3613[[#This Row],[w2]]))</f>
        <v>6.8097814872140283E-2</v>
      </c>
      <c r="P154">
        <f>((Table3613[[#This Row],[i1]]*Table3613[[#This Row],[w3]])+(Table3613[[#This Row],[i2]]*Table3613[[#This Row],[w4]]))</f>
        <v>6.0154186341261122E-2</v>
      </c>
      <c r="Q154">
        <f>((1/(1 + EXP(-Table3613[[#This Row],[h1]]))))</f>
        <v>0.51701787779163355</v>
      </c>
      <c r="R154">
        <f>((1/(1 + EXP(-Table3613[[#This Row],[h2]]))))</f>
        <v>0.51503401344448352</v>
      </c>
      <c r="S154">
        <f>((Table3613[[#This Row],[out_h1]]*Table3613[[#This Row],[w5]])+(Table3613[[#This Row],[out_h2]]*Table3613[[#This Row],[w6]]))</f>
        <v>-0.77492341163155454</v>
      </c>
      <c r="T154">
        <f>((Table3613[[#This Row],[out_h1]]*Table3613[[#This Row],[w7]])+(Table3613[[#This Row],[out_h2]]*Table3613[[#This Row],[w8]]))</f>
        <v>0.41090969939083005</v>
      </c>
      <c r="U154">
        <f>((1/(1 + EXP(-Table3613[[#This Row],[o1]]))))</f>
        <v>0.31541503704597368</v>
      </c>
      <c r="V154">
        <f>((1/(1 + EXP(-Table3613[[#This Row],[o2]]))))</f>
        <v>0.60130598762477927</v>
      </c>
      <c r="W154">
        <f>((1/2 * (Table3613[[#This Row],[t1]]-Table3613[[#This Row],[out_o1]])^2))</f>
        <v>4.6639172426896733E-2</v>
      </c>
      <c r="X154">
        <f>((1/2 * (Table3613[[#This Row],[t2]]-Table3613[[#This Row],[out_o2]])^2))</f>
        <v>7.5541517628174126E-2</v>
      </c>
      <c r="Y154" s="30">
        <f>Table3613[[#This Row],[E1]]+Table3613[[#This Row],[E2]]</f>
        <v>0.12218069005507086</v>
      </c>
      <c r="Z15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-1.4924647442675684E-3</v>
      </c>
      <c r="AA15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-2.9849294885351367E-3</v>
      </c>
      <c r="AB15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-6.6890741706192422E-4</v>
      </c>
      <c r="AC15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-1.3378148341238484E-3</v>
      </c>
      <c r="AD154">
        <f>(Table3613[[#This Row],[out_o1]]-Table3613[[#This Row],[t1]])*Table3613[[#This Row],[out_o1]]*(1-Table3613[[#This Row],[out_o1]])*Table3613[[#This Row],[out_h1]]</f>
        <v>3.4096180058274299E-2</v>
      </c>
      <c r="AE154">
        <f>(Table3613[[#This Row],[out_o1]]-Table3613[[#This Row],[t1]])*Table3613[[#This Row],[out_o1]]*(1-Table3613[[#This Row],[out_o1]])*Table3613[[#This Row],[out_h2]]</f>
        <v>3.3965348613372352E-2</v>
      </c>
      <c r="AF154">
        <f>(Table3613[[#This Row],[out_o2]]-Table3613[[#This Row],[t2]])*Table3613[[#This Row],[out_o2]]*(1-Table3613[[#This Row],[out_o2]])*Table3613[[#This Row],[out_h1]]</f>
        <v>-4.8177987339551163E-2</v>
      </c>
      <c r="AG154">
        <f>(Table3613[[#This Row],[out_o2]]-Table3613[[#This Row],[t2]])*Table3613[[#This Row],[out_o2]]*(1-Table3613[[#This Row],[out_o2]])*Table3613[[#This Row],[out_h2]]</f>
        <v>-4.7993122182066417E-2</v>
      </c>
    </row>
    <row r="155" spans="1:33">
      <c r="A155">
        <v>25</v>
      </c>
      <c r="B155">
        <v>0.05</v>
      </c>
      <c r="C155">
        <v>0.1</v>
      </c>
      <c r="D155">
        <v>0.01</v>
      </c>
      <c r="E155">
        <v>0.99</v>
      </c>
      <c r="F155" s="29">
        <v>0.5</v>
      </c>
      <c r="G155">
        <f t="shared" si="16"/>
        <v>0.31313749186069489</v>
      </c>
      <c r="H155">
        <f t="shared" si="17"/>
        <v>0.52627498372138981</v>
      </c>
      <c r="I155">
        <f t="shared" si="18"/>
        <v>-0.19904880092642468</v>
      </c>
      <c r="J155">
        <f t="shared" si="19"/>
        <v>0.70190239814715094</v>
      </c>
      <c r="K155">
        <f t="shared" si="20"/>
        <v>-0.41935059540966046</v>
      </c>
      <c r="L155">
        <f t="shared" si="21"/>
        <v>-1.1177368172766418</v>
      </c>
      <c r="M155">
        <f t="shared" si="22"/>
        <v>1.0221608084321878</v>
      </c>
      <c r="N155">
        <f t="shared" si="23"/>
        <v>-0.18008951753182414</v>
      </c>
      <c r="O155">
        <f>((Table3613[[#This Row],[i1]]*Table3613[[#This Row],[w1]])+(Table3613[[#This Row],[i2]]*Table3613[[#This Row],[w2]]))</f>
        <v>6.8284372965173729E-2</v>
      </c>
      <c r="P155">
        <f>((Table3613[[#This Row],[i1]]*Table3613[[#This Row],[w3]])+(Table3613[[#This Row],[i2]]*Table3613[[#This Row],[w4]]))</f>
        <v>6.0237799768393871E-2</v>
      </c>
      <c r="Q155">
        <f>((1/(1 + EXP(-Table3613[[#This Row],[h1]]))))</f>
        <v>0.51706446313810972</v>
      </c>
      <c r="R155">
        <f>((1/(1 + EXP(-Table3613[[#This Row],[h2]]))))</f>
        <v>0.51505489787656467</v>
      </c>
      <c r="S155">
        <f>((Table3613[[#This Row],[out_h1]]*Table3613[[#This Row],[w5]])+(Table3613[[#This Row],[out_h2]]*Table3613[[#This Row],[w6]]))</f>
        <v>-0.79252711275743992</v>
      </c>
      <c r="T155">
        <f>((Table3613[[#This Row],[out_h1]]*Table3613[[#This Row],[w7]])+(Table3613[[#This Row],[out_h2]]*Table3613[[#This Row],[w8]]))</f>
        <v>0.4357670415918119</v>
      </c>
      <c r="U155">
        <f>((1/(1 + EXP(-Table3613[[#This Row],[o1]]))))</f>
        <v>0.3116263070365663</v>
      </c>
      <c r="V155">
        <f>((1/(1 + EXP(-Table3613[[#This Row],[o2]]))))</f>
        <v>0.60724994057723147</v>
      </c>
      <c r="W155">
        <f>((1/2 * (Table3613[[#This Row],[t1]]-Table3613[[#This Row],[out_o1]])^2))</f>
        <v>4.548921454825848E-2</v>
      </c>
      <c r="X155">
        <f>((1/2 * (Table3613[[#This Row],[t2]]-Table3613[[#This Row],[out_o2]])^2))</f>
        <v>7.3248803994066414E-2</v>
      </c>
      <c r="Y155" s="30">
        <f>Table3613[[#This Row],[E1]]+Table3613[[#This Row],[E2]]</f>
        <v>0.11873801854232489</v>
      </c>
      <c r="Z15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-1.5037626594665567E-3</v>
      </c>
      <c r="AA15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-3.0075253189331135E-3</v>
      </c>
      <c r="AB15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-6.9771134956409984E-4</v>
      </c>
      <c r="AC15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-1.3954226991281997E-3</v>
      </c>
      <c r="AD155">
        <f>(Table3613[[#This Row],[out_o1]]-Table3613[[#This Row],[t1]])*Table3613[[#This Row],[out_o1]]*(1-Table3613[[#This Row],[out_o1]])*Table3613[[#This Row],[out_h1]]</f>
        <v>3.3455866719098747E-2</v>
      </c>
      <c r="AE155">
        <f>(Table3613[[#This Row],[out_o1]]-Table3613[[#This Row],[t1]])*Table3613[[#This Row],[out_o1]]*(1-Table3613[[#This Row],[out_o1]])*Table3613[[#This Row],[out_h2]]</f>
        <v>3.3325840866721378E-2</v>
      </c>
      <c r="AF155">
        <f>(Table3613[[#This Row],[out_o2]]-Table3613[[#This Row],[t2]])*Table3613[[#This Row],[out_o2]]*(1-Table3613[[#This Row],[out_o2]])*Table3613[[#This Row],[out_h1]]</f>
        <v>-4.7200184664238941E-2</v>
      </c>
      <c r="AG155">
        <f>(Table3613[[#This Row],[out_o2]]-Table3613[[#This Row],[t2]])*Table3613[[#This Row],[out_o2]]*(1-Table3613[[#This Row],[out_o2]])*Table3613[[#This Row],[out_h2]]</f>
        <v>-4.7016741673660739E-2</v>
      </c>
    </row>
    <row r="156" spans="1:33">
      <c r="A156">
        <v>26</v>
      </c>
      <c r="B156">
        <v>0.05</v>
      </c>
      <c r="C156">
        <v>0.1</v>
      </c>
      <c r="D156">
        <v>0.01</v>
      </c>
      <c r="E156">
        <v>0.99</v>
      </c>
      <c r="F156" s="29">
        <v>0.5</v>
      </c>
      <c r="G156">
        <f t="shared" si="16"/>
        <v>0.3138893731904282</v>
      </c>
      <c r="H156">
        <f t="shared" si="17"/>
        <v>0.52777874638085642</v>
      </c>
      <c r="I156">
        <f t="shared" si="18"/>
        <v>-0.19869994525164264</v>
      </c>
      <c r="J156">
        <f t="shared" si="19"/>
        <v>0.70260010949671503</v>
      </c>
      <c r="K156">
        <f t="shared" si="20"/>
        <v>-0.43607852876920983</v>
      </c>
      <c r="L156">
        <f t="shared" si="21"/>
        <v>-1.1343997377100024</v>
      </c>
      <c r="M156">
        <f t="shared" si="22"/>
        <v>1.0457609007643074</v>
      </c>
      <c r="N156">
        <f t="shared" si="23"/>
        <v>-0.15658114669499379</v>
      </c>
      <c r="O156">
        <f>((Table3613[[#This Row],[i1]]*Table3613[[#This Row],[w1]])+(Table3613[[#This Row],[i2]]*Table3613[[#This Row],[w2]]))</f>
        <v>6.8472343297607055E-2</v>
      </c>
      <c r="P156">
        <f>((Table3613[[#This Row],[i1]]*Table3613[[#This Row],[w3]])+(Table3613[[#This Row],[i2]]*Table3613[[#This Row],[w4]]))</f>
        <v>6.0325013687089375E-2</v>
      </c>
      <c r="Q156">
        <f>((1/(1 + EXP(-Table3613[[#This Row],[h1]]))))</f>
        <v>0.51711140083433138</v>
      </c>
      <c r="R156">
        <f>((1/(1 + EXP(-Table3613[[#This Row],[h2]]))))</f>
        <v>0.5150766815605925</v>
      </c>
      <c r="S156">
        <f>((Table3613[[#This Row],[out_h1]]*Table3613[[#This Row],[w5]])+(Table3613[[#This Row],[out_h2]]*Table3613[[#This Row],[w6]]))</f>
        <v>-0.80980403134849488</v>
      </c>
      <c r="T156">
        <f>((Table3613[[#This Row],[out_h1]]*Table3613[[#This Row],[w7]])+(Table3613[[#This Row],[out_h2]]*Table3613[[#This Row],[w8]]))</f>
        <v>0.46012358689739341</v>
      </c>
      <c r="U156">
        <f>((1/(1 + EXP(-Table3613[[#This Row],[o1]]))))</f>
        <v>0.30793225700202814</v>
      </c>
      <c r="V156">
        <f>((1/(1 + EXP(-Table3613[[#This Row],[o2]]))))</f>
        <v>0.6130434939770959</v>
      </c>
      <c r="W156">
        <f>((1/2 * (Table3613[[#This Row],[t1]]-Table3613[[#This Row],[out_o1]])^2))</f>
        <v>4.4381814881161268E-2</v>
      </c>
      <c r="X156">
        <f>((1/2 * (Table3613[[#This Row],[t2]]-Table3613[[#This Row],[out_o2]])^2))</f>
        <v>7.1048103716497862E-2</v>
      </c>
      <c r="Y156" s="30">
        <f>Table3613[[#This Row],[E1]]+Table3613[[#This Row],[E2]]</f>
        <v>0.11542991859765914</v>
      </c>
      <c r="Z15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-1.5132473848600146E-3</v>
      </c>
      <c r="AA15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-3.0264947697200293E-3</v>
      </c>
      <c r="AB15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-7.2444906010320567E-4</v>
      </c>
      <c r="AC15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-1.4488981202064113E-3</v>
      </c>
      <c r="AD156">
        <f>(Table3613[[#This Row],[out_o1]]-Table3613[[#This Row],[t1]])*Table3613[[#This Row],[out_o1]]*(1-Table3613[[#This Row],[out_o1]])*Table3613[[#This Row],[out_h1]]</f>
        <v>3.2832611822991978E-2</v>
      </c>
      <c r="AE156">
        <f>(Table3613[[#This Row],[out_o1]]-Table3613[[#This Row],[t1]])*Table3613[[#This Row],[out_o1]]*(1-Table3613[[#This Row],[out_o1]])*Table3613[[#This Row],[out_h2]]</f>
        <v>3.2703422739216906E-2</v>
      </c>
      <c r="AF156">
        <f>(Table3613[[#This Row],[out_o2]]-Table3613[[#This Row],[t2]])*Table3613[[#This Row],[out_o2]]*(1-Table3613[[#This Row],[out_o2]])*Table3613[[#This Row],[out_h1]]</f>
        <v>-4.6241168170818775E-2</v>
      </c>
      <c r="AG156">
        <f>(Table3613[[#This Row],[out_o2]]-Table3613[[#This Row],[t2]])*Table3613[[#This Row],[out_o2]]*(1-Table3613[[#This Row],[out_o2]])*Table3613[[#This Row],[out_h2]]</f>
        <v>-4.6059219376099567E-2</v>
      </c>
    </row>
    <row r="157" spans="1:33">
      <c r="A157">
        <v>27</v>
      </c>
      <c r="B157">
        <v>0.05</v>
      </c>
      <c r="C157">
        <v>0.1</v>
      </c>
      <c r="D157">
        <v>0.01</v>
      </c>
      <c r="E157">
        <v>0.99</v>
      </c>
      <c r="F157" s="29">
        <v>0.5</v>
      </c>
      <c r="G157">
        <f t="shared" si="16"/>
        <v>0.31464599688285821</v>
      </c>
      <c r="H157">
        <f t="shared" si="17"/>
        <v>0.52929199376571645</v>
      </c>
      <c r="I157">
        <f t="shared" si="18"/>
        <v>-0.19833772072159103</v>
      </c>
      <c r="J157">
        <f t="shared" si="19"/>
        <v>0.70332455855681819</v>
      </c>
      <c r="K157">
        <f t="shared" si="20"/>
        <v>-0.45249483468070584</v>
      </c>
      <c r="L157">
        <f t="shared" si="21"/>
        <v>-1.1507514490796109</v>
      </c>
      <c r="M157">
        <f t="shared" si="22"/>
        <v>1.0688814848497168</v>
      </c>
      <c r="N157">
        <f t="shared" si="23"/>
        <v>-0.133551537006944</v>
      </c>
      <c r="O157">
        <f>((Table3613[[#This Row],[i1]]*Table3613[[#This Row],[w1]])+(Table3613[[#This Row],[i2]]*Table3613[[#This Row],[w2]]))</f>
        <v>6.8661499220714559E-2</v>
      </c>
      <c r="P157">
        <f>((Table3613[[#This Row],[i1]]*Table3613[[#This Row],[w3]])+(Table3613[[#This Row],[i2]]*Table3613[[#This Row],[w4]]))</f>
        <v>6.0415569819602263E-2</v>
      </c>
      <c r="Q157">
        <f>((1/(1 + EXP(-Table3613[[#This Row],[h1]]))))</f>
        <v>0.51715863427722431</v>
      </c>
      <c r="R157">
        <f>((1/(1 + EXP(-Table3613[[#This Row],[h2]]))))</f>
        <v>0.51509929997884274</v>
      </c>
      <c r="S157">
        <f>((Table3613[[#This Row],[out_h1]]*Table3613[[#This Row],[w5]])+(Table3613[[#This Row],[out_h2]]*Table3613[[#This Row],[w6]]))</f>
        <v>-0.8267628765915187</v>
      </c>
      <c r="T157">
        <f>((Table3613[[#This Row],[out_h1]]*Table3613[[#This Row],[w7]])+(Table3613[[#This Row],[out_h2]]*Table3613[[#This Row],[w8]]))</f>
        <v>0.4839889856857158</v>
      </c>
      <c r="U157">
        <f>((1/(1 + EXP(-Table3613[[#This Row],[o1]]))))</f>
        <v>0.30432997764489744</v>
      </c>
      <c r="V157">
        <f>((1/(1 + EXP(-Table3613[[#This Row],[o2]]))))</f>
        <v>0.61868937218660436</v>
      </c>
      <c r="W157">
        <f>((1/2 * (Table3613[[#This Row],[t1]]-Table3613[[#This Row],[out_o1]])^2))</f>
        <v>4.3315067870222913E-2</v>
      </c>
      <c r="X157">
        <f>((1/2 * (Table3613[[#This Row],[t2]]-Table3613[[#This Row],[out_o2]])^2))</f>
        <v>6.8935791163589014E-2</v>
      </c>
      <c r="Y157" s="30">
        <f>Table3613[[#This Row],[E1]]+Table3613[[#This Row],[E2]]</f>
        <v>0.11225085903381193</v>
      </c>
      <c r="Z15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-1.5210479730174266E-3</v>
      </c>
      <c r="AA15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-3.0420959460348532E-3</v>
      </c>
      <c r="AB15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-7.4922544288722273E-4</v>
      </c>
      <c r="AC15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-1.4984508857744455E-3</v>
      </c>
      <c r="AD157">
        <f>(Table3613[[#This Row],[out_o1]]-Table3613[[#This Row],[t1]])*Table3613[[#This Row],[out_o1]]*(1-Table3613[[#This Row],[out_o1]])*Table3613[[#This Row],[out_h1]]</f>
        <v>3.2225992425916991E-2</v>
      </c>
      <c r="AE157">
        <f>(Table3613[[#This Row],[out_o1]]-Table3613[[#This Row],[t1]])*Table3613[[#This Row],[out_o1]]*(1-Table3613[[#This Row],[out_o1]])*Table3613[[#This Row],[out_h2]]</f>
        <v>3.2097667987140435E-2</v>
      </c>
      <c r="AF157">
        <f>(Table3613[[#This Row],[out_o2]]-Table3613[[#This Row],[t2]])*Table3613[[#This Row],[out_o2]]*(1-Table3613[[#This Row],[out_o2]])*Table3613[[#This Row],[out_h1]]</f>
        <v>-4.530151494560173E-2</v>
      </c>
      <c r="AG157">
        <f>(Table3613[[#This Row],[out_o2]]-Table3613[[#This Row],[t2]])*Table3613[[#This Row],[out_o2]]*(1-Table3613[[#This Row],[out_o2]])*Table3613[[#This Row],[out_h2]]</f>
        <v>-4.5121123558292675E-2</v>
      </c>
    </row>
    <row r="158" spans="1:33">
      <c r="A158">
        <v>28</v>
      </c>
      <c r="B158">
        <v>0.05</v>
      </c>
      <c r="C158">
        <v>0.1</v>
      </c>
      <c r="D158">
        <v>0.01</v>
      </c>
      <c r="E158">
        <v>0.99</v>
      </c>
      <c r="F158" s="29">
        <v>0.5</v>
      </c>
      <c r="G158">
        <f t="shared" si="16"/>
        <v>0.31540652086936694</v>
      </c>
      <c r="H158">
        <f t="shared" si="17"/>
        <v>0.53081304173873389</v>
      </c>
      <c r="I158">
        <f t="shared" si="18"/>
        <v>-0.19796310800014741</v>
      </c>
      <c r="J158">
        <f t="shared" si="19"/>
        <v>0.70407378399970544</v>
      </c>
      <c r="K158">
        <f t="shared" si="20"/>
        <v>-0.46860783089366431</v>
      </c>
      <c r="L158">
        <f t="shared" si="21"/>
        <v>-1.1668002830731812</v>
      </c>
      <c r="M158">
        <f t="shared" si="22"/>
        <v>1.0915322423225176</v>
      </c>
      <c r="N158">
        <f t="shared" si="23"/>
        <v>-0.11099097522779766</v>
      </c>
      <c r="O158">
        <f>((Table3613[[#This Row],[i1]]*Table3613[[#This Row],[w1]])+(Table3613[[#This Row],[i2]]*Table3613[[#This Row],[w2]]))</f>
        <v>6.8851630217341739E-2</v>
      </c>
      <c r="P158">
        <f>((Table3613[[#This Row],[i1]]*Table3613[[#This Row],[w3]])+(Table3613[[#This Row],[i2]]*Table3613[[#This Row],[w4]]))</f>
        <v>6.0509222999963176E-2</v>
      </c>
      <c r="Q158">
        <f>((1/(1 + EXP(-Table3613[[#This Row],[h1]]))))</f>
        <v>0.51720611089322421</v>
      </c>
      <c r="R158">
        <f>((1/(1 + EXP(-Table3613[[#This Row],[h2]]))))</f>
        <v>0.51512269188895565</v>
      </c>
      <c r="S158">
        <f>((Table3613[[#This Row],[out_h1]]*Table3613[[#This Row],[w5]])+(Table3613[[#This Row],[out_h2]]*Table3613[[#This Row],[w6]]))</f>
        <v>-0.84341213646407431</v>
      </c>
      <c r="T158">
        <f>((Table3613[[#This Row],[out_h1]]*Table3613[[#This Row],[w7]])+(Table3613[[#This Row],[out_h2]]*Table3613[[#This Row],[w8]]))</f>
        <v>0.50737317603146614</v>
      </c>
      <c r="U158">
        <f>((1/(1 + EXP(-Table3613[[#This Row],[o1]]))))</f>
        <v>0.30081663564046468</v>
      </c>
      <c r="V158">
        <f>((1/(1 + EXP(-Table3613[[#This Row],[o2]]))))</f>
        <v>0.62419048401484545</v>
      </c>
      <c r="W158">
        <f>((1/2 * (Table3613[[#This Row],[t1]]-Table3613[[#This Row],[out_o1]])^2))</f>
        <v>4.2287157782619392E-2</v>
      </c>
      <c r="X158">
        <f>((1/2 * (Table3613[[#This Row],[t2]]-Table3613[[#This Row],[out_o2]])^2))</f>
        <v>6.6908300992646524E-2</v>
      </c>
      <c r="Y158" s="30">
        <f>Table3613[[#This Row],[E1]]+Table3613[[#This Row],[E2]]</f>
        <v>0.10919545877526592</v>
      </c>
      <c r="Z15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-1.5272870056243634E-3</v>
      </c>
      <c r="AA15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-3.0545740112487268E-3</v>
      </c>
      <c r="AB15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-7.7214294089388718E-4</v>
      </c>
      <c r="AC15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-1.5442858817877744E-3</v>
      </c>
      <c r="AD158">
        <f>(Table3613[[#This Row],[out_o1]]-Table3613[[#This Row],[t1]])*Table3613[[#This Row],[out_o1]]*(1-Table3613[[#This Row],[out_o1]])*Table3613[[#This Row],[out_h1]]</f>
        <v>3.163558208871136E-2</v>
      </c>
      <c r="AE158">
        <f>(Table3613[[#This Row],[out_o1]]-Table3613[[#This Row],[t1]])*Table3613[[#This Row],[out_o1]]*(1-Table3613[[#This Row],[out_o1]])*Table3613[[#This Row],[out_h2]]</f>
        <v>3.1508147065136542E-2</v>
      </c>
      <c r="AF158">
        <f>(Table3613[[#This Row],[out_o2]]-Table3613[[#This Row],[t2]])*Table3613[[#This Row],[out_o2]]*(1-Table3613[[#This Row],[out_o2]])*Table3613[[#This Row],[out_h1]]</f>
        <v>-4.4381662094903365E-2</v>
      </c>
      <c r="AG158">
        <f>(Table3613[[#This Row],[out_o2]]-Table3613[[#This Row],[t2]])*Table3613[[#This Row],[out_o2]]*(1-Table3613[[#This Row],[out_o2]])*Table3613[[#This Row],[out_h2]]</f>
        <v>-4.4202883081465458E-2</v>
      </c>
    </row>
    <row r="159" spans="1:33">
      <c r="A159">
        <v>29</v>
      </c>
      <c r="B159">
        <v>0.05</v>
      </c>
      <c r="C159">
        <v>0.1</v>
      </c>
      <c r="D159">
        <v>0.01</v>
      </c>
      <c r="E159">
        <v>0.99</v>
      </c>
      <c r="F159" s="29">
        <v>0.5</v>
      </c>
      <c r="G159">
        <f t="shared" si="16"/>
        <v>0.3161701643721791</v>
      </c>
      <c r="H159">
        <f t="shared" si="17"/>
        <v>0.53234032874435822</v>
      </c>
      <c r="I159">
        <f t="shared" si="18"/>
        <v>-0.19757703652970046</v>
      </c>
      <c r="J159">
        <f t="shared" si="19"/>
        <v>0.70484592694059933</v>
      </c>
      <c r="K159">
        <f t="shared" si="20"/>
        <v>-0.48442562193801997</v>
      </c>
      <c r="L159">
        <f t="shared" si="21"/>
        <v>-1.1825543566057495</v>
      </c>
      <c r="M159">
        <f t="shared" si="22"/>
        <v>1.1137230733699692</v>
      </c>
      <c r="N159">
        <f t="shared" si="23"/>
        <v>-8.8889533687064926E-2</v>
      </c>
      <c r="O159">
        <f>((Table3613[[#This Row],[i1]]*Table3613[[#This Row],[w1]])+(Table3613[[#This Row],[i2]]*Table3613[[#This Row],[w2]]))</f>
        <v>6.9042541093044779E-2</v>
      </c>
      <c r="P159">
        <f>((Table3613[[#This Row],[i1]]*Table3613[[#This Row],[w3]])+(Table3613[[#This Row],[i2]]*Table3613[[#This Row],[w4]]))</f>
        <v>6.0605740867574906E-2</v>
      </c>
      <c r="Q159">
        <f>((1/(1 + EXP(-Table3613[[#This Row],[h1]]))))</f>
        <v>0.51725378193620086</v>
      </c>
      <c r="R159">
        <f>((1/(1 + EXP(-Table3613[[#This Row],[h2]]))))</f>
        <v>0.51514679924742068</v>
      </c>
      <c r="S159">
        <f>((Table3613[[#This Row],[out_h1]]*Table3613[[#This Row],[w5]])+(Table3613[[#This Row],[out_h2]]*Table3613[[#This Row],[w6]]))</f>
        <v>-0.85976007675578181</v>
      </c>
      <c r="T159">
        <f>((Table3613[[#This Row],[out_h1]]*Table3613[[#This Row],[w7]])+(Table3613[[#This Row],[out_h2]]*Table3613[[#This Row],[w8]]))</f>
        <v>0.53028631296473827</v>
      </c>
      <c r="U159">
        <f>((1/(1 + EXP(-Table3613[[#This Row],[o1]]))))</f>
        <v>0.29738947493418483</v>
      </c>
      <c r="V159">
        <f>((1/(1 + EXP(-Table3613[[#This Row],[o2]]))))</f>
        <v>0.62954988744483098</v>
      </c>
      <c r="W159">
        <f>((1/2 * (Table3613[[#This Row],[t1]]-Table3613[[#This Row],[out_o1]])^2))</f>
        <v>4.1296355151473223E-2</v>
      </c>
      <c r="X159">
        <f>((1/2 * (Table3613[[#This Row],[t2]]-Table3613[[#This Row],[out_o2]])^2))</f>
        <v>6.4962141820517003E-2</v>
      </c>
      <c r="Y159" s="30">
        <f>Table3613[[#This Row],[E1]]+Table3613[[#This Row],[E2]]</f>
        <v>0.10625849697199022</v>
      </c>
      <c r="Z15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-1.5320805731858602E-3</v>
      </c>
      <c r="AA15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-3.0641611463717204E-3</v>
      </c>
      <c r="AB15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-7.9330115245818339E-4</v>
      </c>
      <c r="AC15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-1.5866023049163668E-3</v>
      </c>
      <c r="AD159">
        <f>(Table3613[[#This Row],[out_o1]]-Table3613[[#This Row],[t1]])*Table3613[[#This Row],[out_o1]]*(1-Table3613[[#This Row],[out_o1]])*Table3613[[#This Row],[out_h1]]</f>
        <v>3.1060953180298171E-2</v>
      </c>
      <c r="AE159">
        <f>(Table3613[[#This Row],[out_o1]]-Table3613[[#This Row],[t1]])*Table3613[[#This Row],[out_o1]]*(1-Table3613[[#This Row],[out_o1]])*Table3613[[#This Row],[out_h2]]</f>
        <v>3.0934429425550695E-2</v>
      </c>
      <c r="AF159">
        <f>(Table3613[[#This Row],[out_o2]]-Table3613[[#This Row],[t2]])*Table3613[[#This Row],[out_o2]]*(1-Table3613[[#This Row],[out_o2]])*Table3613[[#This Row],[out_h1]]</f>
        <v>-4.3481920923248978E-2</v>
      </c>
      <c r="AG159">
        <f>(Table3613[[#This Row],[out_o2]]-Table3613[[#This Row],[t2]])*Table3613[[#This Row],[out_o2]]*(1-Table3613[[#This Row],[out_o2]])*Table3613[[#This Row],[out_h2]]</f>
        <v>-4.3304801571279701E-2</v>
      </c>
    </row>
    <row r="160" spans="1:33">
      <c r="A160">
        <v>30</v>
      </c>
      <c r="B160">
        <v>0.05</v>
      </c>
      <c r="C160">
        <v>0.1</v>
      </c>
      <c r="D160">
        <v>0.01</v>
      </c>
      <c r="E160">
        <v>0.99</v>
      </c>
      <c r="F160" s="29">
        <v>0.5</v>
      </c>
      <c r="G160">
        <f t="shared" si="16"/>
        <v>0.31693620465877204</v>
      </c>
      <c r="H160">
        <f t="shared" si="17"/>
        <v>0.53387240931754409</v>
      </c>
      <c r="I160">
        <f t="shared" si="18"/>
        <v>-0.19718038595347137</v>
      </c>
      <c r="J160">
        <f t="shared" si="19"/>
        <v>0.70563922809305757</v>
      </c>
      <c r="K160">
        <f t="shared" si="20"/>
        <v>-0.49995609852816908</v>
      </c>
      <c r="L160">
        <f t="shared" si="21"/>
        <v>-1.1980215713185249</v>
      </c>
      <c r="M160">
        <f t="shared" si="22"/>
        <v>1.1354640338315938</v>
      </c>
      <c r="N160">
        <f t="shared" si="23"/>
        <v>-6.7237132901425078E-2</v>
      </c>
      <c r="O160">
        <f>((Table3613[[#This Row],[i1]]*Table3613[[#This Row],[w1]])+(Table3613[[#This Row],[i2]]*Table3613[[#This Row],[w2]]))</f>
        <v>6.9234051164693014E-2</v>
      </c>
      <c r="P160">
        <f>((Table3613[[#This Row],[i1]]*Table3613[[#This Row],[w3]])+(Table3613[[#This Row],[i2]]*Table3613[[#This Row],[w4]]))</f>
        <v>6.0704903511632193E-2</v>
      </c>
      <c r="Q160">
        <f>((1/(1 + EXP(-Table3613[[#This Row],[h1]]))))</f>
        <v>0.51730160228474931</v>
      </c>
      <c r="R160">
        <f>((1/(1 + EXP(-Table3613[[#This Row],[h2]]))))</f>
        <v>0.5151715671207715</v>
      </c>
      <c r="S160">
        <f>((Table3613[[#This Row],[out_h1]]*Table3613[[#This Row],[w5]])+(Table3613[[#This Row],[out_h2]]*Table3613[[#This Row],[w6]]))</f>
        <v>-0.87581474118130742</v>
      </c>
      <c r="T160">
        <f>((Table3613[[#This Row],[out_h1]]*Table3613[[#This Row],[w7]])+(Table3613[[#This Row],[out_h2]]*Table3613[[#This Row],[w8]]))</f>
        <v>0.55273870491225352</v>
      </c>
      <c r="U160">
        <f>((1/(1 + EXP(-Table3613[[#This Row],[o1]]))))</f>
        <v>0.29404581747174641</v>
      </c>
      <c r="V160">
        <f>((1/(1 + EXP(-Table3613[[#This Row],[o2]]))))</f>
        <v>0.63477075775251512</v>
      </c>
      <c r="W160">
        <f>((1/2 * (Table3613[[#This Row],[t1]]-Table3613[[#This Row],[out_o1]])^2))</f>
        <v>4.0341013211596333E-2</v>
      </c>
      <c r="X160">
        <f>((1/2 * (Table3613[[#This Row],[t2]]-Table3613[[#This Row],[out_o2]])^2))</f>
        <v>6.3093907273861147E-2</v>
      </c>
      <c r="Y160" s="30">
        <f>Table3613[[#This Row],[E1]]+Table3613[[#This Row],[E2]]</f>
        <v>0.10343492048545748</v>
      </c>
      <c r="Z16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-1.5355383232224639E-3</v>
      </c>
      <c r="AA16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-3.0710766464449278E-3</v>
      </c>
      <c r="AB16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-8.1279652234134071E-4</v>
      </c>
      <c r="AC16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-1.6255930446826814E-3</v>
      </c>
      <c r="AD160">
        <f>(Table3613[[#This Row],[out_o1]]-Table3613[[#This Row],[t1]])*Table3613[[#This Row],[out_o1]]*(1-Table3613[[#This Row],[out_o1]])*Table3613[[#This Row],[out_h1]]</f>
        <v>3.050167886304557E-2</v>
      </c>
      <c r="AE160">
        <f>(Table3613[[#This Row],[out_o1]]-Table3613[[#This Row],[t1]])*Table3613[[#This Row],[out_o1]]*(1-Table3613[[#This Row],[out_o1]])*Table3613[[#This Row],[out_h2]]</f>
        <v>3.0376085498842374E-2</v>
      </c>
      <c r="AF160">
        <f>(Table3613[[#This Row],[out_o2]]-Table3613[[#This Row],[t2]])*Table3613[[#This Row],[out_o2]]*(1-Table3613[[#This Row],[out_o2]])*Table3613[[#This Row],[out_h1]]</f>
        <v>-4.2602490372718772E-2</v>
      </c>
      <c r="AG160">
        <f>(Table3613[[#This Row],[out_o2]]-Table3613[[#This Row],[t2]])*Table3613[[#This Row],[out_o2]]*(1-Table3613[[#This Row],[out_o2]])*Table3613[[#This Row],[out_h2]]</f>
        <v>-4.2427070845375094E-2</v>
      </c>
    </row>
    <row r="161" spans="1:33">
      <c r="A161">
        <v>31</v>
      </c>
      <c r="B161">
        <v>0.05</v>
      </c>
      <c r="C161">
        <v>0.1</v>
      </c>
      <c r="D161">
        <v>0.01</v>
      </c>
      <c r="E161">
        <v>0.99</v>
      </c>
      <c r="F161" s="29">
        <v>0.5</v>
      </c>
      <c r="G161">
        <f t="shared" si="16"/>
        <v>0.31770397382038329</v>
      </c>
      <c r="H161">
        <f t="shared" si="17"/>
        <v>0.5354079476407666</v>
      </c>
      <c r="I161">
        <f t="shared" si="18"/>
        <v>-0.1967739876923007</v>
      </c>
      <c r="J161">
        <f t="shared" si="19"/>
        <v>0.70645202461539891</v>
      </c>
      <c r="K161">
        <f t="shared" si="20"/>
        <v>-0.51520693795969186</v>
      </c>
      <c r="L161">
        <f t="shared" si="21"/>
        <v>-1.213209614067946</v>
      </c>
      <c r="M161">
        <f t="shared" si="22"/>
        <v>1.1567652790179532</v>
      </c>
      <c r="N161">
        <f t="shared" si="23"/>
        <v>-4.6023597478737535E-2</v>
      </c>
      <c r="O161">
        <f>((Table3613[[#This Row],[i1]]*Table3613[[#This Row],[w1]])+(Table3613[[#This Row],[i2]]*Table3613[[#This Row],[w2]]))</f>
        <v>6.9425993455095827E-2</v>
      </c>
      <c r="P161">
        <f>((Table3613[[#This Row],[i1]]*Table3613[[#This Row],[w3]])+(Table3613[[#This Row],[i2]]*Table3613[[#This Row],[w4]]))</f>
        <v>6.080650307692486E-2</v>
      </c>
      <c r="Q161">
        <f>((1/(1 + EXP(-Table3613[[#This Row],[h1]]))))</f>
        <v>0.51734953024098873</v>
      </c>
      <c r="R161">
        <f>((1/(1 + EXP(-Table3613[[#This Row],[h2]]))))</f>
        <v>0.51519694358712975</v>
      </c>
      <c r="S161">
        <f>((Table3613[[#This Row],[out_h1]]*Table3613[[#This Row],[w5]])+(Table3613[[#This Row],[out_h2]]*Table3613[[#This Row],[w6]]))</f>
        <v>-0.89158395242867183</v>
      </c>
      <c r="T161">
        <f>((Table3613[[#This Row],[out_h1]]*Table3613[[#This Row],[w7]])+(Table3613[[#This Row],[out_h2]]*Table3613[[#This Row],[w8]]))</f>
        <v>0.57474075694509441</v>
      </c>
      <c r="U161">
        <f>((1/(1 + EXP(-Table3613[[#This Row],[o1]]))))</f>
        <v>0.29078306344138216</v>
      </c>
      <c r="V161">
        <f>((1/(1 + EXP(-Table3613[[#This Row],[o2]]))))</f>
        <v>0.63985635888284076</v>
      </c>
      <c r="W161">
        <f>((1/2 * (Table3613[[#This Row],[t1]]-Table3613[[#This Row],[out_o1]])^2))</f>
        <v>3.9419564357763615E-2</v>
      </c>
      <c r="X161">
        <f>((1/2 * (Table3613[[#This Row],[t2]]-Table3613[[#This Row],[out_o2]])^2))</f>
        <v>6.1300284707391003E-2</v>
      </c>
      <c r="Y161" s="30">
        <f>Table3613[[#This Row],[E1]]+Table3613[[#This Row],[E2]]</f>
        <v>0.10071984906515462</v>
      </c>
      <c r="Z16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-1.5377635648059435E-3</v>
      </c>
      <c r="AA16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-3.075527129611887E-3</v>
      </c>
      <c r="AB16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-8.3072210788791593E-4</v>
      </c>
      <c r="AC16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-1.6614442157758319E-3</v>
      </c>
      <c r="AD161">
        <f>(Table3613[[#This Row],[out_o1]]-Table3613[[#This Row],[t1]])*Table3613[[#This Row],[out_o1]]*(1-Table3613[[#This Row],[out_o1]])*Table3613[[#This Row],[out_h1]]</f>
        <v>2.9957334794016816E-2</v>
      </c>
      <c r="AE161">
        <f>(Table3613[[#This Row],[out_o1]]-Table3613[[#This Row],[t1]])*Table3613[[#This Row],[out_o1]]*(1-Table3613[[#This Row],[out_o1]])*Table3613[[#This Row],[out_h2]]</f>
        <v>2.9832688389036518E-2</v>
      </c>
      <c r="AF161">
        <f>(Table3613[[#This Row],[out_o2]]-Table3613[[#This Row],[t2]])*Table3613[[#This Row],[out_o2]]*(1-Table3613[[#This Row],[out_o2]])*Table3613[[#This Row],[out_h1]]</f>
        <v>-4.1743469648912339E-2</v>
      </c>
      <c r="AG161">
        <f>(Table3613[[#This Row],[out_o2]]-Table3613[[#This Row],[t2]])*Table3613[[#This Row],[out_o2]]*(1-Table3613[[#This Row],[out_o2]])*Table3613[[#This Row],[out_h2]]</f>
        <v>-4.1569783522996347E-2</v>
      </c>
    </row>
    <row r="162" spans="1:33">
      <c r="A162">
        <v>32</v>
      </c>
      <c r="B162">
        <v>0.05</v>
      </c>
      <c r="C162">
        <v>0.1</v>
      </c>
      <c r="D162">
        <v>0.01</v>
      </c>
      <c r="E162">
        <v>0.99</v>
      </c>
      <c r="F162" s="29">
        <v>0.5</v>
      </c>
      <c r="G162">
        <f t="shared" si="16"/>
        <v>0.31847285560278626</v>
      </c>
      <c r="H162">
        <f t="shared" si="17"/>
        <v>0.53694571120557255</v>
      </c>
      <c r="I162">
        <f t="shared" si="18"/>
        <v>-0.19635862663835674</v>
      </c>
      <c r="J162">
        <f t="shared" si="19"/>
        <v>0.70728274672328684</v>
      </c>
      <c r="K162">
        <f t="shared" si="20"/>
        <v>-0.53018560535670023</v>
      </c>
      <c r="L162">
        <f t="shared" si="21"/>
        <v>-1.2281259582624642</v>
      </c>
      <c r="M162">
        <f t="shared" si="22"/>
        <v>1.1776370138424095</v>
      </c>
      <c r="N162">
        <f t="shared" si="23"/>
        <v>-2.5238705717239362E-2</v>
      </c>
      <c r="O162">
        <f>((Table3613[[#This Row],[i1]]*Table3613[[#This Row],[w1]])+(Table3613[[#This Row],[i2]]*Table3613[[#This Row],[w2]]))</f>
        <v>6.9618213900696571E-2</v>
      </c>
      <c r="P162">
        <f>((Table3613[[#This Row],[i1]]*Table3613[[#This Row],[w3]])+(Table3613[[#This Row],[i2]]*Table3613[[#This Row],[w4]]))</f>
        <v>6.0910343340410851E-2</v>
      </c>
      <c r="Q162">
        <f>((1/(1 + EXP(-Table3613[[#This Row],[h1]]))))</f>
        <v>0.51739752733262812</v>
      </c>
      <c r="R162">
        <f>((1/(1 + EXP(-Table3613[[#This Row],[h2]]))))</f>
        <v>0.51522287963044233</v>
      </c>
      <c r="S162">
        <f>((Table3613[[#This Row],[out_h1]]*Table3613[[#This Row],[w5]])+(Table3613[[#This Row],[out_h2]]*Table3613[[#This Row],[w6]]))</f>
        <v>-0.90707531400379249</v>
      </c>
      <c r="T162">
        <f>((Table3613[[#This Row],[out_h1]]*Table3613[[#This Row],[w7]])+(Table3613[[#This Row],[out_h2]]*Table3613[[#This Row],[w8]]))</f>
        <v>0.59630292041966126</v>
      </c>
      <c r="U162">
        <f>((1/(1 + EXP(-Table3613[[#This Row],[o1]]))))</f>
        <v>0.28759869109931302</v>
      </c>
      <c r="V162">
        <f>((1/(1 + EXP(-Table3613[[#This Row],[o2]]))))</f>
        <v>0.64481001791729475</v>
      </c>
      <c r="W162">
        <f>((1/2 * (Table3613[[#This Row],[t1]]-Table3613[[#This Row],[out_o1]])^2))</f>
        <v>3.8530516650025902E-2</v>
      </c>
      <c r="X162">
        <f>((1/2 * (Table3613[[#This Row],[t2]]-Table3613[[#This Row],[out_o2]])^2))</f>
        <v>5.9578061865129178E-2</v>
      </c>
      <c r="Y162" s="30">
        <f>Table3613[[#This Row],[E1]]+Table3613[[#This Row],[E2]]</f>
        <v>9.8108578515155087E-2</v>
      </c>
      <c r="Z16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-1.5388534185216956E-3</v>
      </c>
      <c r="AA16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-3.0777068370433911E-3</v>
      </c>
      <c r="AB16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-8.4716741118107228E-4</v>
      </c>
      <c r="AC16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-1.6943348223621446E-3</v>
      </c>
      <c r="AD162">
        <f>(Table3613[[#This Row],[out_o1]]-Table3613[[#This Row],[t1]])*Table3613[[#This Row],[out_o1]]*(1-Table3613[[#This Row],[out_o1]])*Table3613[[#This Row],[out_h1]]</f>
        <v>2.9427500573044933E-2</v>
      </c>
      <c r="AE162">
        <f>(Table3613[[#This Row],[out_o1]]-Table3613[[#This Row],[t1]])*Table3613[[#This Row],[out_o1]]*(1-Table3613[[#This Row],[out_o1]])*Table3613[[#This Row],[out_h2]]</f>
        <v>2.9303815315343457E-2</v>
      </c>
      <c r="AF162">
        <f>(Table3613[[#This Row],[out_o2]]-Table3613[[#This Row],[t2]])*Table3613[[#This Row],[out_o2]]*(1-Table3613[[#This Row],[out_o2]])*Table3613[[#This Row],[out_h1]]</f>
        <v>-4.0904869989484463E-2</v>
      </c>
      <c r="AG162">
        <f>(Table3613[[#This Row],[out_o2]]-Table3613[[#This Row],[t2]])*Table3613[[#This Row],[out_o2]]*(1-Table3613[[#This Row],[out_o2]])*Table3613[[#This Row],[out_h2]]</f>
        <v>-4.0732944773704198E-2</v>
      </c>
    </row>
    <row r="163" spans="1:33">
      <c r="A163">
        <v>33</v>
      </c>
      <c r="B163">
        <v>0.05</v>
      </c>
      <c r="C163">
        <v>0.1</v>
      </c>
      <c r="D163">
        <v>0.01</v>
      </c>
      <c r="E163">
        <v>0.99</v>
      </c>
      <c r="F163" s="29">
        <v>0.5</v>
      </c>
      <c r="G163">
        <f t="shared" si="16"/>
        <v>0.3192422823120471</v>
      </c>
      <c r="H163">
        <f t="shared" si="17"/>
        <v>0.53848456462409422</v>
      </c>
      <c r="I163">
        <f t="shared" si="18"/>
        <v>-0.1959350429327662</v>
      </c>
      <c r="J163">
        <f t="shared" si="19"/>
        <v>0.70812991413446791</v>
      </c>
      <c r="K163">
        <f t="shared" si="20"/>
        <v>-0.54489935564322267</v>
      </c>
      <c r="L163">
        <f t="shared" si="21"/>
        <v>-1.2427778659201358</v>
      </c>
      <c r="M163">
        <f t="shared" si="22"/>
        <v>1.1980894488371516</v>
      </c>
      <c r="N163">
        <f t="shared" si="23"/>
        <v>-4.8722333303872628E-3</v>
      </c>
      <c r="O163">
        <f>((Table3613[[#This Row],[i1]]*Table3613[[#This Row],[w1]])+(Table3613[[#This Row],[i2]]*Table3613[[#This Row],[w2]]))</f>
        <v>6.981057057801178E-2</v>
      </c>
      <c r="P163">
        <f>((Table3613[[#This Row],[i1]]*Table3613[[#This Row],[w3]])+(Table3613[[#This Row],[i2]]*Table3613[[#This Row],[w4]]))</f>
        <v>6.1016239266808485E-2</v>
      </c>
      <c r="Q163">
        <f>((1/(1 + EXP(-Table3613[[#This Row],[h1]]))))</f>
        <v>0.51744555811971571</v>
      </c>
      <c r="R163">
        <f>((1/(1 + EXP(-Table3613[[#This Row],[h2]]))))</f>
        <v>0.51524932902947429</v>
      </c>
      <c r="S163">
        <f>((Table3613[[#This Row],[out_h1]]*Table3613[[#This Row],[w5]])+(Table3613[[#This Row],[out_h2]]*Table3613[[#This Row],[w6]]))</f>
        <v>-0.92229621274791274</v>
      </c>
      <c r="T163">
        <f>((Table3613[[#This Row],[out_h1]]*Table3613[[#This Row],[w7]])+(Table3613[[#This Row],[out_h2]]*Table3613[[#This Row],[w8]]))</f>
        <v>0.61743564857652544</v>
      </c>
      <c r="U163">
        <f>((1/(1 + EXP(-Table3613[[#This Row],[o1]]))))</f>
        <v>0.28449025624126967</v>
      </c>
      <c r="V163">
        <f>((1/(1 + EXP(-Table3613[[#This Row],[o2]]))))</f>
        <v>0.64963510244667655</v>
      </c>
      <c r="W163">
        <f>((1/2 * (Table3613[[#This Row],[t1]]-Table3613[[#This Row],[out_o1]])^2))</f>
        <v>3.7672450385698941E-2</v>
      </c>
      <c r="X163">
        <f>((1/2 * (Table3613[[#This Row],[t2]]-Table3613[[#This Row],[out_o2]])^2))</f>
        <v>5.792413174324218E-2</v>
      </c>
      <c r="Y163" s="30">
        <f>Table3613[[#This Row],[E1]]+Table3613[[#This Row],[E2]]</f>
        <v>9.5596582128941121E-2</v>
      </c>
      <c r="Z16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-1.538899002186035E-3</v>
      </c>
      <c r="AA16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-3.0777980043720701E-3</v>
      </c>
      <c r="AB16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-8.6221826857286207E-4</v>
      </c>
      <c r="AC16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-1.7244365371457241E-3</v>
      </c>
      <c r="AD163">
        <f>(Table3613[[#This Row],[out_o1]]-Table3613[[#This Row],[t1]])*Table3613[[#This Row],[out_o1]]*(1-Table3613[[#This Row],[out_o1]])*Table3613[[#This Row],[out_h1]]</f>
        <v>2.8911760965864172E-2</v>
      </c>
      <c r="AE163">
        <f>(Table3613[[#This Row],[out_o1]]-Table3613[[#This Row],[t1]])*Table3613[[#This Row],[out_o1]]*(1-Table3613[[#This Row],[out_o1]])*Table3613[[#This Row],[out_h2]]</f>
        <v>2.8789048828351444E-2</v>
      </c>
      <c r="AF163">
        <f>(Table3613[[#This Row],[out_o2]]-Table3613[[#This Row],[t2]])*Table3613[[#This Row],[out_o2]]*(1-Table3613[[#This Row],[out_o2]])*Table3613[[#This Row],[out_h1]]</f>
        <v>-4.0086625556175412E-2</v>
      </c>
      <c r="AG163">
        <f>(Table3613[[#This Row],[out_o2]]-Table3613[[#This Row],[t2]])*Table3613[[#This Row],[out_o2]]*(1-Table3613[[#This Row],[out_o2]])*Table3613[[#This Row],[out_h2]]</f>
        <v>-3.9916483187003277E-2</v>
      </c>
    </row>
    <row r="164" spans="1:33">
      <c r="A164">
        <v>34</v>
      </c>
      <c r="B164">
        <v>0.05</v>
      </c>
      <c r="C164">
        <v>0.1</v>
      </c>
      <c r="D164">
        <v>0.01</v>
      </c>
      <c r="E164">
        <v>0.99</v>
      </c>
      <c r="F164" s="29">
        <v>0.5</v>
      </c>
      <c r="G164">
        <f t="shared" si="16"/>
        <v>0.32001173181314013</v>
      </c>
      <c r="H164">
        <f t="shared" si="17"/>
        <v>0.54002346362628029</v>
      </c>
      <c r="I164">
        <f t="shared" si="18"/>
        <v>-0.19550393379847977</v>
      </c>
      <c r="J164">
        <f t="shared" si="19"/>
        <v>0.70899213240304082</v>
      </c>
      <c r="K164">
        <f t="shared" si="20"/>
        <v>-0.55935523612615479</v>
      </c>
      <c r="L164">
        <f t="shared" si="21"/>
        <v>-1.2571723903343115</v>
      </c>
      <c r="M164">
        <f t="shared" si="22"/>
        <v>1.2181327616152393</v>
      </c>
      <c r="N164">
        <f t="shared" si="23"/>
        <v>1.5086008263114375E-2</v>
      </c>
      <c r="O164">
        <f>((Table3613[[#This Row],[i1]]*Table3613[[#This Row],[w1]])+(Table3613[[#This Row],[i2]]*Table3613[[#This Row],[w2]]))</f>
        <v>7.0002932953285038E-2</v>
      </c>
      <c r="P164">
        <f>((Table3613[[#This Row],[i1]]*Table3613[[#This Row],[w3]])+(Table3613[[#This Row],[i2]]*Table3613[[#This Row],[w4]]))</f>
        <v>6.1124016550380092E-2</v>
      </c>
      <c r="Q164">
        <f>((1/(1 + EXP(-Table3613[[#This Row],[h1]]))))</f>
        <v>0.51749359000718953</v>
      </c>
      <c r="R164">
        <f>((1/(1 + EXP(-Table3613[[#This Row],[h2]]))))</f>
        <v>0.51527624824334961</v>
      </c>
      <c r="S164">
        <f>((Table3613[[#This Row],[out_h1]]*Table3613[[#This Row],[w5]])+(Table3613[[#This Row],[out_h2]]*Table3613[[#This Row],[w6]]))</f>
        <v>-0.93725382191883089</v>
      </c>
      <c r="T164">
        <f>((Table3613[[#This Row],[out_h1]]*Table3613[[#This Row],[w7]])+(Table3613[[#This Row],[out_h2]]*Table3613[[#This Row],[w8]]))</f>
        <v>0.63814935765242797</v>
      </c>
      <c r="U164">
        <f>((1/(1 + EXP(-Table3613[[#This Row],[o1]]))))</f>
        <v>0.28145539137579056</v>
      </c>
      <c r="V164">
        <f>((1/(1 + EXP(-Table3613[[#This Row],[o2]]))))</f>
        <v>0.65433500065017691</v>
      </c>
      <c r="W164">
        <f>((1/2 * (Table3613[[#This Row],[t1]]-Table3613[[#This Row],[out_o1]])^2))</f>
        <v>3.6844014753491812E-2</v>
      </c>
      <c r="X164">
        <f>((1/2 * (Table3613[[#This Row],[t2]]-Table3613[[#This Row],[out_o2]])^2))</f>
        <v>5.6335495894258361E-2</v>
      </c>
      <c r="Y164" s="30">
        <f>Table3613[[#This Row],[E1]]+Table3613[[#This Row],[E2]]</f>
        <v>9.317951064775018E-2</v>
      </c>
      <c r="Z16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-1.5379856438514589E-3</v>
      </c>
      <c r="AA16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-3.0759712877029177E-3</v>
      </c>
      <c r="AB16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-8.7595678954317216E-4</v>
      </c>
      <c r="AC16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-1.7519135790863443E-3</v>
      </c>
      <c r="AD164">
        <f>(Table3613[[#This Row],[out_o1]]-Table3613[[#This Row],[t1]])*Table3613[[#This Row],[out_o1]]*(1-Table3613[[#This Row],[out_o1]])*Table3613[[#This Row],[out_h1]]</f>
        <v>2.8409706927957367E-2</v>
      </c>
      <c r="AE164">
        <f>(Table3613[[#This Row],[out_o1]]-Table3613[[#This Row],[t1]])*Table3613[[#This Row],[out_o1]]*(1-Table3613[[#This Row],[out_o1]])*Table3613[[#This Row],[out_h2]]</f>
        <v>2.8287977826599923E-2</v>
      </c>
      <c r="AF164">
        <f>(Table3613[[#This Row],[out_o2]]-Table3613[[#This Row],[t2]])*Table3613[[#This Row],[out_o2]]*(1-Table3613[[#This Row],[out_o2]])*Table3613[[#This Row],[out_h1]]</f>
        <v>-3.9288603451277083E-2</v>
      </c>
      <c r="AG164">
        <f>(Table3613[[#This Row],[out_o2]]-Table3613[[#This Row],[t2]])*Table3613[[#This Row],[out_o2]]*(1-Table3613[[#This Row],[out_o2]])*Table3613[[#This Row],[out_h2]]</f>
        <v>-3.9120260764608727E-2</v>
      </c>
    </row>
    <row r="165" spans="1:33">
      <c r="A165">
        <v>35</v>
      </c>
      <c r="B165">
        <v>0.05</v>
      </c>
      <c r="C165">
        <v>0.1</v>
      </c>
      <c r="D165">
        <v>0.01</v>
      </c>
      <c r="E165">
        <v>0.99</v>
      </c>
      <c r="F165" s="29">
        <v>0.5</v>
      </c>
      <c r="G165">
        <f t="shared" si="16"/>
        <v>0.32078072463506585</v>
      </c>
      <c r="H165">
        <f t="shared" si="17"/>
        <v>0.54156144927013172</v>
      </c>
      <c r="I165">
        <f t="shared" si="18"/>
        <v>-0.19506595540370819</v>
      </c>
      <c r="J165">
        <f t="shared" si="19"/>
        <v>0.70986808919258404</v>
      </c>
      <c r="K165">
        <f t="shared" si="20"/>
        <v>-0.57356008959013349</v>
      </c>
      <c r="L165">
        <f t="shared" si="21"/>
        <v>-1.2713163792476114</v>
      </c>
      <c r="M165">
        <f t="shared" si="22"/>
        <v>1.2377770633408778</v>
      </c>
      <c r="N165">
        <f t="shared" si="23"/>
        <v>3.4646138645418739E-2</v>
      </c>
      <c r="O165">
        <f>((Table3613[[#This Row],[i1]]*Table3613[[#This Row],[w1]])+(Table3613[[#This Row],[i2]]*Table3613[[#This Row],[w2]]))</f>
        <v>7.0195181158766468E-2</v>
      </c>
      <c r="P165">
        <f>((Table3613[[#This Row],[i1]]*Table3613[[#This Row],[w3]])+(Table3613[[#This Row],[i2]]*Table3613[[#This Row],[w4]]))</f>
        <v>6.1233511149072994E-2</v>
      </c>
      <c r="Q165">
        <f>((1/(1 + EXP(-Table3613[[#This Row],[h1]]))))</f>
        <v>0.51754159306408243</v>
      </c>
      <c r="R165">
        <f>((1/(1 + EXP(-Table3613[[#This Row],[h2]]))))</f>
        <v>0.51530359629518008</v>
      </c>
      <c r="S165">
        <f>((Table3613[[#This Row],[out_h1]]*Table3613[[#This Row],[w5]])+(Table3613[[#This Row],[out_h2]]*Table3613[[#This Row],[w6]]))</f>
        <v>-0.95195510473971678</v>
      </c>
      <c r="T165">
        <f>((Table3613[[#This Row],[out_h1]]*Table3613[[#This Row],[w7]])+(Table3613[[#This Row],[out_h2]]*Table3613[[#This Row],[w8]]))</f>
        <v>0.65845439306134523</v>
      </c>
      <c r="U165">
        <f>((1/(1 + EXP(-Table3613[[#This Row],[o1]]))))</f>
        <v>0.27849180464844131</v>
      </c>
      <c r="V165">
        <f>((1/(1 + EXP(-Table3613[[#This Row],[o2]]))))</f>
        <v>0.65891310387590174</v>
      </c>
      <c r="W165">
        <f>((1/2 * (Table3613[[#This Row],[t1]]-Table3613[[#This Row],[out_o1]])^2))</f>
        <v>3.6043924581688383E-2</v>
      </c>
      <c r="X165">
        <f>((1/2 * (Table3613[[#This Row],[t2]]-Table3613[[#This Row],[out_o2]])^2))</f>
        <v>5.4809266392544714E-2</v>
      </c>
      <c r="Y165" s="30">
        <f>Table3613[[#This Row],[E1]]+Table3613[[#This Row],[E2]]</f>
        <v>9.0853190974233097E-2</v>
      </c>
      <c r="Z16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-1.536193114775178E-3</v>
      </c>
      <c r="AA16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-3.072386229550356E-3</v>
      </c>
      <c r="AB16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-8.88461337484844E-4</v>
      </c>
      <c r="AC16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-1.776922674969688E-3</v>
      </c>
      <c r="AD165">
        <f>(Table3613[[#This Row],[out_o1]]-Table3613[[#This Row],[t1]])*Table3613[[#This Row],[out_o1]]*(1-Table3613[[#This Row],[out_o1]])*Table3613[[#This Row],[out_h1]]</f>
        <v>2.7920936452356798E-2</v>
      </c>
      <c r="AE165">
        <f>(Table3613[[#This Row],[out_o1]]-Table3613[[#This Row],[t1]])*Table3613[[#This Row],[out_o1]]*(1-Table3613[[#This Row],[out_o1]])*Table3613[[#This Row],[out_h2]]</f>
        <v>2.7800198396898974E-2</v>
      </c>
      <c r="AF165">
        <f>(Table3613[[#This Row],[out_o2]]-Table3613[[#This Row],[t2]])*Table3613[[#This Row],[out_o2]]*(1-Table3613[[#This Row],[out_o2]])*Table3613[[#This Row],[out_h1]]</f>
        <v>-3.8510612875132195E-2</v>
      </c>
      <c r="AG165">
        <f>(Table3613[[#This Row],[out_o2]]-Table3613[[#This Row],[t2]])*Table3613[[#This Row],[out_o2]]*(1-Table3613[[#This Row],[out_o2]])*Table3613[[#This Row],[out_h2]]</f>
        <v>-3.834408205260887E-2</v>
      </c>
    </row>
    <row r="166" spans="1:33">
      <c r="A166">
        <v>36</v>
      </c>
      <c r="B166">
        <v>0.05</v>
      </c>
      <c r="C166">
        <v>0.1</v>
      </c>
      <c r="D166">
        <v>0.01</v>
      </c>
      <c r="E166">
        <v>0.99</v>
      </c>
      <c r="F166" s="29">
        <v>0.5</v>
      </c>
      <c r="G166">
        <f t="shared" si="16"/>
        <v>0.32154882119245343</v>
      </c>
      <c r="H166">
        <f t="shared" si="17"/>
        <v>0.54309764238490688</v>
      </c>
      <c r="I166">
        <f t="shared" si="18"/>
        <v>-0.19462172473496578</v>
      </c>
      <c r="J166">
        <f t="shared" si="19"/>
        <v>0.71075655053006892</v>
      </c>
      <c r="K166">
        <f t="shared" si="20"/>
        <v>-0.58752055781631185</v>
      </c>
      <c r="L166">
        <f t="shared" si="21"/>
        <v>-1.2852164784460609</v>
      </c>
      <c r="M166">
        <f t="shared" si="22"/>
        <v>1.2570323697784438</v>
      </c>
      <c r="N166">
        <f t="shared" si="23"/>
        <v>5.3818179671723171E-2</v>
      </c>
      <c r="O166">
        <f>((Table3613[[#This Row],[i1]]*Table3613[[#This Row],[w1]])+(Table3613[[#This Row],[i2]]*Table3613[[#This Row],[w2]]))</f>
        <v>7.0387205298113362E-2</v>
      </c>
      <c r="P166">
        <f>((Table3613[[#This Row],[i1]]*Table3613[[#This Row],[w3]])+(Table3613[[#This Row],[i2]]*Table3613[[#This Row],[w4]]))</f>
        <v>6.1344568816258604E-2</v>
      </c>
      <c r="Q166">
        <f>((1/(1 + EXP(-Table3613[[#This Row],[h1]]))))</f>
        <v>0.517589539850002</v>
      </c>
      <c r="R166">
        <f>((1/(1 + EXP(-Table3613[[#This Row],[h2]]))))</f>
        <v>0.51533133465509207</v>
      </c>
      <c r="S166">
        <f>((Table3613[[#This Row],[out_h1]]*Table3613[[#This Row],[w5]])+(Table3613[[#This Row],[out_h2]]*Table3613[[#This Row],[w6]]))</f>
        <v>-0.96640681833088726</v>
      </c>
      <c r="T166">
        <f>((Table3613[[#This Row],[out_h1]]*Table3613[[#This Row],[w7]])+(Table3613[[#This Row],[out_h2]]*Table3613[[#This Row],[w8]]))</f>
        <v>0.67836100020911894</v>
      </c>
      <c r="U166">
        <f>((1/(1 + EXP(-Table3613[[#This Row],[o1]]))))</f>
        <v>0.27559727856017419</v>
      </c>
      <c r="V166">
        <f>((1/(1 + EXP(-Table3613[[#This Row],[o2]]))))</f>
        <v>0.66337279151734407</v>
      </c>
      <c r="W166">
        <f>((1/2 * (Table3613[[#This Row],[t1]]-Table3613[[#This Row],[out_o1]])^2))</f>
        <v>3.5270957189285378E-2</v>
      </c>
      <c r="X166">
        <f>((1/2 * (Table3613[[#This Row],[t2]]-Table3613[[#This Row],[out_o2]])^2))</f>
        <v>5.3342666660586187E-2</v>
      </c>
      <c r="Y166" s="30">
        <f>Table3613[[#This Row],[E1]]+Table3613[[#This Row],[E2]]</f>
        <v>8.8613623849871564E-2</v>
      </c>
      <c r="Z16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-1.5335958760879522E-3</v>
      </c>
      <c r="AA16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-3.0671917521759044E-3</v>
      </c>
      <c r="AB16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-8.9980654568863085E-4</v>
      </c>
      <c r="AC16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-1.7996130913772617E-3</v>
      </c>
      <c r="AD166">
        <f>(Table3613[[#This Row],[out_o1]]-Table3613[[#This Row],[t1]])*Table3613[[#This Row],[out_o1]]*(1-Table3613[[#This Row],[out_o1]])*Table3613[[#This Row],[out_h1]]</f>
        <v>2.7445055262371829E-2</v>
      </c>
      <c r="AE166">
        <f>(Table3613[[#This Row],[out_o1]]-Table3613[[#This Row],[t1]])*Table3613[[#This Row],[out_o1]]*(1-Table3613[[#This Row],[out_o1]])*Table3613[[#This Row],[out_h2]]</f>
        <v>2.732531449947689E-2</v>
      </c>
      <c r="AF166">
        <f>(Table3613[[#This Row],[out_o2]]-Table3613[[#This Row],[t2]])*Table3613[[#This Row],[out_o2]]*(1-Table3613[[#This Row],[out_o2]])*Table3613[[#This Row],[out_h1]]</f>
        <v>-3.7752413453140989E-2</v>
      </c>
      <c r="AG166">
        <f>(Table3613[[#This Row],[out_o2]]-Table3613[[#This Row],[t2]])*Table3613[[#This Row],[out_o2]]*(1-Table3613[[#This Row],[out_o2]])*Table3613[[#This Row],[out_h2]]</f>
        <v>-3.7587702442549512E-2</v>
      </c>
    </row>
    <row r="167" spans="1:33">
      <c r="A167">
        <v>37</v>
      </c>
      <c r="B167">
        <v>0.05</v>
      </c>
      <c r="C167">
        <v>0.1</v>
      </c>
      <c r="D167">
        <v>0.01</v>
      </c>
      <c r="E167">
        <v>0.99</v>
      </c>
      <c r="F167" s="29">
        <v>0.5</v>
      </c>
      <c r="G167">
        <f t="shared" si="16"/>
        <v>0.32231561913049739</v>
      </c>
      <c r="H167">
        <f t="shared" si="17"/>
        <v>0.5446312382609948</v>
      </c>
      <c r="I167">
        <f t="shared" si="18"/>
        <v>-0.19417182146212147</v>
      </c>
      <c r="J167">
        <f t="shared" si="19"/>
        <v>0.71165635707575758</v>
      </c>
      <c r="K167">
        <f t="shared" si="20"/>
        <v>-0.60124308544749772</v>
      </c>
      <c r="L167">
        <f t="shared" si="21"/>
        <v>-1.2988791356957994</v>
      </c>
      <c r="M167">
        <f t="shared" si="22"/>
        <v>1.2759085765050142</v>
      </c>
      <c r="N167">
        <f t="shared" si="23"/>
        <v>7.261203089299792E-2</v>
      </c>
      <c r="O167">
        <f>((Table3613[[#This Row],[i1]]*Table3613[[#This Row],[w1]])+(Table3613[[#This Row],[i2]]*Table3613[[#This Row],[w2]]))</f>
        <v>7.0578904782624352E-2</v>
      </c>
      <c r="P167">
        <f>((Table3613[[#This Row],[i1]]*Table3613[[#This Row],[w3]])+(Table3613[[#This Row],[i2]]*Table3613[[#This Row],[w4]]))</f>
        <v>6.1457044634469694E-2</v>
      </c>
      <c r="Q167">
        <f>((1/(1 + EXP(-Table3613[[#This Row],[h1]]))))</f>
        <v>0.51763740524931545</v>
      </c>
      <c r="R167">
        <f>((1/(1 + EXP(-Table3613[[#This Row],[h2]]))))</f>
        <v>0.51535942712375138</v>
      </c>
      <c r="S167">
        <f>((Table3613[[#This Row],[out_h1]]*Table3613[[#This Row],[w5]])+(Table3613[[#This Row],[out_h2]]*Table3613[[#This Row],[w6]]))</f>
        <v>-0.98061551795031565</v>
      </c>
      <c r="T167">
        <f>((Table3613[[#This Row],[out_h1]]*Table3613[[#This Row],[w7]])+(Table3613[[#This Row],[out_h2]]*Table3613[[#This Row],[w8]]))</f>
        <v>0.69787929952071082</v>
      </c>
      <c r="U167">
        <f>((1/(1 + EXP(-Table3613[[#This Row],[o1]]))))</f>
        <v>0.2727696685177245</v>
      </c>
      <c r="V167">
        <f>((1/(1 + EXP(-Table3613[[#This Row],[o2]]))))</f>
        <v>0.66771741798379169</v>
      </c>
      <c r="W167">
        <f>((1/2 * (Table3613[[#This Row],[t1]]-Table3613[[#This Row],[out_o1]])^2))</f>
        <v>3.4523949346457403E-2</v>
      </c>
      <c r="X167">
        <f>((1/2 * (Table3613[[#This Row],[t2]]-Table3613[[#This Row],[out_o2]])^2))</f>
        <v>5.1933031335517015E-2</v>
      </c>
      <c r="Y167" s="30">
        <f>Table3613[[#This Row],[E1]]+Table3613[[#This Row],[E2]]</f>
        <v>8.645698068197441E-2</v>
      </c>
      <c r="Z16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-1.5302633338713752E-3</v>
      </c>
      <c r="AA16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-3.0605266677427505E-3</v>
      </c>
      <c r="AB16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-9.1006336248342047E-4</v>
      </c>
      <c r="AC16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-1.8201267249668409E-3</v>
      </c>
      <c r="AD167">
        <f>(Table3613[[#This Row],[out_o1]]-Table3613[[#This Row],[t1]])*Table3613[[#This Row],[out_o1]]*(1-Table3613[[#This Row],[out_o1]])*Table3613[[#This Row],[out_h1]]</f>
        <v>2.6981677368117348E-2</v>
      </c>
      <c r="AE167">
        <f>(Table3613[[#This Row],[out_o1]]-Table3613[[#This Row],[t1]])*Table3613[[#This Row],[out_o1]]*(1-Table3613[[#This Row],[out_o1]])*Table3613[[#This Row],[out_h2]]</f>
        <v>2.6862938516920933E-2</v>
      </c>
      <c r="AF167">
        <f>(Table3613[[#This Row],[out_o2]]-Table3613[[#This Row],[t2]])*Table3613[[#This Row],[out_o2]]*(1-Table3613[[#This Row],[out_o2]])*Table3613[[#This Row],[out_h1]]</f>
        <v>-3.7013722769422039E-2</v>
      </c>
      <c r="AG167">
        <f>(Table3613[[#This Row],[out_o2]]-Table3613[[#This Row],[t2]])*Table3613[[#This Row],[out_o2]]*(1-Table3613[[#This Row],[out_o2]])*Table3613[[#This Row],[out_h2]]</f>
        <v>-3.6850835679039094E-2</v>
      </c>
    </row>
    <row r="168" spans="1:33">
      <c r="A168">
        <v>38</v>
      </c>
      <c r="B168">
        <v>0.05</v>
      </c>
      <c r="C168">
        <v>0.1</v>
      </c>
      <c r="D168">
        <v>0.01</v>
      </c>
      <c r="E168">
        <v>0.99</v>
      </c>
      <c r="F168" s="29">
        <v>0.5</v>
      </c>
      <c r="G168">
        <f t="shared" si="16"/>
        <v>0.32308075079743309</v>
      </c>
      <c r="H168">
        <f t="shared" si="17"/>
        <v>0.54616150159486621</v>
      </c>
      <c r="I168">
        <f t="shared" si="18"/>
        <v>-0.19371678978087978</v>
      </c>
      <c r="J168">
        <f t="shared" si="19"/>
        <v>0.71256642043824103</v>
      </c>
      <c r="K168">
        <f t="shared" si="20"/>
        <v>-0.61473392413155636</v>
      </c>
      <c r="L168">
        <f t="shared" si="21"/>
        <v>-1.3123106049542599</v>
      </c>
      <c r="M168">
        <f t="shared" si="22"/>
        <v>1.2944154378897252</v>
      </c>
      <c r="N168">
        <f t="shared" si="23"/>
        <v>9.103744873251747E-2</v>
      </c>
      <c r="O168">
        <f>((Table3613[[#This Row],[i1]]*Table3613[[#This Row],[w1]])+(Table3613[[#This Row],[i2]]*Table3613[[#This Row],[w2]]))</f>
        <v>7.0770187699358278E-2</v>
      </c>
      <c r="P168">
        <f>((Table3613[[#This Row],[i1]]*Table3613[[#This Row],[w3]])+(Table3613[[#This Row],[i2]]*Table3613[[#This Row],[w4]]))</f>
        <v>6.1570802554780119E-2</v>
      </c>
      <c r="Q168">
        <f>((1/(1 + EXP(-Table3613[[#This Row],[h1]]))))</f>
        <v>0.51768516631330075</v>
      </c>
      <c r="R168">
        <f>((1/(1 + EXP(-Table3613[[#This Row],[h2]]))))</f>
        <v>0.51538783971729563</v>
      </c>
      <c r="S168">
        <f>((Table3613[[#This Row],[out_h1]]*Table3613[[#This Row],[w5]])+(Table3613[[#This Row],[out_h2]]*Table3613[[#This Row],[w6]]))</f>
        <v>-0.99458756147794614</v>
      </c>
      <c r="T168">
        <f>((Table3613[[#This Row],[out_h1]]*Table3613[[#This Row],[w7]])+(Table3613[[#This Row],[out_h2]]*Table3613[[#This Row],[w8]]))</f>
        <v>0.71701926527807269</v>
      </c>
      <c r="U168">
        <f>((1/(1 + EXP(-Table3613[[#This Row],[o1]]))))</f>
        <v>0.27000690124916749</v>
      </c>
      <c r="V168">
        <f>((1/(1 + EXP(-Table3613[[#This Row],[o2]]))))</f>
        <v>0.67195030156927105</v>
      </c>
      <c r="W168">
        <f>((1/2 * (Table3613[[#This Row],[t1]]-Table3613[[#This Row],[out_o1]])^2))</f>
        <v>3.3801794348597161E-2</v>
      </c>
      <c r="X168">
        <f>((1/2 * (Table3613[[#This Row],[t2]]-Table3613[[#This Row],[out_o2]])^2))</f>
        <v>5.0577805335938815E-2</v>
      </c>
      <c r="Y168" s="30">
        <f>Table3613[[#This Row],[E1]]+Table3613[[#This Row],[E2]]</f>
        <v>8.4379599684535983E-2</v>
      </c>
      <c r="Z16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-1.5262600982273854E-3</v>
      </c>
      <c r="AA16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-3.0525201964547708E-3</v>
      </c>
      <c r="AB16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-9.1929912015443192E-4</v>
      </c>
      <c r="AC16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-1.8385982403088638E-3</v>
      </c>
      <c r="AD168">
        <f>(Table3613[[#This Row],[out_o1]]-Table3613[[#This Row],[t1]])*Table3613[[#This Row],[out_o1]]*(1-Table3613[[#This Row],[out_o1]])*Table3613[[#This Row],[out_h1]]</f>
        <v>2.6530425503780528E-2</v>
      </c>
      <c r="AE168">
        <f>(Table3613[[#This Row],[out_o1]]-Table3613[[#This Row],[t1]])*Table3613[[#This Row],[out_o1]]*(1-Table3613[[#This Row],[out_o1]])*Table3613[[#This Row],[out_h2]]</f>
        <v>2.6412691683923923E-2</v>
      </c>
      <c r="AF168">
        <f>(Table3613[[#This Row],[out_o2]]-Table3613[[#This Row],[t2]])*Table3613[[#This Row],[out_o2]]*(1-Table3613[[#This Row],[out_o2]])*Table3613[[#This Row],[out_h1]]</f>
        <v>-3.6294223150262678E-2</v>
      </c>
      <c r="AG168">
        <f>(Table3613[[#This Row],[out_o2]]-Table3613[[#This Row],[t2]])*Table3613[[#This Row],[out_o2]]*(1-Table3613[[#This Row],[out_o2]])*Table3613[[#This Row],[out_h2]]</f>
        <v>-3.6133160617375683E-2</v>
      </c>
    </row>
    <row r="169" spans="1:33">
      <c r="A169">
        <v>39</v>
      </c>
      <c r="B169">
        <v>0.05</v>
      </c>
      <c r="C169">
        <v>0.1</v>
      </c>
      <c r="D169">
        <v>0.01</v>
      </c>
      <c r="E169">
        <v>0.99</v>
      </c>
      <c r="F169" s="29">
        <v>0.5</v>
      </c>
      <c r="G169">
        <f t="shared" si="16"/>
        <v>0.32384388084654681</v>
      </c>
      <c r="H169">
        <f t="shared" si="17"/>
        <v>0.54768776169309363</v>
      </c>
      <c r="I169">
        <f t="shared" si="18"/>
        <v>-0.19325714022080256</v>
      </c>
      <c r="J169">
        <f t="shared" si="19"/>
        <v>0.71348571955839546</v>
      </c>
      <c r="K169">
        <f t="shared" si="20"/>
        <v>-0.62799913688344666</v>
      </c>
      <c r="L169">
        <f t="shared" si="21"/>
        <v>-1.3255169507962219</v>
      </c>
      <c r="M169">
        <f t="shared" si="22"/>
        <v>1.3125625494648565</v>
      </c>
      <c r="N169">
        <f t="shared" si="23"/>
        <v>0.10910402904120531</v>
      </c>
      <c r="O169">
        <f>((Table3613[[#This Row],[i1]]*Table3613[[#This Row],[w1]])+(Table3613[[#This Row],[i2]]*Table3613[[#This Row],[w2]]))</f>
        <v>7.0960970211636706E-2</v>
      </c>
      <c r="P169">
        <f>((Table3613[[#This Row],[i1]]*Table3613[[#This Row],[w3]])+(Table3613[[#This Row],[i2]]*Table3613[[#This Row],[w4]]))</f>
        <v>6.1685714944799415E-2</v>
      </c>
      <c r="Q169">
        <f>((1/(1 + EXP(-Table3613[[#This Row],[h1]]))))</f>
        <v>0.51773280211038875</v>
      </c>
      <c r="R169">
        <f>((1/(1 + EXP(-Table3613[[#This Row],[h2]]))))</f>
        <v>0.51541654055441799</v>
      </c>
      <c r="S169">
        <f>((Table3613[[#This Row],[out_h1]]*Table3613[[#This Row],[w5]])+(Table3613[[#This Row],[out_h2]]*Table3613[[#This Row],[w6]]))</f>
        <v>-1.0083291140872017</v>
      </c>
      <c r="T169">
        <f>((Table3613[[#This Row],[out_h1]]*Table3613[[#This Row],[w7]])+(Table3613[[#This Row],[out_h2]]*Table3613[[#This Row],[w8]]))</f>
        <v>0.73579070788856271</v>
      </c>
      <c r="U169">
        <f>((1/(1 + EXP(-Table3613[[#This Row],[o1]]))))</f>
        <v>0.26730697311349372</v>
      </c>
      <c r="V169">
        <f>((1/(1 + EXP(-Table3613[[#This Row],[o2]]))))</f>
        <v>0.67607471503348604</v>
      </c>
      <c r="W169">
        <f>((1/2 * (Table3613[[#This Row],[t1]]-Table3613[[#This Row],[out_o1]])^2))</f>
        <v>3.3103439206414086E-2</v>
      </c>
      <c r="X169">
        <f>((1/2 * (Table3613[[#This Row],[t2]]-Table3613[[#This Row],[out_o2]])^2))</f>
        <v>4.9274542270653497E-2</v>
      </c>
      <c r="Y169" s="30">
        <f>Table3613[[#This Row],[E1]]+Table3613[[#This Row],[E2]]</f>
        <v>8.2377981477067583E-2</v>
      </c>
      <c r="Z16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-1.5216462427036352E-3</v>
      </c>
      <c r="AA16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-3.0432924854072703E-3</v>
      </c>
      <c r="AB16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-9.2757762290044559E-4</v>
      </c>
      <c r="AC16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-1.8551552458008912E-3</v>
      </c>
      <c r="AD169">
        <f>(Table3613[[#This Row],[out_o1]]-Table3613[[#This Row],[t1]])*Table3613[[#This Row],[out_o1]]*(1-Table3613[[#This Row],[out_o1]])*Table3613[[#This Row],[out_h1]]</f>
        <v>2.6090931460786296E-2</v>
      </c>
      <c r="AE169">
        <f>(Table3613[[#This Row],[out_o1]]-Table3613[[#This Row],[t1]])*Table3613[[#This Row],[out_o1]]*(1-Table3613[[#This Row],[out_o1]])*Table3613[[#This Row],[out_h2]]</f>
        <v>2.5974204413058689E-2</v>
      </c>
      <c r="AF169">
        <f>(Table3613[[#This Row],[out_o2]]-Table3613[[#This Row],[t2]])*Table3613[[#This Row],[out_o2]]*(1-Table3613[[#This Row],[out_o2]])*Table3613[[#This Row],[out_h1]]</f>
        <v>-3.5593567744284106E-2</v>
      </c>
      <c r="AG169">
        <f>(Table3613[[#This Row],[out_o2]]-Table3613[[#This Row],[t2]])*Table3613[[#This Row],[out_o2]]*(1-Table3613[[#This Row],[out_o2]])*Table3613[[#This Row],[out_h2]]</f>
        <v>-3.5434327278410845E-2</v>
      </c>
    </row>
    <row r="170" spans="1:33">
      <c r="A170">
        <v>40</v>
      </c>
      <c r="B170">
        <v>0.05</v>
      </c>
      <c r="C170">
        <v>0.1</v>
      </c>
      <c r="D170">
        <v>0.01</v>
      </c>
      <c r="E170">
        <v>0.99</v>
      </c>
      <c r="F170" s="29">
        <v>0.5</v>
      </c>
      <c r="G170">
        <f t="shared" si="16"/>
        <v>0.32460470396789864</v>
      </c>
      <c r="H170">
        <f t="shared" si="17"/>
        <v>0.54920940793579731</v>
      </c>
      <c r="I170">
        <f t="shared" si="18"/>
        <v>-0.19279335140935233</v>
      </c>
      <c r="J170">
        <f t="shared" si="19"/>
        <v>0.71441329718129587</v>
      </c>
      <c r="K170">
        <f t="shared" si="20"/>
        <v>-0.64104460261383978</v>
      </c>
      <c r="L170">
        <f t="shared" si="21"/>
        <v>-1.3385040530027512</v>
      </c>
      <c r="M170">
        <f t="shared" si="22"/>
        <v>1.3303593333369985</v>
      </c>
      <c r="N170">
        <f t="shared" si="23"/>
        <v>0.12682119268041073</v>
      </c>
      <c r="O170">
        <f>((Table3613[[#This Row],[i1]]*Table3613[[#This Row],[w1]])+(Table3613[[#This Row],[i2]]*Table3613[[#This Row],[w2]]))</f>
        <v>7.1151175991974666E-2</v>
      </c>
      <c r="P170">
        <f>((Table3613[[#This Row],[i1]]*Table3613[[#This Row],[w3]])+(Table3613[[#This Row],[i2]]*Table3613[[#This Row],[w4]]))</f>
        <v>6.180166214766198E-2</v>
      </c>
      <c r="Q170">
        <f>((1/(1 + EXP(-Table3613[[#This Row],[h1]]))))</f>
        <v>0.5177802935845075</v>
      </c>
      <c r="R170">
        <f>((1/(1 + EXP(-Table3613[[#This Row],[h2]]))))</f>
        <v>0.51544549974619691</v>
      </c>
      <c r="S170">
        <f>((Table3613[[#This Row],[out_h1]]*Table3613[[#This Row],[w5]])+(Table3613[[#This Row],[out_h2]]*Table3613[[#This Row],[w6]]))</f>
        <v>-1.0218461530544709</v>
      </c>
      <c r="T170">
        <f>((Table3613[[#This Row],[out_h1]]*Table3613[[#This Row],[w7]])+(Table3613[[#This Row],[out_h2]]*Table3613[[#This Row],[w8]]))</f>
        <v>0.75420325922768383</v>
      </c>
      <c r="U170">
        <f>((1/(1 + EXP(-Table3613[[#This Row],[o1]]))))</f>
        <v>0.26466794832925994</v>
      </c>
      <c r="V170">
        <f>((1/(1 + EXP(-Table3613[[#This Row],[o2]]))))</f>
        <v>0.68009387771863405</v>
      </c>
      <c r="W170">
        <f>((1/2 * (Table3613[[#This Row],[t1]]-Table3613[[#This Row],[out_o1]])^2))</f>
        <v>3.2427881953117306E-2</v>
      </c>
      <c r="X170">
        <f>((1/2 * (Table3613[[#This Row],[t2]]-Table3613[[#This Row],[out_o2]])^2))</f>
        <v>4.8020902313736472E-2</v>
      </c>
      <c r="Y170" s="30">
        <f>Table3613[[#This Row],[E1]]+Table3613[[#This Row],[E2]]</f>
        <v>8.0448784266853784E-2</v>
      </c>
      <c r="Z17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-1.5164775611249735E-3</v>
      </c>
      <c r="AA17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-3.0329551222499471E-3</v>
      </c>
      <c r="AB17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-9.34959249690814E-4</v>
      </c>
      <c r="AC17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-1.869918499381628E-3</v>
      </c>
      <c r="AD170">
        <f>(Table3613[[#This Row],[out_o1]]-Table3613[[#This Row],[t1]])*Table3613[[#This Row],[out_o1]]*(1-Table3613[[#This Row],[out_o1]])*Table3613[[#This Row],[out_h1]]</f>
        <v>2.5662836330399483E-2</v>
      </c>
      <c r="AE170">
        <f>(Table3613[[#This Row],[out_o1]]-Table3613[[#This Row],[t1]])*Table3613[[#This Row],[out_o1]]*(1-Table3613[[#This Row],[out_o1]])*Table3613[[#This Row],[out_h2]]</f>
        <v>2.5547116530167242E-2</v>
      </c>
      <c r="AF170">
        <f>(Table3613[[#This Row],[out_o2]]-Table3613[[#This Row],[t2]])*Table3613[[#This Row],[out_o2]]*(1-Table3613[[#This Row],[out_o2]])*Table3613[[#This Row],[out_h1]]</f>
        <v>-3.4911385948255581E-2</v>
      </c>
      <c r="AG170">
        <f>(Table3613[[#This Row],[out_o2]]-Table3613[[#This Row],[t2]])*Table3613[[#This Row],[out_o2]]*(1-Table3613[[#This Row],[out_o2]])*Table3613[[#This Row],[out_h2]]</f>
        <v>-3.4753962249808923E-2</v>
      </c>
    </row>
    <row r="171" spans="1:33">
      <c r="A171">
        <v>41</v>
      </c>
      <c r="B171">
        <v>0.05</v>
      </c>
      <c r="C171">
        <v>0.1</v>
      </c>
      <c r="D171">
        <v>0.01</v>
      </c>
      <c r="E171">
        <v>0.99</v>
      </c>
      <c r="F171" s="29">
        <v>0.5</v>
      </c>
      <c r="G171">
        <f t="shared" si="16"/>
        <v>0.32536294274846111</v>
      </c>
      <c r="H171">
        <f t="shared" si="17"/>
        <v>0.55072588549692225</v>
      </c>
      <c r="I171">
        <f t="shared" si="18"/>
        <v>-0.19232587178450691</v>
      </c>
      <c r="J171">
        <f t="shared" si="19"/>
        <v>0.71534825643098665</v>
      </c>
      <c r="K171">
        <f t="shared" si="20"/>
        <v>-0.6538760207790395</v>
      </c>
      <c r="L171">
        <f t="shared" si="21"/>
        <v>-1.3512776112678349</v>
      </c>
      <c r="M171">
        <f t="shared" si="22"/>
        <v>1.3478150263111264</v>
      </c>
      <c r="N171">
        <f t="shared" si="23"/>
        <v>0.14419817380531519</v>
      </c>
      <c r="O171">
        <f>((Table3613[[#This Row],[i1]]*Table3613[[#This Row],[w1]])+(Table3613[[#This Row],[i2]]*Table3613[[#This Row],[w2]]))</f>
        <v>7.1340735687115284E-2</v>
      </c>
      <c r="P171">
        <f>((Table3613[[#This Row],[i1]]*Table3613[[#This Row],[w3]])+(Table3613[[#This Row],[i2]]*Table3613[[#This Row],[w4]]))</f>
        <v>6.1918532053873321E-2</v>
      </c>
      <c r="Q171">
        <f>((1/(1 + EXP(-Table3613[[#This Row],[h1]]))))</f>
        <v>0.51782762342144695</v>
      </c>
      <c r="R171">
        <f>((1/(1 + EXP(-Table3613[[#This Row],[h2]]))))</f>
        <v>0.51547468928913653</v>
      </c>
      <c r="S171">
        <f>((Table3613[[#This Row],[out_h1]]*Table3613[[#This Row],[w5]])+(Table3613[[#This Row],[out_h2]]*Table3613[[#This Row],[w6]]))</f>
        <v>-1.0351444726639365</v>
      </c>
      <c r="T171">
        <f>((Table3613[[#This Row],[out_h1]]*Table3613[[#This Row],[w7]])+(Table3613[[#This Row],[out_h2]]*Table3613[[#This Row],[w8]]))</f>
        <v>0.7722663607247614</v>
      </c>
      <c r="U171">
        <f>((1/(1 + EXP(-Table3613[[#This Row],[o1]]))))</f>
        <v>0.26208795714399463</v>
      </c>
      <c r="V171">
        <f>((1/(1 + EXP(-Table3613[[#This Row],[o2]]))))</f>
        <v>0.68401094903735737</v>
      </c>
      <c r="W171">
        <f>((1/2 * (Table3613[[#This Row],[t1]]-Table3613[[#This Row],[out_o1]])^2))</f>
        <v>3.1774169068516232E-2</v>
      </c>
      <c r="X171">
        <f>((1/2 * (Table3613[[#This Row],[t2]]-Table3613[[#This Row],[out_o2]])^2))</f>
        <v>4.6814649654509349E-2</v>
      </c>
      <c r="Y171" s="30">
        <f>Table3613[[#This Row],[E1]]+Table3613[[#This Row],[E2]]</f>
        <v>7.8588818723025589E-2</v>
      </c>
      <c r="Z17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-1.5108058194796975E-3</v>
      </c>
      <c r="AA171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-3.0216116389593949E-3</v>
      </c>
      <c r="AB17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-9.4150106843792771E-4</v>
      </c>
      <c r="AC171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-1.8830021368758554E-3</v>
      </c>
      <c r="AD171">
        <f>(Table3613[[#This Row],[out_o1]]-Table3613[[#This Row],[t1]])*Table3613[[#This Row],[out_o1]]*(1-Table3613[[#This Row],[out_o1]])*Table3613[[#This Row],[out_h1]]</f>
        <v>2.5245790667824571E-2</v>
      </c>
      <c r="AE171">
        <f>(Table3613[[#This Row],[out_o1]]-Table3613[[#This Row],[t1]])*Table3613[[#This Row],[out_o1]]*(1-Table3613[[#This Row],[out_o1]])*Table3613[[#This Row],[out_h2]]</f>
        <v>2.5131077431464172E-2</v>
      </c>
      <c r="AF171">
        <f>(Table3613[[#This Row],[out_o2]]-Table3613[[#This Row],[t2]])*Table3613[[#This Row],[out_o2]]*(1-Table3613[[#This Row],[out_o2]])*Table3613[[#This Row],[out_h1]]</f>
        <v>-3.4247288228097111E-2</v>
      </c>
      <c r="AG171">
        <f>(Table3613[[#This Row],[out_o2]]-Table3613[[#This Row],[t2]])*Table3613[[#This Row],[out_o2]]*(1-Table3613[[#This Row],[out_o2]])*Table3613[[#This Row],[out_h2]]</f>
        <v>-3.409167348340942E-2</v>
      </c>
    </row>
    <row r="172" spans="1:33">
      <c r="A172">
        <v>42</v>
      </c>
      <c r="B172">
        <v>0.05</v>
      </c>
      <c r="C172">
        <v>0.1</v>
      </c>
      <c r="D172">
        <v>0.01</v>
      </c>
      <c r="E172">
        <v>0.99</v>
      </c>
      <c r="F172" s="29">
        <v>0.5</v>
      </c>
      <c r="G172">
        <f t="shared" si="16"/>
        <v>0.32611834565820097</v>
      </c>
      <c r="H172">
        <f t="shared" si="17"/>
        <v>0.55223669131640196</v>
      </c>
      <c r="I172">
        <f t="shared" si="18"/>
        <v>-0.19185512125028795</v>
      </c>
      <c r="J172">
        <f t="shared" si="19"/>
        <v>0.71628975749942458</v>
      </c>
      <c r="K172">
        <f t="shared" si="20"/>
        <v>-0.66649891611295176</v>
      </c>
      <c r="L172">
        <f t="shared" si="21"/>
        <v>-1.363843149983567</v>
      </c>
      <c r="M172">
        <f t="shared" si="22"/>
        <v>1.3649386704251749</v>
      </c>
      <c r="N172">
        <f t="shared" si="23"/>
        <v>0.16124401054701989</v>
      </c>
      <c r="O172">
        <f>((Table3613[[#This Row],[i1]]*Table3613[[#This Row],[w1]])+(Table3613[[#This Row],[i2]]*Table3613[[#This Row],[w2]]))</f>
        <v>7.1529586414550247E-2</v>
      </c>
      <c r="P172">
        <f>((Table3613[[#This Row],[i1]]*Table3613[[#This Row],[w3]])+(Table3613[[#This Row],[i2]]*Table3613[[#This Row],[w4]]))</f>
        <v>6.2036219687428069E-2</v>
      </c>
      <c r="Q172">
        <f>((1/(1 + EXP(-Table3613[[#This Row],[h1]]))))</f>
        <v>0.51787477592309117</v>
      </c>
      <c r="R172">
        <f>((1/(1 + EXP(-Table3613[[#This Row],[h2]]))))</f>
        <v>0.5155040829617723</v>
      </c>
      <c r="S172">
        <f>((Table3613[[#This Row],[out_h1]]*Table3613[[#This Row],[w5]])+(Table3613[[#This Row],[out_h2]]*Table3613[[#This Row],[w6]]))</f>
        <v>-1.0482296891709517</v>
      </c>
      <c r="T172">
        <f>((Table3613[[#This Row],[out_h1]]*Table3613[[#This Row],[w7]])+(Table3613[[#This Row],[out_h2]]*Table3613[[#This Row],[w8]]))</f>
        <v>0.78998925388531926</v>
      </c>
      <c r="U172">
        <f>((1/(1 + EXP(-Table3613[[#This Row],[o1]]))))</f>
        <v>0.25956519396304173</v>
      </c>
      <c r="V172">
        <f>((1/(1 + EXP(-Table3613[[#This Row],[o2]]))))</f>
        <v>0.68782902317898054</v>
      </c>
      <c r="W172">
        <f>((1/2 * (Table3613[[#This Row],[t1]]-Table3613[[#This Row],[out_o1]])^2))</f>
        <v>3.1141393018905318E-2</v>
      </c>
      <c r="X172">
        <f>((1/2 * (Table3613[[#This Row],[t2]]-Table3613[[#This Row],[out_o2]])^2))</f>
        <v>4.5653649616484542E-2</v>
      </c>
      <c r="Y172" s="30">
        <f>Table3613[[#This Row],[E1]]+Table3613[[#This Row],[E2]]</f>
        <v>7.679504263538986E-2</v>
      </c>
      <c r="Z17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-1.5046790010254873E-3</v>
      </c>
      <c r="AA172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-3.0093580020509746E-3</v>
      </c>
      <c r="AB17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-9.4725695840780901E-4</v>
      </c>
      <c r="AC172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-1.894513916815618E-3</v>
      </c>
      <c r="AD172">
        <f>(Table3613[[#This Row],[out_o1]]-Table3613[[#This Row],[t1]])*Table3613[[#This Row],[out_o1]]*(1-Table3613[[#This Row],[out_o1]])*Table3613[[#This Row],[out_h1]]</f>
        <v>2.483945458852567E-2</v>
      </c>
      <c r="AE172">
        <f>(Table3613[[#This Row],[out_o1]]-Table3613[[#This Row],[t1]])*Table3613[[#This Row],[out_o1]]*(1-Table3613[[#This Row],[out_o1]])*Table3613[[#This Row],[out_h2]]</f>
        <v>2.4725746173106026E-2</v>
      </c>
      <c r="AF172">
        <f>(Table3613[[#This Row],[out_o2]]-Table3613[[#This Row],[t2]])*Table3613[[#This Row],[out_o2]]*(1-Table3613[[#This Row],[out_o2]])*Table3613[[#This Row],[out_h1]]</f>
        <v>-3.36008703841238E-2</v>
      </c>
      <c r="AG172">
        <f>(Table3613[[#This Row],[out_o2]]-Table3613[[#This Row],[t2]])*Table3613[[#This Row],[out_o2]]*(1-Table3613[[#This Row],[out_o2]])*Table3613[[#This Row],[out_h2]]</f>
        <v>-3.3447054537866679E-2</v>
      </c>
    </row>
    <row r="173" spans="1:33">
      <c r="A173">
        <v>43</v>
      </c>
      <c r="B173">
        <v>0.05</v>
      </c>
      <c r="C173">
        <v>0.1</v>
      </c>
      <c r="D173">
        <v>0.01</v>
      </c>
      <c r="E173">
        <v>0.99</v>
      </c>
      <c r="F173" s="29">
        <v>0.5</v>
      </c>
      <c r="G173">
        <f t="shared" si="16"/>
        <v>0.3268706851587137</v>
      </c>
      <c r="H173">
        <f t="shared" si="17"/>
        <v>0.55374137031742743</v>
      </c>
      <c r="I173">
        <f t="shared" si="18"/>
        <v>-0.19138149277108404</v>
      </c>
      <c r="J173">
        <f t="shared" si="19"/>
        <v>0.71723701445783239</v>
      </c>
      <c r="K173">
        <f t="shared" si="20"/>
        <v>-0.67891864340721464</v>
      </c>
      <c r="L173">
        <f t="shared" si="21"/>
        <v>-1.3762060230701201</v>
      </c>
      <c r="M173">
        <f t="shared" si="22"/>
        <v>1.3817391056172368</v>
      </c>
      <c r="N173">
        <f t="shared" si="23"/>
        <v>0.17796753781595323</v>
      </c>
      <c r="O173">
        <f>((Table3613[[#This Row],[i1]]*Table3613[[#This Row],[w1]])+(Table3613[[#This Row],[i2]]*Table3613[[#This Row],[w2]]))</f>
        <v>7.1717671289678431E-2</v>
      </c>
      <c r="P173">
        <f>((Table3613[[#This Row],[i1]]*Table3613[[#This Row],[w3]])+(Table3613[[#This Row],[i2]]*Table3613[[#This Row],[w4]]))</f>
        <v>6.2154626807229038E-2</v>
      </c>
      <c r="Q173">
        <f>((1/(1 + EXP(-Table3613[[#This Row],[h1]]))))</f>
        <v>0.51792173688930343</v>
      </c>
      <c r="R173">
        <f>((1/(1 + EXP(-Table3613[[#This Row],[h2]]))))</f>
        <v>0.51553365622509817</v>
      </c>
      <c r="S173">
        <f>((Table3613[[#This Row],[out_h1]]*Table3613[[#This Row],[w5]])+(Table3613[[#This Row],[out_h2]]*Table3613[[#This Row],[w6]]))</f>
        <v>-1.061107245792335</v>
      </c>
      <c r="T173">
        <f>((Table3613[[#This Row],[out_h1]]*Table3613[[#This Row],[w7]])+(Table3613[[#This Row],[out_h2]]*Table3613[[#This Row],[w8]]))</f>
        <v>0.80738097296878875</v>
      </c>
      <c r="U173">
        <f>((1/(1 + EXP(-Table3613[[#This Row],[o1]]))))</f>
        <v>0.25709791545387495</v>
      </c>
      <c r="V173">
        <f>((1/(1 + EXP(-Table3613[[#This Row],[o2]]))))</f>
        <v>0.69155112489321147</v>
      </c>
      <c r="W173">
        <f>((1/2 * (Table3613[[#This Row],[t1]]-Table3613[[#This Row],[out_o1]])^2))</f>
        <v>3.0528689910825163E-2</v>
      </c>
      <c r="X173">
        <f>((1/2 * (Table3613[[#This Row],[t2]]-Table3613[[#This Row],[out_o2]])^2))</f>
        <v>4.4535865526253729E-2</v>
      </c>
      <c r="Y173" s="30">
        <f>Table3613[[#This Row],[E1]]+Table3613[[#This Row],[E2]]</f>
        <v>7.5064555437078892E-2</v>
      </c>
      <c r="Z17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-1.4981415432211852E-3</v>
      </c>
      <c r="AA173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-2.9962830864423704E-3</v>
      </c>
      <c r="AB17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-9.5227773824967674E-4</v>
      </c>
      <c r="AC173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-1.9045554764993535E-3</v>
      </c>
      <c r="AD173">
        <f>(Table3613[[#This Row],[out_o1]]-Table3613[[#This Row],[t1]])*Table3613[[#This Row],[out_o1]]*(1-Table3613[[#This Row],[out_o1]])*Table3613[[#This Row],[out_h1]]</f>
        <v>2.4443497806278632E-2</v>
      </c>
      <c r="AE173">
        <f>(Table3613[[#This Row],[out_o1]]-Table3613[[#This Row],[t1]])*Table3613[[#This Row],[out_o1]]*(1-Table3613[[#This Row],[out_o1]])*Table3613[[#This Row],[out_h2]]</f>
        <v>2.4330791502760046E-2</v>
      </c>
      <c r="AF173">
        <f>(Table3613[[#This Row],[out_o2]]-Table3613[[#This Row],[t2]])*Table3613[[#This Row],[out_o2]]*(1-Table3613[[#This Row],[out_o2]])*Table3613[[#This Row],[out_h1]]</f>
        <v>-3.2971717308276804E-2</v>
      </c>
      <c r="AG173">
        <f>(Table3613[[#This Row],[out_o2]]-Table3613[[#This Row],[t2]])*Table3613[[#This Row],[out_o2]]*(1-Table3613[[#This Row],[out_o2]])*Table3613[[#This Row],[out_h2]]</f>
        <v>-3.2819688314393573E-2</v>
      </c>
    </row>
    <row r="174" spans="1:33">
      <c r="A174">
        <v>44</v>
      </c>
      <c r="B174">
        <v>0.05</v>
      </c>
      <c r="C174">
        <v>0.1</v>
      </c>
      <c r="D174">
        <v>0.01</v>
      </c>
      <c r="E174">
        <v>0.99</v>
      </c>
      <c r="F174" s="29">
        <v>0.5</v>
      </c>
      <c r="G174">
        <f t="shared" si="16"/>
        <v>0.32761975593032427</v>
      </c>
      <c r="H174">
        <f t="shared" si="17"/>
        <v>0.55523951186064857</v>
      </c>
      <c r="I174">
        <f t="shared" si="18"/>
        <v>-0.1909053539019592</v>
      </c>
      <c r="J174">
        <f t="shared" si="19"/>
        <v>0.71818929219608207</v>
      </c>
      <c r="K174">
        <f t="shared" si="20"/>
        <v>-0.69114039231035396</v>
      </c>
      <c r="L174">
        <f t="shared" si="21"/>
        <v>-1.3883714188215002</v>
      </c>
      <c r="M174">
        <f t="shared" si="22"/>
        <v>1.3982249642713751</v>
      </c>
      <c r="N174">
        <f t="shared" si="23"/>
        <v>0.19437738197315002</v>
      </c>
      <c r="O174">
        <f>((Table3613[[#This Row],[i1]]*Table3613[[#This Row],[w1]])+(Table3613[[#This Row],[i2]]*Table3613[[#This Row],[w2]]))</f>
        <v>7.1904938982581074E-2</v>
      </c>
      <c r="P174">
        <f>((Table3613[[#This Row],[i1]]*Table3613[[#This Row],[w3]])+(Table3613[[#This Row],[i2]]*Table3613[[#This Row],[w4]]))</f>
        <v>6.2273661524510249E-2</v>
      </c>
      <c r="Q174">
        <f>((1/(1 + EXP(-Table3613[[#This Row],[h1]]))))</f>
        <v>0.51796849350721164</v>
      </c>
      <c r="R174">
        <f>((1/(1 + EXP(-Table3613[[#This Row],[h2]]))))</f>
        <v>0.51556338612699171</v>
      </c>
      <c r="S174">
        <f>((Table3613[[#This Row],[out_h1]]*Table3613[[#This Row],[w5]])+(Table3613[[#This Row],[out_h2]]*Table3613[[#This Row],[w6]]))</f>
        <v>-1.0737824176965256</v>
      </c>
      <c r="T174">
        <f>((Table3613[[#This Row],[out_h1]]*Table3613[[#This Row],[w7]])+(Table3613[[#This Row],[out_h2]]*Table3613[[#This Row],[w8]]))</f>
        <v>0.82445033956439595</v>
      </c>
      <c r="U174">
        <f>((1/(1 + EXP(-Table3613[[#This Row],[o1]]))))</f>
        <v>0.25468443863957824</v>
      </c>
      <c r="V174">
        <f>((1/(1 + EXP(-Table3613[[#This Row],[o2]]))))</f>
        <v>0.69518020622237475</v>
      </c>
      <c r="W174">
        <f>((1/2 * (Table3613[[#This Row],[t1]]-Table3613[[#This Row],[out_o1]])^2))</f>
        <v>2.9935237256182762E-2</v>
      </c>
      <c r="X174">
        <f>((1/2 * (Table3613[[#This Row],[t2]]-Table3613[[#This Row],[out_o2]])^2))</f>
        <v>4.3459355401540736E-2</v>
      </c>
      <c r="Y174" s="30">
        <f>Table3613[[#This Row],[E1]]+Table3613[[#This Row],[E2]]</f>
        <v>7.3394592657723495E-2</v>
      </c>
      <c r="Z17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-1.4912345654641255E-3</v>
      </c>
      <c r="AA174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-2.9824691309282511E-3</v>
      </c>
      <c r="AB17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-9.5661129743534296E-4</v>
      </c>
      <c r="AC174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-1.9132225948706859E-3</v>
      </c>
      <c r="AD174">
        <f>(Table3613[[#This Row],[out_o1]]-Table3613[[#This Row],[t1]])*Table3613[[#This Row],[out_o1]]*(1-Table3613[[#This Row],[out_o1]])*Table3613[[#This Row],[out_h1]]</f>
        <v>2.4057599621377185E-2</v>
      </c>
      <c r="AE174">
        <f>(Table3613[[#This Row],[out_o1]]-Table3613[[#This Row],[t1]])*Table3613[[#This Row],[out_o1]]*(1-Table3613[[#This Row],[out_o1]])*Table3613[[#This Row],[out_h2]]</f>
        <v>2.3945891841608637E-2</v>
      </c>
      <c r="AF174">
        <f>(Table3613[[#This Row],[out_o2]]-Table3613[[#This Row],[t2]])*Table3613[[#This Row],[out_o2]]*(1-Table3613[[#This Row],[out_o2]])*Table3613[[#This Row],[out_h1]]</f>
        <v>-3.2359406279179825E-2</v>
      </c>
      <c r="AG174">
        <f>(Table3613[[#This Row],[out_o2]]-Table3613[[#This Row],[t2]])*Table3613[[#This Row],[out_o2]]*(1-Table3613[[#This Row],[out_o2]])*Table3613[[#This Row],[out_h2]]</f>
        <v>-3.2209150331497349E-2</v>
      </c>
    </row>
    <row r="175" spans="1:33">
      <c r="A175">
        <v>45</v>
      </c>
      <c r="B175">
        <v>0.05</v>
      </c>
      <c r="C175">
        <v>0.1</v>
      </c>
      <c r="D175">
        <v>0.01</v>
      </c>
      <c r="E175">
        <v>0.99</v>
      </c>
      <c r="F175" s="29">
        <v>0.5</v>
      </c>
      <c r="G175">
        <f t="shared" si="16"/>
        <v>0.32836537321305631</v>
      </c>
      <c r="H175">
        <f t="shared" si="17"/>
        <v>0.55673074642611264</v>
      </c>
      <c r="I175">
        <f t="shared" si="18"/>
        <v>-0.19042704825324153</v>
      </c>
      <c r="J175">
        <f t="shared" si="19"/>
        <v>0.71914590349351737</v>
      </c>
      <c r="K175">
        <f t="shared" si="20"/>
        <v>-0.70316919212104256</v>
      </c>
      <c r="L175">
        <f t="shared" si="21"/>
        <v>-1.4003443647423044</v>
      </c>
      <c r="M175">
        <f t="shared" si="22"/>
        <v>1.4144046674109649</v>
      </c>
      <c r="N175">
        <f t="shared" si="23"/>
        <v>0.2104819571388987</v>
      </c>
      <c r="O175">
        <f>((Table3613[[#This Row],[i1]]*Table3613[[#This Row],[w1]])+(Table3613[[#This Row],[i2]]*Table3613[[#This Row],[w2]]))</f>
        <v>7.2091343303264083E-2</v>
      </c>
      <c r="P175">
        <f>((Table3613[[#This Row],[i1]]*Table3613[[#This Row],[w3]])+(Table3613[[#This Row],[i2]]*Table3613[[#This Row],[w4]]))</f>
        <v>6.2393237936689667E-2</v>
      </c>
      <c r="Q175">
        <f>((1/(1 + EXP(-Table3613[[#This Row],[h1]]))))</f>
        <v>0.51801503424760498</v>
      </c>
      <c r="R175">
        <f>((1/(1 + EXP(-Table3613[[#This Row],[h2]]))))</f>
        <v>0.51559325121074406</v>
      </c>
      <c r="S175">
        <f>((Table3613[[#This Row],[out_h1]]*Table3613[[#This Row],[w5]])+(Table3613[[#This Row],[out_h2]]*Table3613[[#This Row],[w6]]))</f>
        <v>-1.0862603169705713</v>
      </c>
      <c r="T175">
        <f>((Table3613[[#This Row],[out_h1]]*Table3613[[#This Row],[w7]])+(Table3613[[#This Row],[out_h2]]*Table3613[[#This Row],[w8]]))</f>
        <v>0.84120595883130855</v>
      </c>
      <c r="U175">
        <f>((1/(1 + EXP(-Table3613[[#This Row],[o1]]))))</f>
        <v>0.25232313899312708</v>
      </c>
      <c r="V175">
        <f>((1/(1 + EXP(-Table3613[[#This Row],[o2]]))))</f>
        <v>0.69871914406478863</v>
      </c>
      <c r="W175">
        <f>((1/2 * (Table3613[[#This Row],[t1]]-Table3613[[#This Row],[out_o1]])^2))</f>
        <v>2.9360251845741193E-2</v>
      </c>
      <c r="X175">
        <f>((1/2 * (Table3613[[#This Row],[t2]]-Table3613[[#This Row],[out_o2]])^2))</f>
        <v>4.2422268517174677E-2</v>
      </c>
      <c r="Y175" s="30">
        <f>Table3613[[#This Row],[E1]]+Table3613[[#This Row],[E2]]</f>
        <v>7.1782520362915866E-2</v>
      </c>
      <c r="Z17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-1.483996086925948E-3</v>
      </c>
      <c r="AA175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-2.967992173851896E-3</v>
      </c>
      <c r="AB17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-9.6030272926304764E-4</v>
      </c>
      <c r="AC175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-1.9206054585260953E-3</v>
      </c>
      <c r="AD175">
        <f>(Table3613[[#This Row],[out_o1]]-Table3613[[#This Row],[t1]])*Table3613[[#This Row],[out_o1]]*(1-Table3613[[#This Row],[out_o1]])*Table3613[[#This Row],[out_h1]]</f>
        <v>2.3681448866433807E-2</v>
      </c>
      <c r="AE175">
        <f>(Table3613[[#This Row],[out_o1]]-Table3613[[#This Row],[t1]])*Table3613[[#This Row],[out_o1]]*(1-Table3613[[#This Row],[out_o1]])*Table3613[[#This Row],[out_h2]]</f>
        <v>2.357073522423939E-2</v>
      </c>
      <c r="AF175">
        <f>(Table3613[[#This Row],[out_o2]]-Table3613[[#This Row],[t2]])*Table3613[[#This Row],[out_o2]]*(1-Table3613[[#This Row],[out_o2]])*Table3613[[#This Row],[out_h1]]</f>
        <v>-3.1763509838536423E-2</v>
      </c>
      <c r="AG175">
        <f>(Table3613[[#This Row],[out_o2]]-Table3613[[#This Row],[t2]])*Table3613[[#This Row],[out_o2]]*(1-Table3613[[#This Row],[out_o2]])*Table3613[[#This Row],[out_h2]]</f>
        <v>-3.1615011582245729E-2</v>
      </c>
    </row>
    <row r="176" spans="1:33">
      <c r="A176">
        <v>46</v>
      </c>
      <c r="B176">
        <v>0.05</v>
      </c>
      <c r="C176">
        <v>0.1</v>
      </c>
      <c r="D176">
        <v>0.01</v>
      </c>
      <c r="E176">
        <v>0.99</v>
      </c>
      <c r="F176" s="29">
        <v>0.5</v>
      </c>
      <c r="G176">
        <f t="shared" si="16"/>
        <v>0.32910737125651929</v>
      </c>
      <c r="H176">
        <f t="shared" si="17"/>
        <v>0.5582147425130386</v>
      </c>
      <c r="I176">
        <f t="shared" si="18"/>
        <v>-0.18994689688861</v>
      </c>
      <c r="J176">
        <f t="shared" si="19"/>
        <v>0.72010620622278043</v>
      </c>
      <c r="K176">
        <f t="shared" si="20"/>
        <v>-0.71500991655425949</v>
      </c>
      <c r="L176">
        <f t="shared" si="21"/>
        <v>-1.4121297323544242</v>
      </c>
      <c r="M176">
        <f t="shared" si="22"/>
        <v>1.4302864223302332</v>
      </c>
      <c r="N176">
        <f t="shared" si="23"/>
        <v>0.22628946293002156</v>
      </c>
      <c r="O176">
        <f>((Table3613[[#This Row],[i1]]*Table3613[[#This Row],[w1]])+(Table3613[[#This Row],[i2]]*Table3613[[#This Row],[w2]]))</f>
        <v>7.2276842814129827E-2</v>
      </c>
      <c r="P176">
        <f>((Table3613[[#This Row],[i1]]*Table3613[[#This Row],[w3]])+(Table3613[[#This Row],[i2]]*Table3613[[#This Row],[w4]]))</f>
        <v>6.2513275777847543E-2</v>
      </c>
      <c r="Q176">
        <f>((1/(1 + EXP(-Table3613[[#This Row],[h1]]))))</f>
        <v>0.51806134876813381</v>
      </c>
      <c r="R176">
        <f>((1/(1 + EXP(-Table3613[[#This Row],[h2]]))))</f>
        <v>0.51562323142774213</v>
      </c>
      <c r="S176">
        <f>((Table3613[[#This Row],[out_h1]]*Table3613[[#This Row],[w5]])+(Table3613[[#This Row],[out_h2]]*Table3613[[#This Row],[w6]]))</f>
        <v>-1.0985458975444713</v>
      </c>
      <c r="T176">
        <f>((Table3613[[#This Row],[out_h1]]*Table3613[[#This Row],[w7]])+(Table3613[[#This Row],[out_h2]]*Table3613[[#This Row],[w8]]))</f>
        <v>0.85765621719117524</v>
      </c>
      <c r="U176">
        <f>((1/(1 + EXP(-Table3613[[#This Row],[o1]]))))</f>
        <v>0.25001244854229582</v>
      </c>
      <c r="V176">
        <f>((1/(1 + EXP(-Table3613[[#This Row],[o2]]))))</f>
        <v>0.70217073846294753</v>
      </c>
      <c r="W176">
        <f>((1/2 * (Table3613[[#This Row],[t1]]-Table3613[[#This Row],[out_o1]])^2))</f>
        <v>2.8802987727634097E-2</v>
      </c>
      <c r="X176">
        <f>((1/2 * (Table3613[[#This Row],[t2]]-Table3613[[#This Row],[out_o2]])^2))</f>
        <v>4.1422841898482471E-2</v>
      </c>
      <c r="Y176" s="30">
        <f>Table3613[[#This Row],[E1]]+Table3613[[#This Row],[E2]]</f>
        <v>7.0225829626116565E-2</v>
      </c>
      <c r="Z17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-1.4764612340398035E-3</v>
      </c>
      <c r="AA176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-2.9529224680796069E-3</v>
      </c>
      <c r="AB17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-9.63394463900453E-4</v>
      </c>
      <c r="AC176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-1.926788927800906E-3</v>
      </c>
      <c r="AD176">
        <f>(Table3613[[#This Row],[out_o1]]-Table3613[[#This Row],[t1]])*Table3613[[#This Row],[out_o1]]*(1-Table3613[[#This Row],[out_o1]])*Table3613[[#This Row],[out_h1]]</f>
        <v>2.3314743816336522E-2</v>
      </c>
      <c r="AE176">
        <f>(Table3613[[#This Row],[out_o1]]-Table3613[[#This Row],[t1]])*Table3613[[#This Row],[out_o1]]*(1-Table3613[[#This Row],[out_o1]])*Table3613[[#This Row],[out_h2]]</f>
        <v>2.3205019202986066E-2</v>
      </c>
      <c r="AF176">
        <f>(Table3613[[#This Row],[out_o2]]-Table3613[[#This Row],[t2]])*Table3613[[#This Row],[out_o2]]*(1-Table3613[[#This Row],[out_o2]])*Table3613[[#This Row],[out_h1]]</f>
        <v>-3.1183598289791972E-2</v>
      </c>
      <c r="AG176">
        <f>(Table3613[[#This Row],[out_o2]]-Table3613[[#This Row],[t2]])*Table3613[[#This Row],[out_o2]]*(1-Table3613[[#This Row],[out_o2]])*Table3613[[#This Row],[out_h2]]</f>
        <v>-3.1036841014988638E-2</v>
      </c>
    </row>
    <row r="177" spans="1:33">
      <c r="A177">
        <v>47</v>
      </c>
      <c r="B177">
        <v>0.05</v>
      </c>
      <c r="C177">
        <v>0.1</v>
      </c>
      <c r="D177">
        <v>0.01</v>
      </c>
      <c r="E177">
        <v>0.99</v>
      </c>
      <c r="F177" s="29">
        <v>0.5</v>
      </c>
      <c r="G177">
        <f t="shared" si="16"/>
        <v>0.32984560187353917</v>
      </c>
      <c r="H177">
        <f t="shared" si="17"/>
        <v>0.55969120374707837</v>
      </c>
      <c r="I177">
        <f t="shared" si="18"/>
        <v>-0.18946519965665976</v>
      </c>
      <c r="J177">
        <f t="shared" si="19"/>
        <v>0.72106960068668091</v>
      </c>
      <c r="K177">
        <f t="shared" si="20"/>
        <v>-0.72666728846242779</v>
      </c>
      <c r="L177">
        <f t="shared" si="21"/>
        <v>-1.4237322419559173</v>
      </c>
      <c r="M177">
        <f t="shared" si="22"/>
        <v>1.4458782214751291</v>
      </c>
      <c r="N177">
        <f t="shared" si="23"/>
        <v>0.24180788343751589</v>
      </c>
      <c r="O177">
        <f>((Table3613[[#This Row],[i1]]*Table3613[[#This Row],[w1]])+(Table3613[[#This Row],[i2]]*Table3613[[#This Row],[w2]]))</f>
        <v>7.2461400468384798E-2</v>
      </c>
      <c r="P177">
        <f>((Table3613[[#This Row],[i1]]*Table3613[[#This Row],[w3]])+(Table3613[[#This Row],[i2]]*Table3613[[#This Row],[w4]]))</f>
        <v>6.2633700085835103E-2</v>
      </c>
      <c r="Q177">
        <f>((1/(1 + EXP(-Table3613[[#This Row],[h1]]))))</f>
        <v>0.51810742782298824</v>
      </c>
      <c r="R177">
        <f>((1/(1 + EXP(-Table3613[[#This Row],[h2]]))))</f>
        <v>0.51565330805430543</v>
      </c>
      <c r="S177">
        <f>((Table3613[[#This Row],[out_h1]]*Table3613[[#This Row],[w5]])+(Table3613[[#This Row],[out_h2]]*Table3613[[#This Row],[w6]]))</f>
        <v>-1.1106439600565154</v>
      </c>
      <c r="T177">
        <f>((Table3613[[#This Row],[out_h1]]*Table3613[[#This Row],[w7]])+(Table3613[[#This Row],[out_h2]]*Table3613[[#This Row],[w8]]))</f>
        <v>0.87380928128192104</v>
      </c>
      <c r="U177">
        <f>((1/(1 + EXP(-Table3613[[#This Row],[o1]]))))</f>
        <v>0.24775085399342955</v>
      </c>
      <c r="V177">
        <f>((1/(1 + EXP(-Table3613[[#This Row],[o2]]))))</f>
        <v>0.70553771152061884</v>
      </c>
      <c r="W177">
        <f>((1/2 * (Table3613[[#This Row],[t1]]-Table3613[[#This Row],[out_o1]])^2))</f>
        <v>2.8262734287302527E-2</v>
      </c>
      <c r="X177">
        <f>((1/2 * (Table3613[[#This Row],[t2]]-Table3613[[#This Row],[out_o2]])^2))</f>
        <v>4.0459396783463331E-2</v>
      </c>
      <c r="Y177" s="30">
        <f>Table3613[[#This Row],[E1]]+Table3613[[#This Row],[E2]]</f>
        <v>6.8722131070765857E-2</v>
      </c>
      <c r="Z17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-1.4686624374054037E-3</v>
      </c>
      <c r="AA177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-2.9373248748108074E-3</v>
      </c>
      <c r="AB17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-9.6592640022119406E-4</v>
      </c>
      <c r="AC177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-1.9318528004423881E-3</v>
      </c>
      <c r="AD177">
        <f>(Table3613[[#This Row],[out_o1]]-Table3613[[#This Row],[t1]])*Table3613[[#This Row],[out_o1]]*(1-Table3613[[#This Row],[out_o1]])*Table3613[[#This Row],[out_h1]]</f>
        <v>2.2957192068135356E-2</v>
      </c>
      <c r="AE177">
        <f>(Table3613[[#This Row],[out_o1]]-Table3613[[#This Row],[t1]])*Table3613[[#This Row],[out_o1]]*(1-Table3613[[#This Row],[out_o1]])*Table3613[[#This Row],[out_h2]]</f>
        <v>2.2848450722494761E-2</v>
      </c>
      <c r="AF177">
        <f>(Table3613[[#This Row],[out_o2]]-Table3613[[#This Row],[t2]])*Table3613[[#This Row],[out_o2]]*(1-Table3613[[#This Row],[out_o2]])*Table3613[[#This Row],[out_h1]]</f>
        <v>-3.0619241857241498E-2</v>
      </c>
      <c r="AG177">
        <f>(Table3613[[#This Row],[out_o2]]-Table3613[[#This Row],[t2]])*Table3613[[#This Row],[out_o2]]*(1-Table3613[[#This Row],[out_o2]])*Table3613[[#This Row],[out_h2]]</f>
        <v>-3.0474207675701817E-2</v>
      </c>
    </row>
    <row r="178" spans="1:33">
      <c r="A178">
        <v>48</v>
      </c>
      <c r="B178">
        <v>0.05</v>
      </c>
      <c r="C178">
        <v>0.1</v>
      </c>
      <c r="D178">
        <v>0.01</v>
      </c>
      <c r="E178">
        <v>0.99</v>
      </c>
      <c r="F178" s="29">
        <v>0.5</v>
      </c>
      <c r="G178">
        <f t="shared" si="16"/>
        <v>0.33057993309224187</v>
      </c>
      <c r="H178">
        <f t="shared" si="17"/>
        <v>0.56115986618448377</v>
      </c>
      <c r="I178">
        <f t="shared" si="18"/>
        <v>-0.18898223645654916</v>
      </c>
      <c r="J178">
        <f t="shared" si="19"/>
        <v>0.72203552708690211</v>
      </c>
      <c r="K178">
        <f t="shared" si="20"/>
        <v>-0.73814588449649543</v>
      </c>
      <c r="L178">
        <f t="shared" si="21"/>
        <v>-1.4351564673171646</v>
      </c>
      <c r="M178">
        <f t="shared" si="22"/>
        <v>1.4611878424037499</v>
      </c>
      <c r="N178">
        <f t="shared" si="23"/>
        <v>0.25704498727536679</v>
      </c>
      <c r="O178">
        <f>((Table3613[[#This Row],[i1]]*Table3613[[#This Row],[w1]])+(Table3613[[#This Row],[i2]]*Table3613[[#This Row],[w2]]))</f>
        <v>7.2644983273060473E-2</v>
      </c>
      <c r="P178">
        <f>((Table3613[[#This Row],[i1]]*Table3613[[#This Row],[w3]])+(Table3613[[#This Row],[i2]]*Table3613[[#This Row],[w4]]))</f>
        <v>6.2754440885862753E-2</v>
      </c>
      <c r="Q178">
        <f>((1/(1 + EXP(-Table3613[[#This Row],[h1]]))))</f>
        <v>0.51815326317872612</v>
      </c>
      <c r="R178">
        <f>((1/(1 + EXP(-Table3613[[#This Row],[h2]]))))</f>
        <v>0.51568346361264028</v>
      </c>
      <c r="S178">
        <f>((Table3613[[#This Row],[out_h1]]*Table3613[[#This Row],[w5]])+(Table3613[[#This Row],[out_h2]]*Table3613[[#This Row],[w6]]))</f>
        <v>-1.1225591566460027</v>
      </c>
      <c r="T178">
        <f>((Table3613[[#This Row],[out_h1]]*Table3613[[#This Row],[w7]])+(Table3613[[#This Row],[out_h2]]*Table3613[[#This Row],[w8]]))</f>
        <v>0.88967309800101335</v>
      </c>
      <c r="U178">
        <f>((1/(1 + EXP(-Table3613[[#This Row],[o1]]))))</f>
        <v>0.24553689488093156</v>
      </c>
      <c r="V178">
        <f>((1/(1 + EXP(-Table3613[[#This Row],[o2]]))))</f>
        <v>0.70882270686275672</v>
      </c>
      <c r="W178">
        <f>((1/2 * (Table3613[[#This Row],[t1]]-Table3613[[#This Row],[out_o1]])^2))</f>
        <v>2.77388144250755E-2</v>
      </c>
      <c r="X178">
        <f>((1/2 * (Table3613[[#This Row],[t2]]-Table3613[[#This Row],[out_o2]])^2))</f>
        <v>3.9530335087993612E-2</v>
      </c>
      <c r="Y178" s="30">
        <f>Table3613[[#This Row],[E1]]+Table3613[[#This Row],[E2]]</f>
        <v>6.7269149513069115E-2</v>
      </c>
      <c r="Z17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-1.4606296180515758E-3</v>
      </c>
      <c r="AA178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-2.9212592361031516E-3</v>
      </c>
      <c r="AB17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-9.6793603543193882E-4</v>
      </c>
      <c r="AC178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-1.9358720708638776E-3</v>
      </c>
      <c r="AD178">
        <f>(Table3613[[#This Row],[out_o1]]-Table3613[[#This Row],[t1]])*Table3613[[#This Row],[out_o1]]*(1-Table3613[[#This Row],[out_o1]])*Table3613[[#This Row],[out_h1]]</f>
        <v>2.2608510395928667E-2</v>
      </c>
      <c r="AE178">
        <f>(Table3613[[#This Row],[out_o1]]-Table3613[[#This Row],[t1]])*Table3613[[#This Row],[out_o1]]*(1-Table3613[[#This Row],[out_o1]])*Table3613[[#This Row],[out_h2]]</f>
        <v>2.2500745969582767E-2</v>
      </c>
      <c r="AF178">
        <f>(Table3613[[#This Row],[out_o2]]-Table3613[[#This Row],[t2]])*Table3613[[#This Row],[out_o2]]*(1-Table3613[[#This Row],[out_o2]])*Table3613[[#This Row],[out_h1]]</f>
        <v>-3.0070012540962386E-2</v>
      </c>
      <c r="AG178">
        <f>(Table3613[[#This Row],[out_o2]]-Table3613[[#This Row],[t2]])*Table3613[[#This Row],[out_o2]]*(1-Table3613[[#This Row],[out_o2]])*Table3613[[#This Row],[out_h2]]</f>
        <v>-2.9926682547303254E-2</v>
      </c>
    </row>
    <row r="179" spans="1:33">
      <c r="A179">
        <v>49</v>
      </c>
      <c r="B179">
        <v>0.05</v>
      </c>
      <c r="C179">
        <v>0.1</v>
      </c>
      <c r="D179">
        <v>0.01</v>
      </c>
      <c r="E179">
        <v>0.99</v>
      </c>
      <c r="F179" s="29">
        <v>0.5</v>
      </c>
      <c r="G179">
        <f t="shared" si="16"/>
        <v>0.33131024790126767</v>
      </c>
      <c r="H179">
        <f t="shared" si="17"/>
        <v>0.56262049580253537</v>
      </c>
      <c r="I179">
        <f t="shared" si="18"/>
        <v>-0.18849826843883319</v>
      </c>
      <c r="J179">
        <f t="shared" si="19"/>
        <v>0.7230034631223341</v>
      </c>
      <c r="K179">
        <f t="shared" si="20"/>
        <v>-0.74945013969445973</v>
      </c>
      <c r="L179">
        <f t="shared" si="21"/>
        <v>-1.4464068403019561</v>
      </c>
      <c r="M179">
        <f t="shared" si="22"/>
        <v>1.476222848674231</v>
      </c>
      <c r="N179">
        <f t="shared" si="23"/>
        <v>0.27200832854901841</v>
      </c>
      <c r="O179">
        <f>((Table3613[[#This Row],[i1]]*Table3613[[#This Row],[w1]])+(Table3613[[#This Row],[i2]]*Table3613[[#This Row],[w2]]))</f>
        <v>7.2827561975316923E-2</v>
      </c>
      <c r="P179">
        <f>((Table3613[[#This Row],[i1]]*Table3613[[#This Row],[w3]])+(Table3613[[#This Row],[i2]]*Table3613[[#This Row],[w4]]))</f>
        <v>6.2875432890291752E-2</v>
      </c>
      <c r="Q179">
        <f>((1/(1 + EXP(-Table3613[[#This Row],[h1]]))))</f>
        <v>0.51819884753591727</v>
      </c>
      <c r="R179">
        <f>((1/(1 + EXP(-Table3613[[#This Row],[h2]]))))</f>
        <v>0.51571368179584132</v>
      </c>
      <c r="S179">
        <f>((Table3613[[#This Row],[out_h1]]*Table3613[[#This Row],[w5]])+(Table3613[[#This Row],[out_h2]]*Table3613[[#This Row],[w6]]))</f>
        <v>-1.1342959956621126</v>
      </c>
      <c r="T179">
        <f>((Table3613[[#This Row],[out_h1]]*Table3613[[#This Row],[w7]])+(Table3613[[#This Row],[out_h2]]*Table3613[[#This Row],[w8]]))</f>
        <v>0.90525539548432254</v>
      </c>
      <c r="U179">
        <f>((1/(1 + EXP(-Table3613[[#This Row],[o1]]))))</f>
        <v>0.24336916174810375</v>
      </c>
      <c r="V179">
        <f>((1/(1 + EXP(-Table3613[[#This Row],[o2]]))))</f>
        <v>0.7120282895612261</v>
      </c>
      <c r="W179">
        <f>((1/2 * (Table3613[[#This Row],[t1]]-Table3613[[#This Row],[out_o1]])^2))</f>
        <v>2.7230582827506303E-2</v>
      </c>
      <c r="X179">
        <f>((1/2 * (Table3613[[#This Row],[t2]]-Table3613[[#This Row],[out_o2]])^2))</f>
        <v>3.8634135902128781E-2</v>
      </c>
      <c r="Y179" s="30">
        <f>Table3613[[#This Row],[E1]]+Table3613[[#This Row],[E2]]</f>
        <v>6.5864718729635091E-2</v>
      </c>
      <c r="Z17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-1.4523903631346599E-3</v>
      </c>
      <c r="AA179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-2.9047807262693199E-3</v>
      </c>
      <c r="AB17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-9.6945859169593408E-4</v>
      </c>
      <c r="AC179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-1.9389171833918682E-3</v>
      </c>
      <c r="AD179">
        <f>(Table3613[[#This Row],[out_o1]]-Table3613[[#This Row],[t1]])*Table3613[[#This Row],[out_o1]]*(1-Table3613[[#This Row],[out_o1]])*Table3613[[#This Row],[out_h1]]</f>
        <v>2.2268424585191914E-2</v>
      </c>
      <c r="AE179">
        <f>(Table3613[[#This Row],[out_o1]]-Table3613[[#This Row],[t1]])*Table3613[[#This Row],[out_o1]]*(1-Table3613[[#This Row],[out_o1]])*Table3613[[#This Row],[out_h2]]</f>
        <v>2.2161630202827434E-2</v>
      </c>
      <c r="AF179">
        <f>(Table3613[[#This Row],[out_o2]]-Table3613[[#This Row],[t2]])*Table3613[[#This Row],[out_o2]]*(1-Table3613[[#This Row],[out_o2]])*Table3613[[#This Row],[out_h1]]</f>
        <v>-2.9535485700160898E-2</v>
      </c>
      <c r="AG179">
        <f>(Table3613[[#This Row],[out_o2]]-Table3613[[#This Row],[t2]])*Table3613[[#This Row],[out_o2]]*(1-Table3613[[#This Row],[out_o2]])*Table3613[[#This Row],[out_h2]]</f>
        <v>-2.9393840118493608E-2</v>
      </c>
    </row>
    <row r="180" spans="1:33">
      <c r="A180">
        <v>50</v>
      </c>
      <c r="B180">
        <v>0.05</v>
      </c>
      <c r="C180">
        <v>0.1</v>
      </c>
      <c r="D180">
        <v>0.01</v>
      </c>
      <c r="E180">
        <v>0.99</v>
      </c>
      <c r="F180" s="29">
        <v>0.5</v>
      </c>
      <c r="G180">
        <f t="shared" si="16"/>
        <v>0.33203644308283503</v>
      </c>
      <c r="H180">
        <f t="shared" si="17"/>
        <v>0.56407288616567008</v>
      </c>
      <c r="I180">
        <f t="shared" si="18"/>
        <v>-0.18801353914298521</v>
      </c>
      <c r="J180">
        <f t="shared" si="19"/>
        <v>0.72397292171403005</v>
      </c>
      <c r="K180">
        <f t="shared" si="20"/>
        <v>-0.76058435198705565</v>
      </c>
      <c r="L180">
        <f t="shared" si="21"/>
        <v>-1.4574876554033698</v>
      </c>
      <c r="M180">
        <f t="shared" si="22"/>
        <v>1.4909905915243116</v>
      </c>
      <c r="N180">
        <f t="shared" si="23"/>
        <v>0.28670524860826518</v>
      </c>
      <c r="O180">
        <f>((Table3613[[#This Row],[i1]]*Table3613[[#This Row],[w1]])+(Table3613[[#This Row],[i2]]*Table3613[[#This Row],[w2]]))</f>
        <v>7.3009110770708763E-2</v>
      </c>
      <c r="P180">
        <f>((Table3613[[#This Row],[i1]]*Table3613[[#This Row],[w3]])+(Table3613[[#This Row],[i2]]*Table3613[[#This Row],[w4]]))</f>
        <v>6.2996615214253746E-2</v>
      </c>
      <c r="Q180">
        <f>((1/(1 + EXP(-Table3613[[#This Row],[h1]]))))</f>
        <v>0.51824417445627424</v>
      </c>
      <c r="R180">
        <f>((1/(1 + EXP(-Table3613[[#This Row],[h2]]))))</f>
        <v>0.5157439473968477</v>
      </c>
      <c r="S180">
        <f>((Table3613[[#This Row],[out_h1]]*Table3613[[#This Row],[w5]])+(Table3613[[#This Row],[out_h2]]*Table3613[[#This Row],[w6]]))</f>
        <v>-1.1458588462798023</v>
      </c>
      <c r="T180">
        <f>((Table3613[[#This Row],[out_h1]]*Table3613[[#This Row],[w7]])+(Table3613[[#This Row],[out_h2]]*Table3613[[#This Row],[w8]]))</f>
        <v>0.92056368488321016</v>
      </c>
      <c r="U180">
        <f>((1/(1 + EXP(-Table3613[[#This Row],[o1]]))))</f>
        <v>0.24124629436392636</v>
      </c>
      <c r="V180">
        <f>((1/(1 + EXP(-Table3613[[#This Row],[o2]]))))</f>
        <v>0.7151569464577211</v>
      </c>
      <c r="W180">
        <f>((1/2 * (Table3613[[#This Row],[t1]]-Table3613[[#This Row],[out_o1]])^2))</f>
        <v>2.6737424328523839E-2</v>
      </c>
      <c r="X180">
        <f>((1/2 * (Table3613[[#This Row],[t2]]-Table3613[[#This Row],[out_o2]])^2))</f>
        <v>3.7769352040221991E-2</v>
      </c>
      <c r="Y180" s="30">
        <f>Table3613[[#This Row],[E1]]+Table3613[[#This Row],[E2]]</f>
        <v>6.4506776368745827E-2</v>
      </c>
      <c r="Z18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Row],[i1]]</f>
        <v>-1.443970091260241E-3</v>
      </c>
      <c r="AA180">
        <f>((Table3613[[#This Row],[out_o1]]-Table3613[[#This Row],[t1]])*Table3613[[#This Row],[out_o1]]*(1-Table3613[[#This Row],[out_o1]])*Table3613[[#This Row],[w5]]+(Table3613[[#This Row],[out_o2]]-Table3613[[#This Row],[t2]])*Table3613[[#This Row],[out_o2]]*(1-Table3613[[#This Row],[out_o2]])*Table3613[[#This Row],[w7]])*(Table3613[[#This Row],[out_h1]]*(1-Table3613[[#This Row],[out_h1]]))*Table3613[[#This Row],[i2]]</f>
        <v>-2.8879401825204821E-3</v>
      </c>
      <c r="AB18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Row],[i1]]</f>
        <v>-9.7052713913785271E-4</v>
      </c>
      <c r="AC180">
        <f>((Table3613[[#This Row],[out_o1]]-Table3613[[#This Row],[t1]])*Table3613[[#This Row],[out_o1]]*(1-Table3613[[#This Row],[out_o1]])*Table3613[[#This Row],[w6]]+(Table3613[[#This Row],[out_o2]]-Table3613[[#This Row],[t2]])*Table3613[[#This Row],[out_o2]]*(1-Table3613[[#This Row],[out_o2]])*Table3613[[#This Row],[w8]])*(Table3613[[#This Row],[out_h1]]*(1-Table3613[[#This Row],[out_h1]]))*Table3613[[#This Row],[i2]]</f>
        <v>-1.9410542782757054E-3</v>
      </c>
      <c r="AD180">
        <f>(Table3613[[#This Row],[out_o1]]-Table3613[[#This Row],[t1]])*Table3613[[#This Row],[out_o1]]*(1-Table3613[[#This Row],[out_o1]])*Table3613[[#This Row],[out_h1]]</f>
        <v>2.1936669250433253E-2</v>
      </c>
      <c r="AE180">
        <f>(Table3613[[#This Row],[out_o1]]-Table3613[[#This Row],[t1]])*Table3613[[#This Row],[out_o1]]*(1-Table3613[[#This Row],[out_o1]])*Table3613[[#This Row],[out_h2]]</f>
        <v>2.1830837565762283E-2</v>
      </c>
      <c r="AF180">
        <f>(Table3613[[#This Row],[out_o2]]-Table3613[[#This Row],[t2]])*Table3613[[#This Row],[out_o2]]*(1-Table3613[[#This Row],[out_o2]])*Table3613[[#This Row],[out_h1]]</f>
        <v>-2.9015241394794361E-2</v>
      </c>
      <c r="AG180">
        <f>(Table3613[[#This Row],[out_o2]]-Table3613[[#This Row],[t2]])*Table3613[[#This Row],[out_o2]]*(1-Table3613[[#This Row],[out_o2]])*Table3613[[#This Row],[out_h2]]</f>
        <v>-2.8875259711937683E-2</v>
      </c>
    </row>
    <row r="185" spans="1:33">
      <c r="A185" t="s">
        <v>96</v>
      </c>
      <c r="B185" t="s">
        <v>73</v>
      </c>
      <c r="C185" t="s">
        <v>74</v>
      </c>
      <c r="D185" t="s">
        <v>94</v>
      </c>
      <c r="E185" t="s">
        <v>95</v>
      </c>
      <c r="F185" t="s">
        <v>108</v>
      </c>
      <c r="G185" t="s">
        <v>75</v>
      </c>
      <c r="H185" t="s">
        <v>76</v>
      </c>
      <c r="I185" t="s">
        <v>77</v>
      </c>
      <c r="J185" t="s">
        <v>78</v>
      </c>
      <c r="K185" t="s">
        <v>83</v>
      </c>
      <c r="L185" t="s">
        <v>84</v>
      </c>
      <c r="M185" t="s">
        <v>85</v>
      </c>
      <c r="N185" t="s">
        <v>86</v>
      </c>
      <c r="O185" t="s">
        <v>79</v>
      </c>
      <c r="P185" t="s">
        <v>81</v>
      </c>
      <c r="Q185" t="s">
        <v>80</v>
      </c>
      <c r="R185" t="s">
        <v>82</v>
      </c>
      <c r="S185" t="s">
        <v>87</v>
      </c>
      <c r="T185" t="s">
        <v>89</v>
      </c>
      <c r="U185" t="s">
        <v>88</v>
      </c>
      <c r="V185" t="s">
        <v>90</v>
      </c>
      <c r="W185" t="s">
        <v>91</v>
      </c>
      <c r="X185" t="s">
        <v>92</v>
      </c>
      <c r="Y185" t="s">
        <v>93</v>
      </c>
      <c r="Z185" t="s">
        <v>97</v>
      </c>
      <c r="AA185" t="s">
        <v>98</v>
      </c>
      <c r="AB185" t="s">
        <v>99</v>
      </c>
      <c r="AC185" t="s">
        <v>100</v>
      </c>
      <c r="AD185" t="s">
        <v>101</v>
      </c>
      <c r="AE185" t="s">
        <v>102</v>
      </c>
      <c r="AF185" t="s">
        <v>103</v>
      </c>
      <c r="AG185" t="s">
        <v>104</v>
      </c>
    </row>
    <row r="186" spans="1:33">
      <c r="A186">
        <v>1</v>
      </c>
      <c r="B186">
        <v>0.05</v>
      </c>
      <c r="C186">
        <v>0.1</v>
      </c>
      <c r="D186">
        <v>0.01</v>
      </c>
      <c r="E186">
        <v>0.99</v>
      </c>
      <c r="F186" s="29">
        <v>0.8</v>
      </c>
      <c r="G186">
        <v>0.3</v>
      </c>
      <c r="H186">
        <v>0.5</v>
      </c>
      <c r="I186">
        <v>-0.2</v>
      </c>
      <c r="J186">
        <v>0.7</v>
      </c>
      <c r="K186">
        <v>0.1</v>
      </c>
      <c r="L186">
        <v>-0.6</v>
      </c>
      <c r="M186">
        <v>0.3</v>
      </c>
      <c r="N186">
        <v>-0.9</v>
      </c>
      <c r="O186">
        <f>((Table3714[[#This Row],[i1]]*Table3714[[#This Row],[w1]])+(Table3714[[#This Row],[i2]]*Table3714[[#This Row],[w2]]))</f>
        <v>6.5000000000000002E-2</v>
      </c>
      <c r="P186">
        <f>((Table3714[[#This Row],[i1]]*Table3714[[#This Row],[w3]])+(Table3714[[#This Row],[i2]]*Table3714[[#This Row],[w4]]))</f>
        <v>5.9999999999999991E-2</v>
      </c>
      <c r="Q186">
        <f>((1/(1 + EXP(-Table3714[[#This Row],[h1]]))))</f>
        <v>0.51624428106207243</v>
      </c>
      <c r="R186">
        <f>((1/(1 + EXP(-Table3714[[#This Row],[h2]]))))</f>
        <v>0.51499550161940999</v>
      </c>
      <c r="S186">
        <f>((Table3714[[#This Row],[out_h1]]*Table3714[[#This Row],[w5]])+(Table3714[[#This Row],[out_h2]]*Table3714[[#This Row],[w6]]))</f>
        <v>-0.2573728728654387</v>
      </c>
      <c r="T186">
        <f>((Table3714[[#This Row],[out_h1]]*Table3714[[#This Row],[w7]])+(Table3714[[#This Row],[out_h2]]*Table3714[[#This Row],[w8]]))</f>
        <v>-0.30862266713884734</v>
      </c>
      <c r="U186">
        <f>((1/(1 + EXP(-Table3714[[#This Row],[o1]]))))</f>
        <v>0.43600962354687733</v>
      </c>
      <c r="V186">
        <f>((1/(1 + EXP(-Table3714[[#This Row],[o2]]))))</f>
        <v>0.42345096574788105</v>
      </c>
      <c r="W186">
        <f>((1/2 * (Table3714[[#This Row],[t1]]-Table3714[[#This Row],[out_o1]])^2))</f>
        <v>9.0742099677276061E-2</v>
      </c>
      <c r="X186">
        <f>((1/2 * (Table3714[[#This Row],[t2]]-Table3714[[#This Row],[out_o2]])^2))</f>
        <v>0.1604889041060043</v>
      </c>
      <c r="Y186" s="30">
        <f>Table3714[[#This Row],[E1]]+Table3714[[#This Row],[E2]]</f>
        <v>0.25123100378328034</v>
      </c>
      <c r="Z18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-3.87333566717817E-4</v>
      </c>
      <c r="AA18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-7.74667133435634E-4</v>
      </c>
      <c r="AB18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7.6957286603611755E-4</v>
      </c>
      <c r="AC18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1.5391457320722351E-3</v>
      </c>
      <c r="AD186">
        <f>(Table3714[[#This Row],[out_o1]]-Table3714[[#This Row],[t1]])*Table3714[[#This Row],[out_o1]]*(1-Table3714[[#This Row],[out_o1]])*Table3714[[#This Row],[out_h1]]</f>
        <v>5.4080715914345899E-2</v>
      </c>
      <c r="AE186">
        <f>(Table3714[[#This Row],[out_o1]]-Table3714[[#This Row],[t1]])*Table3714[[#This Row],[out_o1]]*(1-Table3714[[#This Row],[out_o1]])*Table3714[[#This Row],[out_h2]]</f>
        <v>5.3949896283493309E-2</v>
      </c>
      <c r="AF186">
        <f>(Table3714[[#This Row],[out_o2]]-Table3714[[#This Row],[t2]])*Table3714[[#This Row],[out_o2]]*(1-Table3714[[#This Row],[out_o2]])*Table3714[[#This Row],[out_h1]]</f>
        <v>-7.1405577163958775E-2</v>
      </c>
      <c r="AG186">
        <f>(Table3714[[#This Row],[out_o2]]-Table3714[[#This Row],[t2]])*Table3714[[#This Row],[out_o2]]*(1-Table3714[[#This Row],[out_o2]])*Table3714[[#This Row],[out_h2]]</f>
        <v>-7.1232849213015953E-2</v>
      </c>
    </row>
    <row r="187" spans="1:33">
      <c r="A187">
        <v>2</v>
      </c>
      <c r="B187">
        <v>0.05</v>
      </c>
      <c r="C187">
        <v>0.1</v>
      </c>
      <c r="D187">
        <v>0.01</v>
      </c>
      <c r="E187">
        <v>0.99</v>
      </c>
      <c r="F187" s="29">
        <v>0.8</v>
      </c>
      <c r="G187">
        <f>G186-F186*Z186</f>
        <v>0.30030986685337424</v>
      </c>
      <c r="H187">
        <f>H186-F186*AA186</f>
        <v>0.5006197337067485</v>
      </c>
      <c r="I187">
        <f>I186-F186*AB186</f>
        <v>-0.2006156582928289</v>
      </c>
      <c r="J187">
        <f>J186-F186*AC186</f>
        <v>0.69876868341434217</v>
      </c>
      <c r="K187">
        <f>K186-F186*AD186</f>
        <v>5.6735427268523285E-2</v>
      </c>
      <c r="L187">
        <f>L186-F186*AE186</f>
        <v>-0.64315991702679465</v>
      </c>
      <c r="M187">
        <f>M186-F186*AF186</f>
        <v>0.35712446173116702</v>
      </c>
      <c r="N187">
        <f>N186-F186*AG186</f>
        <v>-0.84301372062958724</v>
      </c>
      <c r="O187">
        <f>((Table3714[[#This Row],[i1]]*Table3714[[#This Row],[w1]])+(Table3714[[#This Row],[i2]]*Table3714[[#This Row],[w2]]))</f>
        <v>6.5077466713343565E-2</v>
      </c>
      <c r="P187">
        <f>((Table3714[[#This Row],[i1]]*Table3714[[#This Row],[w3]])+(Table3714[[#This Row],[i2]]*Table3714[[#This Row],[w4]]))</f>
        <v>5.9846085426792775E-2</v>
      </c>
      <c r="Q187">
        <f>((1/(1 + EXP(-Table3714[[#This Row],[h1]]))))</f>
        <v>0.51626362727439545</v>
      </c>
      <c r="R187">
        <f>((1/(1 + EXP(-Table3714[[#This Row],[h2]]))))</f>
        <v>0.51495705749746523</v>
      </c>
      <c r="S187">
        <f>((Table3714[[#This Row],[out_h1]]*Table3714[[#This Row],[w5]])+(Table3714[[#This Row],[out_h2]]*Table3714[[#This Row],[w6]]))</f>
        <v>-0.30190930089582158</v>
      </c>
      <c r="T187">
        <f>((Table3714[[#This Row],[out_h1]]*Table3714[[#This Row],[w7]])+(Table3714[[#This Row],[out_h2]]*Table3714[[#This Row],[w8]]))</f>
        <v>-0.24974549500365414</v>
      </c>
      <c r="U187">
        <f>((1/(1 + EXP(-Table3714[[#This Row],[o1]]))))</f>
        <v>0.42509080518702991</v>
      </c>
      <c r="V187">
        <f>((1/(1 + EXP(-Table3714[[#This Row],[o2]]))))</f>
        <v>0.43788614245897417</v>
      </c>
      <c r="W187">
        <f>((1/2 * (Table3714[[#This Row],[t1]]-Table3714[[#This Row],[out_o1]])^2))</f>
        <v>8.6150188275408407E-2</v>
      </c>
      <c r="X187">
        <f>((1/2 * (Table3714[[#This Row],[t2]]-Table3714[[#This Row],[out_o2]])^2))</f>
        <v>0.15241485584441608</v>
      </c>
      <c r="Y187" s="30">
        <f>Table3714[[#This Row],[E1]]+Table3714[[#This Row],[E2]]</f>
        <v>0.23856504411982449</v>
      </c>
      <c r="Z18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-5.3414903403837643E-4</v>
      </c>
      <c r="AA18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-1.0682980680767529E-3</v>
      </c>
      <c r="AB18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6.1584512257540128E-4</v>
      </c>
      <c r="AC18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1.2316902451508026E-3</v>
      </c>
      <c r="AD187">
        <f>(Table3714[[#This Row],[out_o1]]-Table3714[[#This Row],[t1]])*Table3714[[#This Row],[out_o1]]*(1-Table3714[[#This Row],[out_o1]])*Table3714[[#This Row],[out_h1]]</f>
        <v>5.2371571697031709E-2</v>
      </c>
      <c r="AE187">
        <f>(Table3714[[#This Row],[out_o1]]-Table3714[[#This Row],[t1]])*Table3714[[#This Row],[out_o1]]*(1-Table3714[[#This Row],[out_o1]])*Table3714[[#This Row],[out_h2]]</f>
        <v>5.2239028730348316E-2</v>
      </c>
      <c r="AF187">
        <f>(Table3714[[#This Row],[out_o2]]-Table3714[[#This Row],[t2]])*Table3714[[#This Row],[out_o2]]*(1-Table3714[[#This Row],[out_o2]])*Table3714[[#This Row],[out_h1]]</f>
        <v>-7.0159368209713982E-2</v>
      </c>
      <c r="AG187">
        <f>(Table3714[[#This Row],[out_o2]]-Table3714[[#This Row],[t2]])*Table3714[[#This Row],[out_o2]]*(1-Table3714[[#This Row],[out_o2]])*Table3714[[#This Row],[out_h2]]</f>
        <v>-6.9981807550336728E-2</v>
      </c>
    </row>
    <row r="188" spans="1:33">
      <c r="A188">
        <v>3</v>
      </c>
      <c r="B188">
        <v>0.05</v>
      </c>
      <c r="C188">
        <v>0.1</v>
      </c>
      <c r="D188">
        <v>0.01</v>
      </c>
      <c r="E188">
        <v>0.99</v>
      </c>
      <c r="F188" s="29">
        <v>0.8</v>
      </c>
      <c r="G188">
        <f t="shared" ref="G188:G235" si="24">G187-F187*Z187</f>
        <v>0.30073718608060496</v>
      </c>
      <c r="H188">
        <f t="shared" ref="H188:H235" si="25">H187-F187*AA187</f>
        <v>0.50147437216120994</v>
      </c>
      <c r="I188">
        <f t="shared" ref="I188:I235" si="26">I187-F187*AB187</f>
        <v>-0.20110833439088921</v>
      </c>
      <c r="J188">
        <f t="shared" ref="J188:J235" si="27">J187-F187*AC187</f>
        <v>0.69778333121822156</v>
      </c>
      <c r="K188">
        <f t="shared" ref="K188:K235" si="28">K187-F187*AD187</f>
        <v>1.4838169910897918E-2</v>
      </c>
      <c r="L188">
        <f t="shared" ref="L188:L235" si="29">L187-F187*AE187</f>
        <v>-0.68495114001107327</v>
      </c>
      <c r="M188">
        <f t="shared" ref="M188:M235" si="30">M187-F187*AF187</f>
        <v>0.41325195629893818</v>
      </c>
      <c r="N188">
        <f t="shared" ref="N188:N235" si="31">N187-F187*AG187</f>
        <v>-0.7870282745893179</v>
      </c>
      <c r="O188">
        <f>((Table3714[[#This Row],[i1]]*Table3714[[#This Row],[w1]])+(Table3714[[#This Row],[i2]]*Table3714[[#This Row],[w2]]))</f>
        <v>6.5184296520151244E-2</v>
      </c>
      <c r="P188">
        <f>((Table3714[[#This Row],[i1]]*Table3714[[#This Row],[w3]])+(Table3714[[#This Row],[i2]]*Table3714[[#This Row],[w4]]))</f>
        <v>5.9722916402277698E-2</v>
      </c>
      <c r="Q188">
        <f>((1/(1 + EXP(-Table3714[[#This Row],[h1]]))))</f>
        <v>0.5162903064226394</v>
      </c>
      <c r="R188">
        <f>((1/(1 + EXP(-Table3714[[#This Row],[h2]]))))</f>
        <v>0.51492629273928114</v>
      </c>
      <c r="S188">
        <f>((Table3714[[#This Row],[out_h1]]*Table3714[[#This Row],[w5]])+(Table3714[[#This Row],[out_h2]]*Table3714[[#This Row],[w6]]))</f>
        <v>-0.34503854794339756</v>
      </c>
      <c r="T188">
        <f>((Table3714[[#This Row],[out_h1]]*Table3714[[#This Row],[w7]])+(Table3714[[#This Row],[out_h2]]*Table3714[[#This Row],[w8]]))</f>
        <v>-0.19190357256793647</v>
      </c>
      <c r="U188">
        <f>((1/(1 + EXP(-Table3714[[#This Row],[o1]]))))</f>
        <v>0.41458607508189033</v>
      </c>
      <c r="V188">
        <f>((1/(1 + EXP(-Table3714[[#This Row],[o2]]))))</f>
        <v>0.45217080059569609</v>
      </c>
      <c r="W188">
        <f>((1/2 * (Table3714[[#This Row],[t1]]-Table3714[[#This Row],[out_o1]])^2))</f>
        <v>8.1844946075084496E-2</v>
      </c>
      <c r="X188">
        <f>((1/2 * (Table3714[[#This Row],[t2]]-Table3714[[#This Row],[out_o2]])^2))</f>
        <v>0.14463012386593721</v>
      </c>
      <c r="Y188" s="30">
        <f>Table3714[[#This Row],[E1]]+Table3714[[#This Row],[E2]]</f>
        <v>0.22647506994102171</v>
      </c>
      <c r="Z18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-6.6927960224526424E-4</v>
      </c>
      <c r="AA18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-1.3385592044905285E-3</v>
      </c>
      <c r="AB18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4.6943492750967168E-4</v>
      </c>
      <c r="AC18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9.3886985501934336E-4</v>
      </c>
      <c r="AD188">
        <f>(Table3714[[#This Row],[out_o1]]-Table3714[[#This Row],[t1]])*Table3714[[#This Row],[out_o1]]*(1-Table3714[[#This Row],[out_o1]])*Table3714[[#This Row],[out_h1]]</f>
        <v>5.0697046849014167E-2</v>
      </c>
      <c r="AE188">
        <f>(Table3714[[#This Row],[out_o1]]-Table3714[[#This Row],[t1]])*Table3714[[#This Row],[out_o1]]*(1-Table3714[[#This Row],[out_o1]])*Table3714[[#This Row],[out_h2]]</f>
        <v>5.0563107736178489E-2</v>
      </c>
      <c r="AF188">
        <f>(Table3714[[#This Row],[out_o2]]-Table3714[[#This Row],[t2]])*Table3714[[#This Row],[out_o2]]*(1-Table3714[[#This Row],[out_o2]])*Table3714[[#This Row],[out_h1]]</f>
        <v>-6.878377994504116E-2</v>
      </c>
      <c r="AG188">
        <f>(Table3714[[#This Row],[out_o2]]-Table3714[[#This Row],[t2]])*Table3714[[#This Row],[out_o2]]*(1-Table3714[[#This Row],[out_o2]])*Table3714[[#This Row],[out_h2]]</f>
        <v>-6.8602056569895445E-2</v>
      </c>
    </row>
    <row r="189" spans="1:33">
      <c r="A189">
        <v>4</v>
      </c>
      <c r="B189">
        <v>0.05</v>
      </c>
      <c r="C189">
        <v>0.1</v>
      </c>
      <c r="D189">
        <v>0.01</v>
      </c>
      <c r="E189">
        <v>0.99</v>
      </c>
      <c r="F189" s="29">
        <v>0.8</v>
      </c>
      <c r="G189">
        <f t="shared" si="24"/>
        <v>0.30127260976240117</v>
      </c>
      <c r="H189">
        <f t="shared" si="25"/>
        <v>0.50254521952480236</v>
      </c>
      <c r="I189">
        <f t="shared" si="26"/>
        <v>-0.20148388233289694</v>
      </c>
      <c r="J189">
        <f t="shared" si="27"/>
        <v>0.69703223533420611</v>
      </c>
      <c r="K189">
        <f t="shared" si="28"/>
        <v>-2.571946756831342E-2</v>
      </c>
      <c r="L189">
        <f t="shared" si="29"/>
        <v>-0.72540162620001603</v>
      </c>
      <c r="M189">
        <f t="shared" si="30"/>
        <v>0.46827898025497111</v>
      </c>
      <c r="N189">
        <f t="shared" si="31"/>
        <v>-0.73214662933340158</v>
      </c>
      <c r="O189">
        <f>((Table3714[[#This Row],[i1]]*Table3714[[#This Row],[w1]])+(Table3714[[#This Row],[i2]]*Table3714[[#This Row],[w2]]))</f>
        <v>6.5318152440600297E-2</v>
      </c>
      <c r="P189">
        <f>((Table3714[[#This Row],[i1]]*Table3714[[#This Row],[w3]])+(Table3714[[#This Row],[i2]]*Table3714[[#This Row],[w4]]))</f>
        <v>5.962902941677576E-2</v>
      </c>
      <c r="Q189">
        <f>((1/(1 + EXP(-Table3714[[#This Row],[h1]]))))</f>
        <v>0.51632373480791716</v>
      </c>
      <c r="R189">
        <f>((1/(1 + EXP(-Table3714[[#This Row],[h2]]))))</f>
        <v>0.51490284187753643</v>
      </c>
      <c r="S189">
        <f>((Table3714[[#This Row],[out_h1]]*Table3714[[#This Row],[w5]])+(Table3714[[#This Row],[out_h2]]*Table3714[[#This Row],[w6]]))</f>
        <v>-0.38679093038511736</v>
      </c>
      <c r="T189">
        <f>((Table3714[[#This Row],[out_h1]]*Table3714[[#This Row],[w7]])+(Table3714[[#This Row],[out_h2]]*Table3714[[#This Row],[w8]]))</f>
        <v>-0.13520082809753819</v>
      </c>
      <c r="U189">
        <f>((1/(1 + EXP(-Table3714[[#This Row],[o1]]))))</f>
        <v>0.40449005698360502</v>
      </c>
      <c r="V189">
        <f>((1/(1 + EXP(-Table3714[[#This Row],[o2]]))))</f>
        <v>0.46625118594382059</v>
      </c>
      <c r="W189">
        <f>((1/2 * (Table3714[[#This Row],[t1]]-Table3714[[#This Row],[out_o1]])^2))</f>
        <v>7.7811202529463969E-2</v>
      </c>
      <c r="X189">
        <f>((1/2 * (Table3714[[#This Row],[t2]]-Table3714[[#This Row],[out_o2]])^2))</f>
        <v>0.13715641011262722</v>
      </c>
      <c r="Y189" s="30">
        <f>Table3714[[#This Row],[E1]]+Table3714[[#This Row],[E2]]</f>
        <v>0.21496761264209119</v>
      </c>
      <c r="Z18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-7.9265121071913378E-4</v>
      </c>
      <c r="AA18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-1.5853024214382676E-3</v>
      </c>
      <c r="AB18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3.3087162377907445E-4</v>
      </c>
      <c r="AC18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6.617432475581489E-4</v>
      </c>
      <c r="AD189">
        <f>(Table3714[[#This Row],[out_o1]]-Table3714[[#This Row],[t1]])*Table3714[[#This Row],[out_o1]]*(1-Table3714[[#This Row],[out_o1]])*Table3714[[#This Row],[out_h1]]</f>
        <v>4.9063103763992866E-2</v>
      </c>
      <c r="AE189">
        <f>(Table3714[[#This Row],[out_o1]]-Table3714[[#This Row],[t1]])*Table3714[[#This Row],[out_o1]]*(1-Table3714[[#This Row],[out_o1]])*Table3714[[#This Row],[out_h2]]</f>
        <v>4.8928084951993592E-2</v>
      </c>
      <c r="AF189">
        <f>(Table3714[[#This Row],[out_o2]]-Table3714[[#This Row],[t2]])*Table3714[[#This Row],[out_o2]]*(1-Table3714[[#This Row],[out_o2]])*Table3714[[#This Row],[out_h1]]</f>
        <v>-6.7297977817603105E-2</v>
      </c>
      <c r="AG189">
        <f>(Table3714[[#This Row],[out_o2]]-Table3714[[#This Row],[t2]])*Table3714[[#This Row],[out_o2]]*(1-Table3714[[#This Row],[out_o2]])*Table3714[[#This Row],[out_h2]]</f>
        <v>-6.7112777691280184E-2</v>
      </c>
    </row>
    <row r="190" spans="1:33">
      <c r="A190">
        <v>5</v>
      </c>
      <c r="B190">
        <v>0.05</v>
      </c>
      <c r="C190">
        <v>0.1</v>
      </c>
      <c r="D190">
        <v>0.01</v>
      </c>
      <c r="E190">
        <v>0.99</v>
      </c>
      <c r="F190" s="29">
        <v>0.8</v>
      </c>
      <c r="G190">
        <f t="shared" si="24"/>
        <v>0.30190673073097646</v>
      </c>
      <c r="H190">
        <f t="shared" si="25"/>
        <v>0.50381346146195294</v>
      </c>
      <c r="I190">
        <f t="shared" si="26"/>
        <v>-0.20174857963192019</v>
      </c>
      <c r="J190">
        <f t="shared" si="27"/>
        <v>0.69650284073615953</v>
      </c>
      <c r="K190">
        <f t="shared" si="28"/>
        <v>-6.4969950579507718E-2</v>
      </c>
      <c r="L190">
        <f t="shared" si="29"/>
        <v>-0.76454409416161084</v>
      </c>
      <c r="M190">
        <f t="shared" si="30"/>
        <v>0.52211736250905361</v>
      </c>
      <c r="N190">
        <f t="shared" si="31"/>
        <v>-0.67845640718037747</v>
      </c>
      <c r="O190">
        <f>((Table3714[[#This Row],[i1]]*Table3714[[#This Row],[w1]])+(Table3714[[#This Row],[i2]]*Table3714[[#This Row],[w2]]))</f>
        <v>6.547668268274412E-2</v>
      </c>
      <c r="P190">
        <f>((Table3714[[#This Row],[i1]]*Table3714[[#This Row],[w3]])+(Table3714[[#This Row],[i2]]*Table3714[[#This Row],[w4]]))</f>
        <v>5.9562855092019945E-2</v>
      </c>
      <c r="Q190">
        <f>((1/(1 + EXP(-Table3714[[#This Row],[h1]]))))</f>
        <v>0.51636332502326554</v>
      </c>
      <c r="R190">
        <f>((1/(1 + EXP(-Table3714[[#This Row],[h2]]))))</f>
        <v>0.51488631297701948</v>
      </c>
      <c r="S190">
        <f>((Table3714[[#This Row],[out_h1]]*Table3714[[#This Row],[w5]])+(Table3714[[#This Row],[out_h2]]*Table3714[[#This Row],[w6]]))</f>
        <v>-0.42720138945905883</v>
      </c>
      <c r="T190">
        <f>((Table3714[[#This Row],[out_h1]]*Table3714[[#This Row],[w7]])+(Table3714[[#This Row],[out_h2]]*Table3714[[#This Row],[w8]]))</f>
        <v>-7.9725660651187413E-2</v>
      </c>
      <c r="U190">
        <f>((1/(1 + EXP(-Table3714[[#This Row],[o1]]))))</f>
        <v>0.39479481155773333</v>
      </c>
      <c r="V190">
        <f>((1/(1 + EXP(-Table3714[[#This Row],[o2]]))))</f>
        <v>0.48007913543790853</v>
      </c>
      <c r="W190">
        <f>((1/2 * (Table3714[[#This Row],[t1]]-Table3714[[#This Row],[out_o1]])^2))</f>
        <v>7.4033523500875748E-2</v>
      </c>
      <c r="X190">
        <f>((1/2 * (Table3714[[#This Row],[t2]]-Table3714[[#This Row],[out_o2]])^2))</f>
        <v>0.13000964405787538</v>
      </c>
      <c r="Y190" s="30">
        <f>Table3714[[#This Row],[E1]]+Table3714[[#This Row],[E2]]</f>
        <v>0.20404316755875113</v>
      </c>
      <c r="Z19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-9.0437160498077127E-4</v>
      </c>
      <c r="AA19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-1.8087432099615425E-3</v>
      </c>
      <c r="AB19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2.0054112115393364E-4</v>
      </c>
      <c r="AC19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4.0108224230786727E-4</v>
      </c>
      <c r="AD190">
        <f>(Table3714[[#This Row],[out_o1]]-Table3714[[#This Row],[t1]])*Table3714[[#This Row],[out_o1]]*(1-Table3714[[#This Row],[out_o1]])*Table3714[[#This Row],[out_h1]]</f>
        <v>4.7474311524903848E-2</v>
      </c>
      <c r="AE190">
        <f>(Table3714[[#This Row],[out_o1]]-Table3714[[#This Row],[t1]])*Table3714[[#This Row],[out_o1]]*(1-Table3714[[#This Row],[out_o1]])*Table3714[[#This Row],[out_h2]]</f>
        <v>4.7338515416598982E-2</v>
      </c>
      <c r="AF190">
        <f>(Table3714[[#This Row],[out_o2]]-Table3714[[#This Row],[t2]])*Table3714[[#This Row],[out_o2]]*(1-Table3714[[#This Row],[out_o2]])*Table3714[[#This Row],[out_h1]]</f>
        <v>-6.5721618327297768E-2</v>
      </c>
      <c r="AG190">
        <f>(Table3714[[#This Row],[out_o2]]-Table3714[[#This Row],[t2]])*Table3714[[#This Row],[out_o2]]*(1-Table3714[[#This Row],[out_o2]])*Table3714[[#This Row],[out_h2]]</f>
        <v>-6.5533627396757083E-2</v>
      </c>
    </row>
    <row r="191" spans="1:33">
      <c r="A191">
        <v>6</v>
      </c>
      <c r="B191">
        <v>0.05</v>
      </c>
      <c r="C191">
        <v>0.1</v>
      </c>
      <c r="D191">
        <v>0.01</v>
      </c>
      <c r="E191">
        <v>0.99</v>
      </c>
      <c r="F191" s="29">
        <v>0.8</v>
      </c>
      <c r="G191">
        <f t="shared" si="24"/>
        <v>0.30263022801496109</v>
      </c>
      <c r="H191">
        <f t="shared" si="25"/>
        <v>0.5052604560299222</v>
      </c>
      <c r="I191">
        <f t="shared" si="26"/>
        <v>-0.20190901252884333</v>
      </c>
      <c r="J191">
        <f t="shared" si="27"/>
        <v>0.69618197494231326</v>
      </c>
      <c r="K191">
        <f t="shared" si="28"/>
        <v>-0.1029493997994308</v>
      </c>
      <c r="L191">
        <f t="shared" si="29"/>
        <v>-0.80241490649489</v>
      </c>
      <c r="M191">
        <f t="shared" si="30"/>
        <v>0.57469465717089185</v>
      </c>
      <c r="N191">
        <f t="shared" si="31"/>
        <v>-0.62602950526297185</v>
      </c>
      <c r="O191">
        <f>((Table3714[[#This Row],[i1]]*Table3714[[#This Row],[w1]])+(Table3714[[#This Row],[i2]]*Table3714[[#This Row],[w2]]))</f>
        <v>6.5657557003740277E-2</v>
      </c>
      <c r="P191">
        <f>((Table3714[[#This Row],[i1]]*Table3714[[#This Row],[w3]])+(Table3714[[#This Row],[i2]]*Table3714[[#This Row],[w4]]))</f>
        <v>5.9522746867789161E-2</v>
      </c>
      <c r="Q191">
        <f>((1/(1 + EXP(-Table3714[[#This Row],[h1]]))))</f>
        <v>0.51640849503908171</v>
      </c>
      <c r="R191">
        <f>((1/(1 + EXP(-Table3714[[#This Row],[h2]]))))</f>
        <v>0.51487629480305697</v>
      </c>
      <c r="S191">
        <f>((Table3714[[#This Row],[out_h1]]*Table3714[[#This Row],[w5]])+(Table3714[[#This Row],[out_h2]]*Table3714[[#This Row],[w6]]))</f>
        <v>-0.46630835856643116</v>
      </c>
      <c r="T191">
        <f>((Table3714[[#This Row],[out_h1]]*Table3714[[#This Row],[w7]])+(Table3714[[#This Row],[out_h2]]*Table3714[[#This Row],[w8]]))</f>
        <v>-2.5550549090568531E-2</v>
      </c>
      <c r="U191">
        <f>((1/(1 + EXP(-Table3714[[#This Row],[o1]]))))</f>
        <v>0.38549037697579536</v>
      </c>
      <c r="V191">
        <f>((1/(1 + EXP(-Table3714[[#This Row],[o2]]))))</f>
        <v>0.49361271020840747</v>
      </c>
      <c r="W191">
        <f>((1/2 * (Table3714[[#This Row],[t1]]-Table3714[[#This Row],[out_o1]])^2))</f>
        <v>7.049651160071245E-2</v>
      </c>
      <c r="X191">
        <f>((1/2 * (Table3714[[#This Row],[t2]]-Table3714[[#This Row],[out_o2]])^2))</f>
        <v>0.12320017073332122</v>
      </c>
      <c r="Y191" s="30">
        <f>Table3714[[#This Row],[E1]]+Table3714[[#This Row],[E2]]</f>
        <v>0.19369668233403367</v>
      </c>
      <c r="Z19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-1.00470915757699E-3</v>
      </c>
      <c r="AA19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-2.00941831515398E-3</v>
      </c>
      <c r="AB19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7.8685114437413955E-5</v>
      </c>
      <c r="AC19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1.5737022887482791E-4</v>
      </c>
      <c r="AD191">
        <f>(Table3714[[#This Row],[out_o1]]-Table3714[[#This Row],[t1]])*Table3714[[#This Row],[out_o1]]*(1-Table3714[[#This Row],[out_o1]])*Table3714[[#This Row],[out_h1]]</f>
        <v>4.5934016145679143E-2</v>
      </c>
      <c r="AE191">
        <f>(Table3714[[#This Row],[out_o1]]-Table3714[[#This Row],[t1]])*Table3714[[#This Row],[out_o1]]*(1-Table3714[[#This Row],[out_o1]])*Table3714[[#This Row],[out_h2]]</f>
        <v>4.5797728476022107E-2</v>
      </c>
      <c r="AF191">
        <f>(Table3714[[#This Row],[out_o2]]-Table3714[[#This Row],[t2]])*Table3714[[#This Row],[out_o2]]*(1-Table3714[[#This Row],[out_o2]])*Table3714[[#This Row],[out_h1]]</f>
        <v>-6.407419535234013E-2</v>
      </c>
      <c r="AG191">
        <f>(Table3714[[#This Row],[out_o2]]-Table3714[[#This Row],[t2]])*Table3714[[#This Row],[out_o2]]*(1-Table3714[[#This Row],[out_o2]])*Table3714[[#This Row],[out_h2]]</f>
        <v>-6.3884085200812651E-2</v>
      </c>
    </row>
    <row r="192" spans="1:33">
      <c r="A192">
        <v>7</v>
      </c>
      <c r="B192">
        <v>0.05</v>
      </c>
      <c r="C192">
        <v>0.1</v>
      </c>
      <c r="D192">
        <v>0.01</v>
      </c>
      <c r="E192">
        <v>0.99</v>
      </c>
      <c r="F192" s="29">
        <v>0.8</v>
      </c>
      <c r="G192">
        <f t="shared" si="24"/>
        <v>0.30343399534102267</v>
      </c>
      <c r="H192">
        <f t="shared" si="25"/>
        <v>0.50686799068204536</v>
      </c>
      <c r="I192">
        <f t="shared" si="26"/>
        <v>-0.20197196062039327</v>
      </c>
      <c r="J192">
        <f t="shared" si="27"/>
        <v>0.69605607875921338</v>
      </c>
      <c r="K192">
        <f t="shared" si="28"/>
        <v>-0.13969661271597411</v>
      </c>
      <c r="L192">
        <f t="shared" si="29"/>
        <v>-0.83905308927570765</v>
      </c>
      <c r="M192">
        <f t="shared" si="30"/>
        <v>0.62595401345276391</v>
      </c>
      <c r="N192">
        <f t="shared" si="31"/>
        <v>-0.57492223710232171</v>
      </c>
      <c r="O192">
        <f>((Table3714[[#This Row],[i1]]*Table3714[[#This Row],[w1]])+(Table3714[[#This Row],[i2]]*Table3714[[#This Row],[w2]]))</f>
        <v>6.5858498835255672E-2</v>
      </c>
      <c r="P192">
        <f>((Table3714[[#This Row],[i1]]*Table3714[[#This Row],[w3]])+(Table3714[[#This Row],[i2]]*Table3714[[#This Row],[w4]]))</f>
        <v>5.9507009844901669E-2</v>
      </c>
      <c r="Q192">
        <f>((1/(1 + EXP(-Table3714[[#This Row],[h1]]))))</f>
        <v>0.51645867623001718</v>
      </c>
      <c r="R192">
        <f>((1/(1 + EXP(-Table3714[[#This Row],[h2]]))))</f>
        <v>0.51487236402908332</v>
      </c>
      <c r="S192">
        <f>((Table3714[[#This Row],[out_h1]]*Table3714[[#This Row],[w5]])+(Table3714[[#This Row],[out_h2]]*Table3714[[#This Row],[w6]]))</f>
        <v>-0.50415277529839853</v>
      </c>
      <c r="T192">
        <f>((Table3714[[#This Row],[out_h1]]*Table3714[[#This Row],[w7]])+(Table3714[[#This Row],[out_h2]]*Table3714[[#This Row],[w8]]))</f>
        <v>2.7267809818919297E-2</v>
      </c>
      <c r="U192">
        <f>((1/(1 + EXP(-Table3714[[#This Row],[o1]]))))</f>
        <v>0.3765652486349923</v>
      </c>
      <c r="V192">
        <f>((1/(1 + EXP(-Table3714[[#This Row],[o2]]))))</f>
        <v>0.50681653010011718</v>
      </c>
      <c r="W192">
        <f>((1/2 * (Table3714[[#This Row],[t1]]-Table3714[[#This Row],[out_o1]])^2))</f>
        <v>6.7185040753416858E-2</v>
      </c>
      <c r="X192">
        <f>((1/2 * (Table3714[[#This Row],[t2]]-Table3714[[#This Row],[out_o2]])^2))</f>
        <v>0.11673313279224548</v>
      </c>
      <c r="Y192" s="30">
        <f>Table3714[[#This Row],[E1]]+Table3714[[#This Row],[E2]]</f>
        <v>0.18391817354566234</v>
      </c>
      <c r="Z19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-1.0940679166465456E-3</v>
      </c>
      <c r="AA19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-2.1881358332930911E-3</v>
      </c>
      <c r="AB19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-3.4593218818753026E-5</v>
      </c>
      <c r="AC19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-6.9186437637506053E-5</v>
      </c>
      <c r="AD192">
        <f>(Table3714[[#This Row],[out_o1]]-Table3714[[#This Row],[t1]])*Table3714[[#This Row],[out_o1]]*(1-Table3714[[#This Row],[out_o1]])*Table3714[[#This Row],[out_h1]]</f>
        <v>4.4444509093886829E-2</v>
      </c>
      <c r="AE192">
        <f>(Table3714[[#This Row],[out_o1]]-Table3714[[#This Row],[t1]])*Table3714[[#This Row],[out_o1]]*(1-Table3714[[#This Row],[out_o1]])*Table3714[[#This Row],[out_h2]]</f>
        <v>4.4307996977264452E-2</v>
      </c>
      <c r="AF192">
        <f>(Table3714[[#This Row],[out_o2]]-Table3714[[#This Row],[t2]])*Table3714[[#This Row],[out_o2]]*(1-Table3714[[#This Row],[out_o2]])*Table3714[[#This Row],[out_h1]]</f>
        <v>-6.2374478713887786E-2</v>
      </c>
      <c r="AG192">
        <f>(Table3714[[#This Row],[out_o2]]-Table3714[[#This Row],[t2]])*Table3714[[#This Row],[out_o2]]*(1-Table3714[[#This Row],[out_o2]])*Table3714[[#This Row],[out_h2]]</f>
        <v>-6.2182894370038634E-2</v>
      </c>
    </row>
    <row r="193" spans="1:33">
      <c r="A193">
        <v>8</v>
      </c>
      <c r="B193">
        <v>0.05</v>
      </c>
      <c r="C193">
        <v>0.1</v>
      </c>
      <c r="D193">
        <v>0.01</v>
      </c>
      <c r="E193">
        <v>0.99</v>
      </c>
      <c r="F193" s="29">
        <v>0.8</v>
      </c>
      <c r="G193">
        <f t="shared" si="24"/>
        <v>0.30430924967433992</v>
      </c>
      <c r="H193">
        <f t="shared" si="25"/>
        <v>0.50861849934867986</v>
      </c>
      <c r="I193">
        <f t="shared" si="26"/>
        <v>-0.20194428604533826</v>
      </c>
      <c r="J193">
        <f t="shared" si="27"/>
        <v>0.69611142790932334</v>
      </c>
      <c r="K193">
        <f t="shared" si="28"/>
        <v>-0.17525221999108359</v>
      </c>
      <c r="L193">
        <f t="shared" si="29"/>
        <v>-0.87449948685751921</v>
      </c>
      <c r="M193">
        <f t="shared" si="30"/>
        <v>0.6758535964238741</v>
      </c>
      <c r="N193">
        <f t="shared" si="31"/>
        <v>-0.52517592160629079</v>
      </c>
      <c r="O193">
        <f>((Table3714[[#This Row],[i1]]*Table3714[[#This Row],[w1]])+(Table3714[[#This Row],[i2]]*Table3714[[#This Row],[w2]]))</f>
        <v>6.6077312418584985E-2</v>
      </c>
      <c r="P193">
        <f>((Table3714[[#This Row],[i1]]*Table3714[[#This Row],[w3]])+(Table3714[[#This Row],[i2]]*Table3714[[#This Row],[w4]]))</f>
        <v>5.9513928488665421E-2</v>
      </c>
      <c r="Q193">
        <f>((1/(1 + EXP(-Table3714[[#This Row],[h1]]))))</f>
        <v>0.51651332015485885</v>
      </c>
      <c r="R193">
        <f>((1/(1 + EXP(-Table3714[[#This Row],[h2]]))))</f>
        <v>0.51487409215953095</v>
      </c>
      <c r="S193">
        <f>((Table3714[[#This Row],[out_h1]]*Table3714[[#This Row],[w5]])+(Table3714[[#This Row],[out_h2]]*Table3714[[#This Row],[w6]]))</f>
        <v>-0.54077723540184519</v>
      </c>
      <c r="T193">
        <f>((Table3714[[#This Row],[out_h1]]*Table3714[[#This Row],[w7]])+(Table3714[[#This Row],[out_h2]]*Table3714[[#This Row],[w8]]))</f>
        <v>7.8687909166413272E-2</v>
      </c>
      <c r="U193">
        <f>((1/(1 + EXP(-Table3714[[#This Row],[o1]]))))</f>
        <v>0.3680067960309153</v>
      </c>
      <c r="V193">
        <f>((1/(1 + EXP(-Table3714[[#This Row],[o2]]))))</f>
        <v>0.51966183318138881</v>
      </c>
      <c r="W193">
        <f>((1/2 * (Table3714[[#This Row],[t1]]-Table3714[[#This Row],[out_o1]])^2))</f>
        <v>6.4084433002160685E-2</v>
      </c>
      <c r="X193">
        <f>((1/2 * (Table3714[[#This Row],[t2]]-Table3714[[#This Row],[out_o2]])^2))</f>
        <v>0.11060899558314587</v>
      </c>
      <c r="Y193" s="30">
        <f>Table3714[[#This Row],[E1]]+Table3714[[#This Row],[E2]]</f>
        <v>0.17469342858530656</v>
      </c>
      <c r="Z19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-1.172960727537712E-3</v>
      </c>
      <c r="AA19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-2.3459214550754239E-3</v>
      </c>
      <c r="AB19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-1.3931816112620036E-4</v>
      </c>
      <c r="AC19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-2.7863632225240073E-4</v>
      </c>
      <c r="AD193">
        <f>(Table3714[[#This Row],[out_o1]]-Table3714[[#This Row],[t1]])*Table3714[[#This Row],[out_o1]]*(1-Table3714[[#This Row],[out_o1]])*Table3714[[#This Row],[out_h1]]</f>
        <v>4.3007187652803883E-2</v>
      </c>
      <c r="AE193">
        <f>(Table3714[[#This Row],[out_o1]]-Table3714[[#This Row],[t1]])*Table3714[[#This Row],[out_o1]]*(1-Table3714[[#This Row],[out_o1]])*Table3714[[#This Row],[out_h2]]</f>
        <v>4.2870698266664412E-2</v>
      </c>
      <c r="AF193">
        <f>(Table3714[[#This Row],[out_o2]]-Table3714[[#This Row],[t2]])*Table3714[[#This Row],[out_o2]]*(1-Table3714[[#This Row],[out_o2]])*Table3714[[#This Row],[out_h1]]</f>
        <v>-6.0640065996925209E-2</v>
      </c>
      <c r="AG193">
        <f>(Table3714[[#This Row],[out_o2]]-Table3714[[#This Row],[t2]])*Table3714[[#This Row],[out_o2]]*(1-Table3714[[#This Row],[out_o2]])*Table3714[[#This Row],[out_h2]]</f>
        <v>-6.0447616180159806E-2</v>
      </c>
    </row>
    <row r="194" spans="1:33">
      <c r="A194">
        <v>9</v>
      </c>
      <c r="B194">
        <v>0.05</v>
      </c>
      <c r="C194">
        <v>0.1</v>
      </c>
      <c r="D194">
        <v>0.01</v>
      </c>
      <c r="E194">
        <v>0.99</v>
      </c>
      <c r="F194" s="29">
        <v>0.8</v>
      </c>
      <c r="G194">
        <f t="shared" si="24"/>
        <v>0.30524761825637009</v>
      </c>
      <c r="H194">
        <f t="shared" si="25"/>
        <v>0.5104952365127402</v>
      </c>
      <c r="I194">
        <f t="shared" si="26"/>
        <v>-0.2018328315164373</v>
      </c>
      <c r="J194">
        <f t="shared" si="27"/>
        <v>0.69633433696712521</v>
      </c>
      <c r="K194">
        <f t="shared" si="28"/>
        <v>-0.20965797011332671</v>
      </c>
      <c r="L194">
        <f t="shared" si="29"/>
        <v>-0.9087960454708508</v>
      </c>
      <c r="M194">
        <f t="shared" si="30"/>
        <v>0.72436564922141433</v>
      </c>
      <c r="N194">
        <f t="shared" si="31"/>
        <v>-0.47681782866216293</v>
      </c>
      <c r="O194">
        <f>((Table3714[[#This Row],[i1]]*Table3714[[#This Row],[w1]])+(Table3714[[#This Row],[i2]]*Table3714[[#This Row],[w2]]))</f>
        <v>6.6311904564092528E-2</v>
      </c>
      <c r="P194">
        <f>((Table3714[[#This Row],[i1]]*Table3714[[#This Row],[w3]])+(Table3714[[#This Row],[i2]]*Table3714[[#This Row],[w4]]))</f>
        <v>5.9541792120890662E-2</v>
      </c>
      <c r="Q194">
        <f>((1/(1 + EXP(-Table3714[[#This Row],[h1]]))))</f>
        <v>0.51657190399314767</v>
      </c>
      <c r="R194">
        <f>((1/(1 + EXP(-Table3714[[#This Row],[h2]]))))</f>
        <v>0.51488105190019096</v>
      </c>
      <c r="S194">
        <f>((Table3714[[#This Row],[out_h1]]*Table3714[[#This Row],[w5]])+(Table3714[[#This Row],[out_h2]]*Table3714[[#This Row],[w6]]))</f>
        <v>-0.57622528066354506</v>
      </c>
      <c r="T194">
        <f>((Table3714[[#This Row],[out_h1]]*Table3714[[#This Row],[w7]])+(Table3714[[#This Row],[out_h2]]*Table3714[[#This Row],[w8]]))</f>
        <v>0.12868247741919905</v>
      </c>
      <c r="U194">
        <f>((1/(1 + EXP(-Table3714[[#This Row],[o1]]))))</f>
        <v>0.35980161824986578</v>
      </c>
      <c r="V194">
        <f>((1/(1 + EXP(-Table3714[[#This Row],[o2]]))))</f>
        <v>0.53212629948705015</v>
      </c>
      <c r="W194">
        <f>((1/2 * (Table3714[[#This Row],[t1]]-Table3714[[#This Row],[out_o1]])^2))</f>
        <v>6.1180586065112418E-2</v>
      </c>
      <c r="X194">
        <f>((1/2 * (Table3714[[#This Row],[t2]]-Table3714[[#This Row],[out_o2]])^2))</f>
        <v>0.10482416281071125</v>
      </c>
      <c r="Y194" s="30">
        <f>Table3714[[#This Row],[E1]]+Table3714[[#This Row],[E2]]</f>
        <v>0.16600474887582367</v>
      </c>
      <c r="Z19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-1.2419821681772393E-3</v>
      </c>
      <c r="AA19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-2.4839643363544785E-3</v>
      </c>
      <c r="AB19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-2.3562647969416493E-4</v>
      </c>
      <c r="AC19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-4.7125295938832987E-4</v>
      </c>
      <c r="AD194">
        <f>(Table3714[[#This Row],[out_o1]]-Table3714[[#This Row],[t1]])*Table3714[[#This Row],[out_o1]]*(1-Table3714[[#This Row],[out_o1]])*Table3714[[#This Row],[out_h1]]</f>
        <v>4.1622702999785446E-2</v>
      </c>
      <c r="AE194">
        <f>(Table3714[[#This Row],[out_o1]]-Table3714[[#This Row],[t1]])*Table3714[[#This Row],[out_o1]]*(1-Table3714[[#This Row],[out_o1]])*Table3714[[#This Row],[out_h2]]</f>
        <v>4.1486462848244733E-2</v>
      </c>
      <c r="AF194">
        <f>(Table3714[[#This Row],[out_o2]]-Table3714[[#This Row],[t2]])*Table3714[[#This Row],[out_o2]]*(1-Table3714[[#This Row],[out_o2]])*Table3714[[#This Row],[out_h1]]</f>
        <v>-5.888705539224473E-2</v>
      </c>
      <c r="AG194">
        <f>(Table3714[[#This Row],[out_o2]]-Table3714[[#This Row],[t2]])*Table3714[[#This Row],[out_o2]]*(1-Table3714[[#This Row],[out_o2]])*Table3714[[#This Row],[out_h2]]</f>
        <v>-5.8694305263775962E-2</v>
      </c>
    </row>
    <row r="195" spans="1:33">
      <c r="A195">
        <v>10</v>
      </c>
      <c r="B195">
        <v>0.05</v>
      </c>
      <c r="C195">
        <v>0.1</v>
      </c>
      <c r="D195">
        <v>0.01</v>
      </c>
      <c r="E195">
        <v>0.99</v>
      </c>
      <c r="F195" s="29">
        <v>0.8</v>
      </c>
      <c r="G195">
        <f t="shared" si="24"/>
        <v>0.30624120399091187</v>
      </c>
      <c r="H195">
        <f t="shared" si="25"/>
        <v>0.51248240798182376</v>
      </c>
      <c r="I195">
        <f t="shared" si="26"/>
        <v>-0.20164433033268198</v>
      </c>
      <c r="J195">
        <f t="shared" si="27"/>
        <v>0.69671133933463592</v>
      </c>
      <c r="K195">
        <f t="shared" si="28"/>
        <v>-0.24295613251315507</v>
      </c>
      <c r="L195">
        <f t="shared" si="29"/>
        <v>-0.9419852157494466</v>
      </c>
      <c r="M195">
        <f t="shared" si="30"/>
        <v>0.77147529353521016</v>
      </c>
      <c r="N195">
        <f t="shared" si="31"/>
        <v>-0.42986238445114217</v>
      </c>
      <c r="O195">
        <f>((Table3714[[#This Row],[i1]]*Table3714[[#This Row],[w1]])+(Table3714[[#This Row],[i2]]*Table3714[[#This Row],[w2]]))</f>
        <v>6.6560300997727972E-2</v>
      </c>
      <c r="P195">
        <f>((Table3714[[#This Row],[i1]]*Table3714[[#This Row],[w3]])+(Table3714[[#This Row],[i2]]*Table3714[[#This Row],[w4]]))</f>
        <v>5.9588917416829493E-2</v>
      </c>
      <c r="Q195">
        <f>((1/(1 + EXP(-Table3714[[#This Row],[h1]]))))</f>
        <v>0.5166339346292782</v>
      </c>
      <c r="R195">
        <f>((1/(1 + EXP(-Table3714[[#This Row],[h2]]))))</f>
        <v>0.51489282278022441</v>
      </c>
      <c r="S195">
        <f>((Table3714[[#This Row],[out_h1]]*Table3714[[#This Row],[w5]])+(Table3714[[#This Row],[out_h2]]*Table3714[[#This Row],[w6]]))</f>
        <v>-0.6105408094370548</v>
      </c>
      <c r="T195">
        <f>((Table3714[[#This Row],[out_h1]]*Table3714[[#This Row],[w7]])+(Table3714[[#This Row],[out_h2]]*Table3714[[#This Row],[w8]]))</f>
        <v>0.17723725983128635</v>
      </c>
      <c r="U195">
        <f>((1/(1 + EXP(-Table3714[[#This Row],[o1]]))))</f>
        <v>0.35193584184796384</v>
      </c>
      <c r="V195">
        <f>((1/(1 + EXP(-Table3714[[#This Row],[o2]]))))</f>
        <v>0.54419368728589457</v>
      </c>
      <c r="W195">
        <f>((1/2 * (Table3714[[#This Row],[t1]]-Table3714[[#This Row],[out_o1]])^2))</f>
        <v>5.8460059970137868E-2</v>
      </c>
      <c r="X195">
        <f>((1/2 * (Table3714[[#This Row],[t2]]-Table3714[[#This Row],[out_o2]])^2))</f>
        <v>9.9371634227873373E-2</v>
      </c>
      <c r="Y195" s="30">
        <f>Table3714[[#This Row],[E1]]+Table3714[[#This Row],[E2]]</f>
        <v>0.15783169419801124</v>
      </c>
      <c r="Z19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-1.3017827661386163E-3</v>
      </c>
      <c r="AA19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-2.6035655322772327E-3</v>
      </c>
      <c r="AB19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-3.2375006001098385E-4</v>
      </c>
      <c r="AC19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-6.475001200219677E-4</v>
      </c>
      <c r="AD195">
        <f>(Table3714[[#This Row],[out_o1]]-Table3714[[#This Row],[t1]])*Table3714[[#This Row],[out_o1]]*(1-Table3714[[#This Row],[out_o1]])*Table3714[[#This Row],[out_h1]]</f>
        <v>4.029109371669292E-2</v>
      </c>
      <c r="AE195">
        <f>(Table3714[[#This Row],[out_o1]]-Table3714[[#This Row],[t1]])*Table3714[[#This Row],[out_o1]]*(1-Table3714[[#This Row],[out_o1]])*Table3714[[#This Row],[out_h2]]</f>
        <v>4.0155308403380489E-2</v>
      </c>
      <c r="AF195">
        <f>(Table3714[[#This Row],[out_o2]]-Table3714[[#This Row],[t2]])*Table3714[[#This Row],[out_o2]]*(1-Table3714[[#This Row],[out_o2]])*Table3714[[#This Row],[out_h1]]</f>
        <v>-5.7129836108445312E-2</v>
      </c>
      <c r="AG195">
        <f>(Table3714[[#This Row],[out_o2]]-Table3714[[#This Row],[t2]])*Table3714[[#This Row],[out_o2]]*(1-Table3714[[#This Row],[out_o2]])*Table3714[[#This Row],[out_h2]]</f>
        <v>-5.6937302424698251E-2</v>
      </c>
    </row>
    <row r="196" spans="1:33">
      <c r="A196">
        <v>11</v>
      </c>
      <c r="B196">
        <v>0.05</v>
      </c>
      <c r="C196">
        <v>0.1</v>
      </c>
      <c r="D196">
        <v>0.01</v>
      </c>
      <c r="E196">
        <v>0.99</v>
      </c>
      <c r="F196" s="29">
        <v>0.8</v>
      </c>
      <c r="G196">
        <f t="shared" si="24"/>
        <v>0.30728263020382274</v>
      </c>
      <c r="H196">
        <f t="shared" si="25"/>
        <v>0.5145652604076455</v>
      </c>
      <c r="I196">
        <f t="shared" si="26"/>
        <v>-0.20138533028467318</v>
      </c>
      <c r="J196">
        <f t="shared" si="27"/>
        <v>0.69722933943065346</v>
      </c>
      <c r="K196">
        <f t="shared" si="28"/>
        <v>-0.27518900748650943</v>
      </c>
      <c r="L196">
        <f t="shared" si="29"/>
        <v>-0.97410946247215102</v>
      </c>
      <c r="M196">
        <f t="shared" si="30"/>
        <v>0.81717916242196642</v>
      </c>
      <c r="N196">
        <f t="shared" si="31"/>
        <v>-0.38431254251138358</v>
      </c>
      <c r="O196">
        <f>((Table3714[[#This Row],[i1]]*Table3714[[#This Row],[w1]])+(Table3714[[#This Row],[i2]]*Table3714[[#This Row],[w2]]))</f>
        <v>6.6820657550955689E-2</v>
      </c>
      <c r="P196">
        <f>((Table3714[[#This Row],[i1]]*Table3714[[#This Row],[w3]])+(Table3714[[#This Row],[i2]]*Table3714[[#This Row],[w4]]))</f>
        <v>5.9653667428831686E-2</v>
      </c>
      <c r="Q196">
        <f>((1/(1 + EXP(-Table3714[[#This Row],[h1]]))))</f>
        <v>0.51669895144816902</v>
      </c>
      <c r="R196">
        <f>((1/(1 + EXP(-Table3714[[#This Row],[h2]]))))</f>
        <v>0.51490899590631867</v>
      </c>
      <c r="S196">
        <f>((Table3714[[#This Row],[out_h1]]*Table3714[[#This Row],[w5]])+(Table3714[[#This Row],[out_h2]]*Table3714[[#This Row],[w6]]))</f>
        <v>-0.64376759684272078</v>
      </c>
      <c r="T196">
        <f>((Table3714[[#This Row],[out_h1]]*Table3714[[#This Row],[w7]])+(Table3714[[#This Row],[out_h2]]*Table3714[[#This Row],[w8]]))</f>
        <v>0.22434963098998212</v>
      </c>
      <c r="U196">
        <f>((1/(1 + EXP(-Table3714[[#This Row],[o1]]))))</f>
        <v>0.34439536626142175</v>
      </c>
      <c r="V196">
        <f>((1/(1 + EXP(-Table3714[[#This Row],[o2]]))))</f>
        <v>0.55585333301785911</v>
      </c>
      <c r="W196">
        <f>((1/2 * (Table3714[[#This Row],[t1]]-Table3714[[#This Row],[out_o1]])^2))</f>
        <v>5.5910130488555199E-2</v>
      </c>
      <c r="X196">
        <f>((1/2 * (Table3714[[#This Row],[t2]]-Table3714[[#This Row],[out_o2]])^2))</f>
        <v>9.4241664225850966E-2</v>
      </c>
      <c r="Y196" s="30">
        <f>Table3714[[#This Row],[E1]]+Table3714[[#This Row],[E2]]</f>
        <v>0.15015179471440615</v>
      </c>
      <c r="Z19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-1.3530455977167441E-3</v>
      </c>
      <c r="AA19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-2.7060911954334883E-3</v>
      </c>
      <c r="AB19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-4.0399757279862143E-4</v>
      </c>
      <c r="AC19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-8.0799514559724286E-4</v>
      </c>
      <c r="AD196">
        <f>(Table3714[[#This Row],[out_o1]]-Table3714[[#This Row],[t1]])*Table3714[[#This Row],[out_o1]]*(1-Table3714[[#This Row],[out_o1]])*Table3714[[#This Row],[out_h1]]</f>
        <v>3.9011903830441126E-2</v>
      </c>
      <c r="AE196">
        <f>(Table3714[[#This Row],[out_o1]]-Table3714[[#This Row],[t1]])*Table3714[[#This Row],[out_o1]]*(1-Table3714[[#This Row],[out_o1]])*Table3714[[#This Row],[out_h2]]</f>
        <v>3.8876758262090895E-2</v>
      </c>
      <c r="AF196">
        <f>(Table3714[[#This Row],[out_o2]]-Table3714[[#This Row],[t2]])*Table3714[[#This Row],[out_o2]]*(1-Table3714[[#This Row],[out_o2]])*Table3714[[#This Row],[out_h1]]</f>
        <v>-5.5380984636638375E-2</v>
      </c>
      <c r="AG196">
        <f>(Table3714[[#This Row],[out_o2]]-Table3714[[#This Row],[t2]])*Table3714[[#This Row],[out_o2]]*(1-Table3714[[#This Row],[out_o2]])*Table3714[[#This Row],[out_h2]]</f>
        <v>-5.5189133075713694E-2</v>
      </c>
    </row>
    <row r="197" spans="1:33">
      <c r="A197">
        <v>12</v>
      </c>
      <c r="B197">
        <v>0.05</v>
      </c>
      <c r="C197">
        <v>0.1</v>
      </c>
      <c r="D197">
        <v>0.01</v>
      </c>
      <c r="E197">
        <v>0.99</v>
      </c>
      <c r="F197" s="29">
        <v>0.8</v>
      </c>
      <c r="G197">
        <f t="shared" si="24"/>
        <v>0.30836506668199615</v>
      </c>
      <c r="H197">
        <f t="shared" si="25"/>
        <v>0.51673013336399232</v>
      </c>
      <c r="I197">
        <f t="shared" si="26"/>
        <v>-0.20106213222643426</v>
      </c>
      <c r="J197">
        <f t="shared" si="27"/>
        <v>0.69787573554713123</v>
      </c>
      <c r="K197">
        <f t="shared" si="28"/>
        <v>-0.3063985305508623</v>
      </c>
      <c r="L197">
        <f t="shared" si="29"/>
        <v>-1.0052108690818238</v>
      </c>
      <c r="M197">
        <f t="shared" si="30"/>
        <v>0.8614839501312771</v>
      </c>
      <c r="N197">
        <f t="shared" si="31"/>
        <v>-0.34016123605081261</v>
      </c>
      <c r="O197">
        <f>((Table3714[[#This Row],[i1]]*Table3714[[#This Row],[w1]])+(Table3714[[#This Row],[i2]]*Table3714[[#This Row],[w2]]))</f>
        <v>6.7091266670499042E-2</v>
      </c>
      <c r="P197">
        <f>((Table3714[[#This Row],[i1]]*Table3714[[#This Row],[w3]])+(Table3714[[#This Row],[i2]]*Table3714[[#This Row],[w4]]))</f>
        <v>5.9734466943391414E-2</v>
      </c>
      <c r="Q197">
        <f>((1/(1 + EXP(-Table3714[[#This Row],[h1]]))))</f>
        <v>0.5167665279615713</v>
      </c>
      <c r="R197">
        <f>((1/(1 + EXP(-Table3714[[#This Row],[h2]]))))</f>
        <v>0.51492917780066838</v>
      </c>
      <c r="S197">
        <f>((Table3714[[#This Row],[out_h1]]*Table3714[[#This Row],[w5]])+(Table3714[[#This Row],[out_h2]]*Table3714[[#This Row],[w6]]))</f>
        <v>-0.67594891113789535</v>
      </c>
      <c r="T197">
        <f>((Table3714[[#This Row],[out_h1]]*Table3714[[#This Row],[w7]])+(Table3714[[#This Row],[out_h2]]*Table3714[[#This Row],[w8]]))</f>
        <v>0.27002712420465552</v>
      </c>
      <c r="U197">
        <f>((1/(1 + EXP(-Table3714[[#This Row],[o1]]))))</f>
        <v>0.33716606256426124</v>
      </c>
      <c r="V197">
        <f>((1/(1 + EXP(-Table3714[[#This Row],[o2]]))))</f>
        <v>0.56709956390603444</v>
      </c>
      <c r="W197">
        <f>((1/2 * (Table3714[[#This Row],[t1]]-Table3714[[#This Row],[out_o1]])^2))</f>
        <v>5.3518816246901045E-2</v>
      </c>
      <c r="X197">
        <f>((1/2 * (Table3714[[#This Row],[t2]]-Table3714[[#This Row],[out_o2]])^2))</f>
        <v>8.9422389424233126E-2</v>
      </c>
      <c r="Y197" s="30">
        <f>Table3714[[#This Row],[E1]]+Table3714[[#This Row],[E2]]</f>
        <v>0.14294120567113416</v>
      </c>
      <c r="Z19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-1.3964659762015694E-3</v>
      </c>
      <c r="AA19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-2.7929319524031388E-3</v>
      </c>
      <c r="AB19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-4.7673637127215593E-4</v>
      </c>
      <c r="AC19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-9.5347274254431187E-4</v>
      </c>
      <c r="AD197">
        <f>(Table3714[[#This Row],[out_o1]]-Table3714[[#This Row],[t1]])*Table3714[[#This Row],[out_o1]]*(1-Table3714[[#This Row],[out_o1]])*Table3714[[#This Row],[out_h1]]</f>
        <v>3.7784285464603794E-2</v>
      </c>
      <c r="AE197">
        <f>(Table3714[[#This Row],[out_o1]]-Table3714[[#This Row],[t1]])*Table3714[[#This Row],[out_o1]]*(1-Table3714[[#This Row],[out_o1]])*Table3714[[#This Row],[out_h2]]</f>
        <v>3.764994440491512E-2</v>
      </c>
      <c r="AF197">
        <f>(Table3714[[#This Row],[out_o2]]-Table3714[[#This Row],[t2]])*Table3714[[#This Row],[out_o2]]*(1-Table3714[[#This Row],[out_o2]])*Table3714[[#This Row],[out_h1]]</f>
        <v>-5.3651250059770693E-2</v>
      </c>
      <c r="AG197">
        <f>(Table3714[[#This Row],[out_o2]]-Table3714[[#This Row],[t2]])*Table3714[[#This Row],[out_o2]]*(1-Table3714[[#This Row],[out_o2]])*Table3714[[#This Row],[out_h2]]</f>
        <v>-5.3460494413659472E-2</v>
      </c>
    </row>
    <row r="198" spans="1:33">
      <c r="A198">
        <v>13</v>
      </c>
      <c r="B198">
        <v>0.05</v>
      </c>
      <c r="C198">
        <v>0.1</v>
      </c>
      <c r="D198">
        <v>0.01</v>
      </c>
      <c r="E198">
        <v>0.99</v>
      </c>
      <c r="F198" s="29">
        <v>0.8</v>
      </c>
      <c r="G198">
        <f t="shared" si="24"/>
        <v>0.30948223946295739</v>
      </c>
      <c r="H198">
        <f t="shared" si="25"/>
        <v>0.5189644789259148</v>
      </c>
      <c r="I198">
        <f t="shared" si="26"/>
        <v>-0.20068074312941653</v>
      </c>
      <c r="J198">
        <f t="shared" si="27"/>
        <v>0.6986385137411667</v>
      </c>
      <c r="K198">
        <f t="shared" si="28"/>
        <v>-0.33662595892254532</v>
      </c>
      <c r="L198">
        <f t="shared" si="29"/>
        <v>-1.0353308246057558</v>
      </c>
      <c r="M198">
        <f t="shared" si="30"/>
        <v>0.90440495017909361</v>
      </c>
      <c r="N198">
        <f t="shared" si="31"/>
        <v>-0.29739284051988502</v>
      </c>
      <c r="O198">
        <f>((Table3714[[#This Row],[i1]]*Table3714[[#This Row],[w1]])+(Table3714[[#This Row],[i2]]*Table3714[[#This Row],[w2]]))</f>
        <v>6.7370559865739352E-2</v>
      </c>
      <c r="P198">
        <f>((Table3714[[#This Row],[i1]]*Table3714[[#This Row],[w3]])+(Table3714[[#This Row],[i2]]*Table3714[[#This Row],[w4]]))</f>
        <v>5.9829814217645848E-2</v>
      </c>
      <c r="Q198">
        <f>((1/(1 + EXP(-Table3714[[#This Row],[h1]]))))</f>
        <v>0.51683627241941588</v>
      </c>
      <c r="R198">
        <f>((1/(1 + EXP(-Table3714[[#This Row],[h2]]))))</f>
        <v>0.51495299333427969</v>
      </c>
      <c r="S198">
        <f>((Table3714[[#This Row],[out_h1]]*Table3714[[#This Row],[w5]])+(Table3714[[#This Row],[out_h2]]*Table3714[[#This Row],[w6]]))</f>
        <v>-0.70712721303112169</v>
      </c>
      <c r="T198">
        <f>((Table3714[[#This Row],[out_h1]]*Table3714[[#This Row],[w7]])+(Table3714[[#This Row],[out_h2]]*Table3714[[#This Row],[w8]]))</f>
        <v>0.31428594978633145</v>
      </c>
      <c r="U198">
        <f>((1/(1 + EXP(-Table3714[[#This Row],[o1]]))))</f>
        <v>0.33023393155286879</v>
      </c>
      <c r="V198">
        <f>((1/(1 + EXP(-Table3714[[#This Row],[o2]]))))</f>
        <v>0.57793106663634741</v>
      </c>
      <c r="W198">
        <f>((1/2 * (Table3714[[#This Row],[t1]]-Table3714[[#This Row],[out_o1]])^2))</f>
        <v>5.127488545890372E-2</v>
      </c>
      <c r="X198">
        <f>((1/2 * (Table3714[[#This Row],[t2]]-Table3714[[#This Row],[out_o2]])^2))</f>
        <v>8.4900402921729179E-2</v>
      </c>
      <c r="Y198" s="30">
        <f>Table3714[[#This Row],[E1]]+Table3714[[#This Row],[E2]]</f>
        <v>0.13617528838063289</v>
      </c>
      <c r="Z19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-1.4327345718982603E-3</v>
      </c>
      <c r="AA19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-2.8654691437965205E-3</v>
      </c>
      <c r="AB19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-5.4237552699080993E-4</v>
      </c>
      <c r="AC19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-1.0847510539816199E-3</v>
      </c>
      <c r="AD198">
        <f>(Table3714[[#This Row],[out_o1]]-Table3714[[#This Row],[t1]])*Table3714[[#This Row],[out_o1]]*(1-Table3714[[#This Row],[out_o1]])*Table3714[[#This Row],[out_h1]]</f>
        <v>3.660708683772701E-2</v>
      </c>
      <c r="AE198">
        <f>(Table3714[[#This Row],[out_o1]]-Table3714[[#This Row],[t1]])*Table3714[[#This Row],[out_o1]]*(1-Table3714[[#This Row],[out_o1]])*Table3714[[#This Row],[out_h2]]</f>
        <v>3.6473695733641905E-2</v>
      </c>
      <c r="AF198">
        <f>(Table3714[[#This Row],[out_o2]]-Table3714[[#This Row],[t2]])*Table3714[[#This Row],[out_o2]]*(1-Table3714[[#This Row],[out_o2]])*Table3714[[#This Row],[out_h1]]</f>
        <v>-5.1949609390023424E-2</v>
      </c>
      <c r="AG198">
        <f>(Table3714[[#This Row],[out_o2]]-Table3714[[#This Row],[t2]])*Table3714[[#This Row],[out_o2]]*(1-Table3714[[#This Row],[out_o2]])*Table3714[[#This Row],[out_h2]]</f>
        <v>-5.1760312279765977E-2</v>
      </c>
    </row>
    <row r="199" spans="1:33">
      <c r="A199">
        <v>14</v>
      </c>
      <c r="B199">
        <v>0.05</v>
      </c>
      <c r="C199">
        <v>0.1</v>
      </c>
      <c r="D199">
        <v>0.01</v>
      </c>
      <c r="E199">
        <v>0.99</v>
      </c>
      <c r="F199" s="29">
        <v>0.8</v>
      </c>
      <c r="G199">
        <f t="shared" si="24"/>
        <v>0.310628427120476</v>
      </c>
      <c r="H199">
        <f t="shared" si="25"/>
        <v>0.52125685424095203</v>
      </c>
      <c r="I199">
        <f t="shared" si="26"/>
        <v>-0.20024684270782389</v>
      </c>
      <c r="J199">
        <f t="shared" si="27"/>
        <v>0.69950631458435197</v>
      </c>
      <c r="K199">
        <f t="shared" si="28"/>
        <v>-0.36591162839272695</v>
      </c>
      <c r="L199">
        <f t="shared" si="29"/>
        <v>-1.0645097811926694</v>
      </c>
      <c r="M199">
        <f t="shared" si="30"/>
        <v>0.94596463769111239</v>
      </c>
      <c r="N199">
        <f t="shared" si="31"/>
        <v>-0.25598459069607221</v>
      </c>
      <c r="O199">
        <f>((Table3714[[#This Row],[i1]]*Table3714[[#This Row],[w1]])+(Table3714[[#This Row],[i2]]*Table3714[[#This Row],[w2]]))</f>
        <v>6.7657106780119006E-2</v>
      </c>
      <c r="P199">
        <f>((Table3714[[#This Row],[i1]]*Table3714[[#This Row],[w3]])+(Table3714[[#This Row],[i2]]*Table3714[[#This Row],[w4]]))</f>
        <v>5.9938289323044014E-2</v>
      </c>
      <c r="Q199">
        <f>((1/(1 + EXP(-Table3714[[#This Row],[h1]]))))</f>
        <v>0.5169078275777037</v>
      </c>
      <c r="R199">
        <f>((1/(1 + EXP(-Table3714[[#This Row],[h2]]))))</f>
        <v>0.51498008781248794</v>
      </c>
      <c r="S199">
        <f>((Table3714[[#This Row],[out_h1]]*Table3714[[#This Row],[w5]])+(Table3714[[#This Row],[out_h2]]*Table3714[[#This Row],[w6]]))</f>
        <v>-0.73734392551375771</v>
      </c>
      <c r="T199">
        <f>((Table3714[[#This Row],[out_h1]]*Table3714[[#This Row],[w7]])+(Table3714[[#This Row],[out_h2]]*Table3714[[#This Row],[w8]]))</f>
        <v>0.35714955883893545</v>
      </c>
      <c r="U199">
        <f>((1/(1 + EXP(-Table3714[[#This Row],[o1]]))))</f>
        <v>0.3235852269554183</v>
      </c>
      <c r="V199">
        <f>((1/(1 + EXP(-Table3714[[#This Row],[o2]]))))</f>
        <v>0.58835024792782498</v>
      </c>
      <c r="W199">
        <f>((1/2 * (Table3714[[#This Row],[t1]]-Table3714[[#This Row],[out_o1]])^2))</f>
        <v>4.9167847282340603E-2</v>
      </c>
      <c r="X199">
        <f>((1/2 * (Table3714[[#This Row],[t2]]-Table3714[[#This Row],[out_o2]])^2))</f>
        <v>8.0661261669819823E-2</v>
      </c>
      <c r="Y199" s="30">
        <f>Table3714[[#This Row],[E1]]+Table3714[[#This Row],[E2]]</f>
        <v>0.12982910895216043</v>
      </c>
      <c r="Z19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-1.4625240041582846E-3</v>
      </c>
      <c r="AA19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-2.9250480083165692E-3</v>
      </c>
      <c r="AB19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-6.0135061528848971E-4</v>
      </c>
      <c r="AC19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-1.2027012305769794E-3</v>
      </c>
      <c r="AD199">
        <f>(Table3714[[#This Row],[out_o1]]-Table3714[[#This Row],[t1]])*Table3714[[#This Row],[out_o1]]*(1-Table3714[[#This Row],[out_o1]])*Table3714[[#This Row],[out_h1]]</f>
        <v>3.5478926742631624E-2</v>
      </c>
      <c r="AE199">
        <f>(Table3714[[#This Row],[out_o1]]-Table3714[[#This Row],[t1]])*Table3714[[#This Row],[out_o1]]*(1-Table3714[[#This Row],[out_o1]])*Table3714[[#This Row],[out_h2]]</f>
        <v>3.534661275112283E-2</v>
      </c>
      <c r="AF199">
        <f>(Table3714[[#This Row],[out_o2]]-Table3714[[#This Row],[t2]])*Table3714[[#This Row],[out_o2]]*(1-Table3714[[#This Row],[out_o2]])*Table3714[[#This Row],[out_h1]]</f>
        <v>-5.0283373994101752E-2</v>
      </c>
      <c r="AG199">
        <f>(Table3714[[#This Row],[out_o2]]-Table3714[[#This Row],[t2]])*Table3714[[#This Row],[out_o2]]*(1-Table3714[[#This Row],[out_o2]])*Table3714[[#This Row],[out_h2]]</f>
        <v>-5.0095848763478168E-2</v>
      </c>
    </row>
    <row r="200" spans="1:33">
      <c r="A200">
        <v>15</v>
      </c>
      <c r="B200">
        <v>0.05</v>
      </c>
      <c r="C200">
        <v>0.1</v>
      </c>
      <c r="D200">
        <v>0.01</v>
      </c>
      <c r="E200">
        <v>0.99</v>
      </c>
      <c r="F200" s="29">
        <v>0.8</v>
      </c>
      <c r="G200">
        <f t="shared" si="24"/>
        <v>0.3117984463238026</v>
      </c>
      <c r="H200">
        <f t="shared" si="25"/>
        <v>0.52359689264760534</v>
      </c>
      <c r="I200">
        <f t="shared" si="26"/>
        <v>-0.19976576221559311</v>
      </c>
      <c r="J200">
        <f t="shared" si="27"/>
        <v>0.70046847556881353</v>
      </c>
      <c r="K200">
        <f t="shared" si="28"/>
        <v>-0.39429476978683226</v>
      </c>
      <c r="L200">
        <f t="shared" si="29"/>
        <v>-1.0927870713935677</v>
      </c>
      <c r="M200">
        <f t="shared" si="30"/>
        <v>0.98619133688639382</v>
      </c>
      <c r="N200">
        <f t="shared" si="31"/>
        <v>-0.21590791168528967</v>
      </c>
      <c r="O200">
        <f>((Table3714[[#This Row],[i1]]*Table3714[[#This Row],[w1]])+(Table3714[[#This Row],[i2]]*Table3714[[#This Row],[w2]]))</f>
        <v>6.794961158095067E-2</v>
      </c>
      <c r="P200">
        <f>((Table3714[[#This Row],[i1]]*Table3714[[#This Row],[w3]])+(Table3714[[#This Row],[i2]]*Table3714[[#This Row],[w4]]))</f>
        <v>6.0058559446101702E-2</v>
      </c>
      <c r="Q200">
        <f>((1/(1 + EXP(-Table3714[[#This Row],[h1]]))))</f>
        <v>0.51698086979644897</v>
      </c>
      <c r="R200">
        <f>((1/(1 + EXP(-Table3714[[#This Row],[h2]]))))</f>
        <v>0.51501012830011339</v>
      </c>
      <c r="S200">
        <f>((Table3714[[#This Row],[out_h1]]*Table3714[[#This Row],[w5]])+(Table3714[[#This Row],[out_h2]]*Table3714[[#This Row],[w6]]))</f>
        <v>-0.76663926288369355</v>
      </c>
      <c r="T200">
        <f>((Table3714[[#This Row],[out_h1]]*Table3714[[#This Row],[w7]])+(Table3714[[#This Row],[out_h2]]*Table3714[[#This Row],[w8]]))</f>
        <v>0.39864729383120012</v>
      </c>
      <c r="U200">
        <f>((1/(1 + EXP(-Table3714[[#This Row],[o1]]))))</f>
        <v>0.31720654916778585</v>
      </c>
      <c r="V200">
        <f>((1/(1 + EXP(-Table3714[[#This Row],[o2]]))))</f>
        <v>0.59836261457704554</v>
      </c>
      <c r="W200">
        <f>((1/2 * (Table3714[[#This Row],[t1]]-Table3714[[#This Row],[out_o1]])^2))</f>
        <v>4.7187931925789607E-2</v>
      </c>
      <c r="X200">
        <f>((1/2 * (Table3714[[#This Row],[t2]]-Table3714[[#This Row],[out_o2]])^2))</f>
        <v>7.6689920830463887E-2</v>
      </c>
      <c r="Y200" s="30">
        <f>Table3714[[#This Row],[E1]]+Table3714[[#This Row],[E2]]</f>
        <v>0.12387785275625349</v>
      </c>
      <c r="Z20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-1.4864787206024565E-3</v>
      </c>
      <c r="AA20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-2.9729574412049129E-3</v>
      </c>
      <c r="AB20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-6.5411059179721156E-4</v>
      </c>
      <c r="AC20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-1.3082211835944231E-3</v>
      </c>
      <c r="AD200">
        <f>(Table3714[[#This Row],[out_o1]]-Table3714[[#This Row],[t1]])*Table3714[[#This Row],[out_o1]]*(1-Table3714[[#This Row],[out_o1]])*Table3714[[#This Row],[out_h1]]</f>
        <v>3.4398256848884888E-2</v>
      </c>
      <c r="AE200">
        <f>(Table3714[[#This Row],[out_o1]]-Table3714[[#This Row],[t1]])*Table3714[[#This Row],[out_o1]]*(1-Table3714[[#This Row],[out_o1]])*Table3714[[#This Row],[out_h2]]</f>
        <v>3.426713000041872E-2</v>
      </c>
      <c r="AF200">
        <f>(Table3714[[#This Row],[out_o2]]-Table3714[[#This Row],[t2]])*Table3714[[#This Row],[out_o2]]*(1-Table3714[[#This Row],[out_o2]])*Table3714[[#This Row],[out_h1]]</f>
        <v>-4.8658329822498521E-2</v>
      </c>
      <c r="AG200">
        <f>(Table3714[[#This Row],[out_o2]]-Table3714[[#This Row],[t2]])*Table3714[[#This Row],[out_o2]]*(1-Table3714[[#This Row],[out_o2]])*Table3714[[#This Row],[out_h2]]</f>
        <v>-4.8472843288419734E-2</v>
      </c>
    </row>
    <row r="201" spans="1:33">
      <c r="A201">
        <v>16</v>
      </c>
      <c r="B201">
        <v>0.05</v>
      </c>
      <c r="C201">
        <v>0.1</v>
      </c>
      <c r="D201">
        <v>0.01</v>
      </c>
      <c r="E201">
        <v>0.99</v>
      </c>
      <c r="F201" s="29">
        <v>0.8</v>
      </c>
      <c r="G201">
        <f t="shared" si="24"/>
        <v>0.31298762930028456</v>
      </c>
      <c r="H201">
        <f t="shared" si="25"/>
        <v>0.52597525860056926</v>
      </c>
      <c r="I201">
        <f t="shared" si="26"/>
        <v>-0.19924247374215534</v>
      </c>
      <c r="J201">
        <f t="shared" si="27"/>
        <v>0.70151505251568902</v>
      </c>
      <c r="K201">
        <f t="shared" si="28"/>
        <v>-0.42181337526594015</v>
      </c>
      <c r="L201">
        <f t="shared" si="29"/>
        <v>-1.1202007753939027</v>
      </c>
      <c r="M201">
        <f t="shared" si="30"/>
        <v>1.0251180007443927</v>
      </c>
      <c r="N201">
        <f t="shared" si="31"/>
        <v>-0.17712963705455387</v>
      </c>
      <c r="O201">
        <f>((Table3714[[#This Row],[i1]]*Table3714[[#This Row],[w1]])+(Table3714[[#This Row],[i2]]*Table3714[[#This Row],[w2]]))</f>
        <v>6.824690732507116E-2</v>
      </c>
      <c r="P201">
        <f>((Table3714[[#This Row],[i1]]*Table3714[[#This Row],[w3]])+(Table3714[[#This Row],[i2]]*Table3714[[#This Row],[w4]]))</f>
        <v>6.0189381564461138E-2</v>
      </c>
      <c r="Q201">
        <f>((1/(1 + EXP(-Table3714[[#This Row],[h1]]))))</f>
        <v>0.51705510763194473</v>
      </c>
      <c r="R201">
        <f>((1/(1 + EXP(-Table3714[[#This Row],[h2]]))))</f>
        <v>0.515042804290752</v>
      </c>
      <c r="S201">
        <f>((Table3714[[#This Row],[out_h1]]*Table3714[[#This Row],[w5]])+(Table3714[[#This Row],[out_h2]]*Table3714[[#This Row],[w6]]))</f>
        <v>-0.79505210887627509</v>
      </c>
      <c r="T201">
        <f>((Table3714[[#This Row],[out_h1]]*Table3714[[#This Row],[w7]])+(Table3714[[#This Row],[out_h2]]*Table3714[[#This Row],[w8]]))</f>
        <v>0.43881315321875547</v>
      </c>
      <c r="U201">
        <f>((1/(1 + EXP(-Table3714[[#This Row],[o1]]))))</f>
        <v>0.31108491440301633</v>
      </c>
      <c r="V201">
        <f>((1/(1 + EXP(-Table3714[[#This Row],[o2]]))))</f>
        <v>0.60797619260874214</v>
      </c>
      <c r="W201">
        <f>((1/2 * (Table3714[[#This Row],[t1]]-Table3714[[#This Row],[out_o1]])^2))</f>
        <v>4.5326062840535836E-2</v>
      </c>
      <c r="X201">
        <f>((1/2 * (Table3714[[#This Row],[t2]]-Table3714[[#This Row],[out_o2]])^2))</f>
        <v>7.2971094706856435E-2</v>
      </c>
      <c r="Y201" s="30">
        <f>Table3714[[#This Row],[E1]]+Table3714[[#This Row],[E2]]</f>
        <v>0.11829715754739227</v>
      </c>
      <c r="Z20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-1.5052078308478215E-3</v>
      </c>
      <c r="AA20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-3.0104156616956429E-3</v>
      </c>
      <c r="AB20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-7.0110688033658407E-4</v>
      </c>
      <c r="AC20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-1.4022137606731681E-3</v>
      </c>
      <c r="AD201">
        <f>(Table3714[[#This Row],[out_o1]]-Table3714[[#This Row],[t1]])*Table3714[[#This Row],[out_o1]]*(1-Table3714[[#This Row],[out_o1]])*Table3714[[#This Row],[out_h1]]</f>
        <v>3.336341324291172E-2</v>
      </c>
      <c r="AE201">
        <f>(Table3714[[#This Row],[out_o1]]-Table3714[[#This Row],[t1]])*Table3714[[#This Row],[out_o1]]*(1-Table3714[[#This Row],[out_o1]])*Table3714[[#This Row],[out_h2]]</f>
        <v>3.3233567686893936E-2</v>
      </c>
      <c r="AF201">
        <f>(Table3714[[#This Row],[out_o2]]-Table3714[[#This Row],[t2]])*Table3714[[#This Row],[out_o2]]*(1-Table3714[[#This Row],[out_o2]])*Table3714[[#This Row],[out_h1]]</f>
        <v>-4.7078896727278843E-2</v>
      </c>
      <c r="AG201">
        <f>(Table3714[[#This Row],[out_o2]]-Table3714[[#This Row],[t2]])*Table3714[[#This Row],[out_o2]]*(1-Table3714[[#This Row],[out_o2]])*Table3714[[#This Row],[out_h2]]</f>
        <v>-4.6895672502654404E-2</v>
      </c>
    </row>
    <row r="202" spans="1:33">
      <c r="A202">
        <v>17</v>
      </c>
      <c r="B202">
        <v>0.05</v>
      </c>
      <c r="C202">
        <v>0.1</v>
      </c>
      <c r="D202">
        <v>0.01</v>
      </c>
      <c r="E202">
        <v>0.99</v>
      </c>
      <c r="F202" s="29">
        <v>0.8</v>
      </c>
      <c r="G202">
        <f t="shared" si="24"/>
        <v>0.31419179556496279</v>
      </c>
      <c r="H202">
        <f t="shared" si="25"/>
        <v>0.52838359112992572</v>
      </c>
      <c r="I202">
        <f t="shared" si="26"/>
        <v>-0.19868158823788606</v>
      </c>
      <c r="J202">
        <f t="shared" si="27"/>
        <v>0.70263682352422752</v>
      </c>
      <c r="K202">
        <f t="shared" si="28"/>
        <v>-0.44850410586026951</v>
      </c>
      <c r="L202">
        <f t="shared" si="29"/>
        <v>-1.1467876295434178</v>
      </c>
      <c r="M202">
        <f t="shared" si="30"/>
        <v>1.0627811181262159</v>
      </c>
      <c r="N202">
        <f t="shared" si="31"/>
        <v>-0.13961309905243036</v>
      </c>
      <c r="O202">
        <f>((Table3714[[#This Row],[i1]]*Table3714[[#This Row],[w1]])+(Table3714[[#This Row],[i2]]*Table3714[[#This Row],[w2]]))</f>
        <v>6.8547948891240718E-2</v>
      </c>
      <c r="P202">
        <f>((Table3714[[#This Row],[i1]]*Table3714[[#This Row],[w3]])+(Table3714[[#This Row],[i2]]*Table3714[[#This Row],[w4]]))</f>
        <v>6.032960294052845E-2</v>
      </c>
      <c r="Q202">
        <f>((1/(1 + EXP(-Table3714[[#This Row],[h1]]))))</f>
        <v>0.5171302800709856</v>
      </c>
      <c r="R202">
        <f>((1/(1 + EXP(-Table3714[[#This Row],[h2]]))))</f>
        <v>0.51507782783070666</v>
      </c>
      <c r="S202">
        <f>((Table3714[[#This Row],[out_h1]]*Table3714[[#This Row],[w5]])+(Table3714[[#This Row],[out_h2]]*Table3714[[#This Row],[w6]]))</f>
        <v>-0.82261993508485698</v>
      </c>
      <c r="T202">
        <f>((Table3714[[#This Row],[out_h1]]*Table3714[[#This Row],[w7]])+(Table3714[[#This Row],[out_h2]]*Table3714[[#This Row],[w8]]))</f>
        <v>0.47768468547412618</v>
      </c>
      <c r="U202">
        <f>((1/(1 + EXP(-Table3714[[#This Row],[o1]]))))</f>
        <v>0.30520780357768085</v>
      </c>
      <c r="V202">
        <f>((1/(1 + EXP(-Table3714[[#This Row],[o2]]))))</f>
        <v>0.61720099811255158</v>
      </c>
      <c r="W202">
        <f>((1/2 * (Table3714[[#This Row],[t1]]-Table3714[[#This Row],[out_o1]])^2))</f>
        <v>4.3573823646579295E-2</v>
      </c>
      <c r="X202">
        <f>((1/2 * (Table3714[[#This Row],[t2]]-Table3714[[#This Row],[out_o2]])^2))</f>
        <v>6.9489547904138887E-2</v>
      </c>
      <c r="Y202" s="30">
        <f>Table3714[[#This Row],[E1]]+Table3714[[#This Row],[E2]]</f>
        <v>0.11306337155071819</v>
      </c>
      <c r="Z20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-1.5192804818823897E-3</v>
      </c>
      <c r="AA20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-3.0385609637647794E-3</v>
      </c>
      <c r="AB20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-7.4278462662528228E-4</v>
      </c>
      <c r="AC20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-1.4855692532505646E-3</v>
      </c>
      <c r="AD202">
        <f>(Table3714[[#This Row],[out_o1]]-Table3714[[#This Row],[t1]])*Table3714[[#This Row],[out_o1]]*(1-Table3714[[#This Row],[out_o1]])*Table3714[[#This Row],[out_h1]]</f>
        <v>3.2372658600956519E-2</v>
      </c>
      <c r="AE202">
        <f>(Table3714[[#This Row],[out_o1]]-Table3714[[#This Row],[t1]])*Table3714[[#This Row],[out_o1]]*(1-Table3714[[#This Row],[out_o1]])*Table3714[[#This Row],[out_h2]]</f>
        <v>3.2244173887858309E-2</v>
      </c>
      <c r="AF202">
        <f>(Table3714[[#This Row],[out_o2]]-Table3714[[#This Row],[t2]])*Table3714[[#This Row],[out_o2]]*(1-Table3714[[#This Row],[out_o2]])*Table3714[[#This Row],[out_h1]]</f>
        <v>-4.5548295086515547E-2</v>
      </c>
      <c r="AG202">
        <f>(Table3714[[#This Row],[out_o2]]-Table3714[[#This Row],[t2]])*Table3714[[#This Row],[out_o2]]*(1-Table3714[[#This Row],[out_o2]])*Table3714[[#This Row],[out_h2]]</f>
        <v>-4.5367517236341366E-2</v>
      </c>
    </row>
    <row r="203" spans="1:33">
      <c r="A203">
        <v>18</v>
      </c>
      <c r="B203">
        <v>0.05</v>
      </c>
      <c r="C203">
        <v>0.1</v>
      </c>
      <c r="D203">
        <v>0.01</v>
      </c>
      <c r="E203">
        <v>0.99</v>
      </c>
      <c r="F203" s="29">
        <v>0.8</v>
      </c>
      <c r="G203">
        <f t="shared" si="24"/>
        <v>0.31540721995046872</v>
      </c>
      <c r="H203">
        <f t="shared" si="25"/>
        <v>0.53081443990093757</v>
      </c>
      <c r="I203">
        <f t="shared" si="26"/>
        <v>-0.19808736053658585</v>
      </c>
      <c r="J203">
        <f t="shared" si="27"/>
        <v>0.703825278926828</v>
      </c>
      <c r="K203">
        <f t="shared" si="28"/>
        <v>-0.47440223274103471</v>
      </c>
      <c r="L203">
        <f t="shared" si="29"/>
        <v>-1.1725829686537046</v>
      </c>
      <c r="M203">
        <f t="shared" si="30"/>
        <v>1.0992197541954283</v>
      </c>
      <c r="N203">
        <f t="shared" si="31"/>
        <v>-0.10331908526335726</v>
      </c>
      <c r="O203">
        <f>((Table3714[[#This Row],[i1]]*Table3714[[#This Row],[w1]])+(Table3714[[#This Row],[i2]]*Table3714[[#This Row],[w2]]))</f>
        <v>6.8851804987617199E-2</v>
      </c>
      <c r="P203">
        <f>((Table3714[[#This Row],[i1]]*Table3714[[#This Row],[w3]])+(Table3714[[#This Row],[i2]]*Table3714[[#This Row],[w4]]))</f>
        <v>6.0478159865853511E-2</v>
      </c>
      <c r="Q203">
        <f>((1/(1 + EXP(-Table3714[[#This Row],[h1]]))))</f>
        <v>0.51720615453405228</v>
      </c>
      <c r="R203">
        <f>((1/(1 + EXP(-Table3714[[#This Row],[h2]]))))</f>
        <v>0.51511493320579271</v>
      </c>
      <c r="S203">
        <f>((Table3714[[#This Row],[out_h1]]*Table3714[[#This Row],[w5]])+(Table3714[[#This Row],[out_h2]]*Table3714[[#This Row],[w6]]))</f>
        <v>-0.84937875207466218</v>
      </c>
      <c r="T203">
        <f>((Table3714[[#This Row],[out_h1]]*Table3714[[#This Row],[w7]])+(Table3714[[#This Row],[out_h2]]*Table3714[[#This Row],[w8]]))</f>
        <v>0.51530201835096578</v>
      </c>
      <c r="U203">
        <f>((1/(1 + EXP(-Table3714[[#This Row],[o1]]))))</f>
        <v>0.29956319469215842</v>
      </c>
      <c r="V203">
        <f>((1/(1 + EXP(-Table3714[[#This Row],[o2]]))))</f>
        <v>0.6260485665052351</v>
      </c>
      <c r="W203">
        <f>((1/2 * (Table3714[[#This Row],[t1]]-Table3714[[#This Row],[out_o1]])^2))</f>
        <v>4.1923421860164421E-2</v>
      </c>
      <c r="X203">
        <f>((1/2 * (Table3714[[#This Row],[t2]]-Table3714[[#This Row],[out_o2]])^2))</f>
        <v>6.6230322971447139E-2</v>
      </c>
      <c r="Y203" s="30">
        <f>Table3714[[#This Row],[E1]]+Table3714[[#This Row],[E2]]</f>
        <v>0.10815374483161155</v>
      </c>
      <c r="Z20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-1.5292233355917294E-3</v>
      </c>
      <c r="AA20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-3.0584466711834589E-3</v>
      </c>
      <c r="AB20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-7.795759598153971E-4</v>
      </c>
      <c r="AC20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-1.5591519196307942E-3</v>
      </c>
      <c r="AD203">
        <f>(Table3714[[#This Row],[out_o1]]-Table3714[[#This Row],[t1]])*Table3714[[#This Row],[out_o1]]*(1-Table3714[[#This Row],[out_o1]])*Table3714[[#This Row],[out_h1]]</f>
        <v>3.1424216312990721E-2</v>
      </c>
      <c r="AE203">
        <f>(Table3714[[#This Row],[out_o1]]-Table3714[[#This Row],[t1]])*Table3714[[#This Row],[out_o1]]*(1-Table3714[[#This Row],[out_o1]])*Table3714[[#This Row],[out_h2]]</f>
        <v>3.1297158676878926E-2</v>
      </c>
      <c r="AF203">
        <f>(Table3714[[#This Row],[out_o2]]-Table3714[[#This Row],[t2]])*Table3714[[#This Row],[out_o2]]*(1-Table3714[[#This Row],[out_o2]])*Table3714[[#This Row],[out_h1]]</f>
        <v>-4.4068710856702067E-2</v>
      </c>
      <c r="AG203">
        <f>(Table3714[[#This Row],[out_o2]]-Table3714[[#This Row],[t2]])*Table3714[[#This Row],[out_o2]]*(1-Table3714[[#This Row],[out_o2]])*Table3714[[#This Row],[out_h2]]</f>
        <v>-4.3890527694640774E-2</v>
      </c>
    </row>
    <row r="204" spans="1:33">
      <c r="A204">
        <v>19</v>
      </c>
      <c r="B204">
        <v>0.05</v>
      </c>
      <c r="C204">
        <v>0.1</v>
      </c>
      <c r="D204">
        <v>0.01</v>
      </c>
      <c r="E204">
        <v>0.99</v>
      </c>
      <c r="F204" s="29">
        <v>0.8</v>
      </c>
      <c r="G204">
        <f t="shared" si="24"/>
        <v>0.31663059861894211</v>
      </c>
      <c r="H204">
        <f t="shared" si="25"/>
        <v>0.53326119723788434</v>
      </c>
      <c r="I204">
        <f t="shared" si="26"/>
        <v>-0.19746369976873354</v>
      </c>
      <c r="J204">
        <f t="shared" si="27"/>
        <v>0.70507260046253262</v>
      </c>
      <c r="K204">
        <f t="shared" si="28"/>
        <v>-0.49954160579142731</v>
      </c>
      <c r="L204">
        <f t="shared" si="29"/>
        <v>-1.1976206955952078</v>
      </c>
      <c r="M204">
        <f t="shared" si="30"/>
        <v>1.1344747228807899</v>
      </c>
      <c r="N204">
        <f t="shared" si="31"/>
        <v>-6.8206663107644644E-2</v>
      </c>
      <c r="O204">
        <f>((Table3714[[#This Row],[i1]]*Table3714[[#This Row],[w1]])+(Table3714[[#This Row],[i2]]*Table3714[[#This Row],[w2]]))</f>
        <v>6.9157649654735545E-2</v>
      </c>
      <c r="P204">
        <f>((Table3714[[#This Row],[i1]]*Table3714[[#This Row],[w3]])+(Table3714[[#This Row],[i2]]*Table3714[[#This Row],[w4]]))</f>
        <v>6.0634075057816587E-2</v>
      </c>
      <c r="Q204">
        <f>((1/(1 + EXP(-Table3714[[#This Row],[h1]]))))</f>
        <v>0.51728252475249492</v>
      </c>
      <c r="R204">
        <f>((1/(1 + EXP(-Table3714[[#This Row],[h2]]))))</f>
        <v>0.51515387629135678</v>
      </c>
      <c r="S204">
        <f>((Table3714[[#This Row],[out_h1]]*Table3714[[#This Row],[w5]])+(Table3714[[#This Row],[out_h2]]*Table3714[[#This Row],[w6]]))</f>
        <v>-0.87536308672532748</v>
      </c>
      <c r="T204">
        <f>((Table3714[[#This Row],[out_h1]]*Table3714[[#This Row],[w7]])+(Table3714[[#This Row],[out_h2]]*Table3714[[#This Row],[w8]]))</f>
        <v>0.55170702203086019</v>
      </c>
      <c r="U204">
        <f>((1/(1 + EXP(-Table3714[[#This Row],[o1]]))))</f>
        <v>0.29413958192247636</v>
      </c>
      <c r="V204">
        <f>((1/(1 + EXP(-Table3714[[#This Row],[o2]]))))</f>
        <v>0.63453154241101861</v>
      </c>
      <c r="W204">
        <f>((1/2 * (Table3714[[#This Row],[t1]]-Table3714[[#This Row],[out_o1]])^2))</f>
        <v>4.036765100753982E-2</v>
      </c>
      <c r="X204">
        <f>((1/2 * (Table3714[[#This Row],[t2]]-Table3714[[#This Row],[out_o2]])^2))</f>
        <v>6.3178912170344728E-2</v>
      </c>
      <c r="Y204" s="30">
        <f>Table3714[[#This Row],[E1]]+Table3714[[#This Row],[E2]]</f>
        <v>0.10354656317788455</v>
      </c>
      <c r="Z20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-1.5355197206817358E-3</v>
      </c>
      <c r="AA20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-3.0710394413634716E-3</v>
      </c>
      <c r="AB20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-8.1189503731077467E-4</v>
      </c>
      <c r="AC20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-1.6237900746215493E-3</v>
      </c>
      <c r="AD204">
        <f>(Table3714[[#This Row],[out_o1]]-Table3714[[#This Row],[t1]])*Table3714[[#This Row],[out_o1]]*(1-Table3714[[#This Row],[out_o1]])*Table3714[[#This Row],[out_h1]]</f>
        <v>3.0516297765451159E-2</v>
      </c>
      <c r="AE204">
        <f>(Table3714[[#This Row],[out_o1]]-Table3714[[#This Row],[t1]])*Table3714[[#This Row],[out_o1]]*(1-Table3714[[#This Row],[out_o1]])*Table3714[[#This Row],[out_h2]]</f>
        <v>3.0390721378912407E-2</v>
      </c>
      <c r="AF204">
        <f>(Table3714[[#This Row],[out_o2]]-Table3714[[#This Row],[t2]])*Table3714[[#This Row],[out_o2]]*(1-Table3714[[#This Row],[out_o2]])*Table3714[[#This Row],[out_h1]]</f>
        <v>-4.2641452798007316E-2</v>
      </c>
      <c r="AG204">
        <f>(Table3714[[#This Row],[out_o2]]-Table3714[[#This Row],[t2]])*Table3714[[#This Row],[out_o2]]*(1-Table3714[[#This Row],[out_o2]])*Table3714[[#This Row],[out_h2]]</f>
        <v>-4.2465980674871888E-2</v>
      </c>
    </row>
    <row r="205" spans="1:33">
      <c r="A205">
        <v>20</v>
      </c>
      <c r="B205">
        <v>0.05</v>
      </c>
      <c r="C205">
        <v>0.1</v>
      </c>
      <c r="D205">
        <v>0.01</v>
      </c>
      <c r="E205">
        <v>0.99</v>
      </c>
      <c r="F205" s="29">
        <v>0.8</v>
      </c>
      <c r="G205">
        <f t="shared" si="24"/>
        <v>0.31785901439548747</v>
      </c>
      <c r="H205">
        <f t="shared" si="25"/>
        <v>0.53571802879097508</v>
      </c>
      <c r="I205">
        <f t="shared" si="26"/>
        <v>-0.19681418373888493</v>
      </c>
      <c r="J205">
        <f t="shared" si="27"/>
        <v>0.7063716325222299</v>
      </c>
      <c r="K205">
        <f t="shared" si="28"/>
        <v>-0.52395464400378822</v>
      </c>
      <c r="L205">
        <f t="shared" si="29"/>
        <v>-1.2219332726983376</v>
      </c>
      <c r="M205">
        <f t="shared" si="30"/>
        <v>1.1685878851191958</v>
      </c>
      <c r="N205">
        <f t="shared" si="31"/>
        <v>-3.4233878567747129E-2</v>
      </c>
      <c r="O205">
        <f>((Table3714[[#This Row],[i1]]*Table3714[[#This Row],[w1]])+(Table3714[[#This Row],[i2]]*Table3714[[#This Row],[w2]]))</f>
        <v>6.9464753598871887E-2</v>
      </c>
      <c r="P205">
        <f>((Table3714[[#This Row],[i1]]*Table3714[[#This Row],[w3]])+(Table3714[[#This Row],[i2]]*Table3714[[#This Row],[w4]]))</f>
        <v>6.0796454065278747E-2</v>
      </c>
      <c r="Q205">
        <f>((1/(1 + EXP(-Table3714[[#This Row],[h1]]))))</f>
        <v>0.51735920860337958</v>
      </c>
      <c r="R205">
        <f>((1/(1 + EXP(-Table3714[[#This Row],[h2]]))))</f>
        <v>0.51519443365462503</v>
      </c>
      <c r="S205">
        <f>((Table3714[[#This Row],[out_h1]]*Table3714[[#This Row],[w5]])+(Table3714[[#This Row],[out_h2]]*Table3714[[#This Row],[w6]]))</f>
        <v>-0.90060598035742789</v>
      </c>
      <c r="T205">
        <f>((Table3714[[#This Row],[out_h1]]*Table3714[[#This Row],[w7]])+(Table3714[[#This Row],[out_h2]]*Table3714[[#This Row],[w8]]))</f>
        <v>0.58694259974825247</v>
      </c>
      <c r="U205">
        <f>((1/(1 + EXP(-Table3714[[#This Row],[o1]]))))</f>
        <v>0.28892598414579379</v>
      </c>
      <c r="V205">
        <f>((1/(1 + EXP(-Table3714[[#This Row],[o2]]))))</f>
        <v>0.64266332902943568</v>
      </c>
      <c r="W205">
        <f>((1/2 * (Table3714[[#This Row],[t1]]-Table3714[[#This Row],[out_o1]])^2))</f>
        <v>3.8899852315849803E-2</v>
      </c>
      <c r="X205">
        <f>((1/2 * (Table3714[[#This Row],[t2]]-Table3714[[#This Row],[out_o2]])^2))</f>
        <v>6.0321381500457023E-2</v>
      </c>
      <c r="Y205" s="30">
        <f>Table3714[[#This Row],[E1]]+Table3714[[#This Row],[E2]]</f>
        <v>9.922123381630682E-2</v>
      </c>
      <c r="Z20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-1.5386100675794327E-3</v>
      </c>
      <c r="AA20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-3.0772201351588653E-3</v>
      </c>
      <c r="AB20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-8.4013461797364456E-4</v>
      </c>
      <c r="AC20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-1.6802692359472891E-3</v>
      </c>
      <c r="AD205">
        <f>(Table3714[[#This Row],[out_o1]]-Table3714[[#This Row],[t1]])*Table3714[[#This Row],[out_o1]]*(1-Table3714[[#This Row],[out_o1]])*Table3714[[#This Row],[out_h1]]</f>
        <v>2.9647123864890754E-2</v>
      </c>
      <c r="AE205">
        <f>(Table3714[[#This Row],[out_o1]]-Table3714[[#This Row],[t1]])*Table3714[[#This Row],[out_o1]]*(1-Table3714[[#This Row],[out_o1]])*Table3714[[#This Row],[out_h2]]</f>
        <v>2.9523072045616883E-2</v>
      </c>
      <c r="AF205">
        <f>(Table3714[[#This Row],[out_o2]]-Table3714[[#This Row],[t2]])*Table3714[[#This Row],[out_o2]]*(1-Table3714[[#This Row],[out_o2]])*Table3714[[#This Row],[out_h1]]</f>
        <v>-4.1267097832819032E-2</v>
      </c>
      <c r="AG205">
        <f>(Table3714[[#This Row],[out_o2]]-Table3714[[#This Row],[t2]])*Table3714[[#This Row],[out_o2]]*(1-Table3714[[#This Row],[out_o2]])*Table3714[[#This Row],[out_h2]]</f>
        <v>-4.1094424807751113E-2</v>
      </c>
    </row>
    <row r="206" spans="1:33">
      <c r="A206">
        <v>21</v>
      </c>
      <c r="B206">
        <v>0.05</v>
      </c>
      <c r="C206">
        <v>0.1</v>
      </c>
      <c r="D206">
        <v>0.01</v>
      </c>
      <c r="E206">
        <v>0.99</v>
      </c>
      <c r="F206" s="29">
        <v>0.8</v>
      </c>
      <c r="G206">
        <f t="shared" si="24"/>
        <v>0.31908990244955104</v>
      </c>
      <c r="H206">
        <f t="shared" si="25"/>
        <v>0.53817980489910222</v>
      </c>
      <c r="I206">
        <f t="shared" si="26"/>
        <v>-0.19614207604450601</v>
      </c>
      <c r="J206">
        <f t="shared" si="27"/>
        <v>0.70771584791098774</v>
      </c>
      <c r="K206">
        <f t="shared" si="28"/>
        <v>-0.54767234309570079</v>
      </c>
      <c r="L206">
        <f t="shared" si="29"/>
        <v>-1.2455517303348311</v>
      </c>
      <c r="M206">
        <f t="shared" si="30"/>
        <v>1.2016015633854509</v>
      </c>
      <c r="N206">
        <f t="shared" si="31"/>
        <v>-1.35833872154624E-3</v>
      </c>
      <c r="O206">
        <f>((Table3714[[#This Row],[i1]]*Table3714[[#This Row],[w1]])+(Table3714[[#This Row],[i2]]*Table3714[[#This Row],[w2]]))</f>
        <v>6.977247561238778E-2</v>
      </c>
      <c r="P206">
        <f>((Table3714[[#This Row],[i1]]*Table3714[[#This Row],[w3]])+(Table3714[[#This Row],[i2]]*Table3714[[#This Row],[w4]]))</f>
        <v>6.0964480988873485E-2</v>
      </c>
      <c r="Q206">
        <f>((1/(1 + EXP(-Table3714[[#This Row],[h1]]))))</f>
        <v>0.5174360459660966</v>
      </c>
      <c r="R206">
        <f>((1/(1 + EXP(-Table3714[[#This Row],[h2]]))))</f>
        <v>0.51523640148576533</v>
      </c>
      <c r="S206">
        <f>((Table3714[[#This Row],[out_h1]]*Table3714[[#This Row],[w5]])+(Table3714[[#This Row],[out_h2]]*Table3714[[#This Row],[w6]]))</f>
        <v>-0.9251390030985136</v>
      </c>
      <c r="T206">
        <f>((Table3714[[#This Row],[out_h1]]*Table3714[[#This Row],[w7]])+(Table3714[[#This Row],[out_h2]]*Table3714[[#This Row],[w8]]))</f>
        <v>0.62105209622995949</v>
      </c>
      <c r="U206">
        <f>((1/(1 + EXP(-Table3714[[#This Row],[o1]]))))</f>
        <v>0.28391194517810986</v>
      </c>
      <c r="V206">
        <f>((1/(1 + EXP(-Table3714[[#This Row],[o2]]))))</f>
        <v>0.65045779360225398</v>
      </c>
      <c r="W206">
        <f>((1/2 * (Table3714[[#This Row],[t1]]-Table3714[[#This Row],[out_o1]])^2))</f>
        <v>3.7513876855627931E-2</v>
      </c>
      <c r="X206">
        <f>((1/2 * (Table3714[[#This Row],[t2]]-Table3714[[#This Row],[out_o2]])^2))</f>
        <v>5.764445496272478E-2</v>
      </c>
      <c r="Y206" s="30">
        <f>Table3714[[#This Row],[E1]]+Table3714[[#This Row],[E2]]</f>
        <v>9.5158331818352704E-2</v>
      </c>
      <c r="Z20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-1.5388932845805123E-3</v>
      </c>
      <c r="AA20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-3.0777865691610246E-3</v>
      </c>
      <c r="AB20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-8.6466390476721893E-4</v>
      </c>
      <c r="AC20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-1.7293278095344379E-3</v>
      </c>
      <c r="AD206">
        <f>(Table3714[[#This Row],[out_o1]]-Table3714[[#This Row],[t1]])*Table3714[[#This Row],[out_o1]]*(1-Table3714[[#This Row],[out_o1]])*Table3714[[#This Row],[out_h1]]</f>
        <v>2.8814941755080658E-2</v>
      </c>
      <c r="AE206">
        <f>(Table3714[[#This Row],[out_o1]]-Table3714[[#This Row],[t1]])*Table3714[[#This Row],[out_o1]]*(1-Table3714[[#This Row],[out_o1]])*Table3714[[#This Row],[out_h2]]</f>
        <v>2.8692448109582325E-2</v>
      </c>
      <c r="AF206">
        <f>(Table3714[[#This Row],[out_o2]]-Table3714[[#This Row],[t2]])*Table3714[[#This Row],[out_o2]]*(1-Table3714[[#This Row],[out_o2]])*Table3714[[#This Row],[out_h1]]</f>
        <v>-3.9945622266142941E-2</v>
      </c>
      <c r="AG206">
        <f>(Table3714[[#This Row],[out_o2]]-Table3714[[#This Row],[t2]])*Table3714[[#This Row],[out_o2]]*(1-Table3714[[#This Row],[out_o2]])*Table3714[[#This Row],[out_h2]]</f>
        <v>-3.9775811584772523E-2</v>
      </c>
    </row>
    <row r="207" spans="1:33">
      <c r="A207">
        <v>22</v>
      </c>
      <c r="B207">
        <v>0.05</v>
      </c>
      <c r="C207">
        <v>0.1</v>
      </c>
      <c r="D207">
        <v>0.01</v>
      </c>
      <c r="E207">
        <v>0.99</v>
      </c>
      <c r="F207" s="29">
        <v>0.8</v>
      </c>
      <c r="G207">
        <f t="shared" si="24"/>
        <v>0.32032101707721544</v>
      </c>
      <c r="H207">
        <f t="shared" si="25"/>
        <v>0.54064203415443102</v>
      </c>
      <c r="I207">
        <f t="shared" si="26"/>
        <v>-0.19545034492069224</v>
      </c>
      <c r="J207">
        <f t="shared" si="27"/>
        <v>0.70909931015861527</v>
      </c>
      <c r="K207">
        <f t="shared" si="28"/>
        <v>-0.5707242964997653</v>
      </c>
      <c r="L207">
        <f t="shared" si="29"/>
        <v>-1.268505688822497</v>
      </c>
      <c r="M207">
        <f t="shared" si="30"/>
        <v>1.2335580611983652</v>
      </c>
      <c r="N207">
        <f t="shared" si="31"/>
        <v>3.0462310546271777E-2</v>
      </c>
      <c r="O207">
        <f>((Table3714[[#This Row],[i1]]*Table3714[[#This Row],[w1]])+(Table3714[[#This Row],[i2]]*Table3714[[#This Row],[w2]]))</f>
        <v>7.0080254269303879E-2</v>
      </c>
      <c r="P207">
        <f>((Table3714[[#This Row],[i1]]*Table3714[[#This Row],[w3]])+(Table3714[[#This Row],[i2]]*Table3714[[#This Row],[w4]]))</f>
        <v>6.1137413769826919E-2</v>
      </c>
      <c r="Q207">
        <f>((1/(1 + EXP(-Table3714[[#This Row],[h1]]))))</f>
        <v>0.51751289664776068</v>
      </c>
      <c r="R207">
        <f>((1/(1 + EXP(-Table3714[[#This Row],[h2]]))))</f>
        <v>0.51527959442110094</v>
      </c>
      <c r="S207">
        <f>((Table3714[[#This Row],[out_h1]]*Table3714[[#This Row],[w5]])+(Table3714[[#This Row],[out_h2]]*Table3714[[#This Row],[w6]]))</f>
        <v>-0.94899228072616459</v>
      </c>
      <c r="T207">
        <f>((Table3714[[#This Row],[out_h1]]*Table3714[[#This Row],[w7]])+(Table3714[[#This Row],[out_h2]]*Table3714[[#This Row],[w8]]))</f>
        <v>0.6540788124573742</v>
      </c>
      <c r="U207">
        <f>((1/(1 + EXP(-Table3714[[#This Row],[o1]]))))</f>
        <v>0.27908752761363659</v>
      </c>
      <c r="V207">
        <f>((1/(1 + EXP(-Table3714[[#This Row],[o2]]))))</f>
        <v>0.65792902420389532</v>
      </c>
      <c r="W207">
        <f>((1/2 * (Table3714[[#This Row],[t1]]-Table3714[[#This Row],[out_o1]])^2))</f>
        <v>3.6204048758609816E-2</v>
      </c>
      <c r="X207">
        <f>((1/2 * (Table3714[[#This Row],[t2]]-Table3714[[#This Row],[out_o2]])^2))</f>
        <v>5.5135566483088566E-2</v>
      </c>
      <c r="Y207" s="30">
        <f>Table3714[[#This Row],[E1]]+Table3714[[#This Row],[E2]]</f>
        <v>9.1339615241698383E-2</v>
      </c>
      <c r="Z20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-1.5367287881591671E-3</v>
      </c>
      <c r="AA20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-3.0734575763183341E-3</v>
      </c>
      <c r="AB20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-8.8582741133988842E-4</v>
      </c>
      <c r="AC20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-1.7716548226797768E-3</v>
      </c>
      <c r="AD207">
        <f>(Table3714[[#This Row],[out_o1]]-Table3714[[#This Row],[t1]])*Table3714[[#This Row],[out_o1]]*(1-Table3714[[#This Row],[out_o1]])*Table3714[[#This Row],[out_h1]]</f>
        <v>2.8018037554446422E-2</v>
      </c>
      <c r="AE207">
        <f>(Table3714[[#This Row],[out_o1]]-Table3714[[#This Row],[t1]])*Table3714[[#This Row],[out_o1]]*(1-Table3714[[#This Row],[out_o1]])*Table3714[[#This Row],[out_h2]]</f>
        <v>2.7897127049486447E-2</v>
      </c>
      <c r="AF207">
        <f>(Table3714[[#This Row],[out_o2]]-Table3714[[#This Row],[t2]])*Table3714[[#This Row],[out_o2]]*(1-Table3714[[#This Row],[out_o2]])*Table3714[[#This Row],[out_h1]]</f>
        <v>-3.8676517935470306E-2</v>
      </c>
      <c r="AG207">
        <f>(Table3714[[#This Row],[out_o2]]-Table3714[[#This Row],[t2]])*Table3714[[#This Row],[out_o2]]*(1-Table3714[[#This Row],[out_o2]])*Table3714[[#This Row],[out_h2]]</f>
        <v>-3.8509611266700806E-2</v>
      </c>
    </row>
    <row r="208" spans="1:33">
      <c r="A208">
        <v>23</v>
      </c>
      <c r="B208">
        <v>0.05</v>
      </c>
      <c r="C208">
        <v>0.1</v>
      </c>
      <c r="D208">
        <v>0.01</v>
      </c>
      <c r="E208">
        <v>0.99</v>
      </c>
      <c r="F208" s="29">
        <v>0.8</v>
      </c>
      <c r="G208">
        <f t="shared" si="24"/>
        <v>0.32155040010774277</v>
      </c>
      <c r="H208">
        <f t="shared" si="25"/>
        <v>0.54310080021548568</v>
      </c>
      <c r="I208">
        <f t="shared" si="26"/>
        <v>-0.19474168299162034</v>
      </c>
      <c r="J208">
        <f t="shared" si="27"/>
        <v>0.71051663401675913</v>
      </c>
      <c r="K208">
        <f t="shared" si="28"/>
        <v>-0.59313872654332245</v>
      </c>
      <c r="L208">
        <f t="shared" si="29"/>
        <v>-1.2908233904620863</v>
      </c>
      <c r="M208">
        <f t="shared" si="30"/>
        <v>1.2644992755467415</v>
      </c>
      <c r="N208">
        <f t="shared" si="31"/>
        <v>6.1269999559632422E-2</v>
      </c>
      <c r="O208">
        <f>((Table3714[[#This Row],[i1]]*Table3714[[#This Row],[w1]])+(Table3714[[#This Row],[i2]]*Table3714[[#This Row],[w2]]))</f>
        <v>7.0387600026935712E-2</v>
      </c>
      <c r="P208">
        <f>((Table3714[[#This Row],[i1]]*Table3714[[#This Row],[w3]])+(Table3714[[#This Row],[i2]]*Table3714[[#This Row],[w4]]))</f>
        <v>6.1314579252094895E-2</v>
      </c>
      <c r="Q208">
        <f>((1/(1 + EXP(-Table3714[[#This Row],[h1]]))))</f>
        <v>0.51758963841008099</v>
      </c>
      <c r="R208">
        <f>((1/(1 + EXP(-Table3714[[#This Row],[h2]]))))</f>
        <v>0.5153238443096495</v>
      </c>
      <c r="S208">
        <f>((Table3714[[#This Row],[out_h1]]*Table3714[[#This Row],[w5]])+(Table3714[[#This Row],[out_h2]]*Table3714[[#This Row],[w6]]))</f>
        <v>-0.97219453089631225</v>
      </c>
      <c r="T208">
        <f>((Table3714[[#This Row],[out_h1]]*Table3714[[#This Row],[w7]])+(Table3714[[#This Row],[out_h2]]*Table3714[[#This Row],[w8]]))</f>
        <v>0.68606561451396764</v>
      </c>
      <c r="U208">
        <f>((1/(1 + EXP(-Table3714[[#This Row],[o1]]))))</f>
        <v>0.2744433018190896</v>
      </c>
      <c r="V208">
        <f>((1/(1 + EXP(-Table3714[[#This Row],[o2]]))))</f>
        <v>0.66509113236564243</v>
      </c>
      <c r="W208">
        <f>((1/2 * (Table3714[[#This Row],[t1]]-Table3714[[#This Row],[out_o1]])^2))</f>
        <v>3.4965129938491053E-2</v>
      </c>
      <c r="X208">
        <f>((1/2 * (Table3714[[#This Row],[t2]]-Table3714[[#This Row],[out_o2]])^2))</f>
        <v>5.2782886133720237E-2</v>
      </c>
      <c r="Y208" s="30">
        <f>Table3714[[#This Row],[E1]]+Table3714[[#This Row],[E2]]</f>
        <v>8.7748016072211291E-2</v>
      </c>
      <c r="Z20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-1.5324389542354269E-3</v>
      </c>
      <c r="AA20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-3.0648779084708538E-3</v>
      </c>
      <c r="AB20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-9.0394463090281291E-4</v>
      </c>
      <c r="AC20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-1.8078892618056258E-3</v>
      </c>
      <c r="AD208">
        <f>(Table3714[[#This Row],[out_o1]]-Table3714[[#This Row],[t1]])*Table3714[[#This Row],[out_o1]]*(1-Table3714[[#This Row],[out_o1]])*Table3714[[#This Row],[out_h1]]</f>
        <v>2.7254745823505951E-2</v>
      </c>
      <c r="AE208">
        <f>(Table3714[[#This Row],[out_o1]]-Table3714[[#This Row],[t1]])*Table3714[[#This Row],[out_o1]]*(1-Table3714[[#This Row],[out_o1]])*Table3714[[#This Row],[out_h2]]</f>
        <v>2.7135435779963826E-2</v>
      </c>
      <c r="AF208">
        <f>(Table3714[[#This Row],[out_o2]]-Table3714[[#This Row],[t2]])*Table3714[[#This Row],[out_o2]]*(1-Table3714[[#This Row],[out_o2]])*Table3714[[#This Row],[out_h1]]</f>
        <v>-3.7458893318618104E-2</v>
      </c>
      <c r="AG208">
        <f>(Table3714[[#This Row],[out_o2]]-Table3714[[#This Row],[t2]])*Table3714[[#This Row],[out_o2]]*(1-Table3714[[#This Row],[out_o2]])*Table3714[[#This Row],[out_h2]]</f>
        <v>-3.7294913723217527E-2</v>
      </c>
    </row>
    <row r="209" spans="1:33">
      <c r="A209">
        <v>24</v>
      </c>
      <c r="B209">
        <v>0.05</v>
      </c>
      <c r="C209">
        <v>0.1</v>
      </c>
      <c r="D209">
        <v>0.01</v>
      </c>
      <c r="E209">
        <v>0.99</v>
      </c>
      <c r="F209" s="29">
        <v>0.8</v>
      </c>
      <c r="G209">
        <f t="shared" si="24"/>
        <v>0.32277635127113113</v>
      </c>
      <c r="H209">
        <f t="shared" si="25"/>
        <v>0.5455527025422624</v>
      </c>
      <c r="I209">
        <f t="shared" si="26"/>
        <v>-0.19401852728689808</v>
      </c>
      <c r="J209">
        <f t="shared" si="27"/>
        <v>0.71196294542620364</v>
      </c>
      <c r="K209">
        <f t="shared" si="28"/>
        <v>-0.61494252320212717</v>
      </c>
      <c r="L209">
        <f t="shared" si="29"/>
        <v>-1.3125317390860574</v>
      </c>
      <c r="M209">
        <f t="shared" si="30"/>
        <v>1.294466390201636</v>
      </c>
      <c r="N209">
        <f t="shared" si="31"/>
        <v>9.1105930538206453E-2</v>
      </c>
      <c r="O209">
        <f>((Table3714[[#This Row],[i1]]*Table3714[[#This Row],[w1]])+(Table3714[[#This Row],[i2]]*Table3714[[#This Row],[w2]]))</f>
        <v>7.0694087817782802E-2</v>
      </c>
      <c r="P209">
        <f>((Table3714[[#This Row],[i1]]*Table3714[[#This Row],[w3]])+(Table3714[[#This Row],[i2]]*Table3714[[#This Row],[w4]]))</f>
        <v>6.1495368178275465E-2</v>
      </c>
      <c r="Q209">
        <f>((1/(1 + EXP(-Table3714[[#This Row],[h1]]))))</f>
        <v>0.5176661651187312</v>
      </c>
      <c r="R209">
        <f>((1/(1 + EXP(-Table3714[[#This Row],[h2]]))))</f>
        <v>0.51536899896308352</v>
      </c>
      <c r="S209">
        <f>((Table3714[[#This Row],[out_h1]]*Table3714[[#This Row],[w5]])+(Table3714[[#This Row],[out_h2]]*Table3714[[#This Row],[w6]]))</f>
        <v>-0.99477310623453818</v>
      </c>
      <c r="T209">
        <f>((Table3714[[#This Row],[out_h1]]*Table3714[[#This Row],[w7]])+(Table3714[[#This Row],[out_h2]]*Table3714[[#This Row],[w8]]))</f>
        <v>0.71705462431184364</v>
      </c>
      <c r="U209">
        <f>((1/(1 + EXP(-Table3714[[#This Row],[o1]]))))</f>
        <v>0.2699703313493157</v>
      </c>
      <c r="V209">
        <f>((1/(1 + EXP(-Table3714[[#This Row],[o2]]))))</f>
        <v>0.67195809582308885</v>
      </c>
      <c r="W209">
        <f>((1/2 * (Table3714[[#This Row],[t1]]-Table3714[[#This Row],[out_o1]])^2))</f>
        <v>3.3792286590936492E-2</v>
      </c>
      <c r="X209">
        <f>((1/2 * (Table3714[[#This Row],[t2]]-Table3714[[#This Row],[out_o2]])^2))</f>
        <v>5.0575326406237762E-2</v>
      </c>
      <c r="Y209" s="30">
        <f>Table3714[[#This Row],[E1]]+Table3714[[#This Row],[E2]]</f>
        <v>8.4367612997174254E-2</v>
      </c>
      <c r="Z20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-1.5263118067882862E-3</v>
      </c>
      <c r="AA20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-3.0526236135765723E-3</v>
      </c>
      <c r="AB20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-9.1931031462422902E-4</v>
      </c>
      <c r="AC20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-1.838620629248458E-3</v>
      </c>
      <c r="AD209">
        <f>(Table3714[[#This Row],[out_o1]]-Table3714[[#This Row],[t1]])*Table3714[[#This Row],[out_o1]]*(1-Table3714[[#This Row],[out_o1]])*Table3714[[#This Row],[out_h1]]</f>
        <v>2.6523456365608138E-2</v>
      </c>
      <c r="AE209">
        <f>(Table3714[[#This Row],[out_o1]]-Table3714[[#This Row],[t1]])*Table3714[[#This Row],[out_o1]]*(1-Table3714[[#This Row],[out_o1]])*Table3714[[#This Row],[out_h2]]</f>
        <v>2.6405757372706222E-2</v>
      </c>
      <c r="AF209">
        <f>(Table3714[[#This Row],[out_o2]]-Table3714[[#This Row],[t2]])*Table3714[[#This Row],[out_o2]]*(1-Table3714[[#This Row],[out_o2]])*Table3714[[#This Row],[out_h1]]</f>
        <v>-3.6291560275623823E-2</v>
      </c>
      <c r="AG209">
        <f>(Table3714[[#This Row],[out_o2]]-Table3714[[#This Row],[t2]])*Table3714[[#This Row],[out_o2]]*(1-Table3714[[#This Row],[out_o2]])*Table3714[[#This Row],[out_h2]]</f>
        <v>-3.6130514896152884E-2</v>
      </c>
    </row>
    <row r="210" spans="1:33">
      <c r="A210">
        <v>25</v>
      </c>
      <c r="B210">
        <v>0.05</v>
      </c>
      <c r="C210">
        <v>0.1</v>
      </c>
      <c r="D210">
        <v>0.01</v>
      </c>
      <c r="E210">
        <v>0.99</v>
      </c>
      <c r="F210" s="29">
        <v>0.8</v>
      </c>
      <c r="G210">
        <f t="shared" si="24"/>
        <v>0.32399740071656175</v>
      </c>
      <c r="H210">
        <f t="shared" si="25"/>
        <v>0.54799480143312362</v>
      </c>
      <c r="I210">
        <f t="shared" si="26"/>
        <v>-0.1932830790351987</v>
      </c>
      <c r="J210">
        <f t="shared" si="27"/>
        <v>0.71343384192960246</v>
      </c>
      <c r="K210">
        <f t="shared" si="28"/>
        <v>-0.63616128829461371</v>
      </c>
      <c r="L210">
        <f t="shared" si="29"/>
        <v>-1.3336563449842223</v>
      </c>
      <c r="M210">
        <f t="shared" si="30"/>
        <v>1.3234996384221351</v>
      </c>
      <c r="N210">
        <f t="shared" si="31"/>
        <v>0.12001034245512876</v>
      </c>
      <c r="O210">
        <f>((Table3714[[#This Row],[i1]]*Table3714[[#This Row],[w1]])+(Table3714[[#This Row],[i2]]*Table3714[[#This Row],[w2]]))</f>
        <v>7.0999350179140455E-2</v>
      </c>
      <c r="P210">
        <f>((Table3714[[#This Row],[i1]]*Table3714[[#This Row],[w3]])+(Table3714[[#This Row],[i2]]*Table3714[[#This Row],[w4]]))</f>
        <v>6.1679230241200318E-2</v>
      </c>
      <c r="Q210">
        <f>((1/(1 + EXP(-Table3714[[#This Row],[h1]]))))</f>
        <v>0.5177423850270737</v>
      </c>
      <c r="R210">
        <f>((1/(1 + EXP(-Table3714[[#This Row],[h2]]))))</f>
        <v>0.51541492091957397</v>
      </c>
      <c r="S210">
        <f>((Table3714[[#This Row],[out_h1]]*Table3714[[#This Row],[w5]])+(Table3714[[#This Row],[out_h2]]*Table3714[[#This Row],[w6]]))</f>
        <v>-1.0167540422474801</v>
      </c>
      <c r="T210">
        <f>((Table3714[[#This Row],[out_h1]]*Table3714[[#This Row],[w7]])+(Table3714[[#This Row],[out_h2]]*Table3714[[#This Row],[w8]]))</f>
        <v>0.74708698054518707</v>
      </c>
      <c r="U210">
        <f>((1/(1 + EXP(-Table3714[[#This Row],[o1]]))))</f>
        <v>0.26566015580846863</v>
      </c>
      <c r="V210">
        <f>((1/(1 + EXP(-Table3714[[#This Row],[o2]]))))</f>
        <v>0.67854363579654831</v>
      </c>
      <c r="W210">
        <f>((1/2 * (Table3714[[#This Row],[t1]]-Table3714[[#This Row],[out_o1]])^2))</f>
        <v>3.268105763400523E-2</v>
      </c>
      <c r="X210">
        <f>((1/2 * (Table3714[[#This Row],[t2]]-Table3714[[#This Row],[out_o2]])^2))</f>
        <v>4.8502533401416567E-2</v>
      </c>
      <c r="Y210" s="30">
        <f>Table3714[[#This Row],[E1]]+Table3714[[#This Row],[E2]]</f>
        <v>8.1183591035421804E-2</v>
      </c>
      <c r="Z21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-1.5186038036691277E-3</v>
      </c>
      <c r="AA21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-3.0372076073382553E-3</v>
      </c>
      <c r="AB21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-9.3219519690167793E-4</v>
      </c>
      <c r="AC21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-1.8643903938033559E-3</v>
      </c>
      <c r="AD210">
        <f>(Table3714[[#This Row],[out_o1]]-Table3714[[#This Row],[t1]])*Table3714[[#This Row],[out_o1]]*(1-Table3714[[#This Row],[out_o1]])*Table3714[[#This Row],[out_h1]]</f>
        <v>2.5822618869698059E-2</v>
      </c>
      <c r="AE210">
        <f>(Table3714[[#This Row],[out_o1]]-Table3714[[#This Row],[t1]])*Table3714[[#This Row],[out_o1]]*(1-Table3714[[#This Row],[out_o1]])*Table3714[[#This Row],[out_h2]]</f>
        <v>2.5706535619960402E-2</v>
      </c>
      <c r="AF210">
        <f>(Table3714[[#This Row],[out_o2]]-Table3714[[#This Row],[t2]])*Table3714[[#This Row],[out_o2]]*(1-Table3714[[#This Row],[out_o2]])*Table3714[[#This Row],[out_h1]]</f>
        <v>-3.5173107501556451E-2</v>
      </c>
      <c r="AG210">
        <f>(Table3714[[#This Row],[out_o2]]-Table3714[[#This Row],[t2]])*Table3714[[#This Row],[out_o2]]*(1-Table3714[[#This Row],[out_o2]])*Table3714[[#This Row],[out_h2]]</f>
        <v>-3.5014989975105874E-2</v>
      </c>
    </row>
    <row r="211" spans="1:33">
      <c r="A211">
        <v>26</v>
      </c>
      <c r="B211">
        <v>0.05</v>
      </c>
      <c r="C211">
        <v>0.1</v>
      </c>
      <c r="D211">
        <v>0.01</v>
      </c>
      <c r="E211">
        <v>0.99</v>
      </c>
      <c r="F211" s="29">
        <v>0.8</v>
      </c>
      <c r="G211">
        <f t="shared" si="24"/>
        <v>0.32521228375949707</v>
      </c>
      <c r="H211">
        <f t="shared" si="25"/>
        <v>0.55042456751899427</v>
      </c>
      <c r="I211">
        <f t="shared" si="26"/>
        <v>-0.19253732287767736</v>
      </c>
      <c r="J211">
        <f t="shared" si="27"/>
        <v>0.71492535424464509</v>
      </c>
      <c r="K211">
        <f t="shared" si="28"/>
        <v>-0.65681938339037216</v>
      </c>
      <c r="L211">
        <f t="shared" si="29"/>
        <v>-1.3542215734801906</v>
      </c>
      <c r="M211">
        <f t="shared" si="30"/>
        <v>1.3516381244233804</v>
      </c>
      <c r="N211">
        <f t="shared" si="31"/>
        <v>0.14802233443521345</v>
      </c>
      <c r="O211">
        <f>((Table3714[[#This Row],[i1]]*Table3714[[#This Row],[w1]])+(Table3714[[#This Row],[i2]]*Table3714[[#This Row],[w2]]))</f>
        <v>7.1303070939874286E-2</v>
      </c>
      <c r="P211">
        <f>((Table3714[[#This Row],[i1]]*Table3714[[#This Row],[w3]])+(Table3714[[#This Row],[i2]]*Table3714[[#This Row],[w4]]))</f>
        <v>6.1865669280580647E-2</v>
      </c>
      <c r="Q211">
        <f>((1/(1 + EXP(-Table3714[[#This Row],[h1]]))))</f>
        <v>0.51781821919908977</v>
      </c>
      <c r="R211">
        <f>((1/(1 + EXP(-Table3714[[#This Row],[h2]]))))</f>
        <v>0.51546148624385324</v>
      </c>
      <c r="S211">
        <f>((Table3714[[#This Row],[out_h1]]*Table3714[[#This Row],[w5]])+(Table3714[[#This Row],[out_h2]]*Table3714[[#This Row],[w6]]))</f>
        <v>-1.0381621084122352</v>
      </c>
      <c r="T211">
        <f>((Table3714[[#This Row],[out_h1]]*Table3714[[#This Row],[w7]])+(Table3714[[#This Row],[out_h2]]*Table3714[[#This Row],[w8]]))</f>
        <v>0.77620265909577246</v>
      </c>
      <c r="U211">
        <f>((1/(1 + EXP(-Table3714[[#This Row],[o1]]))))</f>
        <v>0.26150477197819638</v>
      </c>
      <c r="V211">
        <f>((1/(1 + EXP(-Table3714[[#This Row],[o2]]))))</f>
        <v>0.68486112355382234</v>
      </c>
      <c r="W211">
        <f>((1/2 * (Table3714[[#This Row],[t1]]-Table3714[[#This Row],[out_o1]])^2))</f>
        <v>3.1627325163902278E-2</v>
      </c>
      <c r="X211">
        <f>((1/2 * (Table3714[[#This Row],[t2]]-Table3714[[#This Row],[out_o2]])^2))</f>
        <v>4.6554866959417837E-2</v>
      </c>
      <c r="Y211" s="30">
        <f>Table3714[[#This Row],[E1]]+Table3714[[#This Row],[E2]]</f>
        <v>7.8182192123320116E-2</v>
      </c>
      <c r="Z21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-1.509542616149921E-3</v>
      </c>
      <c r="AA21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-3.019085232299842E-3</v>
      </c>
      <c r="AB21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-9.4284703384189296E-4</v>
      </c>
      <c r="AC21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-1.8856940676837859E-3</v>
      </c>
      <c r="AD211">
        <f>(Table3714[[#This Row],[out_o1]]-Table3714[[#This Row],[t1]])*Table3714[[#This Row],[out_o1]]*(1-Table3714[[#This Row],[out_o1]])*Table3714[[#This Row],[out_h1]]</f>
        <v>2.5150745821055785E-2</v>
      </c>
      <c r="AE211">
        <f>(Table3714[[#This Row],[out_o1]]-Table3714[[#This Row],[t1]])*Table3714[[#This Row],[out_o1]]*(1-Table3714[[#This Row],[out_o1]])*Table3714[[#This Row],[out_h2]]</f>
        <v>2.5036277868157299E-2</v>
      </c>
      <c r="AF211">
        <f>(Table3714[[#This Row],[out_o2]]-Table3714[[#This Row],[t2]])*Table3714[[#This Row],[out_o2]]*(1-Table3714[[#This Row],[out_o2]])*Table3714[[#This Row],[out_h1]]</f>
        <v>-3.41019619821099E-2</v>
      </c>
      <c r="AG211">
        <f>(Table3714[[#This Row],[out_o2]]-Table3714[[#This Row],[t2]])*Table3714[[#This Row],[out_o2]]*(1-Table3714[[#This Row],[out_o2]])*Table3714[[#This Row],[out_h2]]</f>
        <v>-3.3946754585649865E-2</v>
      </c>
    </row>
    <row r="212" spans="1:33">
      <c r="A212">
        <v>27</v>
      </c>
      <c r="B212">
        <v>0.05</v>
      </c>
      <c r="C212">
        <v>0.1</v>
      </c>
      <c r="D212">
        <v>0.01</v>
      </c>
      <c r="E212">
        <v>0.99</v>
      </c>
      <c r="F212" s="29">
        <v>0.8</v>
      </c>
      <c r="G212">
        <f t="shared" si="24"/>
        <v>0.32641991785241703</v>
      </c>
      <c r="H212">
        <f t="shared" si="25"/>
        <v>0.55283983570483419</v>
      </c>
      <c r="I212">
        <f t="shared" si="26"/>
        <v>-0.19178304525060386</v>
      </c>
      <c r="J212">
        <f t="shared" si="27"/>
        <v>0.71643390949879215</v>
      </c>
      <c r="K212">
        <f t="shared" si="28"/>
        <v>-0.67693998004721678</v>
      </c>
      <c r="L212">
        <f t="shared" si="29"/>
        <v>-1.3742505957747164</v>
      </c>
      <c r="M212">
        <f t="shared" si="30"/>
        <v>1.3789196940090682</v>
      </c>
      <c r="N212">
        <f t="shared" si="31"/>
        <v>0.17517973810373336</v>
      </c>
      <c r="O212">
        <f>((Table3714[[#This Row],[i1]]*Table3714[[#This Row],[w1]])+(Table3714[[#This Row],[i2]]*Table3714[[#This Row],[w2]]))</f>
        <v>7.1604979463104276E-2</v>
      </c>
      <c r="P212">
        <f>((Table3714[[#This Row],[i1]]*Table3714[[#This Row],[w3]])+(Table3714[[#This Row],[i2]]*Table3714[[#This Row],[w4]]))</f>
        <v>6.2054238687349023E-2</v>
      </c>
      <c r="Q212">
        <f>((1/(1 + EXP(-Table3714[[#This Row],[h1]]))))</f>
        <v>0.51789360007119967</v>
      </c>
      <c r="R212">
        <f>((1/(1 + EXP(-Table3714[[#This Row],[h2]]))))</f>
        <v>0.5155085833791494</v>
      </c>
      <c r="S212">
        <f>((Table3714[[#This Row],[out_h1]]*Table3714[[#This Row],[w5]])+(Table3714[[#This Row],[out_h2]]*Table3714[[#This Row],[w6]]))</f>
        <v>-1.0590208611345553</v>
      </c>
      <c r="T212">
        <f>((Table3714[[#This Row],[out_h1]]*Table3714[[#This Row],[w7]])+(Table3714[[#This Row],[out_h2]]*Table3714[[#This Row],[w8]]))</f>
        <v>0.80444034316601931</v>
      </c>
      <c r="U212">
        <f>((1/(1 + EXP(-Table3714[[#This Row],[o1]]))))</f>
        <v>0.25749661386587674</v>
      </c>
      <c r="V212">
        <f>((1/(1 + EXP(-Table3714[[#This Row],[o2]]))))</f>
        <v>0.69092351147105513</v>
      </c>
      <c r="W212">
        <f>((1/2 * (Table3714[[#This Row],[t1]]-Table3714[[#This Row],[out_o1]])^2))</f>
        <v>3.0627286937537444E-2</v>
      </c>
      <c r="X212">
        <f>((1/2 * (Table3714[[#This Row],[t2]]-Table3714[[#This Row],[out_o2]])^2))</f>
        <v>4.4723372995402043E-2</v>
      </c>
      <c r="Y212" s="30">
        <f>Table3714[[#This Row],[E1]]+Table3714[[#This Row],[E2]]</f>
        <v>7.535065993293949E-2</v>
      </c>
      <c r="Z21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-1.4993298287411562E-3</v>
      </c>
      <c r="AA21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-2.9986596574823124E-3</v>
      </c>
      <c r="AB21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-9.5149184765713703E-4</v>
      </c>
      <c r="AC21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-1.9029836953142741E-3</v>
      </c>
      <c r="AD212">
        <f>(Table3714[[#This Row],[out_o1]]-Table3714[[#This Row],[t1]])*Table3714[[#This Row],[out_o1]]*(1-Table3714[[#This Row],[out_o1]])*Table3714[[#This Row],[out_h1]]</f>
        <v>2.4506414034397267E-2</v>
      </c>
      <c r="AE212">
        <f>(Table3714[[#This Row],[out_o1]]-Table3714[[#This Row],[t1]])*Table3714[[#This Row],[out_o1]]*(1-Table3714[[#This Row],[out_o1]])*Table3714[[#This Row],[out_h2]]</f>
        <v>2.4393556477311607E-2</v>
      </c>
      <c r="AF212">
        <f>(Table3714[[#This Row],[out_o2]]-Table3714[[#This Row],[t2]])*Table3714[[#This Row],[out_o2]]*(1-Table3714[[#This Row],[out_o2]])*Table3714[[#This Row],[out_h1]]</f>
        <v>-3.3076439825177217E-2</v>
      </c>
      <c r="AG212">
        <f>(Table3714[[#This Row],[out_o2]]-Table3714[[#This Row],[t2]])*Table3714[[#This Row],[out_o2]]*(1-Table3714[[#This Row],[out_o2]])*Table3714[[#This Row],[out_h2]]</f>
        <v>-3.2924115368791196E-2</v>
      </c>
    </row>
    <row r="213" spans="1:33">
      <c r="A213">
        <v>28</v>
      </c>
      <c r="B213">
        <v>0.05</v>
      </c>
      <c r="C213">
        <v>0.1</v>
      </c>
      <c r="D213">
        <v>0.01</v>
      </c>
      <c r="E213">
        <v>0.99</v>
      </c>
      <c r="F213" s="29">
        <v>0.8</v>
      </c>
      <c r="G213">
        <f t="shared" si="24"/>
        <v>0.32761938171540994</v>
      </c>
      <c r="H213">
        <f t="shared" si="25"/>
        <v>0.55523876343082001</v>
      </c>
      <c r="I213">
        <f t="shared" si="26"/>
        <v>-0.19102185177247816</v>
      </c>
      <c r="J213">
        <f t="shared" si="27"/>
        <v>0.71795629645504355</v>
      </c>
      <c r="K213">
        <f t="shared" si="28"/>
        <v>-0.69654511127473462</v>
      </c>
      <c r="L213">
        <f t="shared" si="29"/>
        <v>-1.3937654409565656</v>
      </c>
      <c r="M213">
        <f t="shared" si="30"/>
        <v>1.4053808458692101</v>
      </c>
      <c r="N213">
        <f t="shared" si="31"/>
        <v>0.20151903039876631</v>
      </c>
      <c r="O213">
        <f>((Table3714[[#This Row],[i1]]*Table3714[[#This Row],[w1]])+(Table3714[[#This Row],[i2]]*Table3714[[#This Row],[w2]]))</f>
        <v>7.1904845428852504E-2</v>
      </c>
      <c r="P213">
        <f>((Table3714[[#This Row],[i1]]*Table3714[[#This Row],[w3]])+(Table3714[[#This Row],[i2]]*Table3714[[#This Row],[w4]]))</f>
        <v>6.2244537056880447E-2</v>
      </c>
      <c r="Q213">
        <f>((1/(1 + EXP(-Table3714[[#This Row],[h1]]))))</f>
        <v>0.51796847014898484</v>
      </c>
      <c r="R213">
        <f>((1/(1 + EXP(-Table3714[[#This Row],[h2]]))))</f>
        <v>0.51555611206128671</v>
      </c>
      <c r="S213">
        <f>((Table3714[[#This Row],[out_h1]]*Table3714[[#This Row],[w5]])+(Table3714[[#This Row],[out_h2]]*Table3714[[#This Row],[w6]]))</f>
        <v>-1.0793526975416805</v>
      </c>
      <c r="T213">
        <f>((Table3714[[#This Row],[out_h1]]*Table3714[[#This Row],[w7]])+(Table3714[[#This Row],[out_h2]]*Table3714[[#This Row],[w8]]))</f>
        <v>0.83183733453030917</v>
      </c>
      <c r="U213">
        <f>((1/(1 + EXP(-Table3714[[#This Row],[o1]]))))</f>
        <v>0.25362853218696318</v>
      </c>
      <c r="V213">
        <f>((1/(1 + EXP(-Table3714[[#This Row],[o2]]))))</f>
        <v>0.6967432843329191</v>
      </c>
      <c r="W213">
        <f>((1/2 * (Table3714[[#This Row],[t1]]-Table3714[[#This Row],[out_o1]])^2))</f>
        <v>2.9677430847787078E-2</v>
      </c>
      <c r="X213">
        <f>((1/2 * (Table3714[[#This Row],[t2]]-Table3714[[#This Row],[out_o2]])^2))</f>
        <v>4.2999750641921561E-2</v>
      </c>
      <c r="Y213" s="30">
        <f>Table3714[[#This Row],[E1]]+Table3714[[#This Row],[E2]]</f>
        <v>7.2677181489708642E-2</v>
      </c>
      <c r="Z21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-1.4881435096893939E-3</v>
      </c>
      <c r="AA21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-2.9762870193787878E-3</v>
      </c>
      <c r="AB21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-9.5833529278697592E-4</v>
      </c>
      <c r="AC21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-1.9166705855739518E-3</v>
      </c>
      <c r="AD213">
        <f>(Table3714[[#This Row],[out_o1]]-Table3714[[#This Row],[t1]])*Table3714[[#This Row],[out_o1]]*(1-Table3714[[#This Row],[out_o1]])*Table3714[[#This Row],[out_h1]]</f>
        <v>2.3888265102481047E-2</v>
      </c>
      <c r="AE213">
        <f>(Table3714[[#This Row],[out_o1]]-Table3714[[#This Row],[t1]])*Table3714[[#This Row],[out_o1]]*(1-Table3714[[#This Row],[out_o1]])*Table3714[[#This Row],[out_h2]]</f>
        <v>2.3777009200158516E-2</v>
      </c>
      <c r="AF213">
        <f>(Table3714[[#This Row],[out_o2]]-Table3714[[#This Row],[t2]])*Table3714[[#This Row],[out_o2]]*(1-Table3714[[#This Row],[out_o2]])*Table3714[[#This Row],[out_h1]]</f>
        <v>-3.2094787831412834E-2</v>
      </c>
      <c r="AG213">
        <f>(Table3714[[#This Row],[out_o2]]-Table3714[[#This Row],[t2]])*Table3714[[#This Row],[out_o2]]*(1-Table3714[[#This Row],[out_o2]])*Table3714[[#This Row],[out_h2]]</f>
        <v>-3.1945311317956721E-2</v>
      </c>
    </row>
    <row r="214" spans="1:33">
      <c r="A214">
        <v>29</v>
      </c>
      <c r="B214">
        <v>0.05</v>
      </c>
      <c r="C214">
        <v>0.1</v>
      </c>
      <c r="D214">
        <v>0.01</v>
      </c>
      <c r="E214">
        <v>0.99</v>
      </c>
      <c r="F214" s="29">
        <v>0.8</v>
      </c>
      <c r="G214">
        <f t="shared" si="24"/>
        <v>0.32880989652316145</v>
      </c>
      <c r="H214">
        <f t="shared" si="25"/>
        <v>0.55761979304632303</v>
      </c>
      <c r="I214">
        <f t="shared" si="26"/>
        <v>-0.19025518353824858</v>
      </c>
      <c r="J214">
        <f t="shared" si="27"/>
        <v>0.71948963292350276</v>
      </c>
      <c r="K214">
        <f t="shared" si="28"/>
        <v>-0.71565572335671945</v>
      </c>
      <c r="L214">
        <f t="shared" si="29"/>
        <v>-1.4127870483166924</v>
      </c>
      <c r="M214">
        <f t="shared" si="30"/>
        <v>1.4310566761343404</v>
      </c>
      <c r="N214">
        <f t="shared" si="31"/>
        <v>0.22707527945313169</v>
      </c>
      <c r="O214">
        <f>((Table3714[[#This Row],[i1]]*Table3714[[#This Row],[w1]])+(Table3714[[#This Row],[i2]]*Table3714[[#This Row],[w2]]))</f>
        <v>7.2202474130790381E-2</v>
      </c>
      <c r="P214">
        <f>((Table3714[[#This Row],[i1]]*Table3714[[#This Row],[w3]])+(Table3714[[#This Row],[i2]]*Table3714[[#This Row],[w4]]))</f>
        <v>6.2436204115437842E-2</v>
      </c>
      <c r="Q214">
        <f>((1/(1 + EXP(-Table3714[[#This Row],[h1]]))))</f>
        <v>0.51804278083234778</v>
      </c>
      <c r="R214">
        <f>((1/(1 + EXP(-Table3714[[#This Row],[h2]]))))</f>
        <v>0.51560398230103566</v>
      </c>
      <c r="S214">
        <f>((Table3714[[#This Row],[out_h1]]*Table3714[[#This Row],[w5]])+(Table3714[[#This Row],[out_h2]]*Table3714[[#This Row],[w6]]))</f>
        <v>-1.0991789093017126</v>
      </c>
      <c r="T214">
        <f>((Table3714[[#This Row],[out_h1]]*Table3714[[#This Row],[w7]])+(Table3714[[#This Row],[out_h2]]*Table3714[[#This Row],[w8]]))</f>
        <v>0.85842949840148541</v>
      </c>
      <c r="U214">
        <f>((1/(1 + EXP(-Table3714[[#This Row],[o1]]))))</f>
        <v>0.24989377368154747</v>
      </c>
      <c r="V214">
        <f>((1/(1 + EXP(-Table3714[[#This Row],[o2]]))))</f>
        <v>0.7023324271511926</v>
      </c>
      <c r="W214">
        <f>((1/2 * (Table3714[[#This Row],[t1]]-Table3714[[#This Row],[out_o1]])^2))</f>
        <v>2.8774511325586758E-2</v>
      </c>
      <c r="X214">
        <f>((1/2 * (Table3714[[#This Row],[t2]]-Table3714[[#This Row],[out_o2]])^2))</f>
        <v>4.1376316234361957E-2</v>
      </c>
      <c r="Y214" s="30">
        <f>Table3714[[#This Row],[E1]]+Table3714[[#This Row],[E2]]</f>
        <v>7.0150827559948711E-2</v>
      </c>
      <c r="Z21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-1.4761406210884575E-3</v>
      </c>
      <c r="AA21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-2.952281242176915E-3</v>
      </c>
      <c r="AB21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-9.6356407918100201E-4</v>
      </c>
      <c r="AC21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-1.927128158362004E-3</v>
      </c>
      <c r="AD214">
        <f>(Table3714[[#This Row],[out_o1]]-Table3714[[#This Row],[t1]])*Table3714[[#This Row],[out_o1]]*(1-Table3714[[#This Row],[out_o1]])*Table3714[[#This Row],[out_h1]]</f>
        <v>2.3295005001382194E-2</v>
      </c>
      <c r="AE214">
        <f>(Table3714[[#This Row],[out_o1]]-Table3714[[#This Row],[t1]])*Table3714[[#This Row],[out_o1]]*(1-Table3714[[#This Row],[out_o1]])*Table3714[[#This Row],[out_h2]]</f>
        <v>2.3185338722676412E-2</v>
      </c>
      <c r="AF214">
        <f>(Table3714[[#This Row],[out_o2]]-Table3714[[#This Row],[t2]])*Table3714[[#This Row],[out_o2]]*(1-Table3714[[#This Row],[out_o2]])*Table3714[[#This Row],[out_h1]]</f>
        <v>-3.1155217097737227E-2</v>
      </c>
      <c r="AG214">
        <f>(Table3714[[#This Row],[out_o2]]-Table3714[[#This Row],[t2]])*Table3714[[#This Row],[out_o2]]*(1-Table3714[[#This Row],[out_o2]])*Table3714[[#This Row],[out_h2]]</f>
        <v>-3.1008547169090427E-2</v>
      </c>
    </row>
    <row r="215" spans="1:33">
      <c r="A215">
        <v>30</v>
      </c>
      <c r="B215">
        <v>0.05</v>
      </c>
      <c r="C215">
        <v>0.1</v>
      </c>
      <c r="D215">
        <v>0.01</v>
      </c>
      <c r="E215">
        <v>0.99</v>
      </c>
      <c r="F215" s="29">
        <v>0.8</v>
      </c>
      <c r="G215">
        <f t="shared" si="24"/>
        <v>0.32999080902003219</v>
      </c>
      <c r="H215">
        <f t="shared" si="25"/>
        <v>0.55998161804006452</v>
      </c>
      <c r="I215">
        <f t="shared" si="26"/>
        <v>-0.18948433227490377</v>
      </c>
      <c r="J215">
        <f t="shared" si="27"/>
        <v>0.72103133545019238</v>
      </c>
      <c r="K215">
        <f t="shared" si="28"/>
        <v>-0.73429172735782522</v>
      </c>
      <c r="L215">
        <f t="shared" si="29"/>
        <v>-1.4313353192948335</v>
      </c>
      <c r="M215">
        <f t="shared" si="30"/>
        <v>1.4559808498125302</v>
      </c>
      <c r="N215">
        <f t="shared" si="31"/>
        <v>0.25188211718840403</v>
      </c>
      <c r="O215">
        <f>((Table3714[[#This Row],[i1]]*Table3714[[#This Row],[w1]])+(Table3714[[#This Row],[i2]]*Table3714[[#This Row],[w2]]))</f>
        <v>7.2497702255008067E-2</v>
      </c>
      <c r="P215">
        <f>((Table3714[[#This Row],[i1]]*Table3714[[#This Row],[w3]])+(Table3714[[#This Row],[i2]]*Table3714[[#This Row],[w4]]))</f>
        <v>6.2628916931274051E-2</v>
      </c>
      <c r="Q215">
        <f>((1/(1 + EXP(-Table3714[[#This Row],[h1]]))))</f>
        <v>0.51811649136109383</v>
      </c>
      <c r="R215">
        <f>((1/(1 + EXP(-Table3714[[#This Row],[h2]]))))</f>
        <v>0.51565211343757322</v>
      </c>
      <c r="S215">
        <f>((Table3714[[#This Row],[out_h1]]*Table3714[[#This Row],[w5]])+(Table3714[[#This Row],[out_h2]]*Table3714[[#This Row],[w6]]))</f>
        <v>-1.1185197358463379</v>
      </c>
      <c r="T215">
        <f>((Table3714[[#This Row],[out_h1]]*Table3714[[#This Row],[w7]])+(Table3714[[#This Row],[out_h2]]*Table3714[[#This Row],[w8]]))</f>
        <v>0.88425123545914286</v>
      </c>
      <c r="U215">
        <f>((1/(1 + EXP(-Table3714[[#This Row],[o1]]))))</f>
        <v>0.24628596057235236</v>
      </c>
      <c r="V215">
        <f>((1/(1 + EXP(-Table3714[[#This Row],[o2]]))))</f>
        <v>0.70770240630027903</v>
      </c>
      <c r="W215">
        <f>((1/2 * (Table3714[[#This Row],[t1]]-Table3714[[#This Row],[out_o1]])^2))</f>
        <v>2.7915527581799625E-2</v>
      </c>
      <c r="X215">
        <f>((1/2 * (Table3714[[#This Row],[t2]]-Table3714[[#This Row],[out_o2]])^2))</f>
        <v>3.9845965704326365E-2</v>
      </c>
      <c r="Y215" s="30">
        <f>Table3714[[#This Row],[E1]]+Table3714[[#This Row],[E2]]</f>
        <v>6.776149328612599E-2</v>
      </c>
      <c r="Z21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-1.4634592515549271E-3</v>
      </c>
      <c r="AA21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-2.9269185031098543E-3</v>
      </c>
      <c r="AB21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-9.6734740444658822E-4</v>
      </c>
      <c r="AC21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-1.9346948088931764E-3</v>
      </c>
      <c r="AD215">
        <f>(Table3714[[#This Row],[out_o1]]-Table3714[[#This Row],[t1]])*Table3714[[#This Row],[out_o1]]*(1-Table3714[[#This Row],[out_o1]])*Table3714[[#This Row],[out_h1]]</f>
        <v>2.272540304977887E-2</v>
      </c>
      <c r="AE215">
        <f>(Table3714[[#This Row],[out_o1]]-Table3714[[#This Row],[t1]])*Table3714[[#This Row],[out_o1]]*(1-Table3714[[#This Row],[out_o1]])*Table3714[[#This Row],[out_h2]]</f>
        <v>2.2617311563573019E-2</v>
      </c>
      <c r="AF215">
        <f>(Table3714[[#This Row],[out_o2]]-Table3714[[#This Row],[t2]])*Table3714[[#This Row],[out_o2]]*(1-Table3714[[#This Row],[out_o2]])*Table3714[[#This Row],[out_h1]]</f>
        <v>-3.0255929844141268E-2</v>
      </c>
      <c r="AG215">
        <f>(Table3714[[#This Row],[out_o2]]-Table3714[[#This Row],[t2]])*Table3714[[#This Row],[out_o2]]*(1-Table3714[[#This Row],[out_o2]])*Table3714[[#This Row],[out_h2]]</f>
        <v>-3.0112020034654959E-2</v>
      </c>
    </row>
    <row r="216" spans="1:33">
      <c r="A216">
        <v>31</v>
      </c>
      <c r="B216">
        <v>0.05</v>
      </c>
      <c r="C216">
        <v>0.1</v>
      </c>
      <c r="D216">
        <v>0.01</v>
      </c>
      <c r="E216">
        <v>0.99</v>
      </c>
      <c r="F216" s="29">
        <v>0.8</v>
      </c>
      <c r="G216">
        <f t="shared" si="24"/>
        <v>0.33116157642127614</v>
      </c>
      <c r="H216">
        <f t="shared" si="25"/>
        <v>0.56232315284255241</v>
      </c>
      <c r="I216">
        <f t="shared" si="26"/>
        <v>-0.18871045435134651</v>
      </c>
      <c r="J216">
        <f t="shared" si="27"/>
        <v>0.72257909129730691</v>
      </c>
      <c r="K216">
        <f t="shared" si="28"/>
        <v>-0.75247204979764837</v>
      </c>
      <c r="L216">
        <f t="shared" si="29"/>
        <v>-1.4494291685456919</v>
      </c>
      <c r="M216">
        <f t="shared" si="30"/>
        <v>1.4801855936878432</v>
      </c>
      <c r="N216">
        <f t="shared" si="31"/>
        <v>0.275971733216128</v>
      </c>
      <c r="O216">
        <f>((Table3714[[#This Row],[i1]]*Table3714[[#This Row],[w1]])+(Table3714[[#This Row],[i2]]*Table3714[[#This Row],[w2]]))</f>
        <v>7.2790394105319053E-2</v>
      </c>
      <c r="P216">
        <f>((Table3714[[#This Row],[i1]]*Table3714[[#This Row],[w3]])+(Table3714[[#This Row],[i2]]*Table3714[[#This Row],[w4]]))</f>
        <v>6.2822386412163367E-2</v>
      </c>
      <c r="Q216">
        <f>((1/(1 + EXP(-Table3714[[#This Row],[h1]]))))</f>
        <v>0.51818956787206816</v>
      </c>
      <c r="R216">
        <f>((1/(1 + EXP(-Table3714[[#This Row],[h2]]))))</f>
        <v>0.51570043326349446</v>
      </c>
      <c r="S216">
        <f>((Table3714[[#This Row],[out_h1]]*Table3714[[#This Row],[w5]])+(Table3714[[#This Row],[out_h2]]*Table3714[[#This Row],[w6]]))</f>
        <v>-1.1373944165242125</v>
      </c>
      <c r="T216">
        <f>((Table3714[[#This Row],[out_h1]]*Table3714[[#This Row],[w7]])+(Table3714[[#This Row],[out_h2]]*Table3714[[#This Row],[w8]]))</f>
        <v>0.90933547555159877</v>
      </c>
      <c r="U216">
        <f>((1/(1 + EXP(-Table3714[[#This Row],[o1]]))))</f>
        <v>0.24279907039608148</v>
      </c>
      <c r="V216">
        <f>((1/(1 + EXP(-Table3714[[#This Row],[o2]]))))</f>
        <v>0.71286416125078733</v>
      </c>
      <c r="W216">
        <f>((1/2 * (Table3714[[#This Row],[t1]]-Table3714[[#This Row],[out_o1]])^2))</f>
        <v>2.7097703588639849E-2</v>
      </c>
      <c r="X216">
        <f>((1/2 * (Table3714[[#This Row],[t2]]-Table3714[[#This Row],[out_o2]])^2))</f>
        <v>3.8402136559614802E-2</v>
      </c>
      <c r="Y216" s="30">
        <f>Table3714[[#This Row],[E1]]+Table3714[[#This Row],[E2]]</f>
        <v>6.5499840148254648E-2</v>
      </c>
      <c r="Z21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-1.4502206647469757E-3</v>
      </c>
      <c r="AA21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-2.9004413294939514E-3</v>
      </c>
      <c r="AB21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-9.6983835976888688E-4</v>
      </c>
      <c r="AC21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-1.9396767195377738E-3</v>
      </c>
      <c r="AD216">
        <f>(Table3714[[#This Row],[out_o1]]-Table3714[[#This Row],[t1]])*Table3714[[#This Row],[out_o1]]*(1-Table3714[[#This Row],[out_o1]])*Table3714[[#This Row],[out_h1]]</f>
        <v>2.217829038288498E-2</v>
      </c>
      <c r="AE216">
        <f>(Table3714[[#This Row],[out_o1]]-Table3714[[#This Row],[t1]])*Table3714[[#This Row],[out_o1]]*(1-Table3714[[#This Row],[out_o1]])*Table3714[[#This Row],[out_h2]]</f>
        <v>2.2071756493409488E-2</v>
      </c>
      <c r="AF216">
        <f>(Table3714[[#This Row],[out_o2]]-Table3714[[#This Row],[t2]])*Table3714[[#This Row],[out_o2]]*(1-Table3714[[#This Row],[out_o2]])*Table3714[[#This Row],[out_h1]]</f>
        <v>-2.939514053344993E-2</v>
      </c>
      <c r="AG216">
        <f>(Table3714[[#This Row],[out_o2]]-Table3714[[#This Row],[t2]])*Table3714[[#This Row],[out_o2]]*(1-Table3714[[#This Row],[out_o2]])*Table3714[[#This Row],[out_h2]]</f>
        <v>-2.9253940350809891E-2</v>
      </c>
    </row>
    <row r="217" spans="1:33">
      <c r="A217">
        <v>32</v>
      </c>
      <c r="B217">
        <v>0.05</v>
      </c>
      <c r="C217">
        <v>0.1</v>
      </c>
      <c r="D217">
        <v>0.01</v>
      </c>
      <c r="E217">
        <v>0.99</v>
      </c>
      <c r="F217" s="29">
        <v>0.8</v>
      </c>
      <c r="G217">
        <f t="shared" si="24"/>
        <v>0.3323217529530737</v>
      </c>
      <c r="H217">
        <f t="shared" si="25"/>
        <v>0.56464350590614754</v>
      </c>
      <c r="I217">
        <f t="shared" si="26"/>
        <v>-0.18793458366353138</v>
      </c>
      <c r="J217">
        <f t="shared" si="27"/>
        <v>0.7241308326729371</v>
      </c>
      <c r="K217">
        <f t="shared" si="28"/>
        <v>-0.77021468210395638</v>
      </c>
      <c r="L217">
        <f t="shared" si="29"/>
        <v>-1.4670865737404195</v>
      </c>
      <c r="M217">
        <f t="shared" si="30"/>
        <v>1.5037017061146032</v>
      </c>
      <c r="N217">
        <f t="shared" si="31"/>
        <v>0.29937488549677593</v>
      </c>
      <c r="O217">
        <f>((Table3714[[#This Row],[i1]]*Table3714[[#This Row],[w1]])+(Table3714[[#This Row],[i2]]*Table3714[[#This Row],[w2]]))</f>
        <v>7.3080438238268444E-2</v>
      </c>
      <c r="P217">
        <f>((Table3714[[#This Row],[i1]]*Table3714[[#This Row],[w3]])+(Table3714[[#This Row],[i2]]*Table3714[[#This Row],[w4]]))</f>
        <v>6.3016354084117154E-2</v>
      </c>
      <c r="Q217">
        <f>((1/(1 + EXP(-Table3714[[#This Row],[h1]]))))</f>
        <v>0.5182619825586422</v>
      </c>
      <c r="R217">
        <f>((1/(1 + EXP(-Table3714[[#This Row],[h2]]))))</f>
        <v>0.51574887722007057</v>
      </c>
      <c r="S217">
        <f>((Table3714[[#This Row],[out_h1]]*Table3714[[#This Row],[w5]])+(Table3714[[#This Row],[out_h2]]*Table3714[[#This Row],[w6]]))</f>
        <v>-1.1558212413342324</v>
      </c>
      <c r="T217">
        <f>((Table3714[[#This Row],[out_h1]]*Table3714[[#This Row],[w7]])+(Table3714[[#This Row],[out_h2]]*Table3714[[#This Row],[w8]]))</f>
        <v>0.93371368845061642</v>
      </c>
      <c r="U217">
        <f>((1/(1 + EXP(-Table3714[[#This Row],[o1]]))))</f>
        <v>0.23942741637939396</v>
      </c>
      <c r="V217">
        <f>((1/(1 + EXP(-Table3714[[#This Row],[o2]]))))</f>
        <v>0.71782810461809643</v>
      </c>
      <c r="W217">
        <f>((1/2 * (Table3714[[#This Row],[t1]]-Table3714[[#This Row],[out_o1]])^2))</f>
        <v>2.6318469693261903E-2</v>
      </c>
      <c r="X217">
        <f>((1/2 * (Table3714[[#This Row],[t2]]-Table3714[[#This Row],[out_o2]])^2))</f>
        <v>3.7038770317888929E-2</v>
      </c>
      <c r="Y217" s="30">
        <f>Table3714[[#This Row],[E1]]+Table3714[[#This Row],[E2]]</f>
        <v>6.3357240011150839E-2</v>
      </c>
      <c r="Z21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-1.4365311643890412E-3</v>
      </c>
      <c r="AA21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-2.8730623287780825E-3</v>
      </c>
      <c r="AB21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-9.7117528502420239E-4</v>
      </c>
      <c r="AC21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-1.9423505700484048E-3</v>
      </c>
      <c r="AD217">
        <f>(Table3714[[#This Row],[out_o1]]-Table3714[[#This Row],[t1]])*Table3714[[#This Row],[out_o1]]*(1-Table3714[[#This Row],[out_o1]])*Table3714[[#This Row],[out_h1]]</f>
        <v>2.1652558071062498E-2</v>
      </c>
      <c r="AE217">
        <f>(Table3714[[#This Row],[out_o1]]-Table3714[[#This Row],[t1]])*Table3714[[#This Row],[out_o1]]*(1-Table3714[[#This Row],[out_o1]])*Table3714[[#This Row],[out_h2]]</f>
        <v>2.1547562603300281E-2</v>
      </c>
      <c r="AF217">
        <f>(Table3714[[#This Row],[out_o2]]-Table3714[[#This Row],[t2]])*Table3714[[#This Row],[out_o2]]*(1-Table3714[[#This Row],[out_o2]])*Table3714[[#This Row],[out_h1]]</f>
        <v>-2.8571092227909056E-2</v>
      </c>
      <c r="AG217">
        <f>(Table3714[[#This Row],[out_o2]]-Table3714[[#This Row],[t2]])*Table3714[[#This Row],[out_o2]]*(1-Table3714[[#This Row],[out_o2]])*Table3714[[#This Row],[out_h2]]</f>
        <v>-2.8432548080695525E-2</v>
      </c>
    </row>
    <row r="218" spans="1:33">
      <c r="A218">
        <v>33</v>
      </c>
      <c r="B218">
        <v>0.05</v>
      </c>
      <c r="C218">
        <v>0.1</v>
      </c>
      <c r="D218">
        <v>0.01</v>
      </c>
      <c r="E218">
        <v>0.99</v>
      </c>
      <c r="F218" s="29">
        <v>0.8</v>
      </c>
      <c r="G218">
        <f t="shared" si="24"/>
        <v>0.33347097788458491</v>
      </c>
      <c r="H218">
        <f t="shared" si="25"/>
        <v>0.56694195576916995</v>
      </c>
      <c r="I218">
        <f t="shared" si="26"/>
        <v>-0.18715764343551203</v>
      </c>
      <c r="J218">
        <f t="shared" si="27"/>
        <v>0.72568471312897587</v>
      </c>
      <c r="K218">
        <f t="shared" si="28"/>
        <v>-0.78753672856080636</v>
      </c>
      <c r="L218">
        <f t="shared" si="29"/>
        <v>-1.4843246238230596</v>
      </c>
      <c r="M218">
        <f t="shared" si="30"/>
        <v>1.5265585798969303</v>
      </c>
      <c r="N218">
        <f t="shared" si="31"/>
        <v>0.32212092396133235</v>
      </c>
      <c r="O218">
        <f>((Table3714[[#This Row],[i1]]*Table3714[[#This Row],[w1]])+(Table3714[[#This Row],[i2]]*Table3714[[#This Row],[w2]]))</f>
        <v>7.3367744471146246E-2</v>
      </c>
      <c r="P218">
        <f>((Table3714[[#This Row],[i1]]*Table3714[[#This Row],[w3]])+(Table3714[[#This Row],[i2]]*Table3714[[#This Row],[w4]]))</f>
        <v>6.3210589141121987E-2</v>
      </c>
      <c r="Q218">
        <f>((1/(1 + EXP(-Table3714[[#This Row],[h1]]))))</f>
        <v>0.51833371292338404</v>
      </c>
      <c r="R218">
        <f>((1/(1 + EXP(-Table3714[[#This Row],[h2]]))))</f>
        <v>0.51579738766021221</v>
      </c>
      <c r="S218">
        <f>((Table3714[[#This Row],[out_h1]]*Table3714[[#This Row],[w5]])+(Table3714[[#This Row],[out_h2]]*Table3714[[#This Row],[w6]]))</f>
        <v>-1.1738175999861193</v>
      </c>
      <c r="T218">
        <f>((Table3714[[#This Row],[out_h1]]*Table3714[[#This Row],[w7]])+(Table3714[[#This Row],[out_h2]]*Table3714[[#This Row],[w8]]))</f>
        <v>0.95741590780297336</v>
      </c>
      <c r="U218">
        <f>((1/(1 + EXP(-Table3714[[#This Row],[o1]]))))</f>
        <v>0.23616562848219555</v>
      </c>
      <c r="V218">
        <f>((1/(1 + EXP(-Table3714[[#This Row],[o2]]))))</f>
        <v>0.72260412862808643</v>
      </c>
      <c r="W218">
        <f>((1/2 * (Table3714[[#This Row],[t1]]-Table3714[[#This Row],[out_o1]])^2))</f>
        <v>2.5575445753373248E-2</v>
      </c>
      <c r="X218">
        <f>((1/2 * (Table3714[[#This Row],[t2]]-Table3714[[#This Row],[out_o2]])^2))</f>
        <v>3.5750276013372474E-2</v>
      </c>
      <c r="Y218" s="30">
        <f>Table3714[[#This Row],[E1]]+Table3714[[#This Row],[E2]]</f>
        <v>6.1325721766745722E-2</v>
      </c>
      <c r="Z21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-1.4224837815473505E-3</v>
      </c>
      <c r="AA21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-2.844967563094701E-3</v>
      </c>
      <c r="AB21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-9.714830567319312E-4</v>
      </c>
      <c r="AC21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-1.9429661134638624E-3</v>
      </c>
      <c r="AD218">
        <f>(Table3714[[#This Row],[out_o1]]-Table3714[[#This Row],[t1]])*Table3714[[#This Row],[out_o1]]*(1-Table3714[[#This Row],[out_o1]])*Table3714[[#This Row],[out_h1]]</f>
        <v>2.1147154987760777E-2</v>
      </c>
      <c r="AE218">
        <f>(Table3714[[#This Row],[out_o1]]-Table3714[[#This Row],[t1]])*Table3714[[#This Row],[out_o1]]*(1-Table3714[[#This Row],[out_o1]])*Table3714[[#This Row],[out_h2]]</f>
        <v>2.1043677127644055E-2</v>
      </c>
      <c r="AF218">
        <f>(Table3714[[#This Row],[out_o2]]-Table3714[[#This Row],[t2]])*Table3714[[#This Row],[out_o2]]*(1-Table3714[[#This Row],[out_o2]])*Table3714[[#This Row],[out_h1]]</f>
        <v>-2.7782069003421818E-2</v>
      </c>
      <c r="AG218">
        <f>(Table3714[[#This Row],[out_o2]]-Table3714[[#This Row],[t2]])*Table3714[[#This Row],[out_o2]]*(1-Table3714[[#This Row],[out_o2]])*Table3714[[#This Row],[out_h2]]</f>
        <v>-2.7646124993376348E-2</v>
      </c>
    </row>
    <row r="219" spans="1:33">
      <c r="A219">
        <v>34</v>
      </c>
      <c r="B219">
        <v>0.05</v>
      </c>
      <c r="C219">
        <v>0.1</v>
      </c>
      <c r="D219">
        <v>0.01</v>
      </c>
      <c r="E219">
        <v>0.99</v>
      </c>
      <c r="F219" s="29">
        <v>0.8</v>
      </c>
      <c r="G219">
        <f t="shared" si="24"/>
        <v>0.33460896490982278</v>
      </c>
      <c r="H219">
        <f t="shared" si="25"/>
        <v>0.5692179298196457</v>
      </c>
      <c r="I219">
        <f t="shared" si="26"/>
        <v>-0.18638045699012648</v>
      </c>
      <c r="J219">
        <f t="shared" si="27"/>
        <v>0.72723908601974696</v>
      </c>
      <c r="K219">
        <f t="shared" si="28"/>
        <v>-0.804454452551015</v>
      </c>
      <c r="L219">
        <f t="shared" si="29"/>
        <v>-1.5011595655251748</v>
      </c>
      <c r="M219">
        <f t="shared" si="30"/>
        <v>1.5487842350996679</v>
      </c>
      <c r="N219">
        <f t="shared" si="31"/>
        <v>0.34423782395603342</v>
      </c>
      <c r="O219">
        <f>((Table3714[[#This Row],[i1]]*Table3714[[#This Row],[w1]])+(Table3714[[#This Row],[i2]]*Table3714[[#This Row],[w2]]))</f>
        <v>7.3652241227455714E-2</v>
      </c>
      <c r="P219">
        <f>((Table3714[[#This Row],[i1]]*Table3714[[#This Row],[w3]])+(Table3714[[#This Row],[i2]]*Table3714[[#This Row],[w4]]))</f>
        <v>6.3404885752468373E-2</v>
      </c>
      <c r="Q219">
        <f>((1/(1 + EXP(-Table3714[[#This Row],[h1]]))))</f>
        <v>0.5184047411150271</v>
      </c>
      <c r="R219">
        <f>((1/(1 + EXP(-Table3714[[#This Row],[h2]]))))</f>
        <v>0.51584591317578476</v>
      </c>
      <c r="S219">
        <f>((Table3714[[#This Row],[out_h1]]*Table3714[[#This Row],[w5]])+(Table3714[[#This Row],[out_h2]]*Table3714[[#This Row],[w6]]))</f>
        <v>-1.1914000291144378</v>
      </c>
      <c r="T219">
        <f>((Table3714[[#This Row],[out_h1]]*Table3714[[#This Row],[w7]])+(Table3714[[#This Row],[out_h2]]*Table3714[[#This Row],[w8]]))</f>
        <v>0.9804707650881237</v>
      </c>
      <c r="U219">
        <f>((1/(1 + EXP(-Table3714[[#This Row],[o1]]))))</f>
        <v>0.2330086351922952</v>
      </c>
      <c r="V219">
        <f>((1/(1 + EXP(-Table3714[[#This Row],[o2]]))))</f>
        <v>0.72720161643706904</v>
      </c>
      <c r="W219">
        <f>((1/2 * (Table3714[[#This Row],[t1]]-Table3714[[#This Row],[out_o1]])^2))</f>
        <v>2.4866425685165099E-2</v>
      </c>
      <c r="X219">
        <f>((1/2 * (Table3714[[#This Row],[t2]]-Table3714[[#This Row],[out_o2]])^2))</f>
        <v>3.4531495201644689E-2</v>
      </c>
      <c r="Y219" s="30">
        <f>Table3714[[#This Row],[E1]]+Table3714[[#This Row],[E2]]</f>
        <v>5.9397920886809785E-2</v>
      </c>
      <c r="Z21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-1.4081597932227912E-3</v>
      </c>
      <c r="AA21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-2.8163195864455825E-3</v>
      </c>
      <c r="AB21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-9.7087429880988562E-4</v>
      </c>
      <c r="AC21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-1.9417485976197712E-3</v>
      </c>
      <c r="AD219">
        <f>(Table3714[[#This Row],[out_o1]]-Table3714[[#This Row],[t1]])*Table3714[[#This Row],[out_o1]]*(1-Table3714[[#This Row],[out_o1]])*Table3714[[#This Row],[out_h1]]</f>
        <v>2.0661085510457498E-2</v>
      </c>
      <c r="AE219">
        <f>(Table3714[[#This Row],[out_o1]]-Table3714[[#This Row],[t1]])*Table3714[[#This Row],[out_o1]]*(1-Table3714[[#This Row],[out_o1]])*Table3714[[#This Row],[out_h2]]</f>
        <v>2.0559103104306042E-2</v>
      </c>
      <c r="AF219">
        <f>(Table3714[[#This Row],[out_o2]]-Table3714[[#This Row],[t2]])*Table3714[[#This Row],[out_o2]]*(1-Table3714[[#This Row],[out_o2]])*Table3714[[#This Row],[out_h1]]</f>
        <v>-2.702640512680032E-2</v>
      </c>
      <c r="AG219">
        <f>(Table3714[[#This Row],[out_o2]]-Table3714[[#This Row],[t2]])*Table3714[[#This Row],[out_o2]]*(1-Table3714[[#This Row],[out_o2]])*Table3714[[#This Row],[out_h2]]</f>
        <v>-2.689300372235523E-2</v>
      </c>
    </row>
    <row r="220" spans="1:33">
      <c r="A220">
        <v>35</v>
      </c>
      <c r="B220">
        <v>0.05</v>
      </c>
      <c r="C220">
        <v>0.1</v>
      </c>
      <c r="D220">
        <v>0.01</v>
      </c>
      <c r="E220">
        <v>0.99</v>
      </c>
      <c r="F220" s="29">
        <v>0.8</v>
      </c>
      <c r="G220">
        <f t="shared" si="24"/>
        <v>0.33573549274440101</v>
      </c>
      <c r="H220">
        <f t="shared" si="25"/>
        <v>0.57147098548880215</v>
      </c>
      <c r="I220">
        <f t="shared" si="26"/>
        <v>-0.18560375755107858</v>
      </c>
      <c r="J220">
        <f t="shared" si="27"/>
        <v>0.72879248489784276</v>
      </c>
      <c r="K220">
        <f t="shared" si="28"/>
        <v>-0.82098332095938098</v>
      </c>
      <c r="L220">
        <f t="shared" si="29"/>
        <v>-1.5176068480086196</v>
      </c>
      <c r="M220">
        <f t="shared" si="30"/>
        <v>1.5704053592011082</v>
      </c>
      <c r="N220">
        <f t="shared" si="31"/>
        <v>0.36575222693391762</v>
      </c>
      <c r="O220">
        <f>((Table3714[[#This Row],[i1]]*Table3714[[#This Row],[w1]])+(Table3714[[#This Row],[i2]]*Table3714[[#This Row],[w2]]))</f>
        <v>7.3933873186100271E-2</v>
      </c>
      <c r="P220">
        <f>((Table3714[[#This Row],[i1]]*Table3714[[#This Row],[w3]])+(Table3714[[#This Row],[i2]]*Table3714[[#This Row],[w4]]))</f>
        <v>6.3599060612230349E-2</v>
      </c>
      <c r="Q220">
        <f>((1/(1 + EXP(-Table3714[[#This Row],[h1]]))))</f>
        <v>0.51847505334131017</v>
      </c>
      <c r="R220">
        <f>((1/(1 + EXP(-Table3714[[#This Row],[h2]]))))</f>
        <v>0.51589440798541908</v>
      </c>
      <c r="S220">
        <f>((Table3714[[#This Row],[out_h1]]*Table3714[[#This Row],[w5]])+(Table3714[[#This Row],[out_h2]]*Table3714[[#This Row],[w6]]))</f>
        <v>-1.2085842575347656</v>
      </c>
      <c r="T220">
        <f>((Table3714[[#This Row],[out_h1]]*Table3714[[#This Row],[w7]])+(Table3714[[#This Row],[out_h2]]*Table3714[[#This Row],[w8]]))</f>
        <v>1.002905530962696</v>
      </c>
      <c r="U220">
        <f>((1/(1 + EXP(-Table3714[[#This Row],[o1]]))))</f>
        <v>0.22995164612496638</v>
      </c>
      <c r="V220">
        <f>((1/(1 + EXP(-Table3714[[#This Row],[o2]]))))</f>
        <v>0.73162945703006632</v>
      </c>
      <c r="W220">
        <f>((1/2 * (Table3714[[#This Row],[t1]]-Table3714[[#This Row],[out_o1]])^2))</f>
        <v>2.4189363316541219E-2</v>
      </c>
      <c r="X220">
        <f>((1/2 * (Table3714[[#This Row],[t2]]-Table3714[[#This Row],[out_o2]])^2))</f>
        <v>3.3377668737289173E-2</v>
      </c>
      <c r="Y220" s="30">
        <f>Table3714[[#This Row],[E1]]+Table3714[[#This Row],[E2]]</f>
        <v>5.7567032053830389E-2</v>
      </c>
      <c r="Z22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-1.3936300833281303E-3</v>
      </c>
      <c r="AA22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-2.7872601666562606E-3</v>
      </c>
      <c r="AB22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-9.6945051086409187E-4</v>
      </c>
      <c r="AC22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-1.9389010217281837E-3</v>
      </c>
      <c r="AD220">
        <f>(Table3714[[#This Row],[out_o1]]-Table3714[[#This Row],[t1]])*Table3714[[#This Row],[out_o1]]*(1-Table3714[[#This Row],[out_o1]])*Table3714[[#This Row],[out_h1]]</f>
        <v>2.0193407121019517E-2</v>
      </c>
      <c r="AE220">
        <f>(Table3714[[#This Row],[out_o1]]-Table3714[[#This Row],[t1]])*Table3714[[#This Row],[out_o1]]*(1-Table3714[[#This Row],[out_o1]])*Table3714[[#This Row],[out_h2]]</f>
        <v>2.0092896938377861E-2</v>
      </c>
      <c r="AF220">
        <f>(Table3714[[#This Row],[out_o2]]-Table3714[[#This Row],[t2]])*Table3714[[#This Row],[out_o2]]*(1-Table3714[[#This Row],[out_o2]])*Table3714[[#This Row],[out_h1]]</f>
        <v>-2.630249159614767E-2</v>
      </c>
      <c r="AG220">
        <f>(Table3714[[#This Row],[out_o2]]-Table3714[[#This Row],[t2]])*Table3714[[#This Row],[out_o2]]*(1-Table3714[[#This Row],[out_o2]])*Table3714[[#This Row],[out_h2]]</f>
        <v>-2.6171574202246983E-2</v>
      </c>
    </row>
    <row r="221" spans="1:33">
      <c r="A221">
        <v>36</v>
      </c>
      <c r="B221">
        <v>0.05</v>
      </c>
      <c r="C221">
        <v>0.1</v>
      </c>
      <c r="D221">
        <v>0.01</v>
      </c>
      <c r="E221">
        <v>0.99</v>
      </c>
      <c r="F221" s="29">
        <v>0.8</v>
      </c>
      <c r="G221">
        <f t="shared" si="24"/>
        <v>0.33685039681106349</v>
      </c>
      <c r="H221">
        <f t="shared" si="25"/>
        <v>0.57370079362212711</v>
      </c>
      <c r="I221">
        <f t="shared" si="26"/>
        <v>-0.1848281971423873</v>
      </c>
      <c r="J221">
        <f t="shared" si="27"/>
        <v>0.73034360571522527</v>
      </c>
      <c r="K221">
        <f t="shared" si="28"/>
        <v>-0.83713804665619662</v>
      </c>
      <c r="L221">
        <f t="shared" si="29"/>
        <v>-1.5336811655593219</v>
      </c>
      <c r="M221">
        <f t="shared" si="30"/>
        <v>1.5914473524780264</v>
      </c>
      <c r="N221">
        <f t="shared" si="31"/>
        <v>0.3866894862957152</v>
      </c>
      <c r="O221">
        <f>((Table3714[[#This Row],[i1]]*Table3714[[#This Row],[w1]])+(Table3714[[#This Row],[i2]]*Table3714[[#This Row],[w2]]))</f>
        <v>7.4212599202765892E-2</v>
      </c>
      <c r="P221">
        <f>((Table3714[[#This Row],[i1]]*Table3714[[#This Row],[w3]])+(Table3714[[#This Row],[i2]]*Table3714[[#This Row],[w4]]))</f>
        <v>6.3792950714403163E-2</v>
      </c>
      <c r="Q221">
        <f>((1/(1 + EXP(-Table3714[[#This Row],[h1]]))))</f>
        <v>0.51854463934981332</v>
      </c>
      <c r="R221">
        <f>((1/(1 + EXP(-Table3714[[#This Row],[h2]]))))</f>
        <v>0.5159428313786969</v>
      </c>
      <c r="S221">
        <f>((Table3714[[#This Row],[out_h1]]*Table3714[[#This Row],[w5]])+(Table3714[[#This Row],[out_h2]]*Table3714[[#This Row],[w6]]))</f>
        <v>-1.2253852494802011</v>
      </c>
      <c r="T221">
        <f>((Table3714[[#This Row],[out_h1]]*Table3714[[#This Row],[w7]])+(Table3714[[#This Row],[out_h2]]*Table3714[[#This Row],[w8]]))</f>
        <v>1.0247461618587186</v>
      </c>
      <c r="U221">
        <f>((1/(1 + EXP(-Table3714[[#This Row],[o1]]))))</f>
        <v>0.22699013545706379</v>
      </c>
      <c r="V221">
        <f>((1/(1 + EXP(-Table3714[[#This Row],[o2]]))))</f>
        <v>0.73589606266498053</v>
      </c>
      <c r="W221">
        <f>((1/2 * (Table3714[[#This Row],[t1]]-Table3714[[#This Row],[out_o1]])^2))</f>
        <v>2.3542359442837443E-2</v>
      </c>
      <c r="X221">
        <f>((1/2 * (Table3714[[#This Row],[t2]]-Table3714[[#This Row],[out_o2]])^2))</f>
        <v>3.2284405484579747E-2</v>
      </c>
      <c r="Y221" s="30">
        <f>Table3714[[#This Row],[E1]]+Table3714[[#This Row],[E2]]</f>
        <v>5.5826764927417186E-2</v>
      </c>
      <c r="Z22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-1.3789563581475448E-3</v>
      </c>
      <c r="AA22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-2.7579127162950896E-3</v>
      </c>
      <c r="AB22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-9.673031122645544E-4</v>
      </c>
      <c r="AC22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-1.9346062245291088E-3</v>
      </c>
      <c r="AD221">
        <f>(Table3714[[#This Row],[out_o1]]-Table3714[[#This Row],[t1]])*Table3714[[#This Row],[out_o1]]*(1-Table3714[[#This Row],[out_o1]])*Table3714[[#This Row],[out_h1]]</f>
        <v>1.9743227957756817E-2</v>
      </c>
      <c r="AE221">
        <f>(Table3714[[#This Row],[out_o1]]-Table3714[[#This Row],[t1]])*Table3714[[#This Row],[out_o1]]*(1-Table3714[[#This Row],[out_o1]])*Table3714[[#This Row],[out_h2]]</f>
        <v>1.9644165921476837E-2</v>
      </c>
      <c r="AF221">
        <f>(Table3714[[#This Row],[out_o2]]-Table3714[[#This Row],[t2]])*Table3714[[#This Row],[out_o2]]*(1-Table3714[[#This Row],[out_o2]])*Table3714[[#This Row],[out_h1]]</f>
        <v>-2.560878055059022E-2</v>
      </c>
      <c r="AG221">
        <f>(Table3714[[#This Row],[out_o2]]-Table3714[[#This Row],[t2]])*Table3714[[#This Row],[out_o2]]*(1-Table3714[[#This Row],[out_o2]])*Table3714[[#This Row],[out_h2]]</f>
        <v>-2.5480287988309293E-2</v>
      </c>
    </row>
    <row r="222" spans="1:33">
      <c r="A222">
        <v>37</v>
      </c>
      <c r="B222">
        <v>0.05</v>
      </c>
      <c r="C222">
        <v>0.1</v>
      </c>
      <c r="D222">
        <v>0.01</v>
      </c>
      <c r="E222">
        <v>0.99</v>
      </c>
      <c r="F222" s="29">
        <v>0.8</v>
      </c>
      <c r="G222">
        <f t="shared" si="24"/>
        <v>0.33795356189758152</v>
      </c>
      <c r="H222">
        <f t="shared" si="25"/>
        <v>0.57590712379516318</v>
      </c>
      <c r="I222">
        <f t="shared" si="26"/>
        <v>-0.18405435465257566</v>
      </c>
      <c r="J222">
        <f t="shared" si="27"/>
        <v>0.7318912906948486</v>
      </c>
      <c r="K222">
        <f t="shared" si="28"/>
        <v>-0.85293262902240208</v>
      </c>
      <c r="L222">
        <f t="shared" si="29"/>
        <v>-1.5493964982965034</v>
      </c>
      <c r="M222">
        <f t="shared" si="30"/>
        <v>1.6119343769184986</v>
      </c>
      <c r="N222">
        <f t="shared" si="31"/>
        <v>0.40707371668636261</v>
      </c>
      <c r="O222">
        <f>((Table3714[[#This Row],[i1]]*Table3714[[#This Row],[w1]])+(Table3714[[#This Row],[i2]]*Table3714[[#This Row],[w2]]))</f>
        <v>7.44883904743954E-2</v>
      </c>
      <c r="P222">
        <f>((Table3714[[#This Row],[i1]]*Table3714[[#This Row],[w3]])+(Table3714[[#This Row],[i2]]*Table3714[[#This Row],[w4]]))</f>
        <v>6.3986411336856092E-2</v>
      </c>
      <c r="Q222">
        <f>((1/(1 + EXP(-Table3714[[#This Row],[h1]]))))</f>
        <v>0.51861349196951645</v>
      </c>
      <c r="R222">
        <f>((1/(1 + EXP(-Table3714[[#This Row],[h2]]))))</f>
        <v>0.51599114721250283</v>
      </c>
      <c r="S222">
        <f>((Table3714[[#This Row],[out_h1]]*Table3714[[#This Row],[w5]])+(Table3714[[#This Row],[out_h2]]*Table3714[[#This Row],[w6]]))</f>
        <v>-1.2418172457950956</v>
      </c>
      <c r="T222">
        <f>((Table3714[[#This Row],[out_h1]]*Table3714[[#This Row],[w7]])+(Table3714[[#This Row],[out_h2]]*Table3714[[#This Row],[w8]]))</f>
        <v>1.046017350112463</v>
      </c>
      <c r="U222">
        <f>((1/(1 + EXP(-Table3714[[#This Row],[o1]]))))</f>
        <v>0.22411982620683768</v>
      </c>
      <c r="V222">
        <f>((1/(1 + EXP(-Table3714[[#This Row],[o2]]))))</f>
        <v>0.74000938803454575</v>
      </c>
      <c r="W222">
        <f>((1/2 * (Table3714[[#This Row],[t1]]-Table3714[[#This Row],[out_o1]])^2))</f>
        <v>2.2923649987423186E-2</v>
      </c>
      <c r="X222">
        <f>((1/2 * (Table3714[[#This Row],[t2]]-Table3714[[#This Row],[out_o2]])^2))</f>
        <v>3.1247653035431158E-2</v>
      </c>
      <c r="Y222" s="30">
        <f>Table3714[[#This Row],[E1]]+Table3714[[#This Row],[E2]]</f>
        <v>5.4171303022854347E-2</v>
      </c>
      <c r="Z22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-1.3641922287130153E-3</v>
      </c>
      <c r="AA22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-2.7283844574260306E-3</v>
      </c>
      <c r="AB22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-9.6451440279454877E-4</v>
      </c>
      <c r="AC22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-1.9290288055890975E-3</v>
      </c>
      <c r="AD222">
        <f>(Table3714[[#This Row],[out_o1]]-Table3714[[#This Row],[t1]])*Table3714[[#This Row],[out_o1]]*(1-Table3714[[#This Row],[out_o1]])*Table3714[[#This Row],[out_h1]]</f>
        <v>1.9309704359891919E-2</v>
      </c>
      <c r="AE222">
        <f>(Table3714[[#This Row],[out_o1]]-Table3714[[#This Row],[t1]])*Table3714[[#This Row],[out_o1]]*(1-Table3714[[#This Row],[out_o1]])*Table3714[[#This Row],[out_h2]]</f>
        <v>1.9212065746990924E-2</v>
      </c>
      <c r="AF222">
        <f>(Table3714[[#This Row],[out_o2]]-Table3714[[#This Row],[t2]])*Table3714[[#This Row],[out_o2]]*(1-Table3714[[#This Row],[out_o2]])*Table3714[[#This Row],[out_h1]]</f>
        <v>-2.494378797319239E-2</v>
      </c>
      <c r="AG222">
        <f>(Table3714[[#This Row],[out_o2]]-Table3714[[#This Row],[t2]])*Table3714[[#This Row],[out_o2]]*(1-Table3714[[#This Row],[out_o2]])*Table3714[[#This Row],[out_h2]]</f>
        <v>-2.4817660881197249E-2</v>
      </c>
    </row>
    <row r="223" spans="1:33">
      <c r="A223">
        <v>38</v>
      </c>
      <c r="B223">
        <v>0.05</v>
      </c>
      <c r="C223">
        <v>0.1</v>
      </c>
      <c r="D223">
        <v>0.01</v>
      </c>
      <c r="E223">
        <v>0.99</v>
      </c>
      <c r="F223" s="29">
        <v>0.8</v>
      </c>
      <c r="G223">
        <f t="shared" si="24"/>
        <v>0.33904491568055195</v>
      </c>
      <c r="H223">
        <f t="shared" si="25"/>
        <v>0.57808983136110403</v>
      </c>
      <c r="I223">
        <f t="shared" si="26"/>
        <v>-0.18328274313034001</v>
      </c>
      <c r="J223">
        <f t="shared" si="27"/>
        <v>0.73343451373931989</v>
      </c>
      <c r="K223">
        <f t="shared" si="28"/>
        <v>-0.86838039251031562</v>
      </c>
      <c r="L223">
        <f t="shared" si="29"/>
        <v>-1.5647661508940962</v>
      </c>
      <c r="M223">
        <f t="shared" si="30"/>
        <v>1.6318894072970525</v>
      </c>
      <c r="N223">
        <f t="shared" si="31"/>
        <v>0.42692784539132039</v>
      </c>
      <c r="O223">
        <f>((Table3714[[#This Row],[i1]]*Table3714[[#This Row],[w1]])+(Table3714[[#This Row],[i2]]*Table3714[[#This Row],[w2]]))</f>
        <v>7.4761228920138006E-2</v>
      </c>
      <c r="P223">
        <f>((Table3714[[#This Row],[i1]]*Table3714[[#This Row],[w3]])+(Table3714[[#This Row],[i2]]*Table3714[[#This Row],[w4]]))</f>
        <v>6.417931421741499E-2</v>
      </c>
      <c r="Q223">
        <f>((1/(1 + EXP(-Table3714[[#This Row],[h1]]))))</f>
        <v>0.51868160670643415</v>
      </c>
      <c r="R223">
        <f>((1/(1 + EXP(-Table3714[[#This Row],[h2]]))))</f>
        <v>0.51603932345537684</v>
      </c>
      <c r="S223">
        <f>((Table3714[[#This Row],[out_h1]]*Table3714[[#This Row],[w5]])+(Table3714[[#This Row],[out_h2]]*Table3714[[#This Row],[w6]]))</f>
        <v>-1.2578938030928779</v>
      </c>
      <c r="T223">
        <f>((Table3714[[#This Row],[out_h1]]*Table3714[[#This Row],[w7]])+(Table3714[[#This Row],[out_h2]]*Table3714[[#This Row],[w8]]))</f>
        <v>1.0667425762440443</v>
      </c>
      <c r="U223">
        <f>((1/(1 + EXP(-Table3714[[#This Row],[o1]]))))</f>
        <v>0.22133667535641829</v>
      </c>
      <c r="V223">
        <f>((1/(1 + EXP(-Table3714[[#This Row],[o2]]))))</f>
        <v>0.7439769504880861</v>
      </c>
      <c r="W223">
        <f>((1/2 * (Table3714[[#This Row],[t1]]-Table3714[[#This Row],[out_o1]])^2))</f>
        <v>2.2331595175352069E-2</v>
      </c>
      <c r="X223">
        <f>((1/2 * (Table3714[[#This Row],[t2]]-Table3714[[#This Row],[out_o2]])^2))</f>
        <v>3.0263670445570819E-2</v>
      </c>
      <c r="Y223" s="30">
        <f>Table3714[[#This Row],[E1]]+Table3714[[#This Row],[E2]]</f>
        <v>5.2595265620922885E-2</v>
      </c>
      <c r="Z22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-1.3493841723859882E-3</v>
      </c>
      <c r="AA22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-2.6987683447719764E-3</v>
      </c>
      <c r="AB22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-9.6115844243039998E-4</v>
      </c>
      <c r="AC22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-1.9223168848608E-3</v>
      </c>
      <c r="AD223">
        <f>(Table3714[[#This Row],[out_o1]]-Table3714[[#This Row],[t1]])*Table3714[[#This Row],[out_o1]]*(1-Table3714[[#This Row],[out_o1]])*Table3714[[#This Row],[out_h1]]</f>
        <v>1.8892038435770978E-2</v>
      </c>
      <c r="AE223">
        <f>(Table3714[[#This Row],[out_o1]]-Table3714[[#This Row],[t1]])*Table3714[[#This Row],[out_o1]]*(1-Table3714[[#This Row],[out_o1]])*Table3714[[#This Row],[out_h2]]</f>
        <v>1.8795798052283812E-2</v>
      </c>
      <c r="AF223">
        <f>(Table3714[[#This Row],[out_o2]]-Table3714[[#This Row],[t2]])*Table3714[[#This Row],[out_o2]]*(1-Table3714[[#This Row],[out_o2]])*Table3714[[#This Row],[out_h1]]</f>
        <v>-2.4306095039539007E-2</v>
      </c>
      <c r="AG223">
        <f>(Table3714[[#This Row],[out_o2]]-Table3714[[#This Row],[t2]])*Table3714[[#This Row],[out_o2]]*(1-Table3714[[#This Row],[out_o2]])*Table3714[[#This Row],[out_h2]]</f>
        <v>-2.4182274208047808E-2</v>
      </c>
    </row>
    <row r="224" spans="1:33">
      <c r="A224">
        <v>39</v>
      </c>
      <c r="B224">
        <v>0.05</v>
      </c>
      <c r="C224">
        <v>0.1</v>
      </c>
      <c r="D224">
        <v>0.01</v>
      </c>
      <c r="E224">
        <v>0.99</v>
      </c>
      <c r="F224" s="29">
        <v>0.8</v>
      </c>
      <c r="G224">
        <f t="shared" si="24"/>
        <v>0.34012442301846074</v>
      </c>
      <c r="H224">
        <f t="shared" si="25"/>
        <v>0.58024884603692162</v>
      </c>
      <c r="I224">
        <f t="shared" si="26"/>
        <v>-0.18251381637639569</v>
      </c>
      <c r="J224">
        <f t="shared" si="27"/>
        <v>0.73497236724720849</v>
      </c>
      <c r="K224">
        <f t="shared" si="28"/>
        <v>-0.88349402325893245</v>
      </c>
      <c r="L224">
        <f t="shared" si="29"/>
        <v>-1.5798027893359232</v>
      </c>
      <c r="M224">
        <f t="shared" si="30"/>
        <v>1.6513342833286837</v>
      </c>
      <c r="N224">
        <f t="shared" si="31"/>
        <v>0.44627366475775865</v>
      </c>
      <c r="O224">
        <f>((Table3714[[#This Row],[i1]]*Table3714[[#This Row],[w1]])+(Table3714[[#This Row],[i2]]*Table3714[[#This Row],[w2]]))</f>
        <v>7.5031105754615204E-2</v>
      </c>
      <c r="P224">
        <f>((Table3714[[#This Row],[i1]]*Table3714[[#This Row],[w3]])+(Table3714[[#This Row],[i2]]*Table3714[[#This Row],[w4]]))</f>
        <v>6.4371545905901065E-2</v>
      </c>
      <c r="Q224">
        <f>((1/(1 + EXP(-Table3714[[#This Row],[h1]]))))</f>
        <v>0.51874898138728864</v>
      </c>
      <c r="R224">
        <f>((1/(1 + EXP(-Table3714[[#This Row],[h2]]))))</f>
        <v>0.51608733177582378</v>
      </c>
      <c r="S224">
        <f>((Table3714[[#This Row],[out_h1]]*Table3714[[#This Row],[w5]])+(Table3714[[#This Row],[out_h2]]*Table3714[[#This Row],[w6]]))</f>
        <v>-1.2736278309077091</v>
      </c>
      <c r="T224">
        <f>((Table3714[[#This Row],[out_h1]]*Table3714[[#This Row],[w7]])+(Table3714[[#This Row],[out_h2]]*Table3714[[#This Row],[w8]]))</f>
        <v>1.0869441622933131</v>
      </c>
      <c r="U224">
        <f>((1/(1 + EXP(-Table3714[[#This Row],[o1]]))))</f>
        <v>0.21863685980327174</v>
      </c>
      <c r="V224">
        <f>((1/(1 + EXP(-Table3714[[#This Row],[o2]]))))</f>
        <v>0.74780585079568751</v>
      </c>
      <c r="W224">
        <f>((1/2 * (Table3714[[#This Row],[t1]]-Table3714[[#This Row],[out_o1]])^2))</f>
        <v>2.1764669634285031E-2</v>
      </c>
      <c r="X224">
        <f>((1/2 * (Table3714[[#This Row],[t2]]-Table3714[[#This Row],[out_o2]])^2))</f>
        <v>2.9329002954400388E-2</v>
      </c>
      <c r="Y224" s="30">
        <f>Table3714[[#This Row],[E1]]+Table3714[[#This Row],[E2]]</f>
        <v>5.109367258868542E-2</v>
      </c>
      <c r="Z22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-1.3345723854642497E-3</v>
      </c>
      <c r="AA22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-2.6691447709284995E-3</v>
      </c>
      <c r="AB22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-9.5730185398924079E-4</v>
      </c>
      <c r="AC22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-1.9146037079784816E-3</v>
      </c>
      <c r="AD224">
        <f>(Table3714[[#This Row],[out_o1]]-Table3714[[#This Row],[t1]])*Table3714[[#This Row],[out_o1]]*(1-Table3714[[#This Row],[out_o1]])*Table3714[[#This Row],[out_h1]]</f>
        <v>1.8489475678530345E-2</v>
      </c>
      <c r="AE224">
        <f>(Table3714[[#This Row],[out_o1]]-Table3714[[#This Row],[t1]])*Table3714[[#This Row],[out_o1]]*(1-Table3714[[#This Row],[out_o1]])*Table3714[[#This Row],[out_h2]]</f>
        <v>1.8394608011273746E-2</v>
      </c>
      <c r="AF224">
        <f>(Table3714[[#This Row],[out_o2]]-Table3714[[#This Row],[t2]])*Table3714[[#This Row],[out_o2]]*(1-Table3714[[#This Row],[out_o2]])*Table3714[[#This Row],[out_h1]]</f>
        <v>-2.3694348403338873E-2</v>
      </c>
      <c r="AG224">
        <f>(Table3714[[#This Row],[out_o2]]-Table3714[[#This Row],[t2]])*Table3714[[#This Row],[out_o2]]*(1-Table3714[[#This Row],[out_o2]])*Table3714[[#This Row],[out_h2]]</f>
        <v>-2.3572775049974393E-2</v>
      </c>
    </row>
    <row r="225" spans="1:33">
      <c r="A225">
        <v>40</v>
      </c>
      <c r="B225">
        <v>0.05</v>
      </c>
      <c r="C225">
        <v>0.1</v>
      </c>
      <c r="D225">
        <v>0.01</v>
      </c>
      <c r="E225">
        <v>0.99</v>
      </c>
      <c r="F225" s="29">
        <v>0.8</v>
      </c>
      <c r="G225">
        <f t="shared" si="24"/>
        <v>0.34119208092683212</v>
      </c>
      <c r="H225">
        <f t="shared" si="25"/>
        <v>0.58238416185366437</v>
      </c>
      <c r="I225">
        <f t="shared" si="26"/>
        <v>-0.18174797489320429</v>
      </c>
      <c r="J225">
        <f t="shared" si="27"/>
        <v>0.73650405021359122</v>
      </c>
      <c r="K225">
        <f t="shared" si="28"/>
        <v>-0.8982856038017567</v>
      </c>
      <c r="L225">
        <f t="shared" si="29"/>
        <v>-1.5945184757449422</v>
      </c>
      <c r="M225">
        <f t="shared" si="30"/>
        <v>1.6702897620513548</v>
      </c>
      <c r="N225">
        <f t="shared" si="31"/>
        <v>0.46513188479773815</v>
      </c>
      <c r="O225">
        <f>((Table3714[[#This Row],[i1]]*Table3714[[#This Row],[w1]])+(Table3714[[#This Row],[i2]]*Table3714[[#This Row],[w2]]))</f>
        <v>7.5298020231708049E-2</v>
      </c>
      <c r="P225">
        <f>((Table3714[[#This Row],[i1]]*Table3714[[#This Row],[w3]])+(Table3714[[#This Row],[i2]]*Table3714[[#This Row],[w4]]))</f>
        <v>6.4563006276698906E-2</v>
      </c>
      <c r="Q225">
        <f>((1/(1 + EXP(-Table3714[[#This Row],[h1]]))))</f>
        <v>0.51881561584577685</v>
      </c>
      <c r="R225">
        <f>((1/(1 + EXP(-Table3714[[#This Row],[h2]]))))</f>
        <v>0.51613514717072806</v>
      </c>
      <c r="S225">
        <f>((Table3714[[#This Row],[out_h1]]*Table3714[[#This Row],[w5]])+(Table3714[[#This Row],[out_h2]]*Table3714[[#This Row],[w6]]))</f>
        <v>-1.2890316268868647</v>
      </c>
      <c r="T225">
        <f>((Table3714[[#This Row],[out_h1]]*Table3714[[#This Row],[w7]])+(Table3714[[#This Row],[out_h2]]*Table3714[[#This Row],[w8]]))</f>
        <v>1.1066433253534484</v>
      </c>
      <c r="U225">
        <f>((1/(1 + EXP(-Table3714[[#This Row],[o1]]))))</f>
        <v>0.21601676311905349</v>
      </c>
      <c r="V225">
        <f>((1/(1 + EXP(-Table3714[[#This Row],[o2]]))))</f>
        <v>0.75150279405275633</v>
      </c>
      <c r="W225">
        <f>((1/2 * (Table3714[[#This Row],[t1]]-Table3714[[#This Row],[out_o1]])^2))</f>
        <v>2.1221453343026098E-2</v>
      </c>
      <c r="X225">
        <f>((1/2 * (Table3714[[#This Row],[t2]]-Table3714[[#This Row],[out_o2]])^2))</f>
        <v>2.8440458622320978E-2</v>
      </c>
      <c r="Y225" s="30">
        <f>Table3714[[#This Row],[E1]]+Table3714[[#This Row],[E2]]</f>
        <v>4.9661911965347076E-2</v>
      </c>
      <c r="Z22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-1.3197915379624355E-3</v>
      </c>
      <c r="AA22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-2.639583075924871E-3</v>
      </c>
      <c r="AB22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-9.5300455311699808E-4</v>
      </c>
      <c r="AC22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-1.9060091062339962E-3</v>
      </c>
      <c r="AD225">
        <f>(Table3714[[#This Row],[out_o1]]-Table3714[[#This Row],[t1]])*Table3714[[#This Row],[out_o1]]*(1-Table3714[[#This Row],[out_o1]])*Table3714[[#This Row],[out_h1]]</f>
        <v>1.810130264679128E-2</v>
      </c>
      <c r="AE225">
        <f>(Table3714[[#This Row],[out_o1]]-Table3714[[#This Row],[t1]])*Table3714[[#This Row],[out_o1]]*(1-Table3714[[#This Row],[out_o1]])*Table3714[[#This Row],[out_h2]]</f>
        <v>1.800778199467443E-2</v>
      </c>
      <c r="AF225">
        <f>(Table3714[[#This Row],[out_o2]]-Table3714[[#This Row],[t2]])*Table3714[[#This Row],[out_o2]]*(1-Table3714[[#This Row],[out_o2]])*Table3714[[#This Row],[out_h1]]</f>
        <v>-2.3107259658484799E-2</v>
      </c>
      <c r="AG225">
        <f>(Table3714[[#This Row],[out_o2]]-Table3714[[#This Row],[t2]])*Table3714[[#This Row],[out_o2]]*(1-Table3714[[#This Row],[out_o2]])*Table3714[[#This Row],[out_h2]]</f>
        <v>-2.2987875654246964E-2</v>
      </c>
    </row>
    <row r="226" spans="1:33">
      <c r="A226">
        <v>41</v>
      </c>
      <c r="B226">
        <v>0.05</v>
      </c>
      <c r="C226">
        <v>0.1</v>
      </c>
      <c r="D226">
        <v>0.01</v>
      </c>
      <c r="E226">
        <v>0.99</v>
      </c>
      <c r="F226" s="29">
        <v>0.8</v>
      </c>
      <c r="G226">
        <f t="shared" si="24"/>
        <v>0.34224791415720207</v>
      </c>
      <c r="H226">
        <f t="shared" si="25"/>
        <v>0.58449582831440428</v>
      </c>
      <c r="I226">
        <f t="shared" si="26"/>
        <v>-0.18098557125071069</v>
      </c>
      <c r="J226">
        <f t="shared" si="27"/>
        <v>0.73802885749857838</v>
      </c>
      <c r="K226">
        <f t="shared" si="28"/>
        <v>-0.91276664591918977</v>
      </c>
      <c r="L226">
        <f t="shared" si="29"/>
        <v>-1.6089247013406818</v>
      </c>
      <c r="M226">
        <f t="shared" si="30"/>
        <v>1.6887755697781426</v>
      </c>
      <c r="N226">
        <f t="shared" si="31"/>
        <v>0.48352218532113572</v>
      </c>
      <c r="O226">
        <f>((Table3714[[#This Row],[i1]]*Table3714[[#This Row],[w1]])+(Table3714[[#This Row],[i2]]*Table3714[[#This Row],[w2]]))</f>
        <v>7.5561978539300537E-2</v>
      </c>
      <c r="P226">
        <f>((Table3714[[#This Row],[i1]]*Table3714[[#This Row],[w3]])+(Table3714[[#This Row],[i2]]*Table3714[[#This Row],[w4]]))</f>
        <v>6.4753607187322301E-2</v>
      </c>
      <c r="Q226">
        <f>((1/(1 + EXP(-Table3714[[#This Row],[h1]]))))</f>
        <v>0.51888151164654506</v>
      </c>
      <c r="R226">
        <f>((1/(1 + EXP(-Table3714[[#This Row],[h2]]))))</f>
        <v>0.51618274763024263</v>
      </c>
      <c r="S226">
        <f>((Table3714[[#This Row],[out_h1]]*Table3714[[#This Row],[w5]])+(Table3714[[#This Row],[out_h2]]*Table3714[[#This Row],[w6]]))</f>
        <v>-1.3041169100832966</v>
      </c>
      <c r="T226">
        <f>((Table3714[[#This Row],[out_h1]]*Table3714[[#This Row],[w7]])+(Table3714[[#This Row],[out_h2]]*Table3714[[#This Row],[w8]]))</f>
        <v>1.1258602306374812</v>
      </c>
      <c r="U226">
        <f>((1/(1 + EXP(-Table3714[[#This Row],[o1]]))))</f>
        <v>0.21347296308863717</v>
      </c>
      <c r="V226">
        <f>((1/(1 + EXP(-Table3714[[#This Row],[o2]]))))</f>
        <v>0.75507411041701034</v>
      </c>
      <c r="W226">
        <f>((1/2 * (Table3714[[#This Row],[t1]]-Table3714[[#This Row],[out_o1]])^2))</f>
        <v>2.0700623354034949E-2</v>
      </c>
      <c r="X226">
        <f>((1/2 * (Table3714[[#This Row],[t2]]-Table3714[[#This Row],[out_o2]])^2))</f>
        <v>2.7595086798179524E-2</v>
      </c>
      <c r="Y226" s="30">
        <f>Table3714[[#This Row],[E1]]+Table3714[[#This Row],[E2]]</f>
        <v>4.8295710152214469E-2</v>
      </c>
      <c r="Z22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-1.3050714409272169E-3</v>
      </c>
      <c r="AA226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-2.6101428818544339E-3</v>
      </c>
      <c r="AB22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-9.4832041049145062E-4</v>
      </c>
      <c r="AC226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-1.8966408209829012E-3</v>
      </c>
      <c r="AD226">
        <f>(Table3714[[#This Row],[out_o1]]-Table3714[[#This Row],[t1]])*Table3714[[#This Row],[out_o1]]*(1-Table3714[[#This Row],[out_o1]])*Table3714[[#This Row],[out_h1]]</f>
        <v>1.772684472302544E-2</v>
      </c>
      <c r="AE226">
        <f>(Table3714[[#This Row],[out_o1]]-Table3714[[#This Row],[t1]])*Table3714[[#This Row],[out_o1]]*(1-Table3714[[#This Row],[out_o1]])*Table3714[[#This Row],[out_h2]]</f>
        <v>1.7634645310274599E-2</v>
      </c>
      <c r="AF226">
        <f>(Table3714[[#This Row],[out_o2]]-Table3714[[#This Row],[t2]])*Table3714[[#This Row],[out_o2]]*(1-Table3714[[#This Row],[out_o2]])*Table3714[[#This Row],[out_h1]]</f>
        <v>-2.2543604173234828E-2</v>
      </c>
      <c r="AG226">
        <f>(Table3714[[#This Row],[out_o2]]-Table3714[[#This Row],[t2]])*Table3714[[#This Row],[out_o2]]*(1-Table3714[[#This Row],[out_o2]])*Table3714[[#This Row],[out_h2]]</f>
        <v>-2.2426352225776859E-2</v>
      </c>
    </row>
    <row r="227" spans="1:33">
      <c r="A227">
        <v>42</v>
      </c>
      <c r="B227">
        <v>0.05</v>
      </c>
      <c r="C227">
        <v>0.1</v>
      </c>
      <c r="D227">
        <v>0.01</v>
      </c>
      <c r="E227">
        <v>0.99</v>
      </c>
      <c r="F227" s="29">
        <v>0.8</v>
      </c>
      <c r="G227">
        <f t="shared" si="24"/>
        <v>0.34329197130994382</v>
      </c>
      <c r="H227">
        <f t="shared" si="25"/>
        <v>0.58658394261988778</v>
      </c>
      <c r="I227">
        <f t="shared" si="26"/>
        <v>-0.18022691492231752</v>
      </c>
      <c r="J227">
        <f t="shared" si="27"/>
        <v>0.73954617015536472</v>
      </c>
      <c r="K227">
        <f t="shared" si="28"/>
        <v>-0.92694812169761009</v>
      </c>
      <c r="L227">
        <f t="shared" si="29"/>
        <v>-1.6230324175889015</v>
      </c>
      <c r="M227">
        <f t="shared" si="30"/>
        <v>1.7068104531167305</v>
      </c>
      <c r="N227">
        <f t="shared" si="31"/>
        <v>0.50146326710175726</v>
      </c>
      <c r="O227">
        <f>((Table3714[[#This Row],[i1]]*Table3714[[#This Row],[w1]])+(Table3714[[#This Row],[i2]]*Table3714[[#This Row],[w2]]))</f>
        <v>7.5822992827485974E-2</v>
      </c>
      <c r="P227">
        <f>((Table3714[[#This Row],[i1]]*Table3714[[#This Row],[w3]])+(Table3714[[#This Row],[i2]]*Table3714[[#This Row],[w4]]))</f>
        <v>6.4943271269420594E-2</v>
      </c>
      <c r="Q227">
        <f>((1/(1 + EXP(-Table3714[[#This Row],[h1]]))))</f>
        <v>0.51894667184249887</v>
      </c>
      <c r="R227">
        <f>((1/(1 + EXP(-Table3714[[#This Row],[h2]]))))</f>
        <v>0.51623011383576445</v>
      </c>
      <c r="S227">
        <f>((Table3714[[#This Row],[out_h1]]*Table3714[[#This Row],[w5]])+(Table3714[[#This Row],[out_h2]]*Table3714[[#This Row],[w6]]))</f>
        <v>-1.318894852416685</v>
      </c>
      <c r="T227">
        <f>((Table3714[[#This Row],[out_h1]]*Table3714[[#This Row],[w7]])+(Table3714[[#This Row],[out_h2]]*Table3714[[#This Row],[w8]]))</f>
        <v>1.1446140435713092</v>
      </c>
      <c r="U227">
        <f>((1/(1 + EXP(-Table3714[[#This Row],[o1]]))))</f>
        <v>0.21100221999821631</v>
      </c>
      <c r="V227">
        <f>((1/(1 + EXP(-Table3714[[#This Row],[o2]]))))</f>
        <v>0.75852577544615229</v>
      </c>
      <c r="W227">
        <f>((1/2 * (Table3714[[#This Row],[t1]]-Table3714[[#This Row],[out_o1]])^2))</f>
        <v>2.0200946222105672E-2</v>
      </c>
      <c r="X227">
        <f>((1/2 * (Table3714[[#This Row],[t2]]-Table3714[[#This Row],[out_o2]])^2))</f>
        <v>2.6790158316402555E-2</v>
      </c>
      <c r="Y227" s="30">
        <f>Table3714[[#This Row],[E1]]+Table3714[[#This Row],[E2]]</f>
        <v>4.699110453850823E-2</v>
      </c>
      <c r="Z22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-1.2904376358076799E-3</v>
      </c>
      <c r="AA227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-2.5808752716153598E-3</v>
      </c>
      <c r="AB22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-9.432978512748611E-4</v>
      </c>
      <c r="AC227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-1.8865957025497222E-3</v>
      </c>
      <c r="AD227">
        <f>(Table3714[[#This Row],[out_o1]]-Table3714[[#This Row],[t1]])*Table3714[[#This Row],[out_o1]]*(1-Table3714[[#This Row],[out_o1]])*Table3714[[#This Row],[out_h1]]</f>
        <v>1.7365463958296617E-2</v>
      </c>
      <c r="AE227">
        <f>(Table3714[[#This Row],[out_o1]]-Table3714[[#This Row],[t1]])*Table3714[[#This Row],[out_o1]]*(1-Table3714[[#This Row],[out_o1]])*Table3714[[#This Row],[out_h2]]</f>
        <v>1.7274560031715725E-2</v>
      </c>
      <c r="AF227">
        <f>(Table3714[[#This Row],[out_o2]]-Table3714[[#This Row],[t2]])*Table3714[[#This Row],[out_o2]]*(1-Table3714[[#This Row],[out_o2]])*Table3714[[#This Row],[out_h1]]</f>
        <v>-2.2002219455515951E-2</v>
      </c>
      <c r="AG227">
        <f>(Table3714[[#This Row],[out_o2]]-Table3714[[#This Row],[t2]])*Table3714[[#This Row],[out_o2]]*(1-Table3714[[#This Row],[out_o2]])*Table3714[[#This Row],[out_h2]]</f>
        <v>-2.1887043255973911E-2</v>
      </c>
    </row>
    <row r="228" spans="1:33">
      <c r="A228">
        <v>43</v>
      </c>
      <c r="B228">
        <v>0.05</v>
      </c>
      <c r="C228">
        <v>0.1</v>
      </c>
      <c r="D228">
        <v>0.01</v>
      </c>
      <c r="E228">
        <v>0.99</v>
      </c>
      <c r="F228" s="29">
        <v>0.8</v>
      </c>
      <c r="G228">
        <f t="shared" si="24"/>
        <v>0.34432432141858998</v>
      </c>
      <c r="H228">
        <f t="shared" si="25"/>
        <v>0.5886486428371801</v>
      </c>
      <c r="I228">
        <f t="shared" si="26"/>
        <v>-0.17947227664129764</v>
      </c>
      <c r="J228">
        <f t="shared" si="27"/>
        <v>0.74105544671740453</v>
      </c>
      <c r="K228">
        <f t="shared" si="28"/>
        <v>-0.94084049286424742</v>
      </c>
      <c r="L228">
        <f t="shared" si="29"/>
        <v>-1.636852065614274</v>
      </c>
      <c r="M228">
        <f t="shared" si="30"/>
        <v>1.7244122286811432</v>
      </c>
      <c r="N228">
        <f t="shared" si="31"/>
        <v>0.51897290170653643</v>
      </c>
      <c r="O228">
        <f>((Table3714[[#This Row],[i1]]*Table3714[[#This Row],[w1]])+(Table3714[[#This Row],[i2]]*Table3714[[#This Row],[w2]]))</f>
        <v>7.6081080354647515E-2</v>
      </c>
      <c r="P228">
        <f>((Table3714[[#This Row],[i1]]*Table3714[[#This Row],[w3]])+(Table3714[[#This Row],[i2]]*Table3714[[#This Row],[w4]]))</f>
        <v>6.513193083967557E-2</v>
      </c>
      <c r="Q228">
        <f>((1/(1 + EXP(-Table3714[[#This Row],[h1]]))))</f>
        <v>0.5190111007615561</v>
      </c>
      <c r="R228">
        <f>((1/(1 + EXP(-Table3714[[#This Row],[h2]]))))</f>
        <v>0.51627722888786209</v>
      </c>
      <c r="S228">
        <f>((Table3714[[#This Row],[out_h1]]*Table3714[[#This Row],[w5]])+(Table3714[[#This Row],[out_h2]]*Table3714[[#This Row],[w6]]))</f>
        <v>-1.3333761083772284</v>
      </c>
      <c r="T228">
        <f>((Table3714[[#This Row],[out_h1]]*Table3714[[#This Row],[w7]])+(Table3714[[#This Row],[out_h2]]*Table3714[[#This Row],[w8]]))</f>
        <v>1.1629229805354317</v>
      </c>
      <c r="U228">
        <f>((1/(1 + EXP(-Table3714[[#This Row],[o1]]))))</f>
        <v>0.2086014656388803</v>
      </c>
      <c r="V228">
        <f>((1/(1 + EXP(-Table3714[[#This Row],[o2]]))))</f>
        <v>0.76186342986584132</v>
      </c>
      <c r="W228">
        <f>((1/2 * (Table3714[[#This Row],[t1]]-Table3714[[#This Row],[out_o1]])^2))</f>
        <v>1.9721271076955673E-2</v>
      </c>
      <c r="X228">
        <f>((1/2 * (Table3714[[#This Row],[t2]]-Table3714[[#This Row],[out_o2]])^2))</f>
        <v>2.602314731628895E-2</v>
      </c>
      <c r="Y228" s="30">
        <f>Table3714[[#This Row],[E1]]+Table3714[[#This Row],[E2]]</f>
        <v>4.5744418393244626E-2</v>
      </c>
      <c r="Z22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-1.2759119145511308E-3</v>
      </c>
      <c r="AA228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-2.5518238291022616E-3</v>
      </c>
      <c r="AB22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-9.3798039683648863E-4</v>
      </c>
      <c r="AC228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-1.8759607936729773E-3</v>
      </c>
      <c r="AD228">
        <f>(Table3714[[#This Row],[out_o1]]-Table3714[[#This Row],[t1]])*Table3714[[#This Row],[out_o1]]*(1-Table3714[[#This Row],[out_o1]])*Table3714[[#This Row],[out_h1]]</f>
        <v>1.7016557008960168E-2</v>
      </c>
      <c r="AE228">
        <f>(Table3714[[#This Row],[out_o1]]-Table3714[[#This Row],[t1]])*Table3714[[#This Row],[out_o1]]*(1-Table3714[[#This Row],[out_o1]])*Table3714[[#This Row],[out_h2]]</f>
        <v>1.6926922921123425E-2</v>
      </c>
      <c r="AF228">
        <f>(Table3714[[#This Row],[out_o2]]-Table3714[[#This Row],[t2]])*Table3714[[#This Row],[out_o2]]*(1-Table3714[[#This Row],[out_o2]])*Table3714[[#This Row],[out_h1]]</f>
        <v>-2.1482003177807091E-2</v>
      </c>
      <c r="AG228">
        <f>(Table3714[[#This Row],[out_o2]]-Table3714[[#This Row],[t2]])*Table3714[[#This Row],[out_o2]]*(1-Table3714[[#This Row],[out_o2]])*Table3714[[#This Row],[out_h2]]</f>
        <v>-2.1368847516604013E-2</v>
      </c>
    </row>
    <row r="229" spans="1:33">
      <c r="A229">
        <v>44</v>
      </c>
      <c r="B229">
        <v>0.05</v>
      </c>
      <c r="C229">
        <v>0.1</v>
      </c>
      <c r="D229">
        <v>0.01</v>
      </c>
      <c r="E229">
        <v>0.99</v>
      </c>
      <c r="F229" s="29">
        <v>0.8</v>
      </c>
      <c r="G229">
        <f t="shared" si="24"/>
        <v>0.34534505095023088</v>
      </c>
      <c r="H229">
        <f t="shared" si="25"/>
        <v>0.59069010190046189</v>
      </c>
      <c r="I229">
        <f t="shared" si="26"/>
        <v>-0.17872189232382846</v>
      </c>
      <c r="J229">
        <f t="shared" si="27"/>
        <v>0.74255621535234295</v>
      </c>
      <c r="K229">
        <f t="shared" si="28"/>
        <v>-0.95445373847141557</v>
      </c>
      <c r="L229">
        <f t="shared" si="29"/>
        <v>-1.6503936039511726</v>
      </c>
      <c r="M229">
        <f t="shared" si="30"/>
        <v>1.7415978312233888</v>
      </c>
      <c r="N229">
        <f t="shared" si="31"/>
        <v>0.53606797971981968</v>
      </c>
      <c r="O229">
        <f>((Table3714[[#This Row],[i1]]*Table3714[[#This Row],[w1]])+(Table3714[[#This Row],[i2]]*Table3714[[#This Row],[w2]]))</f>
        <v>7.6336262737557739E-2</v>
      </c>
      <c r="P229">
        <f>((Table3714[[#This Row],[i1]]*Table3714[[#This Row],[w3]])+(Table3714[[#This Row],[i2]]*Table3714[[#This Row],[w4]]))</f>
        <v>6.5319526919042872E-2</v>
      </c>
      <c r="Q229">
        <f>((1/(1 + EXP(-Table3714[[#This Row],[h1]]))))</f>
        <v>0.51907480381938043</v>
      </c>
      <c r="R229">
        <f>((1/(1 + EXP(-Table3714[[#This Row],[h2]]))))</f>
        <v>0.51632407806127056</v>
      </c>
      <c r="S229">
        <f>((Table3714[[#This Row],[out_h1]]*Table3714[[#This Row],[w5]])+(Table3714[[#This Row],[out_h2]]*Table3714[[#This Row],[w6]]))</f>
        <v>-1.3475708430500313</v>
      </c>
      <c r="T229">
        <f>((Table3714[[#This Row],[out_h1]]*Table3714[[#This Row],[w7]])+(Table3714[[#This Row],[out_h2]]*Table3714[[#This Row],[w8]]))</f>
        <v>1.1808043579815428</v>
      </c>
      <c r="U229">
        <f>((1/(1 + EXP(-Table3714[[#This Row],[o1]]))))</f>
        <v>0.20626779299065662</v>
      </c>
      <c r="V229">
        <f>((1/(1 + EXP(-Table3714[[#This Row],[o2]]))))</f>
        <v>0.76509239864664058</v>
      </c>
      <c r="W229">
        <f>((1/2 * (Table3714[[#This Row],[t1]]-Table3714[[#This Row],[out_o1]])^2))</f>
        <v>1.9260523282711616E-2</v>
      </c>
      <c r="X229">
        <f>((1/2 * (Table3714[[#This Row],[t2]]-Table3714[[#This Row],[out_o2]])^2))</f>
        <v>2.5291714573260817E-2</v>
      </c>
      <c r="Y229" s="30">
        <f>Table3714[[#This Row],[E1]]+Table3714[[#This Row],[E2]]</f>
        <v>4.4552237855972433E-2</v>
      </c>
      <c r="Z22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-1.261512778264465E-3</v>
      </c>
      <c r="AA229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-2.5230255565289301E-3</v>
      </c>
      <c r="AB22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-9.3240715363040983E-4</v>
      </c>
      <c r="AC229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-1.8648143072608197E-3</v>
      </c>
      <c r="AD229">
        <f>(Table3714[[#This Row],[out_o1]]-Table3714[[#This Row],[t1]])*Table3714[[#This Row],[out_o1]]*(1-Table3714[[#This Row],[out_o1]])*Table3714[[#This Row],[out_h1]]</f>
        <v>1.6679553168440487E-2</v>
      </c>
      <c r="AE229">
        <f>(Table3714[[#This Row],[out_o1]]-Table3714[[#This Row],[t1]])*Table3714[[#This Row],[out_o1]]*(1-Table3714[[#This Row],[out_o1]])*Table3714[[#This Row],[out_h2]]</f>
        <v>1.659116344850687E-2</v>
      </c>
      <c r="AF229">
        <f>(Table3714[[#This Row],[out_o2]]-Table3714[[#This Row],[t2]])*Table3714[[#This Row],[out_o2]]*(1-Table3714[[#This Row],[out_o2]])*Table3714[[#This Row],[out_h1]]</f>
        <v>-2.0981910964741644E-2</v>
      </c>
      <c r="AG229">
        <f>(Table3714[[#This Row],[out_o2]]-Table3714[[#This Row],[t2]])*Table3714[[#This Row],[out_o2]]*(1-Table3714[[#This Row],[out_o2]])*Table3714[[#This Row],[out_h2]]</f>
        <v>-2.0870721821056749E-2</v>
      </c>
    </row>
    <row r="230" spans="1:33">
      <c r="A230">
        <v>45</v>
      </c>
      <c r="B230">
        <v>0.05</v>
      </c>
      <c r="C230">
        <v>0.1</v>
      </c>
      <c r="D230">
        <v>0.01</v>
      </c>
      <c r="E230">
        <v>0.99</v>
      </c>
      <c r="F230" s="29">
        <v>0.8</v>
      </c>
      <c r="G230">
        <f t="shared" si="24"/>
        <v>0.34635426117284246</v>
      </c>
      <c r="H230">
        <f t="shared" si="25"/>
        <v>0.59270852234568505</v>
      </c>
      <c r="I230">
        <f t="shared" si="26"/>
        <v>-0.17797596660092413</v>
      </c>
      <c r="J230">
        <f t="shared" si="27"/>
        <v>0.74404806679815161</v>
      </c>
      <c r="K230">
        <f t="shared" si="28"/>
        <v>-0.96779738100616797</v>
      </c>
      <c r="L230">
        <f t="shared" si="29"/>
        <v>-1.6636665347099782</v>
      </c>
      <c r="M230">
        <f t="shared" si="30"/>
        <v>1.7583833599951821</v>
      </c>
      <c r="N230">
        <f t="shared" si="31"/>
        <v>0.55276455717666506</v>
      </c>
      <c r="O230">
        <f>((Table3714[[#This Row],[i1]]*Table3714[[#This Row],[w1]])+(Table3714[[#This Row],[i2]]*Table3714[[#This Row],[w2]]))</f>
        <v>7.6588565293210634E-2</v>
      </c>
      <c r="P230">
        <f>((Table3714[[#This Row],[i1]]*Table3714[[#This Row],[w3]])+(Table3714[[#This Row],[i2]]*Table3714[[#This Row],[w4]]))</f>
        <v>6.5506008349768954E-2</v>
      </c>
      <c r="Q230">
        <f>((1/(1 + EXP(-Table3714[[#This Row],[h1]]))))</f>
        <v>0.5191377873550278</v>
      </c>
      <c r="R230">
        <f>((1/(1 + EXP(-Table3714[[#This Row],[h2]]))))</f>
        <v>0.51637064858431303</v>
      </c>
      <c r="S230">
        <f>((Table3714[[#This Row],[out_h1]]*Table3714[[#This Row],[w5]])+(Table3714[[#This Row],[out_h2]]*Table3714[[#This Row],[w6]]))</f>
        <v>-1.3614887585397408</v>
      </c>
      <c r="T230">
        <f>((Table3714[[#This Row],[out_h1]]*Table3714[[#This Row],[w7]])+(Table3714[[#This Row],[out_h2]]*Table3714[[#This Row],[w8]]))</f>
        <v>1.1982746397335333</v>
      </c>
      <c r="U230">
        <f>((1/(1 + EXP(-Table3714[[#This Row],[o1]]))))</f>
        <v>0.2039984465514367</v>
      </c>
      <c r="V230">
        <f>((1/(1 + EXP(-Table3714[[#This Row],[o2]]))))</f>
        <v>0.76821770930759237</v>
      </c>
      <c r="W230">
        <f>((1/2 * (Table3714[[#This Row],[t1]]-Table3714[[#This Row],[out_o1]])^2))</f>
        <v>1.8817698632185319E-2</v>
      </c>
      <c r="X230">
        <f>((1/2 * (Table3714[[#This Row],[t2]]-Table3714[[#This Row],[out_o2]])^2))</f>
        <v>2.4593692232385798E-2</v>
      </c>
      <c r="Y230" s="30">
        <f>Table3714[[#This Row],[E1]]+Table3714[[#This Row],[E2]]</f>
        <v>4.3411390864571117E-2</v>
      </c>
      <c r="Z23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-1.2472558414900997E-3</v>
      </c>
      <c r="AA230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-2.4945116829801993E-3</v>
      </c>
      <c r="AB23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-9.2661325389868643E-4</v>
      </c>
      <c r="AC230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-1.8532265077973729E-3</v>
      </c>
      <c r="AD230">
        <f>(Table3714[[#This Row],[out_o1]]-Table3714[[#This Row],[t1]])*Table3714[[#This Row],[out_o1]]*(1-Table3714[[#This Row],[out_o1]])*Table3714[[#This Row],[out_h1]]</f>
        <v>1.6353912495285502E-2</v>
      </c>
      <c r="AE230">
        <f>(Table3714[[#This Row],[out_o1]]-Table3714[[#This Row],[t1]])*Table3714[[#This Row],[out_o1]]*(1-Table3714[[#This Row],[out_o1]])*Table3714[[#This Row],[out_h2]]</f>
        <v>1.6266741908938578E-2</v>
      </c>
      <c r="AF230">
        <f>(Table3714[[#This Row],[out_o2]]-Table3714[[#This Row],[t2]])*Table3714[[#This Row],[out_o2]]*(1-Table3714[[#This Row],[out_o2]])*Table3714[[#This Row],[out_h1]]</f>
        <v>-2.0500954025677826E-2</v>
      </c>
      <c r="AG230">
        <f>(Table3714[[#This Row],[out_o2]]-Table3714[[#This Row],[t2]])*Table3714[[#This Row],[out_o2]]*(1-Table3714[[#This Row],[out_o2]])*Table3714[[#This Row],[out_h2]]</f>
        <v>-2.0391678634629672E-2</v>
      </c>
    </row>
    <row r="231" spans="1:33">
      <c r="A231">
        <v>46</v>
      </c>
      <c r="B231">
        <v>0.05</v>
      </c>
      <c r="C231">
        <v>0.1</v>
      </c>
      <c r="D231">
        <v>0.01</v>
      </c>
      <c r="E231">
        <v>0.99</v>
      </c>
      <c r="F231" s="29">
        <v>0.8</v>
      </c>
      <c r="G231">
        <f t="shared" si="24"/>
        <v>0.34735206584603456</v>
      </c>
      <c r="H231">
        <f t="shared" si="25"/>
        <v>0.59470413169206926</v>
      </c>
      <c r="I231">
        <f t="shared" si="26"/>
        <v>-0.17723467599780518</v>
      </c>
      <c r="J231">
        <f t="shared" si="27"/>
        <v>0.74553064800438951</v>
      </c>
      <c r="K231">
        <f t="shared" si="28"/>
        <v>-0.98088051100239637</v>
      </c>
      <c r="L231">
        <f t="shared" si="29"/>
        <v>-1.676679928237129</v>
      </c>
      <c r="M231">
        <f t="shared" si="30"/>
        <v>1.7747841232157244</v>
      </c>
      <c r="N231">
        <f t="shared" si="31"/>
        <v>0.56907790008436876</v>
      </c>
      <c r="O231">
        <f>((Table3714[[#This Row],[i1]]*Table3714[[#This Row],[w1]])+(Table3714[[#This Row],[i2]]*Table3714[[#This Row],[w2]]))</f>
        <v>7.683801646150866E-2</v>
      </c>
      <c r="P231">
        <f>((Table3714[[#This Row],[i1]]*Table3714[[#This Row],[w3]])+(Table3714[[#This Row],[i2]]*Table3714[[#This Row],[w4]]))</f>
        <v>6.5691331000548692E-2</v>
      </c>
      <c r="Q231">
        <f>((1/(1 + EXP(-Table3714[[#This Row],[h1]]))))</f>
        <v>0.51920005848678663</v>
      </c>
      <c r="R231">
        <f>((1/(1 + EXP(-Table3714[[#This Row],[h2]]))))</f>
        <v>0.51641692944034145</v>
      </c>
      <c r="S231">
        <f>((Table3714[[#This Row],[out_h1]]*Table3714[[#This Row],[w5]])+(Table3714[[#This Row],[out_h2]]*Table3714[[#This Row],[w6]]))</f>
        <v>-1.3751391188754636</v>
      </c>
      <c r="T231">
        <f>((Table3714[[#This Row],[out_h1]]*Table3714[[#This Row],[w7]])+(Table3714[[#This Row],[out_h2]]*Table3714[[#This Row],[w8]]))</f>
        <v>1.2153494823489517</v>
      </c>
      <c r="U231">
        <f>((1/(1 + EXP(-Table3714[[#This Row],[o1]]))))</f>
        <v>0.20179081327526835</v>
      </c>
      <c r="V231">
        <f>((1/(1 + EXP(-Table3714[[#This Row],[o2]]))))</f>
        <v>0.7712441093947745</v>
      </c>
      <c r="W231">
        <f>((1/2 * (Table3714[[#This Row],[t1]]-Table3714[[#This Row],[out_o1]])^2))</f>
        <v>1.8391858028394423E-2</v>
      </c>
      <c r="X231">
        <f>((1/2 * (Table3714[[#This Row],[t2]]-Table3714[[#This Row],[out_o2]])^2))</f>
        <v>2.3927069837242691E-2</v>
      </c>
      <c r="Y231" s="30">
        <f>Table3714[[#This Row],[E1]]+Table3714[[#This Row],[E2]]</f>
        <v>4.231892786563711E-2</v>
      </c>
      <c r="Z23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-1.2331541884050261E-3</v>
      </c>
      <c r="AA231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-2.4663083768100523E-3</v>
      </c>
      <c r="AB23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-9.2063025260419632E-4</v>
      </c>
      <c r="AC231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-1.8412605052083926E-3</v>
      </c>
      <c r="AD231">
        <f>(Table3714[[#This Row],[out_o1]]-Table3714[[#This Row],[t1]])*Table3714[[#This Row],[out_o1]]*(1-Table3714[[#This Row],[out_o1]])*Table3714[[#This Row],[out_h1]]</f>
        <v>1.6039124037213214E-2</v>
      </c>
      <c r="AE231">
        <f>(Table3714[[#This Row],[out_o1]]-Table3714[[#This Row],[t1]])*Table3714[[#This Row],[out_o1]]*(1-Table3714[[#This Row],[out_o1]])*Table3714[[#This Row],[out_h2]]</f>
        <v>1.5953147637061012E-2</v>
      </c>
      <c r="AF231">
        <f>(Table3714[[#This Row],[out_o2]]-Table3714[[#This Row],[t2]])*Table3714[[#This Row],[out_o2]]*(1-Table3714[[#This Row],[out_o2]])*Table3714[[#This Row],[out_h1]]</f>
        <v>-2.0038196697318145E-2</v>
      </c>
      <c r="AG231">
        <f>(Table3714[[#This Row],[out_o2]]-Table3714[[#This Row],[t2]])*Table3714[[#This Row],[out_o2]]*(1-Table3714[[#This Row],[out_o2]])*Table3714[[#This Row],[out_h2]]</f>
        <v>-1.9930783598349655E-2</v>
      </c>
    </row>
    <row r="232" spans="1:33">
      <c r="A232">
        <v>47</v>
      </c>
      <c r="B232">
        <v>0.05</v>
      </c>
      <c r="C232">
        <v>0.1</v>
      </c>
      <c r="D232">
        <v>0.01</v>
      </c>
      <c r="E232">
        <v>0.99</v>
      </c>
      <c r="F232" s="29">
        <v>0.8</v>
      </c>
      <c r="G232">
        <f t="shared" si="24"/>
        <v>0.34833858919675859</v>
      </c>
      <c r="H232">
        <f t="shared" si="25"/>
        <v>0.5966771783935173</v>
      </c>
      <c r="I232">
        <f t="shared" si="26"/>
        <v>-0.17649817179572183</v>
      </c>
      <c r="J232">
        <f t="shared" si="27"/>
        <v>0.74700365640855626</v>
      </c>
      <c r="K232">
        <f t="shared" si="28"/>
        <v>-0.99371181023216693</v>
      </c>
      <c r="L232">
        <f t="shared" si="29"/>
        <v>-1.6894424463467779</v>
      </c>
      <c r="M232">
        <f t="shared" si="30"/>
        <v>1.790814680573579</v>
      </c>
      <c r="N232">
        <f t="shared" si="31"/>
        <v>0.58502252696304846</v>
      </c>
      <c r="O232">
        <f>((Table3714[[#This Row],[i1]]*Table3714[[#This Row],[w1]])+(Table3714[[#This Row],[i2]]*Table3714[[#This Row],[w2]]))</f>
        <v>7.7084647299189665E-2</v>
      </c>
      <c r="P232">
        <f>((Table3714[[#This Row],[i1]]*Table3714[[#This Row],[w3]])+(Table3714[[#This Row],[i2]]*Table3714[[#This Row],[w4]]))</f>
        <v>6.5875457051069536E-2</v>
      </c>
      <c r="Q232">
        <f>((1/(1 + EXP(-Table3714[[#This Row],[h1]]))))</f>
        <v>0.51926162498581152</v>
      </c>
      <c r="R232">
        <f>((1/(1 + EXP(-Table3714[[#This Row],[h2]]))))</f>
        <v>0.516462911189011</v>
      </c>
      <c r="S232">
        <f>((Table3714[[#This Row],[out_h1]]*Table3714[[#This Row],[w5]])+(Table3714[[#This Row],[out_h2]]*Table3714[[#This Row],[w6]]))</f>
        <v>-1.3885307734752887</v>
      </c>
      <c r="T232">
        <f>((Table3714[[#This Row],[out_h1]]*Table3714[[#This Row],[w7]])+(Table3714[[#This Row],[out_h2]]*Table3714[[#This Row],[w8]]))</f>
        <v>1.2320437784695715</v>
      </c>
      <c r="U232">
        <f>((1/(1 + EXP(-Table3714[[#This Row],[o1]]))))</f>
        <v>0.1996424140850438</v>
      </c>
      <c r="V232">
        <f>((1/(1 + EXP(-Table3714[[#This Row],[o2]]))))</f>
        <v>0.77417608310715591</v>
      </c>
      <c r="W232">
        <f>((1/2 * (Table3714[[#This Row],[t1]]-Table3714[[#This Row],[out_o1]])^2))</f>
        <v>1.7982122610001608E-2</v>
      </c>
      <c r="X232">
        <f>((1/2 * (Table3714[[#This Row],[t2]]-Table3714[[#This Row],[out_o2]])^2))</f>
        <v>2.3289981551484634E-2</v>
      </c>
      <c r="Y232" s="30">
        <f>Table3714[[#This Row],[E1]]+Table3714[[#This Row],[E2]]</f>
        <v>4.1272104161486245E-2</v>
      </c>
      <c r="Z23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-1.2192186865677508E-3</v>
      </c>
      <c r="AA232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-2.4384373731355016E-3</v>
      </c>
      <c r="AB23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-9.144864847036784E-4</v>
      </c>
      <c r="AC232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-1.8289729694073568E-3</v>
      </c>
      <c r="AD232">
        <f>(Table3714[[#This Row],[out_o1]]-Table3714[[#This Row],[t1]])*Table3714[[#This Row],[out_o1]]*(1-Table3714[[#This Row],[out_o1]])*Table3714[[#This Row],[out_h1]]</f>
        <v>1.5734704149735552E-2</v>
      </c>
      <c r="AE232">
        <f>(Table3714[[#This Row],[out_o1]]-Table3714[[#This Row],[t1]])*Table3714[[#This Row],[out_o1]]*(1-Table3714[[#This Row],[out_o1]])*Table3714[[#This Row],[out_h2]]</f>
        <v>1.564989731735382E-2</v>
      </c>
      <c r="AF232">
        <f>(Table3714[[#This Row],[out_o2]]-Table3714[[#This Row],[t2]])*Table3714[[#This Row],[out_o2]]*(1-Table3714[[#This Row],[out_o2]])*Table3714[[#This Row],[out_h1]]</f>
        <v>-1.9592753947412046E-2</v>
      </c>
      <c r="AG232">
        <f>(Table3714[[#This Row],[out_o2]]-Table3714[[#This Row],[t2]])*Table3714[[#This Row],[out_o2]]*(1-Table3714[[#This Row],[out_o2]])*Table3714[[#This Row],[out_h2]]</f>
        <v>-1.9487153016876427E-2</v>
      </c>
    </row>
    <row r="233" spans="1:33">
      <c r="A233">
        <v>48</v>
      </c>
      <c r="B233">
        <v>0.05</v>
      </c>
      <c r="C233">
        <v>0.1</v>
      </c>
      <c r="D233">
        <v>0.01</v>
      </c>
      <c r="E233">
        <v>0.99</v>
      </c>
      <c r="F233" s="29">
        <v>0.8</v>
      </c>
      <c r="G233">
        <f t="shared" si="24"/>
        <v>0.34931396414601279</v>
      </c>
      <c r="H233">
        <f t="shared" si="25"/>
        <v>0.59862792829202571</v>
      </c>
      <c r="I233">
        <f t="shared" si="26"/>
        <v>-0.17576658260795888</v>
      </c>
      <c r="J233">
        <f t="shared" si="27"/>
        <v>0.74846683478408216</v>
      </c>
      <c r="K233">
        <f t="shared" si="28"/>
        <v>-1.0062995735519553</v>
      </c>
      <c r="L233">
        <f t="shared" si="29"/>
        <v>-1.7019623642006609</v>
      </c>
      <c r="M233">
        <f t="shared" si="30"/>
        <v>1.8064888837315085</v>
      </c>
      <c r="N233">
        <f t="shared" si="31"/>
        <v>0.60061224937654956</v>
      </c>
      <c r="O233">
        <f>((Table3714[[#This Row],[i1]]*Table3714[[#This Row],[w1]])+(Table3714[[#This Row],[i2]]*Table3714[[#This Row],[w2]]))</f>
        <v>7.7328491036503216E-2</v>
      </c>
      <c r="P233">
        <f>((Table3714[[#This Row],[i1]]*Table3714[[#This Row],[w3]])+(Table3714[[#This Row],[i2]]*Table3714[[#This Row],[w4]]))</f>
        <v>6.6058354348010273E-2</v>
      </c>
      <c r="Q233">
        <f>((1/(1 + EXP(-Table3714[[#This Row],[h1]]))))</f>
        <v>0.5193224951654285</v>
      </c>
      <c r="R233">
        <f>((1/(1 + EXP(-Table3714[[#This Row],[h2]]))))</f>
        <v>0.51650858580540449</v>
      </c>
      <c r="S233">
        <f>((Table3714[[#This Row],[out_h1]]*Table3714[[#This Row],[w5]])+(Table3714[[#This Row],[out_h2]]*Table3714[[#This Row],[w6]]))</f>
        <v>-1.4016721792482141</v>
      </c>
      <c r="T233">
        <f>((Table3714[[#This Row],[out_h1]]*Table3714[[#This Row],[w7]])+(Table3714[[#This Row],[out_h2]]*Table3714[[#This Row],[w8]]))</f>
        <v>1.2483716981309412</v>
      </c>
      <c r="U233">
        <f>((1/(1 + EXP(-Table3714[[#This Row],[o1]]))))</f>
        <v>0.19755089592551309</v>
      </c>
      <c r="V233">
        <f>((1/(1 + EXP(-Table3714[[#This Row],[o2]]))))</f>
        <v>0.77701786706058884</v>
      </c>
      <c r="W233">
        <f>((1/2 * (Table3714[[#This Row],[t1]]-Table3714[[#This Row],[out_o1]])^2))</f>
        <v>1.758766928123132E-2</v>
      </c>
      <c r="X233">
        <f>((1/2 * (Table3714[[#This Row],[t2]]-Table3714[[#This Row],[out_o2]])^2))</f>
        <v>2.2680694475710503E-2</v>
      </c>
      <c r="Y233" s="30">
        <f>Table3714[[#This Row],[E1]]+Table3714[[#This Row],[E2]]</f>
        <v>4.0268363756941823E-2</v>
      </c>
      <c r="Z23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-1.2054582632129297E-3</v>
      </c>
      <c r="AA233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-2.4109165264258594E-3</v>
      </c>
      <c r="AB23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-9.0820738656585242E-4</v>
      </c>
      <c r="AC233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-1.8164147731317048E-3</v>
      </c>
      <c r="AD233">
        <f>(Table3714[[#This Row],[out_o1]]-Table3714[[#This Row],[t1]])*Table3714[[#This Row],[out_o1]]*(1-Table3714[[#This Row],[out_o1]])*Table3714[[#This Row],[out_h1]]</f>
        <v>1.5440194907099983E-2</v>
      </c>
      <c r="AE233">
        <f>(Table3714[[#This Row],[out_o1]]-Table3714[[#This Row],[t1]])*Table3714[[#This Row],[out_o1]]*(1-Table3714[[#This Row],[out_o1]])*Table3714[[#This Row],[out_h2]]</f>
        <v>1.535653338776633E-2</v>
      </c>
      <c r="AF233">
        <f>(Table3714[[#This Row],[out_o2]]-Table3714[[#This Row],[t2]])*Table3714[[#This Row],[out_o2]]*(1-Table3714[[#This Row],[out_o2]])*Table3714[[#This Row],[out_h1]]</f>
        <v>-1.9163788879123955E-2</v>
      </c>
      <c r="AG233">
        <f>(Table3714[[#This Row],[out_o2]]-Table3714[[#This Row],[t2]])*Table3714[[#This Row],[out_o2]]*(1-Table3714[[#This Row],[out_o2]])*Table3714[[#This Row],[out_h2]]</f>
        <v>-1.9059951349645644E-2</v>
      </c>
    </row>
    <row r="234" spans="1:33">
      <c r="A234">
        <v>49</v>
      </c>
      <c r="B234">
        <v>0.05</v>
      </c>
      <c r="C234">
        <v>0.1</v>
      </c>
      <c r="D234">
        <v>0.01</v>
      </c>
      <c r="E234">
        <v>0.99</v>
      </c>
      <c r="F234" s="29">
        <v>0.8</v>
      </c>
      <c r="G234">
        <f t="shared" si="24"/>
        <v>0.35027833075658316</v>
      </c>
      <c r="H234">
        <f t="shared" si="25"/>
        <v>0.60055666151316645</v>
      </c>
      <c r="I234">
        <f t="shared" si="26"/>
        <v>-0.1750400166987062</v>
      </c>
      <c r="J234">
        <f t="shared" si="27"/>
        <v>0.74991996660258753</v>
      </c>
      <c r="K234">
        <f t="shared" si="28"/>
        <v>-1.0186517294776354</v>
      </c>
      <c r="L234">
        <f t="shared" si="29"/>
        <v>-1.7142475909108741</v>
      </c>
      <c r="M234">
        <f t="shared" si="30"/>
        <v>1.8218199148348078</v>
      </c>
      <c r="N234">
        <f t="shared" si="31"/>
        <v>0.61586021045626604</v>
      </c>
      <c r="O234">
        <f>((Table3714[[#This Row],[i1]]*Table3714[[#This Row],[w1]])+(Table3714[[#This Row],[i2]]*Table3714[[#This Row],[w2]]))</f>
        <v>7.7569582689145808E-2</v>
      </c>
      <c r="P234">
        <f>((Table3714[[#This Row],[i1]]*Table3714[[#This Row],[w3]])+(Table3714[[#This Row],[i2]]*Table3714[[#This Row],[w4]]))</f>
        <v>6.6239995825323444E-2</v>
      </c>
      <c r="Q234">
        <f>((1/(1 + EXP(-Table3714[[#This Row],[h1]]))))</f>
        <v>0.51938267778424263</v>
      </c>
      <c r="R234">
        <f>((1/(1 + EXP(-Table3714[[#This Row],[h2]]))))</f>
        <v>0.51655394653521702</v>
      </c>
      <c r="S234">
        <f>((Table3714[[#This Row],[out_h1]]*Table3714[[#This Row],[w5]])+(Table3714[[#This Row],[out_h2]]*Table3714[[#This Row],[w6]]))</f>
        <v>-1.4145714214091445</v>
      </c>
      <c r="T234">
        <f>((Table3714[[#This Row],[out_h1]]*Table3714[[#This Row],[w7]])+(Table3714[[#This Row],[out_h2]]*Table3714[[#This Row],[w8]]))</f>
        <v>1.2643467280327569</v>
      </c>
      <c r="U234">
        <f>((1/(1 + EXP(-Table3714[[#This Row],[o1]]))))</f>
        <v>0.19551402432370613</v>
      </c>
      <c r="V234">
        <f>((1/(1 + EXP(-Table3714[[#This Row],[o2]]))))</f>
        <v>0.77977346519488389</v>
      </c>
      <c r="W234">
        <f>((1/2 * (Table3714[[#This Row],[t1]]-Table3714[[#This Row],[out_o1]])^2))</f>
        <v>1.7207726610388312E-2</v>
      </c>
      <c r="X234">
        <f>((1/2 * (Table3714[[#This Row],[t2]]-Table3714[[#This Row],[out_o2]])^2))</f>
        <v>2.2097597968083346E-2</v>
      </c>
      <c r="Y234" s="30">
        <f>Table3714[[#This Row],[E1]]+Table3714[[#This Row],[E2]]</f>
        <v>3.9305324578471662E-2</v>
      </c>
      <c r="Z23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-1.1918801485270246E-3</v>
      </c>
      <c r="AA234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-2.3837602970540493E-3</v>
      </c>
      <c r="AB23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-9.0181578503340887E-4</v>
      </c>
      <c r="AC234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-1.8036315700668177E-3</v>
      </c>
      <c r="AD234">
        <f>(Table3714[[#This Row],[out_o1]]-Table3714[[#This Row],[t1]])*Table3714[[#This Row],[out_o1]]*(1-Table3714[[#This Row],[out_o1]])*Table3714[[#This Row],[out_h1]]</f>
        <v>1.5155162602673071E-2</v>
      </c>
      <c r="AE234">
        <f>(Table3714[[#This Row],[out_o1]]-Table3714[[#This Row],[t1]])*Table3714[[#This Row],[out_o1]]*(1-Table3714[[#This Row],[out_o1]])*Table3714[[#This Row],[out_h2]]</f>
        <v>1.5072622533718261E-2</v>
      </c>
      <c r="AF234">
        <f>(Table3714[[#This Row],[out_o2]]-Table3714[[#This Row],[t2]])*Table3714[[#This Row],[out_o2]]*(1-Table3714[[#This Row],[out_o2]])*Table3714[[#This Row],[out_h1]]</f>
        <v>-1.8750510266354211E-2</v>
      </c>
      <c r="AG234">
        <f>(Table3714[[#This Row],[out_o2]]-Table3714[[#This Row],[t2]])*Table3714[[#This Row],[out_o2]]*(1-Table3714[[#This Row],[out_o2]])*Table3714[[#This Row],[out_h2]]</f>
        <v>-1.8648388735170524E-2</v>
      </c>
    </row>
    <row r="235" spans="1:33">
      <c r="A235">
        <v>50</v>
      </c>
      <c r="B235">
        <v>0.05</v>
      </c>
      <c r="C235">
        <v>0.1</v>
      </c>
      <c r="D235">
        <v>0.01</v>
      </c>
      <c r="E235">
        <v>0.99</v>
      </c>
      <c r="F235" s="29">
        <v>0.8</v>
      </c>
      <c r="G235">
        <f t="shared" si="24"/>
        <v>0.35123183487540477</v>
      </c>
      <c r="H235">
        <f t="shared" si="25"/>
        <v>0.60246366975080967</v>
      </c>
      <c r="I235">
        <f t="shared" si="26"/>
        <v>-0.17431856407067947</v>
      </c>
      <c r="J235">
        <f t="shared" si="27"/>
        <v>0.75136287185864103</v>
      </c>
      <c r="K235">
        <f t="shared" si="28"/>
        <v>-1.0307758595597738</v>
      </c>
      <c r="L235">
        <f t="shared" si="29"/>
        <v>-1.7263056889378487</v>
      </c>
      <c r="M235">
        <f t="shared" si="30"/>
        <v>1.8368203230478912</v>
      </c>
      <c r="N235">
        <f t="shared" si="31"/>
        <v>0.63077892144440251</v>
      </c>
      <c r="O235">
        <f>((Table3714[[#This Row],[i1]]*Table3714[[#This Row],[w1]])+(Table3714[[#This Row],[i2]]*Table3714[[#This Row],[w2]]))</f>
        <v>7.7807958718851211E-2</v>
      </c>
      <c r="P235">
        <f>((Table3714[[#This Row],[i1]]*Table3714[[#This Row],[w3]])+(Table3714[[#This Row],[i2]]*Table3714[[#This Row],[w4]]))</f>
        <v>6.6420358982330133E-2</v>
      </c>
      <c r="Q235">
        <f>((1/(1 + EXP(-Table3714[[#This Row],[h1]]))))</f>
        <v>0.51944218196139502</v>
      </c>
      <c r="R235">
        <f>((1/(1 + EXP(-Table3714[[#This Row],[h2]]))))</f>
        <v>0.51659898776438273</v>
      </c>
      <c r="S235">
        <f>((Table3714[[#This Row],[out_h1]]*Table3714[[#This Row],[w5]])+(Table3714[[#This Row],[out_h2]]*Table3714[[#This Row],[w6]]))</f>
        <v>-1.4272362330800494</v>
      </c>
      <c r="T235">
        <f>((Table3714[[#This Row],[out_h1]]*Table3714[[#This Row],[w7]])+(Table3714[[#This Row],[out_h2]]*Table3714[[#This Row],[w8]]))</f>
        <v>1.2799817087963186</v>
      </c>
      <c r="U235">
        <f>((1/(1 + EXP(-Table3714[[#This Row],[o1]]))))</f>
        <v>0.19352967642517771</v>
      </c>
      <c r="V235">
        <f>((1/(1 + EXP(-Table3714[[#This Row],[o2]]))))</f>
        <v>0.78244666283948927</v>
      </c>
      <c r="W235">
        <f>((1/2 * (Table3714[[#This Row],[t1]]-Table3714[[#This Row],[out_o1]])^2))</f>
        <v>1.6841571064365214E-2</v>
      </c>
      <c r="X235">
        <f>((1/2 * (Table3714[[#This Row],[t2]]-Table3714[[#This Row],[out_o2]])^2))</f>
        <v>2.1539193883232319E-2</v>
      </c>
      <c r="Y235" s="30">
        <f>Table3714[[#This Row],[E1]]+Table3714[[#This Row],[E2]]</f>
        <v>3.8380764947597533E-2</v>
      </c>
      <c r="Z23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Row],[i1]]</f>
        <v>-1.1784900898281798E-3</v>
      </c>
      <c r="AA235">
        <f>((Table3714[[#This Row],[out_o1]]-Table3714[[#This Row],[t1]])*Table3714[[#This Row],[out_o1]]*(1-Table3714[[#This Row],[out_o1]])*Table3714[[#This Row],[w5]]+(Table3714[[#This Row],[out_o2]]-Table3714[[#This Row],[t2]])*Table3714[[#This Row],[out_o2]]*(1-Table3714[[#This Row],[out_o2]])*Table3714[[#This Row],[w7]])*(Table3714[[#This Row],[out_h1]]*(1-Table3714[[#This Row],[out_h1]]))*Table3714[[#This Row],[i2]]</f>
        <v>-2.3569801796563595E-3</v>
      </c>
      <c r="AB23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Row],[i1]]</f>
        <v>-8.9533215732918016E-4</v>
      </c>
      <c r="AC235">
        <f>((Table3714[[#This Row],[out_o1]]-Table3714[[#This Row],[t1]])*Table3714[[#This Row],[out_o1]]*(1-Table3714[[#This Row],[out_o1]])*Table3714[[#This Row],[w6]]+(Table3714[[#This Row],[out_o2]]-Table3714[[#This Row],[t2]])*Table3714[[#This Row],[out_o2]]*(1-Table3714[[#This Row],[out_o2]])*Table3714[[#This Row],[w8]])*(Table3714[[#This Row],[out_h1]]*(1-Table3714[[#This Row],[out_h1]]))*Table3714[[#This Row],[i2]]</f>
        <v>-1.7906643146583603E-3</v>
      </c>
      <c r="AD235">
        <f>(Table3714[[#This Row],[out_o1]]-Table3714[[#This Row],[t1]])*Table3714[[#This Row],[out_o1]]*(1-Table3714[[#This Row],[out_o1]])*Table3714[[#This Row],[out_h1]]</f>
        <v>1.4879196335457182E-2</v>
      </c>
      <c r="AE235">
        <f>(Table3714[[#This Row],[out_o1]]-Table3714[[#This Row],[t1]])*Table3714[[#This Row],[out_o1]]*(1-Table3714[[#This Row],[out_o1]])*Table3714[[#This Row],[out_h2]]</f>
        <v>1.4797754269051566E-2</v>
      </c>
      <c r="AF235">
        <f>(Table3714[[#This Row],[out_o2]]-Table3714[[#This Row],[t2]])*Table3714[[#This Row],[out_o2]]*(1-Table3714[[#This Row],[out_o2]])*Table3714[[#This Row],[out_h1]]</f>
        <v>-1.8352170142786499E-2</v>
      </c>
      <c r="AG235">
        <f>(Table3714[[#This Row],[out_o2]]-Table3714[[#This Row],[t2]])*Table3714[[#This Row],[out_o2]]*(1-Table3714[[#This Row],[out_o2]])*Table3714[[#This Row],[out_h2]]</f>
        <v>-1.8251718570957025E-2</v>
      </c>
    </row>
    <row r="239" spans="1:33">
      <c r="A239" t="s">
        <v>96</v>
      </c>
      <c r="B239" t="s">
        <v>73</v>
      </c>
      <c r="C239" t="s">
        <v>74</v>
      </c>
      <c r="D239" t="s">
        <v>94</v>
      </c>
      <c r="E239" t="s">
        <v>95</v>
      </c>
      <c r="F239" t="s">
        <v>108</v>
      </c>
      <c r="G239" t="s">
        <v>75</v>
      </c>
      <c r="H239" t="s">
        <v>76</v>
      </c>
      <c r="I239" t="s">
        <v>77</v>
      </c>
      <c r="J239" t="s">
        <v>78</v>
      </c>
      <c r="K239" t="s">
        <v>83</v>
      </c>
      <c r="L239" t="s">
        <v>84</v>
      </c>
      <c r="M239" t="s">
        <v>85</v>
      </c>
      <c r="N239" t="s">
        <v>86</v>
      </c>
      <c r="O239" t="s">
        <v>79</v>
      </c>
      <c r="P239" t="s">
        <v>81</v>
      </c>
      <c r="Q239" t="s">
        <v>80</v>
      </c>
      <c r="R239" t="s">
        <v>82</v>
      </c>
      <c r="S239" t="s">
        <v>87</v>
      </c>
      <c r="T239" t="s">
        <v>89</v>
      </c>
      <c r="U239" t="s">
        <v>88</v>
      </c>
      <c r="V239" t="s">
        <v>90</v>
      </c>
      <c r="W239" t="s">
        <v>91</v>
      </c>
      <c r="X239" t="s">
        <v>92</v>
      </c>
      <c r="Y239" t="s">
        <v>93</v>
      </c>
      <c r="Z239" t="s">
        <v>97</v>
      </c>
      <c r="AA239" t="s">
        <v>98</v>
      </c>
      <c r="AB239" t="s">
        <v>99</v>
      </c>
      <c r="AC239" t="s">
        <v>100</v>
      </c>
      <c r="AD239" t="s">
        <v>101</v>
      </c>
      <c r="AE239" t="s">
        <v>102</v>
      </c>
      <c r="AF239" t="s">
        <v>103</v>
      </c>
      <c r="AG239" t="s">
        <v>104</v>
      </c>
    </row>
    <row r="240" spans="1:33">
      <c r="A240">
        <v>1</v>
      </c>
      <c r="B240">
        <v>0.05</v>
      </c>
      <c r="C240">
        <v>0.1</v>
      </c>
      <c r="D240">
        <v>0.01</v>
      </c>
      <c r="E240">
        <v>0.99</v>
      </c>
      <c r="F240" s="29">
        <v>1</v>
      </c>
      <c r="G240">
        <v>0.3</v>
      </c>
      <c r="H240">
        <v>0.5</v>
      </c>
      <c r="I240">
        <v>-0.2</v>
      </c>
      <c r="J240">
        <v>0.7</v>
      </c>
      <c r="K240">
        <v>0.1</v>
      </c>
      <c r="L240">
        <v>-0.6</v>
      </c>
      <c r="M240">
        <v>0.3</v>
      </c>
      <c r="N240">
        <v>-0.9</v>
      </c>
      <c r="O240">
        <f>((Table3815[[#This Row],[i1]]*Table3815[[#This Row],[w1]])+(Table3815[[#This Row],[i2]]*Table3815[[#This Row],[w2]]))</f>
        <v>6.5000000000000002E-2</v>
      </c>
      <c r="P240">
        <f>((Table3815[[#This Row],[i1]]*Table3815[[#This Row],[w3]])+(Table3815[[#This Row],[i2]]*Table3815[[#This Row],[w4]]))</f>
        <v>5.9999999999999991E-2</v>
      </c>
      <c r="Q240">
        <f>((1/(1 + EXP(-Table3815[[#This Row],[h1]]))))</f>
        <v>0.51624428106207243</v>
      </c>
      <c r="R240">
        <f>((1/(1 + EXP(-Table3815[[#This Row],[h2]]))))</f>
        <v>0.51499550161940999</v>
      </c>
      <c r="S240">
        <f>((Table3815[[#This Row],[out_h1]]*Table3815[[#This Row],[w5]])+(Table3815[[#This Row],[out_h2]]*Table3815[[#This Row],[w6]]))</f>
        <v>-0.2573728728654387</v>
      </c>
      <c r="T240">
        <f>((Table3815[[#This Row],[out_h1]]*Table3815[[#This Row],[w7]])+(Table3815[[#This Row],[out_h2]]*Table3815[[#This Row],[w8]]))</f>
        <v>-0.30862266713884734</v>
      </c>
      <c r="U240">
        <f>((1/(1 + EXP(-Table3815[[#This Row],[o1]]))))</f>
        <v>0.43600962354687733</v>
      </c>
      <c r="V240">
        <f>((1/(1 + EXP(-Table3815[[#This Row],[o2]]))))</f>
        <v>0.42345096574788105</v>
      </c>
      <c r="W240">
        <f>((1/2 * (Table3815[[#This Row],[t1]]-Table3815[[#This Row],[out_o1]])^2))</f>
        <v>9.0742099677276061E-2</v>
      </c>
      <c r="X240">
        <f>((1/2 * (Table3815[[#This Row],[t2]]-Table3815[[#This Row],[out_o2]])^2))</f>
        <v>0.1604889041060043</v>
      </c>
      <c r="Y240" s="30">
        <f>Table3815[[#This Row],[E1]]+Table3815[[#This Row],[E2]]</f>
        <v>0.25123100378328034</v>
      </c>
      <c r="Z24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-3.87333566717817E-4</v>
      </c>
      <c r="AA24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-7.74667133435634E-4</v>
      </c>
      <c r="AB24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7.6957286603611755E-4</v>
      </c>
      <c r="AC24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1.5391457320722351E-3</v>
      </c>
      <c r="AD240">
        <f>(Table3815[[#This Row],[out_o1]]-Table3815[[#This Row],[t1]])*Table3815[[#This Row],[out_o1]]*(1-Table3815[[#This Row],[out_o1]])*Table3815[[#This Row],[out_h1]]</f>
        <v>5.4080715914345899E-2</v>
      </c>
      <c r="AE240">
        <f>(Table3815[[#This Row],[out_o1]]-Table3815[[#This Row],[t1]])*Table3815[[#This Row],[out_o1]]*(1-Table3815[[#This Row],[out_o1]])*Table3815[[#This Row],[out_h2]]</f>
        <v>5.3949896283493309E-2</v>
      </c>
      <c r="AF240">
        <f>(Table3815[[#This Row],[out_o2]]-Table3815[[#This Row],[t2]])*Table3815[[#This Row],[out_o2]]*(1-Table3815[[#This Row],[out_o2]])*Table3815[[#This Row],[out_h1]]</f>
        <v>-7.1405577163958775E-2</v>
      </c>
      <c r="AG240">
        <f>(Table3815[[#This Row],[out_o2]]-Table3815[[#This Row],[t2]])*Table3815[[#This Row],[out_o2]]*(1-Table3815[[#This Row],[out_o2]])*Table3815[[#This Row],[out_h2]]</f>
        <v>-7.1232849213015953E-2</v>
      </c>
    </row>
    <row r="241" spans="1:33">
      <c r="A241">
        <v>2</v>
      </c>
      <c r="B241">
        <v>0.05</v>
      </c>
      <c r="C241">
        <v>0.1</v>
      </c>
      <c r="D241">
        <v>0.01</v>
      </c>
      <c r="E241">
        <v>0.99</v>
      </c>
      <c r="F241" s="29">
        <v>1</v>
      </c>
      <c r="G241">
        <f>G240-F240*Z240</f>
        <v>0.30038733356671782</v>
      </c>
      <c r="H241">
        <f>H240-F240*AA240</f>
        <v>0.50077466713343566</v>
      </c>
      <c r="I241">
        <f>I240-F240*AB240</f>
        <v>-0.20076957286603614</v>
      </c>
      <c r="J241">
        <f>J240-F240*AC240</f>
        <v>0.6984608542679277</v>
      </c>
      <c r="K241">
        <f>K240-F240*AD240</f>
        <v>4.5919284085654107E-2</v>
      </c>
      <c r="L241">
        <f>L240-F240*AE240</f>
        <v>-0.65394989628349331</v>
      </c>
      <c r="M241">
        <f>M240-F240*AF240</f>
        <v>0.37140557716395878</v>
      </c>
      <c r="N241">
        <f>N240-F240*AG240</f>
        <v>-0.82876715078698404</v>
      </c>
      <c r="O241">
        <f>((Table3815[[#This Row],[i1]]*Table3815[[#This Row],[w1]])+(Table3815[[#This Row],[i2]]*Table3815[[#This Row],[w2]]))</f>
        <v>6.5096833391679459E-2</v>
      </c>
      <c r="P241">
        <f>((Table3815[[#This Row],[i1]]*Table3815[[#This Row],[w3]])+(Table3815[[#This Row],[i2]]*Table3815[[#This Row],[w4]]))</f>
        <v>5.9807606783490966E-2</v>
      </c>
      <c r="Q241">
        <f>((1/(1 + EXP(-Table3815[[#This Row],[h1]]))))</f>
        <v>0.51626846381986147</v>
      </c>
      <c r="R241">
        <f>((1/(1 + EXP(-Table3815[[#This Row],[h2]]))))</f>
        <v>0.51494744643930412</v>
      </c>
      <c r="S241">
        <f>((Table3815[[#This Row],[out_h1]]*Table3815[[#This Row],[w5]])+(Table3815[[#This Row],[out_h2]]*Table3815[[#This Row],[w6]]))</f>
        <v>-0.31304315093582419</v>
      </c>
      <c r="T241">
        <f>((Table3815[[#This Row],[out_h1]]*Table3815[[#This Row],[w7]])+(Table3815[[#This Row],[out_h2]]*Table3815[[#This Row],[w8]]))</f>
        <v>-0.23502654121396913</v>
      </c>
      <c r="U241">
        <f>((1/(1 + EXP(-Table3815[[#This Row],[o1]]))))</f>
        <v>0.42237211457161217</v>
      </c>
      <c r="V241">
        <f>((1/(1 + EXP(-Table3815[[#This Row],[o2]]))))</f>
        <v>0.44151234304053188</v>
      </c>
      <c r="W241">
        <f>((1/2 * (Table3815[[#This Row],[t1]]-Table3815[[#This Row],[out_o1]])^2))</f>
        <v>8.5025380438131418E-2</v>
      </c>
      <c r="X241">
        <f>((1/2 * (Table3815[[#This Row],[t2]]-Table3815[[#This Row],[out_o2]])^2))</f>
        <v>0.15041935491844358</v>
      </c>
      <c r="Y241" s="30">
        <f>Table3815[[#This Row],[E1]]+Table3815[[#This Row],[E2]]</f>
        <v>0.23544473535657501</v>
      </c>
      <c r="Z24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-5.6953564038101799E-4</v>
      </c>
      <c r="AA24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-1.139071280762036E-3</v>
      </c>
      <c r="AB24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5.7806902128916982E-4</v>
      </c>
      <c r="AC24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1.1561380425783396E-3</v>
      </c>
      <c r="AD241">
        <f>(Table3815[[#This Row],[out_o1]]-Table3815[[#This Row],[t1]])*Table3815[[#This Row],[out_o1]]*(1-Table3815[[#This Row],[out_o1]])*Table3815[[#This Row],[out_h1]]</f>
        <v>5.194075709502731E-2</v>
      </c>
      <c r="AE241">
        <f>(Table3815[[#This Row],[out_o1]]-Table3815[[#This Row],[t1]])*Table3815[[#This Row],[out_o1]]*(1-Table3815[[#This Row],[out_o1]])*Table3815[[#This Row],[out_h2]]</f>
        <v>5.1807852128541158E-2</v>
      </c>
      <c r="AF241">
        <f>(Table3815[[#This Row],[out_o2]]-Table3815[[#This Row],[t2]])*Table3815[[#This Row],[out_o2]]*(1-Table3815[[#This Row],[out_o2]])*Table3815[[#This Row],[out_h1]]</f>
        <v>-6.9823061053564076E-2</v>
      </c>
      <c r="AG241">
        <f>(Table3815[[#This Row],[out_o2]]-Table3815[[#This Row],[t2]])*Table3815[[#This Row],[out_o2]]*(1-Table3815[[#This Row],[out_o2]])*Table3815[[#This Row],[out_h2]]</f>
        <v>-6.9644399206716001E-2</v>
      </c>
    </row>
    <row r="242" spans="1:33">
      <c r="A242">
        <v>3</v>
      </c>
      <c r="B242">
        <v>0.05</v>
      </c>
      <c r="C242">
        <v>0.1</v>
      </c>
      <c r="D242">
        <v>0.01</v>
      </c>
      <c r="E242">
        <v>0.99</v>
      </c>
      <c r="F242" s="29">
        <v>1</v>
      </c>
      <c r="G242">
        <f t="shared" ref="G242:G289" si="32">G241-F241*Z241</f>
        <v>0.30095686920709885</v>
      </c>
      <c r="H242">
        <f t="shared" ref="H242:H289" si="33">H241-F241*AA241</f>
        <v>0.50191373841419773</v>
      </c>
      <c r="I242">
        <f t="shared" ref="I242:I289" si="34">I241-F241*AB241</f>
        <v>-0.20134764188732532</v>
      </c>
      <c r="J242">
        <f t="shared" ref="J242:J289" si="35">J241-F241*AC241</f>
        <v>0.6973047162253494</v>
      </c>
      <c r="K242">
        <f t="shared" ref="K242:K289" si="36">K241-F241*AD241</f>
        <v>-6.021473009373203E-3</v>
      </c>
      <c r="L242">
        <f t="shared" ref="L242:L289" si="37">L241-F241*AE241</f>
        <v>-0.70575774841203442</v>
      </c>
      <c r="M242">
        <f t="shared" ref="M242:M289" si="38">M241-F241*AF241</f>
        <v>0.44122863821752284</v>
      </c>
      <c r="N242">
        <f t="shared" ref="N242:N289" si="39">N241-F241*AG241</f>
        <v>-0.7591227515802681</v>
      </c>
      <c r="O242">
        <f>((Table3815[[#This Row],[i1]]*Table3815[[#This Row],[w1]])+(Table3815[[#This Row],[i2]]*Table3815[[#This Row],[w2]]))</f>
        <v>6.5239217301774718E-2</v>
      </c>
      <c r="P242">
        <f>((Table3815[[#This Row],[i1]]*Table3815[[#This Row],[w3]])+(Table3815[[#This Row],[i2]]*Table3815[[#This Row],[w4]]))</f>
        <v>5.9663089528168678E-2</v>
      </c>
      <c r="Q242">
        <f>((1/(1 + EXP(-Table3815[[#This Row],[h1]]))))</f>
        <v>0.51630402203121872</v>
      </c>
      <c r="R242">
        <f>((1/(1 + EXP(-Table3815[[#This Row],[h2]]))))</f>
        <v>0.51491134933649552</v>
      </c>
      <c r="S242">
        <f>((Table3815[[#This Row],[out_h1]]*Table3815[[#This Row],[w5]])+(Table3815[[#This Row],[out_h2]]*Table3815[[#This Row],[w6]]))</f>
        <v>-0.36651158527281941</v>
      </c>
      <c r="T242">
        <f>((Table3815[[#This Row],[out_h1]]*Table3815[[#This Row],[w7]])+(Table3815[[#This Row],[out_h2]]*Table3815[[#This Row],[w8]]))</f>
        <v>-0.1630727997811646</v>
      </c>
      <c r="U242">
        <f>((1/(1 + EXP(-Table3815[[#This Row],[o1]]))))</f>
        <v>0.40938421371301531</v>
      </c>
      <c r="V242">
        <f>((1/(1 + EXP(-Table3815[[#This Row],[o2]]))))</f>
        <v>0.4593219052862304</v>
      </c>
      <c r="W242">
        <f>((1/2 * (Table3815[[#This Row],[t1]]-Table3815[[#This Row],[out_o1]])^2))</f>
        <v>7.9753875081581743E-2</v>
      </c>
      <c r="X242">
        <f>((1/2 * (Table3815[[#This Row],[t2]]-Table3815[[#This Row],[out_o2]])^2))</f>
        <v>0.14080962010451831</v>
      </c>
      <c r="Y242" s="30">
        <f>Table3815[[#This Row],[E1]]+Table3815[[#This Row],[E2]]</f>
        <v>0.22056349518610005</v>
      </c>
      <c r="Z24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-7.333645974823337E-4</v>
      </c>
      <c r="AA24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-1.4667291949646674E-3</v>
      </c>
      <c r="AB24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3.9824127974205257E-4</v>
      </c>
      <c r="AC24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7.9648255948410514E-4</v>
      </c>
      <c r="AD242">
        <f>(Table3815[[#This Row],[out_o1]]-Table3815[[#This Row],[t1]])*Table3815[[#This Row],[out_o1]]*(1-Table3815[[#This Row],[out_o1]])*Table3815[[#This Row],[out_h1]]</f>
        <v>4.9857735072150786E-2</v>
      </c>
      <c r="AE242">
        <f>(Table3815[[#This Row],[out_o1]]-Table3815[[#This Row],[t1]])*Table3815[[#This Row],[out_o1]]*(1-Table3815[[#This Row],[out_o1]])*Table3815[[#This Row],[out_h2]]</f>
        <v>4.9723249375172175E-2</v>
      </c>
      <c r="AF242">
        <f>(Table3815[[#This Row],[out_o2]]-Table3815[[#This Row],[t2]])*Table3815[[#This Row],[out_o2]]*(1-Table3815[[#This Row],[out_o2]])*Table3815[[#This Row],[out_h1]]</f>
        <v>-6.80444333554103E-2</v>
      </c>
      <c r="AG242">
        <f>(Table3815[[#This Row],[out_o2]]-Table3815[[#This Row],[t2]])*Table3815[[#This Row],[out_o2]]*(1-Table3815[[#This Row],[out_o2]])*Table3815[[#This Row],[out_h2]]</f>
        <v>-6.7860891061881035E-2</v>
      </c>
    </row>
    <row r="243" spans="1:33">
      <c r="A243">
        <v>4</v>
      </c>
      <c r="B243">
        <v>0.05</v>
      </c>
      <c r="C243">
        <v>0.1</v>
      </c>
      <c r="D243">
        <v>0.01</v>
      </c>
      <c r="E243">
        <v>0.99</v>
      </c>
      <c r="F243" s="29">
        <v>1</v>
      </c>
      <c r="G243">
        <f t="shared" si="32"/>
        <v>0.30169023380458121</v>
      </c>
      <c r="H243">
        <f t="shared" si="33"/>
        <v>0.50338046760916244</v>
      </c>
      <c r="I243">
        <f t="shared" si="34"/>
        <v>-0.20174588316706737</v>
      </c>
      <c r="J243">
        <f t="shared" si="35"/>
        <v>0.69650823366586534</v>
      </c>
      <c r="K243">
        <f t="shared" si="36"/>
        <v>-5.5879208081523989E-2</v>
      </c>
      <c r="L243">
        <f t="shared" si="37"/>
        <v>-0.75548099778720657</v>
      </c>
      <c r="M243">
        <f t="shared" si="38"/>
        <v>0.50927307157293311</v>
      </c>
      <c r="N243">
        <f t="shared" si="39"/>
        <v>-0.69126186051838712</v>
      </c>
      <c r="O243">
        <f>((Table3815[[#This Row],[i1]]*Table3815[[#This Row],[w1]])+(Table3815[[#This Row],[i2]]*Table3815[[#This Row],[w2]]))</f>
        <v>6.5422558451145307E-2</v>
      </c>
      <c r="P243">
        <f>((Table3815[[#This Row],[i1]]*Table3815[[#This Row],[w3]])+(Table3815[[#This Row],[i2]]*Table3815[[#This Row],[w4]]))</f>
        <v>5.9563529208233171E-2</v>
      </c>
      <c r="Q243">
        <f>((1/(1 + EXP(-Table3815[[#This Row],[h1]]))))</f>
        <v>0.51634980844561618</v>
      </c>
      <c r="R243">
        <f>((1/(1 + EXP(-Table3815[[#This Row],[h2]]))))</f>
        <v>0.51488648135668535</v>
      </c>
      <c r="S243">
        <f>((Table3815[[#This Row],[out_h1]]*Table3815[[#This Row],[w5]])+(Table3815[[#This Row],[out_h2]]*Table3815[[#This Row],[w6]]))</f>
        <v>-0.41784017107148019</v>
      </c>
      <c r="T243">
        <f>((Table3815[[#This Row],[out_h1]]*Table3815[[#This Row],[w7]])+(Table3815[[#This Row],[out_h2]]*Table3815[[#This Row],[w8]]))</f>
        <v>-9.2958334105193552E-2</v>
      </c>
      <c r="U243">
        <f>((1/(1 + EXP(-Table3815[[#This Row],[o1]]))))</f>
        <v>0.39703369356714874</v>
      </c>
      <c r="V243">
        <f>((1/(1 + EXP(-Table3815[[#This Row],[o2]]))))</f>
        <v>0.47677713694983465</v>
      </c>
      <c r="W243">
        <f>((1/2 * (Table3815[[#This Row],[t1]]-Table3815[[#This Row],[out_o1]])^2))</f>
        <v>7.4897539978114797E-2</v>
      </c>
      <c r="X243">
        <f>((1/2 * (Table3815[[#This Row],[t2]]-Table3815[[#This Row],[out_o2]])^2))</f>
        <v>0.13169885357870442</v>
      </c>
      <c r="Y243" s="30">
        <f>Table3815[[#This Row],[E1]]+Table3815[[#This Row],[E2]]</f>
        <v>0.20659639355681922</v>
      </c>
      <c r="Z24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-8.787990791868836E-4</v>
      </c>
      <c r="AA24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-1.7575981583737672E-3</v>
      </c>
      <c r="AB24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2.3103239113228102E-4</v>
      </c>
      <c r="AC24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4.6206478226456203E-4</v>
      </c>
      <c r="AD243">
        <f>(Table3815[[#This Row],[out_o1]]-Table3815[[#This Row],[t1]])*Table3815[[#This Row],[out_o1]]*(1-Table3815[[#This Row],[out_o1]])*Table3815[[#This Row],[out_h1]]</f>
        <v>4.7842427052096112E-2</v>
      </c>
      <c r="AE243">
        <f>(Table3815[[#This Row],[out_o1]]-Table3815[[#This Row],[t1]])*Table3815[[#This Row],[out_o1]]*(1-Table3815[[#This Row],[out_o1]])*Table3815[[#This Row],[out_h2]]</f>
        <v>4.7706842379921482E-2</v>
      </c>
      <c r="AF243">
        <f>(Table3815[[#This Row],[out_o2]]-Table3815[[#This Row],[t2]])*Table3815[[#This Row],[out_o2]]*(1-Table3815[[#This Row],[out_o2]])*Table3815[[#This Row],[out_h1]]</f>
        <v>-6.6107715531052019E-2</v>
      </c>
      <c r="AG243">
        <f>(Table3815[[#This Row],[out_o2]]-Table3815[[#This Row],[t2]])*Table3815[[#This Row],[out_o2]]*(1-Table3815[[#This Row],[out_o2]])*Table3815[[#This Row],[out_h2]]</f>
        <v>-6.5920367323806364E-2</v>
      </c>
    </row>
    <row r="244" spans="1:33">
      <c r="A244">
        <v>5</v>
      </c>
      <c r="B244">
        <v>0.05</v>
      </c>
      <c r="C244">
        <v>0.1</v>
      </c>
      <c r="D244">
        <v>0.01</v>
      </c>
      <c r="E244">
        <v>0.99</v>
      </c>
      <c r="F244" s="29">
        <v>1</v>
      </c>
      <c r="G244">
        <f t="shared" si="32"/>
        <v>0.30256903288376807</v>
      </c>
      <c r="H244">
        <f t="shared" si="33"/>
        <v>0.50513806576753617</v>
      </c>
      <c r="I244">
        <f t="shared" si="34"/>
        <v>-0.20197691555819966</v>
      </c>
      <c r="J244">
        <f t="shared" si="35"/>
        <v>0.69604616888360082</v>
      </c>
      <c r="K244">
        <f t="shared" si="36"/>
        <v>-0.10372163513362009</v>
      </c>
      <c r="L244">
        <f t="shared" si="37"/>
        <v>-0.80318784016712808</v>
      </c>
      <c r="M244">
        <f t="shared" si="38"/>
        <v>0.5753807871039851</v>
      </c>
      <c r="N244">
        <f t="shared" si="39"/>
        <v>-0.62534149319458077</v>
      </c>
      <c r="O244">
        <f>((Table3815[[#This Row],[i1]]*Table3815[[#This Row],[w1]])+(Table3815[[#This Row],[i2]]*Table3815[[#This Row],[w2]]))</f>
        <v>6.5642258220942024E-2</v>
      </c>
      <c r="P244">
        <f>((Table3815[[#This Row],[i1]]*Table3815[[#This Row],[w3]])+(Table3815[[#This Row],[i2]]*Table3815[[#This Row],[w4]]))</f>
        <v>5.9505771110450106E-2</v>
      </c>
      <c r="Q244">
        <f>((1/(1 + EXP(-Table3815[[#This Row],[h1]]))))</f>
        <v>0.51640467446144767</v>
      </c>
      <c r="R244">
        <f>((1/(1 + EXP(-Table3815[[#This Row],[h2]]))))</f>
        <v>0.51487205461945695</v>
      </c>
      <c r="S244">
        <f>((Table3815[[#This Row],[out_h1]]*Table3815[[#This Row],[w5]])+(Table3815[[#This Row],[out_h2]]*Table3815[[#This Row],[w6]]))</f>
        <v>-0.46710131073799938</v>
      </c>
      <c r="T244">
        <f>((Table3815[[#This Row],[out_h1]]*Table3815[[#This Row],[w7]])+(Table3815[[#This Row],[out_h2]]*Table3815[[#This Row],[w8]]))</f>
        <v>-2.4841531384088011E-2</v>
      </c>
      <c r="U244">
        <f>((1/(1 + EXP(-Table3815[[#This Row],[o1]]))))</f>
        <v>0.3853025535459228</v>
      </c>
      <c r="V244">
        <f>((1/(1 + EXP(-Table3815[[#This Row],[o2]]))))</f>
        <v>0.49378993650407899</v>
      </c>
      <c r="W244">
        <f>((1/2 * (Table3815[[#This Row],[t1]]-Table3815[[#This Row],[out_o1]])^2))</f>
        <v>7.0426003349045127E-2</v>
      </c>
      <c r="X244">
        <f>((1/2 * (Table3815[[#This Row],[t2]]-Table3815[[#This Row],[out_o2]])^2))</f>
        <v>0.12311221355731297</v>
      </c>
      <c r="Y244" s="30">
        <f>Table3815[[#This Row],[E1]]+Table3815[[#This Row],[E2]]</f>
        <v>0.19353821690635808</v>
      </c>
      <c r="Z24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-1.0062415102458861E-3</v>
      </c>
      <c r="AA24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-2.0124830204917721E-3</v>
      </c>
      <c r="AB24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7.7031761010680919E-5</v>
      </c>
      <c r="AC24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1.5406352202136184E-4</v>
      </c>
      <c r="AD244">
        <f>(Table3815[[#This Row],[out_o1]]-Table3815[[#This Row],[t1]])*Table3815[[#This Row],[out_o1]]*(1-Table3815[[#This Row],[out_o1]])*Table3815[[#This Row],[out_h1]]</f>
        <v>4.5902356376880948E-2</v>
      </c>
      <c r="AE244">
        <f>(Table3815[[#This Row],[out_o1]]-Table3815[[#This Row],[t1]])*Table3815[[#This Row],[out_o1]]*(1-Table3815[[#This Row],[out_o1]])*Table3815[[#This Row],[out_h2]]</f>
        <v>4.5766124337055389E-2</v>
      </c>
      <c r="AF244">
        <f>(Table3815[[#This Row],[out_o2]]-Table3815[[#This Row],[t2]])*Table3815[[#This Row],[out_o2]]*(1-Table3815[[#This Row],[out_o2]])*Table3815[[#This Row],[out_h1]]</f>
        <v>-6.4051417008570602E-2</v>
      </c>
      <c r="AG244">
        <f>(Table3815[[#This Row],[out_o2]]-Table3815[[#This Row],[t2]])*Table3815[[#This Row],[out_o2]]*(1-Table3815[[#This Row],[out_o2]])*Table3815[[#This Row],[out_h2]]</f>
        <v>-6.3861320989944639E-2</v>
      </c>
    </row>
    <row r="245" spans="1:33">
      <c r="A245">
        <v>6</v>
      </c>
      <c r="B245">
        <v>0.05</v>
      </c>
      <c r="C245">
        <v>0.1</v>
      </c>
      <c r="D245">
        <v>0.01</v>
      </c>
      <c r="E245">
        <v>0.99</v>
      </c>
      <c r="F245" s="29">
        <v>1</v>
      </c>
      <c r="G245">
        <f t="shared" si="32"/>
        <v>0.30357527439401394</v>
      </c>
      <c r="H245">
        <f t="shared" si="33"/>
        <v>0.5071505487880279</v>
      </c>
      <c r="I245">
        <f t="shared" si="34"/>
        <v>-0.20205394731921034</v>
      </c>
      <c r="J245">
        <f t="shared" si="35"/>
        <v>0.69589210536157942</v>
      </c>
      <c r="K245">
        <f t="shared" si="36"/>
        <v>-0.14962399151050104</v>
      </c>
      <c r="L245">
        <f t="shared" si="37"/>
        <v>-0.84895396450418348</v>
      </c>
      <c r="M245">
        <f t="shared" si="38"/>
        <v>0.63943220411255575</v>
      </c>
      <c r="N245">
        <f t="shared" si="39"/>
        <v>-0.56148017220463609</v>
      </c>
      <c r="O245">
        <f>((Table3815[[#This Row],[i1]]*Table3815[[#This Row],[w1]])+(Table3815[[#This Row],[i2]]*Table3815[[#This Row],[w2]]))</f>
        <v>6.589381859850349E-2</v>
      </c>
      <c r="P245">
        <f>((Table3815[[#This Row],[i1]]*Table3815[[#This Row],[w3]])+(Table3815[[#This Row],[i2]]*Table3815[[#This Row],[w4]]))</f>
        <v>5.948651317019743E-2</v>
      </c>
      <c r="Q245">
        <f>((1/(1 + EXP(-Table3815[[#This Row],[h1]]))))</f>
        <v>0.51646749659799995</v>
      </c>
      <c r="R245">
        <f>((1/(1 + EXP(-Table3815[[#This Row],[h2]]))))</f>
        <v>0.51486724439244913</v>
      </c>
      <c r="S245">
        <f>((Table3815[[#This Row],[out_h1]]*Table3815[[#This Row],[w5]])+(Table3815[[#This Row],[out_h2]]*Table3815[[#This Row],[w6]]))</f>
        <v>-0.51437451664674283</v>
      </c>
      <c r="T245">
        <f>((Table3815[[#This Row],[out_h1]]*Table3815[[#This Row],[w7]])+(Table3815[[#This Row],[out_h2]]*Table3815[[#This Row],[w8]]))</f>
        <v>4.1158200658154176E-2</v>
      </c>
      <c r="U245">
        <f>((1/(1 + EXP(-Table3815[[#This Row],[o1]]))))</f>
        <v>0.37416859792328827</v>
      </c>
      <c r="V245">
        <f>((1/(1 + EXP(-Table3815[[#This Row],[o2]]))))</f>
        <v>0.51028809787121754</v>
      </c>
      <c r="W245">
        <f>((1/2 * (Table3815[[#This Row],[t1]]-Table3815[[#This Row],[out_o1]])^2))</f>
        <v>6.6309383856706802E-2</v>
      </c>
      <c r="X245">
        <f>((1/2 * (Table3815[[#This Row],[t2]]-Table3815[[#This Row],[out_o2]])^2))</f>
        <v>0.11506175452200727</v>
      </c>
      <c r="Y245" s="30">
        <f>Table3815[[#This Row],[E1]]+Table3815[[#This Row],[E2]]</f>
        <v>0.18137113837871408</v>
      </c>
      <c r="Z24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-1.1164462677466572E-3</v>
      </c>
      <c r="AA24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-2.2328925354933144E-3</v>
      </c>
      <c r="AB24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-6.35158688711574E-5</v>
      </c>
      <c r="AC24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-1.270317377423148E-4</v>
      </c>
      <c r="AD245">
        <f>(Table3815[[#This Row],[out_o1]]-Table3815[[#This Row],[t1]])*Table3815[[#This Row],[out_o1]]*(1-Table3815[[#This Row],[out_o1]])*Table3815[[#This Row],[out_h1]]</f>
        <v>4.4042318796533565E-2</v>
      </c>
      <c r="AE245">
        <f>(Table3815[[#This Row],[out_o1]]-Table3815[[#This Row],[t1]])*Table3815[[#This Row],[out_o1]]*(1-Table3815[[#This Row],[out_o1]])*Table3815[[#This Row],[out_h2]]</f>
        <v>4.3905855576183837E-2</v>
      </c>
      <c r="AF245">
        <f>(Table3815[[#This Row],[out_o2]]-Table3815[[#This Row],[t2]])*Table3815[[#This Row],[out_o2]]*(1-Table3815[[#This Row],[out_o2]])*Table3815[[#This Row],[out_h1]]</f>
        <v>-6.1912677613602266E-2</v>
      </c>
      <c r="AG245">
        <f>(Table3815[[#This Row],[out_o2]]-Table3815[[#This Row],[t2]])*Table3815[[#This Row],[out_o2]]*(1-Table3815[[#This Row],[out_o2]])*Table3815[[#This Row],[out_h2]]</f>
        <v>-6.1720843859193047E-2</v>
      </c>
    </row>
    <row r="246" spans="1:33">
      <c r="A246">
        <v>7</v>
      </c>
      <c r="B246">
        <v>0.05</v>
      </c>
      <c r="C246">
        <v>0.1</v>
      </c>
      <c r="D246">
        <v>0.01</v>
      </c>
      <c r="E246">
        <v>0.99</v>
      </c>
      <c r="F246" s="29">
        <v>1</v>
      </c>
      <c r="G246">
        <f t="shared" si="32"/>
        <v>0.30469172066176059</v>
      </c>
      <c r="H246">
        <f t="shared" si="33"/>
        <v>0.5093834413235212</v>
      </c>
      <c r="I246">
        <f t="shared" si="34"/>
        <v>-0.20199043145033918</v>
      </c>
      <c r="J246">
        <f t="shared" si="35"/>
        <v>0.69601913709932173</v>
      </c>
      <c r="K246">
        <f t="shared" si="36"/>
        <v>-0.1936663103070346</v>
      </c>
      <c r="L246">
        <f t="shared" si="37"/>
        <v>-0.89285982008036735</v>
      </c>
      <c r="M246">
        <f t="shared" si="38"/>
        <v>0.70134488172615805</v>
      </c>
      <c r="N246">
        <f t="shared" si="39"/>
        <v>-0.49975932834544301</v>
      </c>
      <c r="O246">
        <f>((Table3815[[#This Row],[i1]]*Table3815[[#This Row],[w1]])+(Table3815[[#This Row],[i2]]*Table3815[[#This Row],[w2]]))</f>
        <v>6.6172930165440152E-2</v>
      </c>
      <c r="P246">
        <f>((Table3815[[#This Row],[i1]]*Table3815[[#This Row],[w3]])+(Table3815[[#This Row],[i2]]*Table3815[[#This Row],[w4]]))</f>
        <v>5.9502392137415212E-2</v>
      </c>
      <c r="Q246">
        <f>((1/(1 + EXP(-Table3815[[#This Row],[h1]]))))</f>
        <v>0.51653719847987256</v>
      </c>
      <c r="R246">
        <f>((1/(1 + EXP(-Table3815[[#This Row],[h2]]))))</f>
        <v>0.51487121062351038</v>
      </c>
      <c r="S246">
        <f>((Table3815[[#This Row],[out_h1]]*Table3815[[#This Row],[w5]])+(Table3815[[#This Row],[out_h2]]*Table3815[[#This Row],[w6]]))</f>
        <v>-0.55974366984779778</v>
      </c>
      <c r="T246">
        <f>((Table3815[[#This Row],[out_h1]]*Table3815[[#This Row],[w7]])+(Table3815[[#This Row],[out_h2]]*Table3815[[#This Row],[w8]]))</f>
        <v>0.10495902996941653</v>
      </c>
      <c r="U246">
        <f>((1/(1 + EXP(-Table3815[[#This Row],[o1]]))))</f>
        <v>0.36360677164379346</v>
      </c>
      <c r="V246">
        <f>((1/(1 + EXP(-Table3815[[#This Row],[o2]]))))</f>
        <v>0.52621569503256749</v>
      </c>
      <c r="W246">
        <f>((1/2 * (Table3815[[#This Row],[t1]]-Table3815[[#This Row],[out_o1]])^2))</f>
        <v>6.251887447617295E-2</v>
      </c>
      <c r="X246">
        <f>((1/2 * (Table3815[[#This Row],[t2]]-Table3815[[#This Row],[out_o2]])^2))</f>
        <v>0.10754794076706221</v>
      </c>
      <c r="Y246" s="30">
        <f>Table3815[[#This Row],[E1]]+Table3815[[#This Row],[E2]]</f>
        <v>0.17006681524323516</v>
      </c>
      <c r="Z24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-1.210438130976586E-3</v>
      </c>
      <c r="AA24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-2.420876261953172E-3</v>
      </c>
      <c r="AB24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-1.9067970914201339E-4</v>
      </c>
      <c r="AC24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-3.8135941828402678E-4</v>
      </c>
      <c r="AD246">
        <f>(Table3815[[#This Row],[out_o1]]-Table3815[[#This Row],[t1]])*Table3815[[#This Row],[out_o1]]*(1-Table3815[[#This Row],[out_o1]])*Table3815[[#This Row],[out_h1]]</f>
        <v>4.2264884699501133E-2</v>
      </c>
      <c r="AE246">
        <f>(Table3815[[#This Row],[out_o1]]-Table3815[[#This Row],[t1]])*Table3815[[#This Row],[out_o1]]*(1-Table3815[[#This Row],[out_o1]])*Table3815[[#This Row],[out_h2]]</f>
        <v>4.2128567731687126E-2</v>
      </c>
      <c r="AF246">
        <f>(Table3815[[#This Row],[out_o2]]-Table3815[[#This Row],[t2]])*Table3815[[#This Row],[out_o2]]*(1-Table3815[[#This Row],[out_o2]])*Table3815[[#This Row],[out_h1]]</f>
        <v>-5.9725819484023508E-2</v>
      </c>
      <c r="AG246">
        <f>(Table3815[[#This Row],[out_o2]]-Table3815[[#This Row],[t2]])*Table3815[[#This Row],[out_o2]]*(1-Table3815[[#This Row],[out_o2]])*Table3815[[#This Row],[out_h2]]</f>
        <v>-5.9533185748709784E-2</v>
      </c>
    </row>
    <row r="247" spans="1:33">
      <c r="A247">
        <v>8</v>
      </c>
      <c r="B247">
        <v>0.05</v>
      </c>
      <c r="C247">
        <v>0.1</v>
      </c>
      <c r="D247">
        <v>0.01</v>
      </c>
      <c r="E247">
        <v>0.99</v>
      </c>
      <c r="F247" s="29">
        <v>1</v>
      </c>
      <c r="G247">
        <f t="shared" si="32"/>
        <v>0.30590215879273719</v>
      </c>
      <c r="H247">
        <f t="shared" si="33"/>
        <v>0.5118043175854744</v>
      </c>
      <c r="I247">
        <f t="shared" si="34"/>
        <v>-0.20179975174119716</v>
      </c>
      <c r="J247">
        <f t="shared" si="35"/>
        <v>0.69640049651760572</v>
      </c>
      <c r="K247">
        <f t="shared" si="36"/>
        <v>-0.23593119500653573</v>
      </c>
      <c r="L247">
        <f t="shared" si="37"/>
        <v>-0.93498838781205451</v>
      </c>
      <c r="M247">
        <f t="shared" si="38"/>
        <v>0.76107070121018161</v>
      </c>
      <c r="N247">
        <f t="shared" si="39"/>
        <v>-0.44022614259673321</v>
      </c>
      <c r="O247">
        <f>((Table3815[[#This Row],[i1]]*Table3815[[#This Row],[w1]])+(Table3815[[#This Row],[i2]]*Table3815[[#This Row],[w2]]))</f>
        <v>6.6475539698184302E-2</v>
      </c>
      <c r="P247">
        <f>((Table3815[[#This Row],[i1]]*Table3815[[#This Row],[w3]])+(Table3815[[#This Row],[i2]]*Table3815[[#This Row],[w4]]))</f>
        <v>5.9550062064700711E-2</v>
      </c>
      <c r="Q247">
        <f>((1/(1 + EXP(-Table3815[[#This Row],[h1]]))))</f>
        <v>0.5166127677269774</v>
      </c>
      <c r="R247">
        <f>((1/(1 + EXP(-Table3815[[#This Row],[h2]]))))</f>
        <v>0.51488311755454563</v>
      </c>
      <c r="S247">
        <f>((Table3815[[#This Row],[out_h1]]*Table3815[[#This Row],[w5]])+(Table3815[[#This Row],[out_h2]]*Table3815[[#This Row],[w6]]))</f>
        <v>-0.60329480363942878</v>
      </c>
      <c r="T247">
        <f>((Table3815[[#This Row],[out_h1]]*Table3815[[#This Row],[w7]])+(Table3815[[#This Row],[out_h2]]*Table3815[[#This Row],[w8]]))</f>
        <v>0.16651383265888542</v>
      </c>
      <c r="U247">
        <f>((1/(1 + EXP(-Table3815[[#This Row],[o1]]))))</f>
        <v>0.35359025688878409</v>
      </c>
      <c r="V247">
        <f>((1/(1 + EXP(-Table3815[[#This Row],[o2]]))))</f>
        <v>0.54153253858707617</v>
      </c>
      <c r="W247">
        <f>((1/2 * (Table3815[[#This Row],[t1]]-Table3815[[#This Row],[out_o1]])^2))</f>
        <v>5.9027132314450323E-2</v>
      </c>
      <c r="X247">
        <f>((1/2 * (Table3815[[#This Row],[t2]]-Table3815[[#This Row],[out_o2]])^2))</f>
        <v>0.10056153197307616</v>
      </c>
      <c r="Y247" s="30">
        <f>Table3815[[#This Row],[E1]]+Table3815[[#This Row],[E2]]</f>
        <v>0.15958866428752649</v>
      </c>
      <c r="Z24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-1.2894294562993587E-3</v>
      </c>
      <c r="AA24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-2.5788589125987174E-3</v>
      </c>
      <c r="AB24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-3.0479671577448566E-4</v>
      </c>
      <c r="AC24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-6.0959343154897132E-4</v>
      </c>
      <c r="AD247">
        <f>(Table3815[[#This Row],[out_o1]]-Table3815[[#This Row],[t1]])*Table3815[[#This Row],[out_o1]]*(1-Table3815[[#This Row],[out_o1]])*Table3815[[#This Row],[out_h1]]</f>
        <v>4.0570854865990276E-2</v>
      </c>
      <c r="AE247">
        <f>(Table3815[[#This Row],[out_o1]]-Table3815[[#This Row],[t1]])*Table3815[[#This Row],[out_o1]]*(1-Table3815[[#This Row],[out_o1]])*Table3815[[#This Row],[out_h2]]</f>
        <v>4.0435021238758383E-2</v>
      </c>
      <c r="AF247">
        <f>(Table3815[[#This Row],[out_o2]]-Table3815[[#This Row],[t2]])*Table3815[[#This Row],[out_o2]]*(1-Table3815[[#This Row],[out_o2]])*Table3815[[#This Row],[out_h1]]</f>
        <v>-5.7521360366676808E-2</v>
      </c>
      <c r="AG247">
        <f>(Table3815[[#This Row],[out_o2]]-Table3815[[#This Row],[t2]])*Table3815[[#This Row],[out_o2]]*(1-Table3815[[#This Row],[out_o2]])*Table3815[[#This Row],[out_h2]]</f>
        <v>-5.7328775442160751E-2</v>
      </c>
    </row>
    <row r="248" spans="1:33">
      <c r="A248">
        <v>9</v>
      </c>
      <c r="B248">
        <v>0.05</v>
      </c>
      <c r="C248">
        <v>0.1</v>
      </c>
      <c r="D248">
        <v>0.01</v>
      </c>
      <c r="E248">
        <v>0.99</v>
      </c>
      <c r="F248" s="29">
        <v>1</v>
      </c>
      <c r="G248">
        <f t="shared" si="32"/>
        <v>0.30719158824903653</v>
      </c>
      <c r="H248">
        <f t="shared" si="33"/>
        <v>0.51438317649807308</v>
      </c>
      <c r="I248">
        <f t="shared" si="34"/>
        <v>-0.20149495502542267</v>
      </c>
      <c r="J248">
        <f t="shared" si="35"/>
        <v>0.6970100899491547</v>
      </c>
      <c r="K248">
        <f t="shared" si="36"/>
        <v>-0.27650204987252602</v>
      </c>
      <c r="L248">
        <f t="shared" si="37"/>
        <v>-0.97542340905081293</v>
      </c>
      <c r="M248">
        <f t="shared" si="38"/>
        <v>0.81859206157685838</v>
      </c>
      <c r="N248">
        <f t="shared" si="39"/>
        <v>-0.38289736715457245</v>
      </c>
      <c r="O248">
        <f>((Table3815[[#This Row],[i1]]*Table3815[[#This Row],[w1]])+(Table3815[[#This Row],[i2]]*Table3815[[#This Row],[w2]]))</f>
        <v>6.6797897062259137E-2</v>
      </c>
      <c r="P248">
        <f>((Table3815[[#This Row],[i1]]*Table3815[[#This Row],[w3]])+(Table3815[[#This Row],[i2]]*Table3815[[#This Row],[w4]]))</f>
        <v>5.9626261243644341E-2</v>
      </c>
      <c r="Q248">
        <f>((1/(1 + EXP(-Table3815[[#This Row],[h1]]))))</f>
        <v>0.51669326767071044</v>
      </c>
      <c r="R248">
        <f>((1/(1 + EXP(-Table3815[[#This Row],[h2]]))))</f>
        <v>0.51490215044902166</v>
      </c>
      <c r="S248">
        <f>((Table3815[[#This Row],[out_h1]]*Table3815[[#This Row],[w5]])+(Table3815[[#This Row],[out_h2]]*Table3815[[#This Row],[w6]]))</f>
        <v>-0.64511435858486443</v>
      </c>
      <c r="T248">
        <f>((Table3815[[#This Row],[out_h1]]*Table3815[[#This Row],[w7]])+(Table3815[[#This Row],[out_h2]]*Table3815[[#This Row],[w8]]))</f>
        <v>0.22580632943629242</v>
      </c>
      <c r="U248">
        <f>((1/(1 + EXP(-Table3815[[#This Row],[o1]]))))</f>
        <v>0.34409134845798683</v>
      </c>
      <c r="V248">
        <f>((1/(1 + EXP(-Table3815[[#This Row],[o2]]))))</f>
        <v>0.55621293399927441</v>
      </c>
      <c r="W248">
        <f>((1/2 * (Table3815[[#This Row],[t1]]-Table3815[[#This Row],[out_o1]])^2))</f>
        <v>5.5808514557237988E-2</v>
      </c>
      <c r="X248">
        <f>((1/2 * (Table3815[[#This Row],[t2]]-Table3815[[#This Row],[out_o2]])^2))</f>
        <v>9.4085609314758928E-2</v>
      </c>
      <c r="Y248" s="30">
        <f>Table3815[[#This Row],[E1]]+Table3815[[#This Row],[E2]]</f>
        <v>0.14989412387199691</v>
      </c>
      <c r="Z24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-1.3547430255748407E-3</v>
      </c>
      <c r="AA24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-2.7094860511496814E-3</v>
      </c>
      <c r="AB24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-4.0641711948793957E-4</v>
      </c>
      <c r="AC24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-8.1283423897587914E-4</v>
      </c>
      <c r="AD248">
        <f>(Table3815[[#This Row],[out_o1]]-Table3815[[#This Row],[t1]])*Table3815[[#This Row],[out_o1]]*(1-Table3815[[#This Row],[out_o1]])*Table3815[[#This Row],[out_h1]]</f>
        <v>3.8959658808821213E-2</v>
      </c>
      <c r="AE248">
        <f>(Table3815[[#This Row],[out_o1]]-Table3815[[#This Row],[t1]])*Table3815[[#This Row],[out_o1]]*(1-Table3815[[#This Row],[out_o1]])*Table3815[[#This Row],[out_h2]]</f>
        <v>3.8824605150858574E-2</v>
      </c>
      <c r="AF248">
        <f>(Table3815[[#This Row],[out_o2]]-Table3815[[#This Row],[t2]])*Table3815[[#This Row],[out_o2]]*(1-Table3815[[#This Row],[out_o2]])*Table3815[[#This Row],[out_h1]]</f>
        <v>-5.5325471774197797E-2</v>
      </c>
      <c r="AG248">
        <f>(Table3815[[#This Row],[out_o2]]-Table3815[[#This Row],[t2]])*Table3815[[#This Row],[out_o2]]*(1-Table3815[[#This Row],[out_o2]])*Table3815[[#This Row],[out_h2]]</f>
        <v>-5.513368602529585E-2</v>
      </c>
    </row>
    <row r="249" spans="1:33">
      <c r="A249">
        <v>10</v>
      </c>
      <c r="B249">
        <v>0.05</v>
      </c>
      <c r="C249">
        <v>0.1</v>
      </c>
      <c r="D249">
        <v>0.01</v>
      </c>
      <c r="E249">
        <v>0.99</v>
      </c>
      <c r="F249" s="29">
        <v>1</v>
      </c>
      <c r="G249">
        <f t="shared" si="32"/>
        <v>0.3085463312746114</v>
      </c>
      <c r="H249">
        <f t="shared" si="33"/>
        <v>0.51709266254922281</v>
      </c>
      <c r="I249">
        <f t="shared" si="34"/>
        <v>-0.20108853790593473</v>
      </c>
      <c r="J249">
        <f t="shared" si="35"/>
        <v>0.69782292418813063</v>
      </c>
      <c r="K249">
        <f t="shared" si="36"/>
        <v>-0.31546170868134726</v>
      </c>
      <c r="L249">
        <f t="shared" si="37"/>
        <v>-1.0142480142016714</v>
      </c>
      <c r="M249">
        <f t="shared" si="38"/>
        <v>0.87391753335105615</v>
      </c>
      <c r="N249">
        <f t="shared" si="39"/>
        <v>-0.32776368112927662</v>
      </c>
      <c r="O249">
        <f>((Table3815[[#This Row],[i1]]*Table3815[[#This Row],[w1]])+(Table3815[[#This Row],[i2]]*Table3815[[#This Row],[w2]]))</f>
        <v>6.7136582818652854E-2</v>
      </c>
      <c r="P249">
        <f>((Table3815[[#This Row],[i1]]*Table3815[[#This Row],[w3]])+(Table3815[[#This Row],[i2]]*Table3815[[#This Row],[w4]]))</f>
        <v>5.9727865523516326E-2</v>
      </c>
      <c r="Q249">
        <f>((1/(1 + EXP(-Table3815[[#This Row],[h1]]))))</f>
        <v>0.51677784425089457</v>
      </c>
      <c r="R249">
        <f>((1/(1 + EXP(-Table3815[[#This Row],[h2]]))))</f>
        <v>0.51492752891686389</v>
      </c>
      <c r="S249">
        <f>((Table3815[[#This Row],[out_h1]]*Table3815[[#This Row],[w5]])+(Table3815[[#This Row],[out_h2]]*Table3815[[#This Row],[w6]]))</f>
        <v>-0.68528784541775323</v>
      </c>
      <c r="T249">
        <f>((Table3815[[#This Row],[out_h1]]*Table3815[[#This Row],[w7]])+(Table3815[[#This Row],[out_h2]]*Table3815[[#This Row],[w8]]))</f>
        <v>0.28284667654562468</v>
      </c>
      <c r="U249">
        <f>((1/(1 + EXP(-Table3815[[#This Row],[o1]]))))</f>
        <v>0.33508213398707482</v>
      </c>
      <c r="V249">
        <f>((1/(1 + EXP(-Table3815[[#This Row],[o2]]))))</f>
        <v>0.57024398600884407</v>
      </c>
      <c r="W249">
        <f>((1/2 * (Table3815[[#This Row],[t1]]-Table3815[[#This Row],[out_o1]])^2))</f>
        <v>5.2839196918795225E-2</v>
      </c>
      <c r="X249">
        <f>((1/2 * (Table3815[[#This Row],[t2]]-Table3815[[#This Row],[out_o2]])^2))</f>
        <v>8.8097555640871739E-2</v>
      </c>
      <c r="Y249" s="30">
        <f>Table3815[[#This Row],[E1]]+Table3815[[#This Row],[E2]]</f>
        <v>0.14093675255966698</v>
      </c>
      <c r="Z24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-1.4077453103764224E-3</v>
      </c>
      <c r="AA24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-2.8154906207528449E-3</v>
      </c>
      <c r="AB24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-4.9624822569887064E-4</v>
      </c>
      <c r="AC24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-9.9249645139774128E-4</v>
      </c>
      <c r="AD249">
        <f>(Table3815[[#This Row],[out_o1]]-Table3815[[#This Row],[t1]])*Table3815[[#This Row],[out_o1]]*(1-Table3815[[#This Row],[out_o1]])*Table3815[[#This Row],[out_h1]]</f>
        <v>3.7429692818670403E-2</v>
      </c>
      <c r="AE249">
        <f>(Table3815[[#This Row],[out_o1]]-Table3815[[#This Row],[t1]])*Table3815[[#This Row],[out_o1]]*(1-Table3815[[#This Row],[out_o1]])*Table3815[[#This Row],[out_h2]]</f>
        <v>3.7295676363938608E-2</v>
      </c>
      <c r="AF249">
        <f>(Table3815[[#This Row],[out_o2]]-Table3815[[#This Row],[t2]])*Table3815[[#This Row],[out_o2]]*(1-Table3815[[#This Row],[out_o2]])*Table3815[[#This Row],[out_h1]]</f>
        <v>-5.3159818529939645E-2</v>
      </c>
      <c r="AG249">
        <f>(Table3815[[#This Row],[out_o2]]-Table3815[[#This Row],[t2]])*Table3815[[#This Row],[out_o2]]*(1-Table3815[[#This Row],[out_o2]])*Table3815[[#This Row],[out_h2]]</f>
        <v>-5.2969480595613495E-2</v>
      </c>
    </row>
    <row r="250" spans="1:33">
      <c r="A250">
        <v>11</v>
      </c>
      <c r="B250">
        <v>0.05</v>
      </c>
      <c r="C250">
        <v>0.1</v>
      </c>
      <c r="D250">
        <v>0.01</v>
      </c>
      <c r="E250">
        <v>0.99</v>
      </c>
      <c r="F250" s="29">
        <v>1</v>
      </c>
      <c r="G250">
        <f t="shared" si="32"/>
        <v>0.3099540765849878</v>
      </c>
      <c r="H250">
        <f t="shared" si="33"/>
        <v>0.51990815316997563</v>
      </c>
      <c r="I250">
        <f t="shared" si="34"/>
        <v>-0.20059228968023585</v>
      </c>
      <c r="J250">
        <f t="shared" si="35"/>
        <v>0.6988154206395284</v>
      </c>
      <c r="K250">
        <f t="shared" si="36"/>
        <v>-0.35289140150001769</v>
      </c>
      <c r="L250">
        <f t="shared" si="37"/>
        <v>-1.0515436905656101</v>
      </c>
      <c r="M250">
        <f t="shared" si="38"/>
        <v>0.92707735188099583</v>
      </c>
      <c r="N250">
        <f t="shared" si="39"/>
        <v>-0.2747942005336631</v>
      </c>
      <c r="O250">
        <f>((Table3815[[#This Row],[i1]]*Table3815[[#This Row],[w1]])+(Table3815[[#This Row],[i2]]*Table3815[[#This Row],[w2]]))</f>
        <v>6.7488519146246956E-2</v>
      </c>
      <c r="P250">
        <f>((Table3815[[#This Row],[i1]]*Table3815[[#This Row],[w3]])+(Table3815[[#This Row],[i2]]*Table3815[[#This Row],[w4]]))</f>
        <v>5.9851927579941053E-2</v>
      </c>
      <c r="Q250">
        <f>((1/(1 + EXP(-Table3815[[#This Row],[h1]]))))</f>
        <v>0.51686572874426273</v>
      </c>
      <c r="R250">
        <f>((1/(1 + EXP(-Table3815[[#This Row],[h2]]))))</f>
        <v>0.51495851672865589</v>
      </c>
      <c r="S250">
        <f>((Table3815[[#This Row],[out_h1]]*Table3815[[#This Row],[w5]])+(Table3815[[#This Row],[out_h2]]*Table3815[[#This Row],[w6]]))</f>
        <v>-0.72389885057293413</v>
      </c>
      <c r="T250">
        <f>((Table3815[[#This Row],[out_h1]]*Table3815[[#This Row],[w7]])+(Table3815[[#This Row],[out_h2]]*Table3815[[#This Row],[w8]]))</f>
        <v>0.33766689716982023</v>
      </c>
      <c r="U250">
        <f>((1/(1 + EXP(-Table3815[[#This Row],[o1]]))))</f>
        <v>0.32653500793243767</v>
      </c>
      <c r="V250">
        <f>((1/(1 + EXP(-Table3815[[#This Row],[o2]]))))</f>
        <v>0.58362367327733755</v>
      </c>
      <c r="W250">
        <f>((1/2 * (Table3815[[#This Row],[t1]]-Table3815[[#This Row],[out_o1]])^2))</f>
        <v>5.0097205623394189E-2</v>
      </c>
      <c r="X250">
        <f>((1/2 * (Table3815[[#This Row],[t2]]-Table3815[[#This Row],[out_o2]])^2))</f>
        <v>8.2570859460302043E-2</v>
      </c>
      <c r="Y250" s="30">
        <f>Table3815[[#This Row],[E1]]+Table3815[[#This Row],[E2]]</f>
        <v>0.13266806508369622</v>
      </c>
      <c r="Z25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-1.4497925979837574E-3</v>
      </c>
      <c r="AA25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-2.8995851959675149E-3</v>
      </c>
      <c r="AB25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-5.7510150648810196E-4</v>
      </c>
      <c r="AC25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-1.1502030129762039E-3</v>
      </c>
      <c r="AD250">
        <f>(Table3815[[#This Row],[out_o1]]-Table3815[[#This Row],[t1]])*Table3815[[#This Row],[out_o1]]*(1-Table3815[[#This Row],[out_o1]])*Table3815[[#This Row],[out_h1]]</f>
        <v>3.5978599982982522E-2</v>
      </c>
      <c r="AE250">
        <f>(Table3815[[#This Row],[out_o1]]-Table3815[[#This Row],[t1]])*Table3815[[#This Row],[out_o1]]*(1-Table3815[[#This Row],[out_o1]])*Table3815[[#This Row],[out_h2]]</f>
        <v>3.5845840516884879E-2</v>
      </c>
      <c r="AF250">
        <f>(Table3815[[#This Row],[out_o2]]-Table3815[[#This Row],[t2]])*Table3815[[#This Row],[out_o2]]*(1-Table3815[[#This Row],[out_o2]])*Table3815[[#This Row],[out_h1]]</f>
        <v>-5.1041692453773706E-2</v>
      </c>
      <c r="AG250">
        <f>(Table3815[[#This Row],[out_o2]]-Table3815[[#This Row],[t2]])*Table3815[[#This Row],[out_o2]]*(1-Table3815[[#This Row],[out_o2]])*Table3815[[#This Row],[out_h2]]</f>
        <v>-5.0853350832863277E-2</v>
      </c>
    </row>
    <row r="251" spans="1:33">
      <c r="A251">
        <v>12</v>
      </c>
      <c r="B251">
        <v>0.05</v>
      </c>
      <c r="C251">
        <v>0.1</v>
      </c>
      <c r="D251">
        <v>0.01</v>
      </c>
      <c r="E251">
        <v>0.99</v>
      </c>
      <c r="F251" s="29">
        <v>1</v>
      </c>
      <c r="G251">
        <f t="shared" si="32"/>
        <v>0.31140386918297158</v>
      </c>
      <c r="H251">
        <f t="shared" si="33"/>
        <v>0.52280773836594319</v>
      </c>
      <c r="I251">
        <f t="shared" si="34"/>
        <v>-0.20001718817374775</v>
      </c>
      <c r="J251">
        <f t="shared" si="35"/>
        <v>0.69996562365250459</v>
      </c>
      <c r="K251">
        <f t="shared" si="36"/>
        <v>-0.38887000148300022</v>
      </c>
      <c r="L251">
        <f t="shared" si="37"/>
        <v>-1.087389531082495</v>
      </c>
      <c r="M251">
        <f t="shared" si="38"/>
        <v>0.97811904433476948</v>
      </c>
      <c r="N251">
        <f t="shared" si="39"/>
        <v>-0.22394084970079983</v>
      </c>
      <c r="O251">
        <f>((Table3815[[#This Row],[i1]]*Table3815[[#This Row],[w1]])+(Table3815[[#This Row],[i2]]*Table3815[[#This Row],[w2]]))</f>
        <v>6.7850967295742901E-2</v>
      </c>
      <c r="P251">
        <f>((Table3815[[#This Row],[i1]]*Table3815[[#This Row],[w3]])+(Table3815[[#This Row],[i2]]*Table3815[[#This Row],[w4]]))</f>
        <v>5.9995702956563077E-2</v>
      </c>
      <c r="Q251">
        <f>((1/(1 + EXP(-Table3815[[#This Row],[h1]]))))</f>
        <v>0.51695623712797933</v>
      </c>
      <c r="R251">
        <f>((1/(1 + EXP(-Table3815[[#This Row],[h2]]))))</f>
        <v>0.51499442832473674</v>
      </c>
      <c r="S251">
        <f>((Table3815[[#This Row],[out_h1]]*Table3815[[#This Row],[w5]])+(Table3815[[#This Row],[out_h2]]*Table3815[[#This Row],[w6]]))</f>
        <v>-0.76102832262473663</v>
      </c>
      <c r="T251">
        <f>((Table3815[[#This Row],[out_h1]]*Table3815[[#This Row],[w7]])+(Table3815[[#This Row],[out_h2]]*Table3815[[#This Row],[w8]]))</f>
        <v>0.39031645075229843</v>
      </c>
      <c r="U251">
        <f>((1/(1 + EXP(-Table3815[[#This Row],[o1]]))))</f>
        <v>0.31842304788704906</v>
      </c>
      <c r="V251">
        <f>((1/(1 + EXP(-Table3815[[#This Row],[o2]]))))</f>
        <v>0.59635887605139615</v>
      </c>
      <c r="W251">
        <f>((1/2 * (Table3815[[#This Row],[t1]]-Table3815[[#This Row],[out_o1]])^2))</f>
        <v>4.7562388233968474E-2</v>
      </c>
      <c r="X251">
        <f>((1/2 * (Table3815[[#This Row],[t2]]-Table3815[[#This Row],[out_o2]])^2))</f>
        <v>7.7476667231760041E-2</v>
      </c>
      <c r="Y251" s="30">
        <f>Table3815[[#This Row],[E1]]+Table3815[[#This Row],[E2]]</f>
        <v>0.12503905546572852</v>
      </c>
      <c r="Z25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-1.4821904730756025E-3</v>
      </c>
      <c r="AA25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-2.9643809461512051E-3</v>
      </c>
      <c r="AB25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-6.438462334451405E-4</v>
      </c>
      <c r="AC25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-1.287692466890281E-3</v>
      </c>
      <c r="AD251">
        <f>(Table3815[[#This Row],[out_o1]]-Table3815[[#This Row],[t1]])*Table3815[[#This Row],[out_o1]]*(1-Table3815[[#This Row],[out_o1]])*Table3815[[#This Row],[out_h1]]</f>
        <v>3.4603497382871697E-2</v>
      </c>
      <c r="AE251">
        <f>(Table3815[[#This Row],[out_o1]]-Table3815[[#This Row],[t1]])*Table3815[[#This Row],[out_o1]]*(1-Table3815[[#This Row],[out_o1]])*Table3815[[#This Row],[out_h2]]</f>
        <v>3.4472179795592264E-2</v>
      </c>
      <c r="AF251">
        <f>(Table3815[[#This Row],[out_o2]]-Table3815[[#This Row],[t2]])*Table3815[[#This Row],[out_o2]]*(1-Table3815[[#This Row],[out_o2]])*Table3815[[#This Row],[out_h1]]</f>
        <v>-4.8984348590036614E-2</v>
      </c>
      <c r="AG251">
        <f>(Table3815[[#This Row],[out_o2]]-Table3815[[#This Row],[t2]])*Table3815[[#This Row],[out_o2]]*(1-Table3815[[#This Row],[out_o2]])*Table3815[[#This Row],[out_h2]]</f>
        <v>-4.8798456788403805E-2</v>
      </c>
    </row>
    <row r="252" spans="1:33">
      <c r="A252">
        <v>13</v>
      </c>
      <c r="B252">
        <v>0.05</v>
      </c>
      <c r="C252">
        <v>0.1</v>
      </c>
      <c r="D252">
        <v>0.01</v>
      </c>
      <c r="E252">
        <v>0.99</v>
      </c>
      <c r="F252" s="29">
        <v>1</v>
      </c>
      <c r="G252">
        <f t="shared" si="32"/>
        <v>0.31288605965604721</v>
      </c>
      <c r="H252">
        <f t="shared" si="33"/>
        <v>0.52577211931209444</v>
      </c>
      <c r="I252">
        <f t="shared" si="34"/>
        <v>-0.19937334194030262</v>
      </c>
      <c r="J252">
        <f t="shared" si="35"/>
        <v>0.7012533161193949</v>
      </c>
      <c r="K252">
        <f t="shared" si="36"/>
        <v>-0.42347349886587193</v>
      </c>
      <c r="L252">
        <f t="shared" si="37"/>
        <v>-1.1218617108780873</v>
      </c>
      <c r="M252">
        <f t="shared" si="38"/>
        <v>1.0271033929248061</v>
      </c>
      <c r="N252">
        <f t="shared" si="39"/>
        <v>-0.17514239291239603</v>
      </c>
      <c r="O252">
        <f>((Table3815[[#This Row],[i1]]*Table3815[[#This Row],[w1]])+(Table3815[[#This Row],[i2]]*Table3815[[#This Row],[w2]]))</f>
        <v>6.8221514914011808E-2</v>
      </c>
      <c r="P252">
        <f>((Table3815[[#This Row],[i1]]*Table3815[[#This Row],[w3]])+(Table3815[[#This Row],[i2]]*Table3815[[#This Row],[w4]]))</f>
        <v>6.0156664514924366E-2</v>
      </c>
      <c r="Q252">
        <f>((1/(1 + EXP(-Table3815[[#This Row],[h1]]))))</f>
        <v>0.51704876691249491</v>
      </c>
      <c r="R252">
        <f>((1/(1 + EXP(-Table3815[[#This Row],[h2]]))))</f>
        <v>0.5150346324277556</v>
      </c>
      <c r="S252">
        <f>((Table3815[[#This Row],[out_h1]]*Table3815[[#This Row],[w5]])+(Table3815[[#This Row],[out_h2]]*Table3815[[#This Row],[w6]]))</f>
        <v>-0.79675408430558758</v>
      </c>
      <c r="T252">
        <f>((Table3815[[#This Row],[out_h1]]*Table3815[[#This Row],[w7]])+(Table3815[[#This Row],[out_h2]]*Table3815[[#This Row],[w8]]))</f>
        <v>0.44085814484725727</v>
      </c>
      <c r="U252">
        <f>((1/(1 + EXP(-Table3815[[#This Row],[o1]]))))</f>
        <v>0.31072027952151737</v>
      </c>
      <c r="V252">
        <f>((1/(1 + EXP(-Table3815[[#This Row],[o2]]))))</f>
        <v>0.60846349047824611</v>
      </c>
      <c r="W252">
        <f>((1/2 * (Table3815[[#This Row],[t1]]-Table3815[[#This Row],[out_o1]])^2))</f>
        <v>4.5216343257749765E-2</v>
      </c>
      <c r="X252">
        <f>((1/2 * (Table3815[[#This Row],[t2]]-Table3815[[#This Row],[out_o2]])^2))</f>
        <v>7.2785054049021691E-2</v>
      </c>
      <c r="Y252" s="30">
        <f>Table3815[[#This Row],[E1]]+Table3815[[#This Row],[E2]]</f>
        <v>0.11800139730677145</v>
      </c>
      <c r="Z25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-1.5061657485075021E-3</v>
      </c>
      <c r="AA25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-3.0123314970150043E-3</v>
      </c>
      <c r="AB25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-7.03371267070898E-4</v>
      </c>
      <c r="AC25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-1.406742534141796E-3</v>
      </c>
      <c r="AD252">
        <f>(Table3815[[#This Row],[out_o1]]-Table3815[[#This Row],[t1]])*Table3815[[#This Row],[out_o1]]*(1-Table3815[[#This Row],[out_o1]])*Table3815[[#This Row],[out_h1]]</f>
        <v>3.3301157038703788E-2</v>
      </c>
      <c r="AE252">
        <f>(Table3815[[#This Row],[out_o1]]-Table3815[[#This Row],[t1]])*Table3815[[#This Row],[out_o1]]*(1-Table3815[[#This Row],[out_o1]])*Table3815[[#This Row],[out_h2]]</f>
        <v>3.3171434248387713E-2</v>
      </c>
      <c r="AF252">
        <f>(Table3815[[#This Row],[out_o2]]-Table3815[[#This Row],[t2]])*Table3815[[#This Row],[out_o2]]*(1-Table3815[[#This Row],[out_o2]])*Table3815[[#This Row],[out_h1]]</f>
        <v>-4.6997461230624302E-2</v>
      </c>
      <c r="AG252">
        <f>(Table3815[[#This Row],[out_o2]]-Table3815[[#This Row],[t2]])*Table3815[[#This Row],[out_o2]]*(1-Table3815[[#This Row],[out_o2]])*Table3815[[#This Row],[out_h2]]</f>
        <v>-4.6814385255170288E-2</v>
      </c>
    </row>
    <row r="253" spans="1:33">
      <c r="A253">
        <v>14</v>
      </c>
      <c r="B253">
        <v>0.05</v>
      </c>
      <c r="C253">
        <v>0.1</v>
      </c>
      <c r="D253">
        <v>0.01</v>
      </c>
      <c r="E253">
        <v>0.99</v>
      </c>
      <c r="F253" s="29">
        <v>1</v>
      </c>
      <c r="G253">
        <f t="shared" si="32"/>
        <v>0.31439222540455469</v>
      </c>
      <c r="H253">
        <f t="shared" si="33"/>
        <v>0.52878445080910941</v>
      </c>
      <c r="I253">
        <f t="shared" si="34"/>
        <v>-0.19866997067323172</v>
      </c>
      <c r="J253">
        <f t="shared" si="35"/>
        <v>0.70266005865353665</v>
      </c>
      <c r="K253">
        <f t="shared" si="36"/>
        <v>-0.45677465590457572</v>
      </c>
      <c r="L253">
        <f t="shared" si="37"/>
        <v>-1.155033145126475</v>
      </c>
      <c r="M253">
        <f t="shared" si="38"/>
        <v>1.0741008541554304</v>
      </c>
      <c r="N253">
        <f t="shared" si="39"/>
        <v>-0.12832800765722574</v>
      </c>
      <c r="O253">
        <f>((Table3815[[#This Row],[i1]]*Table3815[[#This Row],[w1]])+(Table3815[[#This Row],[i2]]*Table3815[[#This Row],[w2]]))</f>
        <v>6.8598056351138678E-2</v>
      </c>
      <c r="P253">
        <f>((Table3815[[#This Row],[i1]]*Table3815[[#This Row],[w3]])+(Table3815[[#This Row],[i2]]*Table3815[[#This Row],[w4]]))</f>
        <v>6.0332507331692084E-2</v>
      </c>
      <c r="Q253">
        <f>((1/(1 + EXP(-Table3815[[#This Row],[h1]]))))</f>
        <v>0.51714279222135917</v>
      </c>
      <c r="R253">
        <f>((1/(1 + EXP(-Table3815[[#This Row],[h2]]))))</f>
        <v>0.51507855326817886</v>
      </c>
      <c r="S253">
        <f>((Table3815[[#This Row],[out_h1]]*Table3815[[#This Row],[w5]])+(Table3815[[#This Row],[out_h2]]*Table3815[[#This Row],[w6]]))</f>
        <v>-0.83115052233898201</v>
      </c>
      <c r="T253">
        <f>((Table3815[[#This Row],[out_h1]]*Table3815[[#This Row],[w7]])+(Table3815[[#This Row],[out_h2]]*Table3815[[#This Row],[w8]]))</f>
        <v>0.48936451031741462</v>
      </c>
      <c r="U253">
        <f>((1/(1 + EXP(-Table3815[[#This Row],[o1]]))))</f>
        <v>0.30340185324971392</v>
      </c>
      <c r="V253">
        <f>((1/(1 + EXP(-Table3815[[#This Row],[o2]]))))</f>
        <v>0.61995671579158251</v>
      </c>
      <c r="W253">
        <f>((1/2 * (Table3815[[#This Row],[t1]]-Table3815[[#This Row],[out_o1]])^2))</f>
        <v>4.3042323745183325E-2</v>
      </c>
      <c r="X253">
        <f>((1/2 * (Table3815[[#This Row],[t2]]-Table3815[[#This Row],[out_o2]])^2))</f>
        <v>6.8466016093875814E-2</v>
      </c>
      <c r="Y253" s="30">
        <f>Table3815[[#This Row],[E1]]+Table3815[[#This Row],[E2]]</f>
        <v>0.11150833983905914</v>
      </c>
      <c r="Z25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-1.5228491108471326E-3</v>
      </c>
      <c r="AA25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-3.0456982216942653E-3</v>
      </c>
      <c r="AB25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-7.5455533801553826E-4</v>
      </c>
      <c r="AC25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-1.5091106760310765E-3</v>
      </c>
      <c r="AD253">
        <f>(Table3815[[#This Row],[out_o1]]-Table3815[[#This Row],[t1]])*Table3815[[#This Row],[out_o1]]*(1-Table3815[[#This Row],[out_o1]])*Table3815[[#This Row],[out_h1]]</f>
        <v>3.2068147510675139E-2</v>
      </c>
      <c r="AE253">
        <f>(Table3815[[#This Row],[out_o1]]-Table3815[[#This Row],[t1]])*Table3815[[#This Row],[out_o1]]*(1-Table3815[[#This Row],[out_o1]])*Table3815[[#This Row],[out_h2]]</f>
        <v>3.1940143562358421E-2</v>
      </c>
      <c r="AF253">
        <f>(Table3815[[#This Row],[out_o2]]-Table3815[[#This Row],[t2]])*Table3815[[#This Row],[out_o2]]*(1-Table3815[[#This Row],[out_o2]])*Table3815[[#This Row],[out_h1]]</f>
        <v>-4.5087632764884346E-2</v>
      </c>
      <c r="AG253">
        <f>(Table3815[[#This Row],[out_o2]]-Table3815[[#This Row],[t2]])*Table3815[[#This Row],[out_o2]]*(1-Table3815[[#This Row],[out_o2]])*Table3815[[#This Row],[out_h2]]</f>
        <v>-4.4907659942561559E-2</v>
      </c>
    </row>
    <row r="254" spans="1:33">
      <c r="A254">
        <v>15</v>
      </c>
      <c r="B254">
        <v>0.05</v>
      </c>
      <c r="C254">
        <v>0.1</v>
      </c>
      <c r="D254">
        <v>0.01</v>
      </c>
      <c r="E254">
        <v>0.99</v>
      </c>
      <c r="F254" s="29">
        <v>1</v>
      </c>
      <c r="G254">
        <f t="shared" si="32"/>
        <v>0.31591507451540185</v>
      </c>
      <c r="H254">
        <f t="shared" si="33"/>
        <v>0.53183014903080372</v>
      </c>
      <c r="I254">
        <f t="shared" si="34"/>
        <v>-0.19791541533521617</v>
      </c>
      <c r="J254">
        <f t="shared" si="35"/>
        <v>0.70416916932956775</v>
      </c>
      <c r="K254">
        <f t="shared" si="36"/>
        <v>-0.48884280341525088</v>
      </c>
      <c r="L254">
        <f t="shared" si="37"/>
        <v>-1.1869732886888336</v>
      </c>
      <c r="M254">
        <f t="shared" si="38"/>
        <v>1.1191884869203148</v>
      </c>
      <c r="N254">
        <f t="shared" si="39"/>
        <v>-8.3420347714664181E-2</v>
      </c>
      <c r="O254">
        <f>((Table3815[[#This Row],[i1]]*Table3815[[#This Row],[w1]])+(Table3815[[#This Row],[i2]]*Table3815[[#This Row],[w2]]))</f>
        <v>6.8978768628850468E-2</v>
      </c>
      <c r="P254">
        <f>((Table3815[[#This Row],[i1]]*Table3815[[#This Row],[w3]])+(Table3815[[#This Row],[i2]]*Table3815[[#This Row],[w4]]))</f>
        <v>6.0521146166195972E-2</v>
      </c>
      <c r="Q254">
        <f>((1/(1 + EXP(-Table3815[[#This Row],[h1]]))))</f>
        <v>0.51723785778725173</v>
      </c>
      <c r="R254">
        <f>((1/(1 + EXP(-Table3815[[#This Row],[h2]]))))</f>
        <v>0.51512566995319875</v>
      </c>
      <c r="S254">
        <f>((Table3815[[#This Row],[out_h1]]*Table3815[[#This Row],[w5]])+(Table3815[[#This Row],[out_h2]]*Table3815[[#This Row],[w6]]))</f>
        <v>-0.86428841498560594</v>
      </c>
      <c r="T254">
        <f>((Table3815[[#This Row],[out_h1]]*Table3815[[#This Row],[w7]])+(Table3815[[#This Row],[out_h2]]*Table3815[[#This Row],[w8]]))</f>
        <v>0.53591469293057403</v>
      </c>
      <c r="U254">
        <f>((1/(1 + EXP(-Table3815[[#This Row],[o1]]))))</f>
        <v>0.29644415224055587</v>
      </c>
      <c r="V254">
        <f>((1/(1 + EXP(-Table3815[[#This Row],[o2]]))))</f>
        <v>0.6308615604827944</v>
      </c>
      <c r="W254">
        <f>((1/2 * (Table3815[[#This Row],[t1]]-Table3815[[#This Row],[out_o1]])^2))</f>
        <v>4.1025126176405372E-2</v>
      </c>
      <c r="X254">
        <f>((1/2 * (Table3815[[#This Row],[t2]]-Table3815[[#This Row],[out_o2]])^2))</f>
        <v>6.4490209369426774E-2</v>
      </c>
      <c r="Y254" s="30">
        <f>Table3815[[#This Row],[E1]]+Table3815[[#This Row],[E2]]</f>
        <v>0.10551533554583215</v>
      </c>
      <c r="Z25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-1.533266399548934E-3</v>
      </c>
      <c r="AA25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-3.066532799097868E-3</v>
      </c>
      <c r="AB25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-7.9824528740735654E-4</v>
      </c>
      <c r="AC25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-1.5964905748147131E-3</v>
      </c>
      <c r="AD254">
        <f>(Table3815[[#This Row],[out_o1]]-Table3815[[#This Row],[t1]])*Table3815[[#This Row],[out_o1]]*(1-Table3815[[#This Row],[out_o1]])*Table3815[[#This Row],[out_h1]]</f>
        <v>3.0900942773227413E-2</v>
      </c>
      <c r="AE254">
        <f>(Table3815[[#This Row],[out_o1]]-Table3815[[#This Row],[t1]])*Table3815[[#This Row],[out_o1]]*(1-Table3815[[#This Row],[out_o1]])*Table3815[[#This Row],[out_h2]]</f>
        <v>3.0774755963032203E-2</v>
      </c>
      <c r="AF254">
        <f>(Table3815[[#This Row],[out_o2]]-Table3815[[#This Row],[t2]])*Table3815[[#This Row],[out_o2]]*(1-Table3815[[#This Row],[out_o2]])*Table3815[[#This Row],[out_h1]]</f>
        <v>-4.3258906135103574E-2</v>
      </c>
      <c r="AG254">
        <f>(Table3815[[#This Row],[out_o2]]-Table3815[[#This Row],[t2]])*Table3815[[#This Row],[out_o2]]*(1-Table3815[[#This Row],[out_o2]])*Table3815[[#This Row],[out_h2]]</f>
        <v>-4.3082254457587371E-2</v>
      </c>
    </row>
    <row r="255" spans="1:33">
      <c r="A255">
        <v>16</v>
      </c>
      <c r="B255">
        <v>0.05</v>
      </c>
      <c r="C255">
        <v>0.1</v>
      </c>
      <c r="D255">
        <v>0.01</v>
      </c>
      <c r="E255">
        <v>0.99</v>
      </c>
      <c r="F255" s="29">
        <v>1</v>
      </c>
      <c r="G255">
        <f t="shared" si="32"/>
        <v>0.31744834091495078</v>
      </c>
      <c r="H255">
        <f t="shared" si="33"/>
        <v>0.53489668182990158</v>
      </c>
      <c r="I255">
        <f t="shared" si="34"/>
        <v>-0.19711717004780882</v>
      </c>
      <c r="J255">
        <f t="shared" si="35"/>
        <v>0.70576565990438245</v>
      </c>
      <c r="K255">
        <f t="shared" si="36"/>
        <v>-0.51974374618847829</v>
      </c>
      <c r="L255">
        <f t="shared" si="37"/>
        <v>-1.2177480446518658</v>
      </c>
      <c r="M255">
        <f t="shared" si="38"/>
        <v>1.1624473930554184</v>
      </c>
      <c r="N255">
        <f t="shared" si="39"/>
        <v>-4.033809325707681E-2</v>
      </c>
      <c r="O255">
        <f>((Table3815[[#This Row],[i1]]*Table3815[[#This Row],[w1]])+(Table3815[[#This Row],[i2]]*Table3815[[#This Row],[w2]]))</f>
        <v>6.9362085228737699E-2</v>
      </c>
      <c r="P255">
        <f>((Table3815[[#This Row],[i1]]*Table3815[[#This Row],[w3]])+(Table3815[[#This Row],[i2]]*Table3815[[#This Row],[w4]]))</f>
        <v>6.0720707488047809E-2</v>
      </c>
      <c r="Q255">
        <f>((1/(1 + EXP(-Table3815[[#This Row],[h1]]))))</f>
        <v>0.51733357240348332</v>
      </c>
      <c r="R255">
        <f>((1/(1 + EXP(-Table3815[[#This Row],[h2]]))))</f>
        <v>0.51517551447622567</v>
      </c>
      <c r="S255">
        <f>((Table3815[[#This Row],[out_h1]]*Table3815[[#This Row],[w5]])+(Table3815[[#This Row],[out_h2]]*Table3815[[#This Row],[w6]]))</f>
        <v>-0.89623486435599764</v>
      </c>
      <c r="T255">
        <f>((Table3815[[#This Row],[out_h1]]*Table3815[[#This Row],[w7]])+(Table3815[[#This Row],[out_h2]]*Table3815[[#This Row],[w8]]))</f>
        <v>0.58059186463377122</v>
      </c>
      <c r="U255">
        <f>((1/(1 + EXP(-Table3815[[#This Row],[o1]]))))</f>
        <v>0.28982484802294761</v>
      </c>
      <c r="V255">
        <f>((1/(1 + EXP(-Table3815[[#This Row],[o2]]))))</f>
        <v>0.6412035830055286</v>
      </c>
      <c r="W255">
        <f>((1/2 * (Table3815[[#This Row],[t1]]-Table3815[[#This Row],[out_o1]])^2))</f>
        <v>3.915097278553286E-2</v>
      </c>
      <c r="X255">
        <f>((1/2 * (Table3815[[#This Row],[t2]]-Table3815[[#This Row],[out_o2]])^2))</f>
        <v>6.0829470254090585E-2</v>
      </c>
      <c r="Y255" s="30">
        <f>Table3815[[#This Row],[E1]]+Table3815[[#This Row],[E2]]</f>
        <v>9.9980443039623446E-2</v>
      </c>
      <c r="Z25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-1.538336435876361E-3</v>
      </c>
      <c r="AA25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-3.076672871752722E-3</v>
      </c>
      <c r="AB25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-8.3524123956206725E-4</v>
      </c>
      <c r="AC25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-1.6704824791241345E-3</v>
      </c>
      <c r="AD255">
        <f>(Table3815[[#This Row],[out_o1]]-Table3815[[#This Row],[t1]])*Table3815[[#This Row],[out_o1]]*(1-Table3815[[#This Row],[out_o1]])*Table3815[[#This Row],[out_h1]]</f>
        <v>2.9796004359553655E-2</v>
      </c>
      <c r="AE255">
        <f>(Table3815[[#This Row],[out_o1]]-Table3815[[#This Row],[t1]])*Table3815[[#This Row],[out_o1]]*(1-Table3815[[#This Row],[out_o1]])*Table3815[[#This Row],[out_h2]]</f>
        <v>2.9671710273805461E-2</v>
      </c>
      <c r="AF255">
        <f>(Table3815[[#This Row],[out_o2]]-Table3815[[#This Row],[t2]])*Table3815[[#This Row],[out_o2]]*(1-Table3815[[#This Row],[out_o2]])*Table3815[[#This Row],[out_h1]]</f>
        <v>-4.1513248182080707E-2</v>
      </c>
      <c r="AG255">
        <f>(Table3815[[#This Row],[out_o2]]-Table3815[[#This Row],[t2]])*Table3815[[#This Row],[out_o2]]*(1-Table3815[[#This Row],[out_o2]])*Table3815[[#This Row],[out_h2]]</f>
        <v>-4.1340075592663526E-2</v>
      </c>
    </row>
    <row r="256" spans="1:33">
      <c r="A256">
        <v>17</v>
      </c>
      <c r="B256">
        <v>0.05</v>
      </c>
      <c r="C256">
        <v>0.1</v>
      </c>
      <c r="D256">
        <v>0.01</v>
      </c>
      <c r="E256">
        <v>0.99</v>
      </c>
      <c r="F256" s="29">
        <v>1</v>
      </c>
      <c r="G256">
        <f t="shared" si="32"/>
        <v>0.31898667735082714</v>
      </c>
      <c r="H256">
        <f t="shared" si="33"/>
        <v>0.5379733547016543</v>
      </c>
      <c r="I256">
        <f t="shared" si="34"/>
        <v>-0.19628192880824674</v>
      </c>
      <c r="J256">
        <f t="shared" si="35"/>
        <v>0.70743614238350661</v>
      </c>
      <c r="K256">
        <f t="shared" si="36"/>
        <v>-0.54953975054803195</v>
      </c>
      <c r="L256">
        <f t="shared" si="37"/>
        <v>-1.2474197549256714</v>
      </c>
      <c r="M256">
        <f t="shared" si="38"/>
        <v>1.2039606412374992</v>
      </c>
      <c r="N256">
        <f t="shared" si="39"/>
        <v>1.0019823355867166E-3</v>
      </c>
      <c r="O256">
        <f>((Table3815[[#This Row],[i1]]*Table3815[[#This Row],[w1]])+(Table3815[[#This Row],[i2]]*Table3815[[#This Row],[w2]]))</f>
        <v>6.974666933770679E-2</v>
      </c>
      <c r="P256">
        <f>((Table3815[[#This Row],[i1]]*Table3815[[#This Row],[w3]])+(Table3815[[#This Row],[i2]]*Table3815[[#This Row],[w4]]))</f>
        <v>6.0929517797938329E-2</v>
      </c>
      <c r="Q256">
        <f>((1/(1 + EXP(-Table3815[[#This Row],[h1]]))))</f>
        <v>0.51742960224003998</v>
      </c>
      <c r="R256">
        <f>((1/(1 + EXP(-Table3815[[#This Row],[h2]]))))</f>
        <v>0.51522766880001281</v>
      </c>
      <c r="S256">
        <f>((Table3815[[#This Row],[out_h1]]*Table3815[[#This Row],[w5]])+(Table3815[[#This Row],[out_h2]]*Table3815[[#This Row],[w6]]))</f>
        <v>-0.92705330688659604</v>
      </c>
      <c r="T256">
        <f>((Table3815[[#This Row],[out_h1]]*Table3815[[#This Row],[w7]])+(Table3815[[#This Row],[out_h2]]*Table3815[[#This Row],[w8]]))</f>
        <v>0.62348112473112582</v>
      </c>
      <c r="U256">
        <f>((1/(1 + EXP(-Table3815[[#This Row],[o1]]))))</f>
        <v>0.28352291686652376</v>
      </c>
      <c r="V256">
        <f>((1/(1 + EXP(-Table3815[[#This Row],[o2]]))))</f>
        <v>0.65100986144547701</v>
      </c>
      <c r="W256">
        <f>((1/2 * (Table3815[[#This Row],[t1]]-Table3815[[#This Row],[out_o1]])^2))</f>
        <v>3.7407393025585628E-2</v>
      </c>
      <c r="X256">
        <f>((1/2 * (Table3815[[#This Row],[t2]]-Table3815[[#This Row],[out_o2]])^2))</f>
        <v>5.7457157018607347E-2</v>
      </c>
      <c r="Y256" s="30">
        <f>Table3815[[#This Row],[E1]]+Table3815[[#This Row],[E2]]</f>
        <v>9.4864550044192975E-2</v>
      </c>
      <c r="Z25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-1.5388735240309331E-3</v>
      </c>
      <c r="AA25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-3.0777470480618662E-3</v>
      </c>
      <c r="AB25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-8.6628747651990685E-4</v>
      </c>
      <c r="AC25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-1.7325749530398137E-3</v>
      </c>
      <c r="AD256">
        <f>(Table3815[[#This Row],[out_o1]]-Table3815[[#This Row],[t1]])*Table3815[[#This Row],[out_o1]]*(1-Table3815[[#This Row],[out_o1]])*Table3815[[#This Row],[out_h1]]</f>
        <v>2.8749842005842026E-2</v>
      </c>
      <c r="AE256">
        <f>(Table3815[[#This Row],[out_o1]]-Table3815[[#This Row],[t1]])*Table3815[[#This Row],[out_o1]]*(1-Table3815[[#This Row],[out_o1]])*Table3815[[#This Row],[out_h2]]</f>
        <v>2.8627496399339997E-2</v>
      </c>
      <c r="AF256">
        <f>(Table3815[[#This Row],[out_o2]]-Table3815[[#This Row],[t2]])*Table3815[[#This Row],[out_o2]]*(1-Table3815[[#This Row],[out_o2]])*Table3815[[#This Row],[out_h1]]</f>
        <v>-3.9850984796857086E-2</v>
      </c>
      <c r="AG256">
        <f>(Table3815[[#This Row],[out_o2]]-Table3815[[#This Row],[t2]])*Table3815[[#This Row],[out_o2]]*(1-Table3815[[#This Row],[out_o2]])*Table3815[[#This Row],[out_h2]]</f>
        <v>-3.9681398024739037E-2</v>
      </c>
    </row>
    <row r="257" spans="1:33">
      <c r="A257">
        <v>18</v>
      </c>
      <c r="B257">
        <v>0.05</v>
      </c>
      <c r="C257">
        <v>0.1</v>
      </c>
      <c r="D257">
        <v>0.01</v>
      </c>
      <c r="E257">
        <v>0.99</v>
      </c>
      <c r="F257" s="29">
        <v>1</v>
      </c>
      <c r="G257">
        <f t="shared" si="32"/>
        <v>0.32052555087485807</v>
      </c>
      <c r="H257">
        <f t="shared" si="33"/>
        <v>0.54105110174971616</v>
      </c>
      <c r="I257">
        <f t="shared" si="34"/>
        <v>-0.19541564133172684</v>
      </c>
      <c r="J257">
        <f t="shared" si="35"/>
        <v>0.70916871733654641</v>
      </c>
      <c r="K257">
        <f t="shared" si="36"/>
        <v>-0.57828959255387402</v>
      </c>
      <c r="L257">
        <f t="shared" si="37"/>
        <v>-1.2760472513250114</v>
      </c>
      <c r="M257">
        <f t="shared" si="38"/>
        <v>1.2438116260343564</v>
      </c>
      <c r="N257">
        <f t="shared" si="39"/>
        <v>4.0683380360325753E-2</v>
      </c>
      <c r="O257">
        <f>((Table3815[[#This Row],[i1]]*Table3815[[#This Row],[w1]])+(Table3815[[#This Row],[i2]]*Table3815[[#This Row],[w2]]))</f>
        <v>7.0131387718714522E-2</v>
      </c>
      <c r="P257">
        <f>((Table3815[[#This Row],[i1]]*Table3815[[#This Row],[w3]])+(Table3815[[#This Row],[i2]]*Table3815[[#This Row],[w4]]))</f>
        <v>6.1146089667068304E-2</v>
      </c>
      <c r="Q257">
        <f>((1/(1 + EXP(-Table3815[[#This Row],[h1]]))))</f>
        <v>0.51752566431596903</v>
      </c>
      <c r="R257">
        <f>((1/(1 + EXP(-Table3815[[#This Row],[h2]]))))</f>
        <v>0.51528176136959702</v>
      </c>
      <c r="S257">
        <f>((Table3815[[#This Row],[out_h1]]*Table3815[[#This Row],[w5]])+(Table3815[[#This Row],[out_h2]]*Table3815[[#This Row],[w6]]))</f>
        <v>-0.95680358080703942</v>
      </c>
      <c r="T257">
        <f>((Table3815[[#This Row],[out_h1]]*Table3815[[#This Row],[w7]])+(Table3815[[#This Row],[out_h2]]*Table3815[[#This Row],[w8]]))</f>
        <v>0.66466784193789386</v>
      </c>
      <c r="U257">
        <f>((1/(1 + EXP(-Table3815[[#This Row],[o1]]))))</f>
        <v>0.27751862745599143</v>
      </c>
      <c r="V257">
        <f>((1/(1 + EXP(-Table3815[[#This Row],[o2]]))))</f>
        <v>0.6603081735651809</v>
      </c>
      <c r="W257">
        <f>((1/2 * (Table3815[[#This Row],[t1]]-Table3815[[#This Row],[out_o1]])^2))</f>
        <v>3.5783108017968766E-2</v>
      </c>
      <c r="X257">
        <f>((1/2 * (Table3815[[#This Row],[t2]]-Table3815[[#This Row],[out_o2]])^2))</f>
        <v>5.434835020896344E-2</v>
      </c>
      <c r="Y257" s="30">
        <f>Table3815[[#This Row],[E1]]+Table3815[[#This Row],[E2]]</f>
        <v>9.0131458226932207E-2</v>
      </c>
      <c r="Z25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-1.5355930536329226E-3</v>
      </c>
      <c r="AA25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-3.0711861072658451E-3</v>
      </c>
      <c r="AB25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-8.9206777762543049E-4</v>
      </c>
      <c r="AC25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-1.784135555250861E-3</v>
      </c>
      <c r="AD257">
        <f>(Table3815[[#This Row],[out_o1]]-Table3815[[#This Row],[t1]])*Table3815[[#This Row],[out_o1]]*(1-Table3815[[#This Row],[out_o1]])*Table3815[[#This Row],[out_h1]]</f>
        <v>2.7759057233011523E-2</v>
      </c>
      <c r="AE257">
        <f>(Table3815[[#This Row],[out_o1]]-Table3815[[#This Row],[t1]])*Table3815[[#This Row],[out_o1]]*(1-Table3815[[#This Row],[out_o1]])*Table3815[[#This Row],[out_h2]]</f>
        <v>2.7638698698916421E-2</v>
      </c>
      <c r="AF257">
        <f>(Table3815[[#This Row],[out_o2]]-Table3815[[#This Row],[t2]])*Table3815[[#This Row],[out_o2]]*(1-Table3815[[#This Row],[out_o2]])*Table3815[[#This Row],[out_h1]]</f>
        <v>-3.8271179066989014E-2</v>
      </c>
      <c r="AG257">
        <f>(Table3815[[#This Row],[out_o2]]-Table3815[[#This Row],[t2]])*Table3815[[#This Row],[out_o2]]*(1-Table3815[[#This Row],[out_o2]])*Table3815[[#This Row],[out_h2]]</f>
        <v>-3.8105241766888051E-2</v>
      </c>
    </row>
    <row r="258" spans="1:33">
      <c r="A258">
        <v>19</v>
      </c>
      <c r="B258">
        <v>0.05</v>
      </c>
      <c r="C258">
        <v>0.1</v>
      </c>
      <c r="D258">
        <v>0.01</v>
      </c>
      <c r="E258">
        <v>0.99</v>
      </c>
      <c r="F258" s="29">
        <v>1</v>
      </c>
      <c r="G258">
        <f t="shared" si="32"/>
        <v>0.322061143928491</v>
      </c>
      <c r="H258">
        <f t="shared" si="33"/>
        <v>0.54412228785698202</v>
      </c>
      <c r="I258">
        <f t="shared" si="34"/>
        <v>-0.19452357355410141</v>
      </c>
      <c r="J258">
        <f t="shared" si="35"/>
        <v>0.71095285289179722</v>
      </c>
      <c r="K258">
        <f t="shared" si="36"/>
        <v>-0.60604864978688555</v>
      </c>
      <c r="L258">
        <f t="shared" si="37"/>
        <v>-1.3036859500239277</v>
      </c>
      <c r="M258">
        <f t="shared" si="38"/>
        <v>1.2820828051013453</v>
      </c>
      <c r="N258">
        <f t="shared" si="39"/>
        <v>7.8788622127213798E-2</v>
      </c>
      <c r="O258">
        <f>((Table3815[[#This Row],[i1]]*Table3815[[#This Row],[w1]])+(Table3815[[#This Row],[i2]]*Table3815[[#This Row],[w2]]))</f>
        <v>7.0515285982122755E-2</v>
      </c>
      <c r="P258">
        <f>((Table3815[[#This Row],[i1]]*Table3815[[#This Row],[w3]])+(Table3815[[#This Row],[i2]]*Table3815[[#This Row],[w4]]))</f>
        <v>6.1369106611474655E-2</v>
      </c>
      <c r="Q258">
        <f>((1/(1 + EXP(-Table3815[[#This Row],[h1]]))))</f>
        <v>0.51762152032178466</v>
      </c>
      <c r="R258">
        <f>((1/(1 + EXP(-Table3815[[#This Row],[h2]]))))</f>
        <v>0.51533746333398578</v>
      </c>
      <c r="S258">
        <f>((Table3815[[#This Row],[out_h1]]*Table3815[[#This Row],[w5]])+(Table3815[[#This Row],[out_h2]]*Table3815[[#This Row],[w6]]))</f>
        <v>-0.98554203396114093</v>
      </c>
      <c r="T258">
        <f>((Table3815[[#This Row],[out_h1]]*Table3815[[#This Row],[w7]])+(Table3815[[#This Row],[out_h2]]*Table3815[[#This Row],[w8]]))</f>
        <v>0.704236379421595</v>
      </c>
      <c r="U258">
        <f>((1/(1 + EXP(-Table3815[[#This Row],[o1]]))))</f>
        <v>0.27179350812896258</v>
      </c>
      <c r="V258">
        <f>((1/(1 + EXP(-Table3815[[#This Row],[o2]]))))</f>
        <v>0.66912636186642227</v>
      </c>
      <c r="W258">
        <f>((1/2 * (Table3815[[#This Row],[t1]]-Table3815[[#This Row],[out_o1]])^2))</f>
        <v>3.4267920449234594E-2</v>
      </c>
      <c r="X258">
        <f>((1/2 * (Table3815[[#This Row],[t2]]-Table3815[[#This Row],[out_o2]])^2))</f>
        <v>5.1479945824539089E-2</v>
      </c>
      <c r="Y258" s="30">
        <f>Table3815[[#This Row],[E1]]+Table3815[[#This Row],[E2]]</f>
        <v>8.5747866273773676E-2</v>
      </c>
      <c r="Z25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-1.5291189639480463E-3</v>
      </c>
      <c r="AA25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-3.0582379278960925E-3</v>
      </c>
      <c r="AB25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-9.1320409813835804E-4</v>
      </c>
      <c r="AC25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-1.8264081962767161E-3</v>
      </c>
      <c r="AD258">
        <f>(Table3815[[#This Row],[out_o1]]-Table3815[[#This Row],[t1]])*Table3815[[#This Row],[out_o1]]*(1-Table3815[[#This Row],[out_o1]])*Table3815[[#This Row],[out_h1]]</f>
        <v>2.6820373554536012E-2</v>
      </c>
      <c r="AE258">
        <f>(Table3815[[#This Row],[out_o1]]-Table3815[[#This Row],[t1]])*Table3815[[#This Row],[out_o1]]*(1-Table3815[[#This Row],[out_o1]])*Table3815[[#This Row],[out_h2]]</f>
        <v>2.6702025960342997E-2</v>
      </c>
      <c r="AF258">
        <f>(Table3815[[#This Row],[out_o2]]-Table3815[[#This Row],[t2]])*Table3815[[#This Row],[out_o2]]*(1-Table3815[[#This Row],[out_o2]])*Table3815[[#This Row],[out_h1]]</f>
        <v>-3.6771950727335273E-2</v>
      </c>
      <c r="AG258">
        <f>(Table3815[[#This Row],[out_o2]]-Table3815[[#This Row],[t2]])*Table3815[[#This Row],[out_o2]]*(1-Table3815[[#This Row],[out_o2]])*Table3815[[#This Row],[out_h2]]</f>
        <v>-3.6609690798571966E-2</v>
      </c>
    </row>
    <row r="259" spans="1:33">
      <c r="A259">
        <v>20</v>
      </c>
      <c r="B259">
        <v>0.05</v>
      </c>
      <c r="C259">
        <v>0.1</v>
      </c>
      <c r="D259">
        <v>0.01</v>
      </c>
      <c r="E259">
        <v>0.99</v>
      </c>
      <c r="F259" s="29">
        <v>1</v>
      </c>
      <c r="G259">
        <f t="shared" si="32"/>
        <v>0.32359026289243903</v>
      </c>
      <c r="H259">
        <f t="shared" si="33"/>
        <v>0.54718052578487808</v>
      </c>
      <c r="I259">
        <f t="shared" si="34"/>
        <v>-0.19361036945596305</v>
      </c>
      <c r="J259">
        <f t="shared" si="35"/>
        <v>0.71277926108807388</v>
      </c>
      <c r="K259">
        <f t="shared" si="36"/>
        <v>-0.63286902334142159</v>
      </c>
      <c r="L259">
        <f t="shared" si="37"/>
        <v>-1.3303879759842707</v>
      </c>
      <c r="M259">
        <f t="shared" si="38"/>
        <v>1.3188547558286805</v>
      </c>
      <c r="N259">
        <f t="shared" si="39"/>
        <v>0.11539831292578576</v>
      </c>
      <c r="O259">
        <f>((Table3815[[#This Row],[i1]]*Table3815[[#This Row],[w1]])+(Table3815[[#This Row],[i2]]*Table3815[[#This Row],[w2]]))</f>
        <v>7.0897565723109762E-2</v>
      </c>
      <c r="P259">
        <f>((Table3815[[#This Row],[i1]]*Table3815[[#This Row],[w3]])+(Table3815[[#This Row],[i2]]*Table3815[[#This Row],[w4]]))</f>
        <v>6.1597407636009231E-2</v>
      </c>
      <c r="Q259">
        <f>((1/(1 + EXP(-Table3815[[#This Row],[h1]]))))</f>
        <v>0.51771697090814806</v>
      </c>
      <c r="R259">
        <f>((1/(1 + EXP(-Table3815[[#This Row],[h2]]))))</f>
        <v>0.51539448468518168</v>
      </c>
      <c r="S259">
        <f>((Table3815[[#This Row],[out_h1]]*Table3815[[#This Row],[w5]])+(Table3815[[#This Row],[out_h2]]*Table3815[[#This Row],[w6]]))</f>
        <v>-1.0133216590596938</v>
      </c>
      <c r="T259">
        <f>((Table3815[[#This Row],[out_h1]]*Table3815[[#This Row],[w7]])+(Table3815[[#This Row],[out_h2]]*Table3815[[#This Row],[w8]]))</f>
        <v>0.74226914327935445</v>
      </c>
      <c r="U259">
        <f>((1/(1 + EXP(-Table3815[[#This Row],[o1]]))))</f>
        <v>0.26633030009333697</v>
      </c>
      <c r="V259">
        <f>((1/(1 + EXP(-Table3815[[#This Row],[o2]]))))</f>
        <v>0.67749185597642747</v>
      </c>
      <c r="W259">
        <f>((1/2 * (Table3815[[#This Row],[t1]]-Table3815[[#This Row],[out_o1]])^2))</f>
        <v>3.2852611372970089E-2</v>
      </c>
      <c r="X259">
        <f>((1/2 * (Table3815[[#This Row],[t2]]-Table3815[[#This Row],[out_o2]])^2))</f>
        <v>4.8830670040528976E-2</v>
      </c>
      <c r="Y259" s="30">
        <f>Table3815[[#This Row],[E1]]+Table3815[[#This Row],[E2]]</f>
        <v>8.1683281413499065E-2</v>
      </c>
      <c r="Z25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-1.5199921403200459E-3</v>
      </c>
      <c r="AA25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-3.0399842806400918E-3</v>
      </c>
      <c r="AB25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-9.3025762780789788E-4</v>
      </c>
      <c r="AC25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-1.8605152556157958E-3</v>
      </c>
      <c r="AD259">
        <f>(Table3815[[#This Row],[out_o1]]-Table3815[[#This Row],[t1]])*Table3815[[#This Row],[out_o1]]*(1-Table3815[[#This Row],[out_o1]])*Table3815[[#This Row],[out_h1]]</f>
        <v>2.5930656326829296E-2</v>
      </c>
      <c r="AE259">
        <f>(Table3815[[#This Row],[out_o1]]-Table3815[[#This Row],[t1]])*Table3815[[#This Row],[out_o1]]*(1-Table3815[[#This Row],[out_o1]])*Table3815[[#This Row],[out_h2]]</f>
        <v>2.5814331007290522E-2</v>
      </c>
      <c r="AF259">
        <f>(Table3815[[#This Row],[out_o2]]-Table3815[[#This Row],[t2]])*Table3815[[#This Row],[out_o2]]*(1-Table3815[[#This Row],[out_o2]])*Table3815[[#This Row],[out_h1]]</f>
        <v>-3.535073973604301E-2</v>
      </c>
      <c r="AG259">
        <f>(Table3815[[#This Row],[out_o2]]-Table3815[[#This Row],[t2]])*Table3815[[#This Row],[out_o2]]*(1-Table3815[[#This Row],[out_o2]])*Table3815[[#This Row],[out_h2]]</f>
        <v>-3.5192155778741761E-2</v>
      </c>
    </row>
    <row r="260" spans="1:33">
      <c r="A260">
        <v>21</v>
      </c>
      <c r="B260">
        <v>0.05</v>
      </c>
      <c r="C260">
        <v>0.1</v>
      </c>
      <c r="D260">
        <v>0.01</v>
      </c>
      <c r="E260">
        <v>0.99</v>
      </c>
      <c r="F260" s="29">
        <v>1</v>
      </c>
      <c r="G260">
        <f t="shared" si="32"/>
        <v>0.32511025503275909</v>
      </c>
      <c r="H260">
        <f t="shared" si="33"/>
        <v>0.5502205100655182</v>
      </c>
      <c r="I260">
        <f t="shared" si="34"/>
        <v>-0.19268011182815514</v>
      </c>
      <c r="J260">
        <f t="shared" si="35"/>
        <v>0.71463977634368969</v>
      </c>
      <c r="K260">
        <f t="shared" si="36"/>
        <v>-0.65879967966825093</v>
      </c>
      <c r="L260">
        <f t="shared" si="37"/>
        <v>-1.3562023069915612</v>
      </c>
      <c r="M260">
        <f t="shared" si="38"/>
        <v>1.3542054955647236</v>
      </c>
      <c r="N260">
        <f t="shared" si="39"/>
        <v>0.15059046870452752</v>
      </c>
      <c r="O260">
        <f>((Table3815[[#This Row],[i1]]*Table3815[[#This Row],[w1]])+(Table3815[[#This Row],[i2]]*Table3815[[#This Row],[w2]]))</f>
        <v>7.1277563758189777E-2</v>
      </c>
      <c r="P260">
        <f>((Table3815[[#This Row],[i1]]*Table3815[[#This Row],[w3]])+(Table3815[[#This Row],[i2]]*Table3815[[#This Row],[w4]]))</f>
        <v>6.1829972042961215E-2</v>
      </c>
      <c r="Q260">
        <f>((1/(1 + EXP(-Table3815[[#This Row],[h1]]))))</f>
        <v>0.51781185049902234</v>
      </c>
      <c r="R260">
        <f>((1/(1 + EXP(-Table3815[[#This Row],[h2]]))))</f>
        <v>0.5154525704632229</v>
      </c>
      <c r="S260">
        <f>((Table3815[[#This Row],[out_h1]]*Table3815[[#This Row],[w5]])+(Table3815[[#This Row],[out_h2]]*Table3815[[#This Row],[w6]]))</f>
        <v>-1.0401922464441333</v>
      </c>
      <c r="T260">
        <f>((Table3815[[#This Row],[out_h1]]*Table3815[[#This Row],[w7]])+(Table3815[[#This Row],[out_h2]]*Table3815[[#This Row],[w8]]))</f>
        <v>0.77884589779532543</v>
      </c>
      <c r="U260">
        <f>((1/(1 + EXP(-Table3815[[#This Row],[o1]]))))</f>
        <v>0.26111290153799172</v>
      </c>
      <c r="V260">
        <f>((1/(1 + EXP(-Table3815[[#This Row],[o2]]))))</f>
        <v>0.68543132520336825</v>
      </c>
      <c r="W260">
        <f>((1/2 * (Table3815[[#This Row],[t1]]-Table3815[[#This Row],[out_o1]])^2))</f>
        <v>3.1528844659414558E-2</v>
      </c>
      <c r="X260">
        <f>((1/2 * (Table3815[[#This Row],[t2]]-Table3815[[#This Row],[out_o2]])^2))</f>
        <v>4.6381038833688215E-2</v>
      </c>
      <c r="Y260" s="30">
        <f>Table3815[[#This Row],[E1]]+Table3815[[#This Row],[E2]]</f>
        <v>7.7909883493102766E-2</v>
      </c>
      <c r="Z26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-1.5086790793519336E-3</v>
      </c>
      <c r="AA26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-3.0173581587038673E-3</v>
      </c>
      <c r="AB26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-9.437314525629196E-4</v>
      </c>
      <c r="AC26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-1.8874629051258392E-3</v>
      </c>
      <c r="AD260">
        <f>(Table3815[[#This Row],[out_o1]]-Table3815[[#This Row],[t1]])*Table3815[[#This Row],[out_o1]]*(1-Table3815[[#This Row],[out_o1]])*Table3815[[#This Row],[out_h1]]</f>
        <v>2.5086924676631914E-2</v>
      </c>
      <c r="AE260">
        <f>(Table3815[[#This Row],[out_o1]]-Table3815[[#This Row],[t1]])*Table3815[[#This Row],[out_o1]]*(1-Table3815[[#This Row],[out_o1]])*Table3815[[#This Row],[out_h2]]</f>
        <v>2.4972622386152964E-2</v>
      </c>
      <c r="AF260">
        <f>(Table3815[[#This Row],[out_o2]]-Table3815[[#This Row],[t2]])*Table3815[[#This Row],[out_o2]]*(1-Table3815[[#This Row],[out_o2]])*Table3815[[#This Row],[out_h1]]</f>
        <v>-3.4004519326147613E-2</v>
      </c>
      <c r="AG260">
        <f>(Table3815[[#This Row],[out_o2]]-Table3815[[#This Row],[t2]])*Table3815[[#This Row],[out_o2]]*(1-Table3815[[#This Row],[out_o2]])*Table3815[[#This Row],[out_h2]]</f>
        <v>-3.3849586248629548E-2</v>
      </c>
    </row>
    <row r="261" spans="1:33">
      <c r="A261">
        <v>22</v>
      </c>
      <c r="B261">
        <v>0.05</v>
      </c>
      <c r="C261">
        <v>0.1</v>
      </c>
      <c r="D261">
        <v>0.01</v>
      </c>
      <c r="E261">
        <v>0.99</v>
      </c>
      <c r="F261" s="29">
        <v>1</v>
      </c>
      <c r="G261">
        <f t="shared" si="32"/>
        <v>0.32661893411211101</v>
      </c>
      <c r="H261">
        <f t="shared" si="33"/>
        <v>0.55323786822422205</v>
      </c>
      <c r="I261">
        <f t="shared" si="34"/>
        <v>-0.19173638037559224</v>
      </c>
      <c r="J261">
        <f t="shared" si="35"/>
        <v>0.71652723924881556</v>
      </c>
      <c r="K261">
        <f t="shared" si="36"/>
        <v>-0.6838866043448828</v>
      </c>
      <c r="L261">
        <f t="shared" si="37"/>
        <v>-1.3811749293777142</v>
      </c>
      <c r="M261">
        <f t="shared" si="38"/>
        <v>1.3882100148908711</v>
      </c>
      <c r="N261">
        <f t="shared" si="39"/>
        <v>0.18444005495315707</v>
      </c>
      <c r="O261">
        <f>((Table3815[[#This Row],[i1]]*Table3815[[#This Row],[w1]])+(Table3815[[#This Row],[i2]]*Table3815[[#This Row],[w2]]))</f>
        <v>7.1654733528027759E-2</v>
      </c>
      <c r="P261">
        <f>((Table3815[[#This Row],[i1]]*Table3815[[#This Row],[w3]])+(Table3815[[#This Row],[i2]]*Table3815[[#This Row],[w4]]))</f>
        <v>6.2065904906101949E-2</v>
      </c>
      <c r="Q261">
        <f>((1/(1 + EXP(-Table3815[[#This Row],[h1]]))))</f>
        <v>0.517906022646066</v>
      </c>
      <c r="R261">
        <f>((1/(1 + EXP(-Table3815[[#This Row],[h2]]))))</f>
        <v>0.51551149712739641</v>
      </c>
      <c r="S261">
        <f>((Table3815[[#This Row],[out_h1]]*Table3815[[#This Row],[w5]])+(Table3815[[#This Row],[out_h2]]*Table3815[[#This Row],[w6]]))</f>
        <v>-1.0662005468355136</v>
      </c>
      <c r="T261">
        <f>((Table3815[[#This Row],[out_h1]]*Table3815[[#This Row],[w7]])+(Table3815[[#This Row],[out_h2]]*Table3815[[#This Row],[w8]]))</f>
        <v>0.8140432962687284</v>
      </c>
      <c r="U261">
        <f>((1/(1 + EXP(-Table3815[[#This Row],[o1]]))))</f>
        <v>0.25612630635016009</v>
      </c>
      <c r="V261">
        <f>((1/(1 + EXP(-Table3815[[#This Row],[o2]]))))</f>
        <v>0.69297043632093847</v>
      </c>
      <c r="W261">
        <f>((1/2 * (Table3815[[#This Row],[t1]]-Table3815[[#This Row],[out_o1]])^2))</f>
        <v>3.0289079338786426E-2</v>
      </c>
      <c r="X261">
        <f>((1/2 * (Table3815[[#This Row],[t2]]-Table3815[[#This Row],[out_o2]])^2))</f>
        <v>4.4113280849686833E-2</v>
      </c>
      <c r="Y261" s="30">
        <f>Table3815[[#This Row],[E1]]+Table3815[[#This Row],[E2]]</f>
        <v>7.4402360188473265E-2</v>
      </c>
      <c r="Z26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-1.4955803740852897E-3</v>
      </c>
      <c r="AA26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-2.9911607481705794E-3</v>
      </c>
      <c r="AB26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-9.54074215555059E-4</v>
      </c>
      <c r="AC26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-1.908148431110118E-3</v>
      </c>
      <c r="AD261">
        <f>(Table3815[[#This Row],[out_o1]]-Table3815[[#This Row],[t1]])*Table3815[[#This Row],[out_o1]]*(1-Table3815[[#This Row],[out_o1]])*Table3815[[#This Row],[out_h1]]</f>
        <v>2.4286357448376698E-2</v>
      </c>
      <c r="AE261">
        <f>(Table3815[[#This Row],[out_o1]]-Table3815[[#This Row],[t1]])*Table3815[[#This Row],[out_o1]]*(1-Table3815[[#This Row],[out_o1]])*Table3815[[#This Row],[out_h2]]</f>
        <v>2.4174070083250974E-2</v>
      </c>
      <c r="AF261">
        <f>(Table3815[[#This Row],[out_o2]]-Table3815[[#This Row],[t2]])*Table3815[[#This Row],[out_o2]]*(1-Table3815[[#This Row],[out_o2]])*Table3815[[#This Row],[out_h1]]</f>
        <v>-3.2729965016929603E-2</v>
      </c>
      <c r="AG261">
        <f>(Table3815[[#This Row],[out_o2]]-Table3815[[#This Row],[t2]])*Table3815[[#This Row],[out_o2]]*(1-Table3815[[#This Row],[out_o2]])*Table3815[[#This Row],[out_h2]]</f>
        <v>-3.2578638843779921E-2</v>
      </c>
    </row>
    <row r="262" spans="1:33">
      <c r="A262">
        <v>23</v>
      </c>
      <c r="B262">
        <v>0.05</v>
      </c>
      <c r="C262">
        <v>0.1</v>
      </c>
      <c r="D262">
        <v>0.01</v>
      </c>
      <c r="E262">
        <v>0.99</v>
      </c>
      <c r="F262" s="29">
        <v>1</v>
      </c>
      <c r="G262">
        <f t="shared" si="32"/>
        <v>0.32811451448619633</v>
      </c>
      <c r="H262">
        <f t="shared" si="33"/>
        <v>0.55622902897239268</v>
      </c>
      <c r="I262">
        <f t="shared" si="34"/>
        <v>-0.19078230616003719</v>
      </c>
      <c r="J262">
        <f t="shared" si="35"/>
        <v>0.71843538767992565</v>
      </c>
      <c r="K262">
        <f t="shared" si="36"/>
        <v>-0.7081729617932595</v>
      </c>
      <c r="L262">
        <f t="shared" si="37"/>
        <v>-1.4053489994609651</v>
      </c>
      <c r="M262">
        <f t="shared" si="38"/>
        <v>1.4209399799078009</v>
      </c>
      <c r="N262">
        <f t="shared" si="39"/>
        <v>0.217018693796937</v>
      </c>
      <c r="O262">
        <f>((Table3815[[#This Row],[i1]]*Table3815[[#This Row],[w1]])+(Table3815[[#This Row],[i2]]*Table3815[[#This Row],[w2]]))</f>
        <v>7.2028628621549087E-2</v>
      </c>
      <c r="P262">
        <f>((Table3815[[#This Row],[i1]]*Table3815[[#This Row],[w3]])+(Table3815[[#This Row],[i2]]*Table3815[[#This Row],[w4]]))</f>
        <v>6.230442345999071E-2</v>
      </c>
      <c r="Q262">
        <f>((1/(1 + EXP(-Table3815[[#This Row],[h1]]))))</f>
        <v>0.51799937591300482</v>
      </c>
      <c r="R262">
        <f>((1/(1 + EXP(-Table3815[[#This Row],[h2]]))))</f>
        <v>0.51557106915605799</v>
      </c>
      <c r="S262">
        <f>((Table3815[[#This Row],[out_h1]]*Table3815[[#This Row],[w5]])+(Table3815[[#This Row],[out_h2]]*Table3815[[#This Row],[w6]]))</f>
        <v>-1.0913904384368587</v>
      </c>
      <c r="T262">
        <f>((Table3815[[#This Row],[out_h1]]*Table3815[[#This Row],[w7]])+(Table3815[[#This Row],[out_h2]]*Table3815[[#This Row],[w8]]))</f>
        <v>0.84793458278981637</v>
      </c>
      <c r="U262">
        <f>((1/(1 + EXP(-Table3815[[#This Row],[o1]]))))</f>
        <v>0.2513565402050365</v>
      </c>
      <c r="V262">
        <f>((1/(1 + EXP(-Table3815[[#This Row],[o2]]))))</f>
        <v>0.70013369467475295</v>
      </c>
      <c r="W262">
        <f>((1/2 * (Table3815[[#This Row],[t1]]-Table3815[[#This Row],[out_o1]])^2))</f>
        <v>2.9126489749872701E-2</v>
      </c>
      <c r="X262">
        <f>((1/2 * (Table3815[[#This Row],[t2]]-Table3815[[#This Row],[out_o2]])^2))</f>
        <v>4.2011237481454668E-2</v>
      </c>
      <c r="Y262" s="30">
        <f>Table3815[[#This Row],[E1]]+Table3815[[#This Row],[E2]]</f>
        <v>7.1137727231327372E-2</v>
      </c>
      <c r="Z26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-1.4810387354711825E-3</v>
      </c>
      <c r="AA26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-2.962077470942365E-3</v>
      </c>
      <c r="AB26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-9.6168432534602928E-4</v>
      </c>
      <c r="AC26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-1.9233686506920586E-3</v>
      </c>
      <c r="AD262">
        <f>(Table3815[[#This Row],[out_o1]]-Table3815[[#This Row],[t1]])*Table3815[[#This Row],[out_o1]]*(1-Table3815[[#This Row],[out_o1]])*Table3815[[#This Row],[out_h1]]</f>
        <v>2.3526294707245963E-2</v>
      </c>
      <c r="AE262">
        <f>(Table3815[[#This Row],[out_o1]]-Table3815[[#This Row],[t1]])*Table3815[[#This Row],[out_o1]]*(1-Table3815[[#This Row],[out_o1]])*Table3815[[#This Row],[out_h2]]</f>
        <v>2.3416006812974208E-2</v>
      </c>
      <c r="AF262">
        <f>(Table3815[[#This Row],[out_o2]]-Table3815[[#This Row],[t2]])*Table3815[[#This Row],[out_o2]]*(1-Table3815[[#This Row],[out_o2]])*Table3815[[#This Row],[out_h1]]</f>
        <v>-3.1523586287678623E-2</v>
      </c>
      <c r="AG262">
        <f>(Table3815[[#This Row],[out_o2]]-Table3815[[#This Row],[t2]])*Table3815[[#This Row],[out_o2]]*(1-Table3815[[#This Row],[out_o2]])*Table3815[[#This Row],[out_h2]]</f>
        <v>-3.1375808237848649E-2</v>
      </c>
    </row>
    <row r="263" spans="1:33">
      <c r="A263">
        <v>24</v>
      </c>
      <c r="B263">
        <v>0.05</v>
      </c>
      <c r="C263">
        <v>0.1</v>
      </c>
      <c r="D263">
        <v>0.01</v>
      </c>
      <c r="E263">
        <v>0.99</v>
      </c>
      <c r="F263" s="29">
        <v>1</v>
      </c>
      <c r="G263">
        <f t="shared" si="32"/>
        <v>0.3295955532216675</v>
      </c>
      <c r="H263">
        <f t="shared" si="33"/>
        <v>0.55919110644333503</v>
      </c>
      <c r="I263">
        <f t="shared" si="34"/>
        <v>-0.18982062183469117</v>
      </c>
      <c r="J263">
        <f t="shared" si="35"/>
        <v>0.72035875633061774</v>
      </c>
      <c r="K263">
        <f t="shared" si="36"/>
        <v>-0.73169925650050549</v>
      </c>
      <c r="L263">
        <f t="shared" si="37"/>
        <v>-1.4287650062739394</v>
      </c>
      <c r="M263">
        <f t="shared" si="38"/>
        <v>1.4524635661954794</v>
      </c>
      <c r="N263">
        <f t="shared" si="39"/>
        <v>0.24839450203478564</v>
      </c>
      <c r="O263">
        <f>((Table3815[[#This Row],[i1]]*Table3815[[#This Row],[w1]])+(Table3815[[#This Row],[i2]]*Table3815[[#This Row],[w2]]))</f>
        <v>7.2398888305416881E-2</v>
      </c>
      <c r="P263">
        <f>((Table3815[[#This Row],[i1]]*Table3815[[#This Row],[w3]])+(Table3815[[#This Row],[i2]]*Table3815[[#This Row],[w4]]))</f>
        <v>6.2544844541327221E-2</v>
      </c>
      <c r="Q263">
        <f>((1/(1 + EXP(-Table3815[[#This Row],[h1]]))))</f>
        <v>0.51809182026100653</v>
      </c>
      <c r="R263">
        <f>((1/(1 + EXP(-Table3815[[#This Row],[h2]]))))</f>
        <v>0.51563111590924982</v>
      </c>
      <c r="S263">
        <f>((Table3815[[#This Row],[out_h1]]*Table3815[[#This Row],[w5]])+(Table3815[[#This Row],[out_h2]]*Table3815[[#This Row],[w6]]))</f>
        <v>-1.1158030942410897</v>
      </c>
      <c r="T263">
        <f>((Table3815[[#This Row],[out_h1]]*Table3815[[#This Row],[w7]])+(Table3815[[#This Row],[out_h2]]*Table3815[[#This Row],[w8]]))</f>
        <v>0.88058942714292787</v>
      </c>
      <c r="U263">
        <f>((1/(1 + EXP(-Table3815[[#This Row],[o1]]))))</f>
        <v>0.24679059605243048</v>
      </c>
      <c r="V263">
        <f>((1/(1 + EXP(-Table3815[[#This Row],[o2]]))))</f>
        <v>0.70694434998727851</v>
      </c>
      <c r="W263">
        <f>((1/2 * (Table3815[[#This Row],[t1]]-Table3815[[#This Row],[out_o1]])^2))</f>
        <v>2.8034893189432648E-2</v>
      </c>
      <c r="X263">
        <f>((1/2 * (Table3815[[#This Row],[t2]]-Table3815[[#This Row],[out_o2]])^2))</f>
        <v>4.006025050206214E-2</v>
      </c>
      <c r="Y263" s="30">
        <f>Table3815[[#This Row],[E1]]+Table3815[[#This Row],[E2]]</f>
        <v>6.8095143691494789E-2</v>
      </c>
      <c r="Z26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-1.4653463880808348E-3</v>
      </c>
      <c r="AA26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-2.9306927761616696E-3</v>
      </c>
      <c r="AB26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-9.6691438457041342E-4</v>
      </c>
      <c r="AC26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-1.9338287691408268E-3</v>
      </c>
      <c r="AD263">
        <f>(Table3815[[#This Row],[out_o1]]-Table3815[[#This Row],[t1]])*Table3815[[#This Row],[out_o1]]*(1-Table3815[[#This Row],[out_o1]])*Table3815[[#This Row],[out_h1]]</f>
        <v>2.2804236001009066E-2</v>
      </c>
      <c r="AE263">
        <f>(Table3815[[#This Row],[out_o1]]-Table3815[[#This Row],[t1]])*Table3815[[#This Row],[out_o1]]*(1-Table3815[[#This Row],[out_o1]])*Table3815[[#This Row],[out_h2]]</f>
        <v>2.2695926082628382E-2</v>
      </c>
      <c r="AF263">
        <f>(Table3815[[#This Row],[out_o2]]-Table3815[[#This Row],[t2]])*Table3815[[#This Row],[out_o2]]*(1-Table3815[[#This Row],[out_o2]])*Table3815[[#This Row],[out_h1]]</f>
        <v>-3.0381827283432642E-2</v>
      </c>
      <c r="AG263">
        <f>(Table3815[[#This Row],[out_o2]]-Table3815[[#This Row],[t2]])*Table3815[[#This Row],[out_o2]]*(1-Table3815[[#This Row],[out_o2]])*Table3815[[#This Row],[out_h2]]</f>
        <v>-3.0237527196677747E-2</v>
      </c>
    </row>
    <row r="264" spans="1:33">
      <c r="A264">
        <v>25</v>
      </c>
      <c r="B264">
        <v>0.05</v>
      </c>
      <c r="C264">
        <v>0.1</v>
      </c>
      <c r="D264">
        <v>0.01</v>
      </c>
      <c r="E264">
        <v>0.99</v>
      </c>
      <c r="F264" s="29">
        <v>1</v>
      </c>
      <c r="G264">
        <f t="shared" si="32"/>
        <v>0.33106089960974833</v>
      </c>
      <c r="H264">
        <f t="shared" si="33"/>
        <v>0.56212179921949668</v>
      </c>
      <c r="I264">
        <f t="shared" si="34"/>
        <v>-0.18885370745012076</v>
      </c>
      <c r="J264">
        <f t="shared" si="35"/>
        <v>0.72229258509975858</v>
      </c>
      <c r="K264">
        <f t="shared" si="36"/>
        <v>-0.75450349250151461</v>
      </c>
      <c r="L264">
        <f t="shared" si="37"/>
        <v>-1.4514609323565679</v>
      </c>
      <c r="M264">
        <f t="shared" si="38"/>
        <v>1.4828453934789121</v>
      </c>
      <c r="N264">
        <f t="shared" si="39"/>
        <v>0.27863202923146341</v>
      </c>
      <c r="O264">
        <f>((Table3815[[#This Row],[i1]]*Table3815[[#This Row],[w1]])+(Table3815[[#This Row],[i2]]*Table3815[[#This Row],[w2]]))</f>
        <v>7.2765224902437087E-2</v>
      </c>
      <c r="P264">
        <f>((Table3815[[#This Row],[i1]]*Table3815[[#This Row],[w3]])+(Table3815[[#This Row],[i2]]*Table3815[[#This Row],[w4]]))</f>
        <v>6.2786573137469825E-2</v>
      </c>
      <c r="Q264">
        <f>((1/(1 + EXP(-Table3815[[#This Row],[h1]]))))</f>
        <v>0.51818328389596313</v>
      </c>
      <c r="R264">
        <f>((1/(1 + EXP(-Table3815[[#This Row],[h2]]))))</f>
        <v>0.51569148876789406</v>
      </c>
      <c r="S264">
        <f>((Table3815[[#This Row],[out_h1]]*Table3815[[#This Row],[w5]])+(Table3815[[#This Row],[out_h2]]*Table3815[[#This Row],[w6]]))</f>
        <v>-1.139477146550802</v>
      </c>
      <c r="T264">
        <f>((Table3815[[#This Row],[out_h1]]*Table3815[[#This Row],[w7]])+(Table3815[[#This Row],[out_h2]]*Table3815[[#This Row],[w8]]))</f>
        <v>0.91207386147569702</v>
      </c>
      <c r="U264">
        <f>((1/(1 + EXP(-Table3815[[#This Row],[o1]]))))</f>
        <v>0.24241637045193751</v>
      </c>
      <c r="V264">
        <f>((1/(1 + EXP(-Table3815[[#This Row],[o2]]))))</f>
        <v>0.71342435142603211</v>
      </c>
      <c r="W264">
        <f>((1/2 * (Table3815[[#This Row],[t1]]-Table3815[[#This Row],[out_o1]])^2))</f>
        <v>2.7008684627026124E-2</v>
      </c>
      <c r="X264">
        <f>((1/2 * (Table3815[[#This Row],[t2]]-Table3815[[#This Row],[out_o2]])^2))</f>
        <v>3.824704469205549E-2</v>
      </c>
      <c r="Y264" s="30">
        <f>Table3815[[#This Row],[E1]]+Table3815[[#This Row],[E2]]</f>
        <v>6.5255729319081607E-2</v>
      </c>
      <c r="Z26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-1.4487517641643924E-3</v>
      </c>
      <c r="AA26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-2.8975035283287849E-3</v>
      </c>
      <c r="AB26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-9.7007561214612907E-4</v>
      </c>
      <c r="AC26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-1.9401512242922581E-3</v>
      </c>
      <c r="AD264">
        <f>(Table3815[[#This Row],[out_o1]]-Table3815[[#This Row],[t1]])*Table3815[[#This Row],[out_o1]]*(1-Table3815[[#This Row],[out_o1]])*Table3815[[#This Row],[out_h1]]</f>
        <v>2.2117836315189796E-2</v>
      </c>
      <c r="AE264">
        <f>(Table3815[[#This Row],[out_o1]]-Table3815[[#This Row],[t1]])*Table3815[[#This Row],[out_o1]]*(1-Table3815[[#This Row],[out_o1]])*Table3815[[#This Row],[out_h2]]</f>
        <v>2.2011477969626717E-2</v>
      </c>
      <c r="AF264">
        <f>(Table3815[[#This Row],[out_o2]]-Table3815[[#This Row],[t2]])*Table3815[[#This Row],[out_o2]]*(1-Table3815[[#This Row],[out_o2]])*Table3815[[#This Row],[out_h1]]</f>
        <v>-2.9301142294932005E-2</v>
      </c>
      <c r="AG264">
        <f>(Table3815[[#This Row],[out_o2]]-Table3815[[#This Row],[t2]])*Table3815[[#This Row],[out_o2]]*(1-Table3815[[#This Row],[out_o2]])*Table3815[[#This Row],[out_h2]]</f>
        <v>-2.9160241486499077E-2</v>
      </c>
    </row>
    <row r="265" spans="1:33">
      <c r="A265">
        <v>26</v>
      </c>
      <c r="B265">
        <v>0.05</v>
      </c>
      <c r="C265">
        <v>0.1</v>
      </c>
      <c r="D265">
        <v>0.01</v>
      </c>
      <c r="E265">
        <v>0.99</v>
      </c>
      <c r="F265" s="29">
        <v>1</v>
      </c>
      <c r="G265">
        <f t="shared" si="32"/>
        <v>0.3325096513739127</v>
      </c>
      <c r="H265">
        <f t="shared" si="33"/>
        <v>0.56501930274782541</v>
      </c>
      <c r="I265">
        <f t="shared" si="34"/>
        <v>-0.18788363183797463</v>
      </c>
      <c r="J265">
        <f t="shared" si="35"/>
        <v>0.72423273632405083</v>
      </c>
      <c r="K265">
        <f t="shared" si="36"/>
        <v>-0.77662132881670443</v>
      </c>
      <c r="L265">
        <f t="shared" si="37"/>
        <v>-1.4734724103261947</v>
      </c>
      <c r="M265">
        <f t="shared" si="38"/>
        <v>1.5121465357738442</v>
      </c>
      <c r="N265">
        <f t="shared" si="39"/>
        <v>0.3077922707179625</v>
      </c>
      <c r="O265">
        <f>((Table3815[[#This Row],[i1]]*Table3815[[#This Row],[w1]])+(Table3815[[#This Row],[i2]]*Table3815[[#This Row],[w2]]))</f>
        <v>7.3127412843478179E-2</v>
      </c>
      <c r="P265">
        <f>((Table3815[[#This Row],[i1]]*Table3815[[#This Row],[w3]])+(Table3815[[#This Row],[i2]]*Table3815[[#This Row],[w4]]))</f>
        <v>6.3029092040506357E-2</v>
      </c>
      <c r="Q265">
        <f>((1/(1 + EXP(-Table3815[[#This Row],[h1]]))))</f>
        <v>0.51827371053385052</v>
      </c>
      <c r="R265">
        <f>((1/(1 + EXP(-Table3815[[#This Row],[h2]]))))</f>
        <v>0.51575205854917083</v>
      </c>
      <c r="S265">
        <f>((Table3815[[#This Row],[out_h1]]*Table3815[[#This Row],[w5]])+(Table3815[[#This Row],[out_h2]]*Table3815[[#This Row],[w6]]))</f>
        <v>-1.1624488466067064</v>
      </c>
      <c r="T265">
        <f>((Table3815[[#This Row],[out_h1]]*Table3815[[#This Row],[w7]])+(Table3815[[#This Row],[out_h2]]*Table3815[[#This Row],[w8]]))</f>
        <v>0.94245029319473095</v>
      </c>
      <c r="U265">
        <f>((1/(1 + EXP(-Table3815[[#This Row],[o1]]))))</f>
        <v>0.23822260176835419</v>
      </c>
      <c r="V265">
        <f>((1/(1 + EXP(-Table3815[[#This Row],[o2]]))))</f>
        <v>0.71959433940196504</v>
      </c>
      <c r="W265">
        <f>((1/2 * (Table3815[[#This Row],[t1]]-Table3815[[#This Row],[out_o1]])^2))</f>
        <v>2.604277797895839E-2</v>
      </c>
      <c r="X265">
        <f>((1/2 * (Table3815[[#This Row],[t2]]-Table3815[[#This Row],[out_o2]])^2))</f>
        <v>3.6559610641729835E-2</v>
      </c>
      <c r="Y265" s="30">
        <f>Table3815[[#This Row],[E1]]+Table3815[[#This Row],[E2]]</f>
        <v>6.2602388620688232E-2</v>
      </c>
      <c r="Z26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-1.4314654786596452E-3</v>
      </c>
      <c r="AA26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-2.8629309573192903E-3</v>
      </c>
      <c r="AB26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-9.7144210870251681E-4</v>
      </c>
      <c r="AC26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-1.9428842174050336E-3</v>
      </c>
      <c r="AD265">
        <f>(Table3815[[#This Row],[out_o1]]-Table3815[[#This Row],[t1]])*Table3815[[#This Row],[out_o1]]*(1-Table3815[[#This Row],[out_o1]])*Table3815[[#This Row],[out_h1]]</f>
        <v>2.146490044135959E-2</v>
      </c>
      <c r="AE265">
        <f>(Table3815[[#This Row],[out_o1]]-Table3815[[#This Row],[t1]])*Table3815[[#This Row],[out_o1]]*(1-Table3815[[#This Row],[out_o1]])*Table3815[[#This Row],[out_h2]]</f>
        <v>2.1360463330815913E-2</v>
      </c>
      <c r="AF265">
        <f>(Table3815[[#This Row],[out_o2]]-Table3815[[#This Row],[t2]])*Table3815[[#This Row],[out_o2]]*(1-Table3815[[#This Row],[out_o2]])*Table3815[[#This Row],[out_h1]]</f>
        <v>-2.8278051004802261E-2</v>
      </c>
      <c r="AG265">
        <f>(Table3815[[#This Row],[out_o2]]-Table3815[[#This Row],[t2]])*Table3815[[#This Row],[out_o2]]*(1-Table3815[[#This Row],[out_o2]])*Table3815[[#This Row],[out_h2]]</f>
        <v>-2.8140464625269944E-2</v>
      </c>
    </row>
    <row r="266" spans="1:33">
      <c r="A266">
        <v>27</v>
      </c>
      <c r="B266">
        <v>0.05</v>
      </c>
      <c r="C266">
        <v>0.1</v>
      </c>
      <c r="D266">
        <v>0.01</v>
      </c>
      <c r="E266">
        <v>0.99</v>
      </c>
      <c r="F266" s="29">
        <v>1</v>
      </c>
      <c r="G266">
        <f t="shared" si="32"/>
        <v>0.33394111685257233</v>
      </c>
      <c r="H266">
        <f t="shared" si="33"/>
        <v>0.56788223370514468</v>
      </c>
      <c r="I266">
        <f t="shared" si="34"/>
        <v>-0.18691218972927212</v>
      </c>
      <c r="J266">
        <f t="shared" si="35"/>
        <v>0.7261756205414559</v>
      </c>
      <c r="K266">
        <f t="shared" si="36"/>
        <v>-0.79808622925806405</v>
      </c>
      <c r="L266">
        <f t="shared" si="37"/>
        <v>-1.4948328736570107</v>
      </c>
      <c r="M266">
        <f t="shared" si="38"/>
        <v>1.5404245867786464</v>
      </c>
      <c r="N266">
        <f t="shared" si="39"/>
        <v>0.33593273534323242</v>
      </c>
      <c r="O266">
        <f>((Table3815[[#This Row],[i1]]*Table3815[[#This Row],[w1]])+(Table3815[[#This Row],[i2]]*Table3815[[#This Row],[w2]]))</f>
        <v>7.3485279213143087E-2</v>
      </c>
      <c r="P266">
        <f>((Table3815[[#This Row],[i1]]*Table3815[[#This Row],[w3]])+(Table3815[[#This Row],[i2]]*Table3815[[#This Row],[w4]]))</f>
        <v>6.3271952567681977E-2</v>
      </c>
      <c r="Q266">
        <f>((1/(1 + EXP(-Table3815[[#This Row],[h1]]))))</f>
        <v>0.51836305703924868</v>
      </c>
      <c r="R266">
        <f>((1/(1 + EXP(-Table3815[[#This Row],[h2]]))))</f>
        <v>0.51581271318829047</v>
      </c>
      <c r="S266">
        <f>((Table3815[[#This Row],[out_h1]]*Table3815[[#This Row],[w5]])+(Table3815[[#This Row],[out_h2]]*Table3815[[#This Row],[w6]]))</f>
        <v>-1.1847522179032084</v>
      </c>
      <c r="T266">
        <f>((Table3815[[#This Row],[out_h1]]*Table3815[[#This Row],[w7]])+(Table3815[[#This Row],[out_h2]]*Table3815[[#This Row],[w8]]))</f>
        <v>0.97177757360715722</v>
      </c>
      <c r="U266">
        <f>((1/(1 + EXP(-Table3815[[#This Row],[o1]]))))</f>
        <v>0.23419881090497044</v>
      </c>
      <c r="V266">
        <f>((1/(1 + EXP(-Table3815[[#This Row],[o2]]))))</f>
        <v>0.7254736640963737</v>
      </c>
      <c r="W266">
        <f>((1/2 * (Table3815[[#This Row],[t1]]-Table3815[[#This Row],[out_o1]])^2))</f>
        <v>2.5132553405601343E-2</v>
      </c>
      <c r="X266">
        <f>((1/2 * (Table3815[[#This Row],[t2]]-Table3815[[#This Row],[out_o2]])^2))</f>
        <v>3.4987091193299062E-2</v>
      </c>
      <c r="Y266" s="30">
        <f>Table3815[[#This Row],[E1]]+Table3815[[#This Row],[E2]]</f>
        <v>6.0119644598900401E-2</v>
      </c>
      <c r="Z26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-1.4136656055015451E-3</v>
      </c>
      <c r="AA26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-2.8273312110030902E-3</v>
      </c>
      <c r="AB26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-9.7125487199418027E-4</v>
      </c>
      <c r="AC26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-1.9425097439883605E-3</v>
      </c>
      <c r="AD266">
        <f>(Table3815[[#This Row],[out_o1]]-Table3815[[#This Row],[t1]])*Table3815[[#This Row],[out_o1]]*(1-Table3815[[#This Row],[out_o1]])*Table3815[[#This Row],[out_h1]]</f>
        <v>2.0843376307989252E-2</v>
      </c>
      <c r="AE266">
        <f>(Table3815[[#This Row],[out_o1]]-Table3815[[#This Row],[t1]])*Table3815[[#This Row],[out_o1]]*(1-Table3815[[#This Row],[out_o1]])*Table3815[[#This Row],[out_h2]]</f>
        <v>2.0740826992642764E-2</v>
      </c>
      <c r="AF266">
        <f>(Table3815[[#This Row],[out_o2]]-Table3815[[#This Row],[t2]])*Table3815[[#This Row],[out_o2]]*(1-Table3815[[#This Row],[out_o2]])*Table3815[[#This Row],[out_h1]]</f>
        <v>-2.7309177725735267E-2</v>
      </c>
      <c r="AG266">
        <f>(Table3815[[#This Row],[out_o2]]-Table3815[[#This Row],[t2]])*Table3815[[#This Row],[out_o2]]*(1-Table3815[[#This Row],[out_o2]])*Table3815[[#This Row],[out_h2]]</f>
        <v>-2.7174816697221073E-2</v>
      </c>
    </row>
    <row r="267" spans="1:33">
      <c r="A267">
        <v>28</v>
      </c>
      <c r="B267">
        <v>0.05</v>
      </c>
      <c r="C267">
        <v>0.1</v>
      </c>
      <c r="D267">
        <v>0.01</v>
      </c>
      <c r="E267">
        <v>0.99</v>
      </c>
      <c r="F267" s="29">
        <v>1</v>
      </c>
      <c r="G267">
        <f t="shared" si="32"/>
        <v>0.33535478245807387</v>
      </c>
      <c r="H267">
        <f t="shared" si="33"/>
        <v>0.57070956491614777</v>
      </c>
      <c r="I267">
        <f t="shared" si="34"/>
        <v>-0.18594093485727795</v>
      </c>
      <c r="J267">
        <f t="shared" si="35"/>
        <v>0.72811813028544425</v>
      </c>
      <c r="K267">
        <f t="shared" si="36"/>
        <v>-0.81892960556605332</v>
      </c>
      <c r="L267">
        <f t="shared" si="37"/>
        <v>-1.5155737006496535</v>
      </c>
      <c r="M267">
        <f t="shared" si="38"/>
        <v>1.5677337645043816</v>
      </c>
      <c r="N267">
        <f t="shared" si="39"/>
        <v>0.36310755204045347</v>
      </c>
      <c r="O267">
        <f>((Table3815[[#This Row],[i1]]*Table3815[[#This Row],[w1]])+(Table3815[[#This Row],[i2]]*Table3815[[#This Row],[w2]]))</f>
        <v>7.3838695614518474E-2</v>
      </c>
      <c r="P267">
        <f>((Table3815[[#This Row],[i1]]*Table3815[[#This Row],[w3]])+(Table3815[[#This Row],[i2]]*Table3815[[#This Row],[w4]]))</f>
        <v>6.3514766285680535E-2</v>
      </c>
      <c r="Q267">
        <f>((1/(1 + EXP(-Table3815[[#This Row],[h1]]))))</f>
        <v>0.51845129139338109</v>
      </c>
      <c r="R267">
        <f>((1/(1 + EXP(-Table3815[[#This Row],[h2]]))))</f>
        <v>0.51587335567104975</v>
      </c>
      <c r="S267">
        <f>((Table3815[[#This Row],[out_h1]]*Table3815[[#This Row],[w5]])+(Table3815[[#This Row],[out_h2]]*Table3815[[#This Row],[w6]]))</f>
        <v>-1.2064192022869202</v>
      </c>
      <c r="T267">
        <f>((Table3815[[#This Row],[out_h1]]*Table3815[[#This Row],[w7]])+(Table3815[[#This Row],[out_h2]]*Table3815[[#This Row],[w8]]))</f>
        <v>1.0001111061089125</v>
      </c>
      <c r="U267">
        <f>((1/(1 + EXP(-Table3815[[#This Row],[o1]]))))</f>
        <v>0.23033524500110128</v>
      </c>
      <c r="V267">
        <f>((1/(1 + EXP(-Table3815[[#This Row],[o2]]))))</f>
        <v>0.73108042285606534</v>
      </c>
      <c r="W267">
        <f>((1/2 * (Table3815[[#This Row],[t1]]-Table3815[[#This Row],[out_o1]])^2))</f>
        <v>2.4273810094847661E-2</v>
      </c>
      <c r="X267">
        <f>((1/2 * (Table3815[[#This Row],[t2]]-Table3815[[#This Row],[out_o2]])^2))</f>
        <v>3.3519673714196965E-2</v>
      </c>
      <c r="Y267" s="30">
        <f>Table3815[[#This Row],[E1]]+Table3815[[#This Row],[E2]]</f>
        <v>5.779348380904463E-2</v>
      </c>
      <c r="Z26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-1.3955022982968053E-3</v>
      </c>
      <c r="AA26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-2.7910045965936106E-3</v>
      </c>
      <c r="AB26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-9.6972551044459919E-4</v>
      </c>
      <c r="AC26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-1.9394510208891984E-3</v>
      </c>
      <c r="AD267">
        <f>(Table3815[[#This Row],[out_o1]]-Table3815[[#This Row],[t1]])*Table3815[[#This Row],[out_o1]]*(1-Table3815[[#This Row],[out_o1]])*Table3815[[#This Row],[out_h1]]</f>
        <v>2.0251347689091662E-2</v>
      </c>
      <c r="AE267">
        <f>(Table3815[[#This Row],[out_o1]]-Table3815[[#This Row],[t1]])*Table3815[[#This Row],[out_o1]]*(1-Table3815[[#This Row],[out_o1]])*Table3815[[#This Row],[out_h2]]</f>
        <v>2.015065033622607E-2</v>
      </c>
      <c r="AF267">
        <f>(Table3815[[#This Row],[out_o2]]-Table3815[[#This Row],[t2]])*Table3815[[#This Row],[out_o2]]*(1-Table3815[[#This Row],[out_o2]])*Table3815[[#This Row],[out_h1]]</f>
        <v>-2.6391278135524693E-2</v>
      </c>
      <c r="AG267">
        <f>(Table3815[[#This Row],[out_o2]]-Table3815[[#This Row],[t2]])*Table3815[[#This Row],[out_o2]]*(1-Table3815[[#This Row],[out_o2]])*Table3815[[#This Row],[out_h2]]</f>
        <v>-2.6260050728451018E-2</v>
      </c>
    </row>
    <row r="268" spans="1:33">
      <c r="A268">
        <v>29</v>
      </c>
      <c r="B268">
        <v>0.05</v>
      </c>
      <c r="C268">
        <v>0.1</v>
      </c>
      <c r="D268">
        <v>0.01</v>
      </c>
      <c r="E268">
        <v>0.99</v>
      </c>
      <c r="F268" s="29">
        <v>1</v>
      </c>
      <c r="G268">
        <f t="shared" si="32"/>
        <v>0.3367502847563707</v>
      </c>
      <c r="H268">
        <f t="shared" si="33"/>
        <v>0.57350056951274142</v>
      </c>
      <c r="I268">
        <f t="shared" si="34"/>
        <v>-0.18497120934683334</v>
      </c>
      <c r="J268">
        <f t="shared" si="35"/>
        <v>0.73005758130633347</v>
      </c>
      <c r="K268">
        <f t="shared" si="36"/>
        <v>-0.83918095325514497</v>
      </c>
      <c r="L268">
        <f t="shared" si="37"/>
        <v>-1.5357243509858796</v>
      </c>
      <c r="M268">
        <f t="shared" si="38"/>
        <v>1.5941250426399063</v>
      </c>
      <c r="N268">
        <f t="shared" si="39"/>
        <v>0.38936760276890447</v>
      </c>
      <c r="O268">
        <f>((Table3815[[#This Row],[i1]]*Table3815[[#This Row],[w1]])+(Table3815[[#This Row],[i2]]*Table3815[[#This Row],[w2]]))</f>
        <v>7.418757118909268E-2</v>
      </c>
      <c r="P268">
        <f>((Table3815[[#This Row],[i1]]*Table3815[[#This Row],[w3]])+(Table3815[[#This Row],[i2]]*Table3815[[#This Row],[w4]]))</f>
        <v>6.3757197663291687E-2</v>
      </c>
      <c r="Q268">
        <f>((1/(1 + EXP(-Table3815[[#This Row],[h1]]))))</f>
        <v>0.51853839095072041</v>
      </c>
      <c r="R268">
        <f>((1/(1 + EXP(-Table3815[[#This Row],[h2]]))))</f>
        <v>0.51593390219832169</v>
      </c>
      <c r="S268">
        <f>((Table3815[[#This Row],[out_h1]]*Table3815[[#This Row],[w5]])+(Table3815[[#This Row],[out_h2]]*Table3815[[#This Row],[w6]]))</f>
        <v>-1.2274797983225445</v>
      </c>
      <c r="T268">
        <f>((Table3815[[#This Row],[out_h1]]*Table3815[[#This Row],[w7]])+(Table3815[[#This Row],[out_h2]]*Table3815[[#This Row],[w8]]))</f>
        <v>1.0275029812709127</v>
      </c>
      <c r="U268">
        <f>((1/(1 + EXP(-Table3815[[#This Row],[o1]]))))</f>
        <v>0.22662282433340103</v>
      </c>
      <c r="V268">
        <f>((1/(1 + EXP(-Table3815[[#This Row],[o2]]))))</f>
        <v>0.73643151036648447</v>
      </c>
      <c r="W268">
        <f>((1/2 * (Table3815[[#This Row],[t1]]-Table3815[[#This Row],[out_o1]])^2))</f>
        <v>2.3462724011089758E-2</v>
      </c>
      <c r="X268">
        <f>((1/2 * (Table3815[[#This Row],[t2]]-Table3815[[#This Row],[out_o2]])^2))</f>
        <v>3.2148489467511136E-2</v>
      </c>
      <c r="Y268" s="30">
        <f>Table3815[[#This Row],[E1]]+Table3815[[#This Row],[E2]]</f>
        <v>5.5611213478600895E-2</v>
      </c>
      <c r="Z26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-1.3771018105912351E-3</v>
      </c>
      <c r="AA26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-2.7542036211824703E-3</v>
      </c>
      <c r="AB26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-9.6703963208085407E-4</v>
      </c>
      <c r="AC26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-1.9340792641617081E-3</v>
      </c>
      <c r="AD268">
        <f>(Table3815[[#This Row],[out_o1]]-Table3815[[#This Row],[t1]])*Table3815[[#This Row],[out_o1]]*(1-Table3815[[#This Row],[out_o1]])*Table3815[[#This Row],[out_h1]]</f>
        <v>1.9687026600849779E-2</v>
      </c>
      <c r="AE268">
        <f>(Table3815[[#This Row],[out_o1]]-Table3815[[#This Row],[t1]])*Table3815[[#This Row],[out_o1]]*(1-Table3815[[#This Row],[out_o1]])*Table3815[[#This Row],[out_h2]]</f>
        <v>1.9588143586120477E-2</v>
      </c>
      <c r="AF268">
        <f>(Table3815[[#This Row],[out_o2]]-Table3815[[#This Row],[t2]])*Table3815[[#This Row],[out_o2]]*(1-Table3815[[#This Row],[out_o2]])*Table3815[[#This Row],[out_h1]]</f>
        <v>-2.5521256369073996E-2</v>
      </c>
      <c r="AG268">
        <f>(Table3815[[#This Row],[out_o2]]-Table3815[[#This Row],[t2]])*Table3815[[#This Row],[out_o2]]*(1-Table3815[[#This Row],[out_o2]])*Table3815[[#This Row],[out_h2]]</f>
        <v>-2.5393069476222208E-2</v>
      </c>
    </row>
    <row r="269" spans="1:33">
      <c r="A269">
        <v>30</v>
      </c>
      <c r="B269">
        <v>0.05</v>
      </c>
      <c r="C269">
        <v>0.1</v>
      </c>
      <c r="D269">
        <v>0.01</v>
      </c>
      <c r="E269">
        <v>0.99</v>
      </c>
      <c r="F269" s="29">
        <v>1</v>
      </c>
      <c r="G269">
        <f t="shared" si="32"/>
        <v>0.33812738656696195</v>
      </c>
      <c r="H269">
        <f t="shared" si="33"/>
        <v>0.57625477313392393</v>
      </c>
      <c r="I269">
        <f t="shared" si="34"/>
        <v>-0.18400416971475247</v>
      </c>
      <c r="J269">
        <f t="shared" si="35"/>
        <v>0.73199166057049514</v>
      </c>
      <c r="K269">
        <f t="shared" si="36"/>
        <v>-0.85886797985599472</v>
      </c>
      <c r="L269">
        <f t="shared" si="37"/>
        <v>-1.555312494572</v>
      </c>
      <c r="M269">
        <f t="shared" si="38"/>
        <v>1.6196462990089804</v>
      </c>
      <c r="N269">
        <f t="shared" si="39"/>
        <v>0.41476067224512669</v>
      </c>
      <c r="O269">
        <f>((Table3815[[#This Row],[i1]]*Table3815[[#This Row],[w1]])+(Table3815[[#This Row],[i2]]*Table3815[[#This Row],[w2]]))</f>
        <v>7.4531846641740493E-2</v>
      </c>
      <c r="P269">
        <f>((Table3815[[#This Row],[i1]]*Table3815[[#This Row],[w3]])+(Table3815[[#This Row],[i2]]*Table3815[[#This Row],[w4]]))</f>
        <v>6.3998957571311896E-2</v>
      </c>
      <c r="Q269">
        <f>((1/(1 + EXP(-Table3815[[#This Row],[h1]]))))</f>
        <v>0.51862434094666132</v>
      </c>
      <c r="R269">
        <f>((1/(1 + EXP(-Table3815[[#This Row],[h2]]))))</f>
        <v>0.51599428056220531</v>
      </c>
      <c r="S269">
        <f>((Table3815[[#This Row],[out_h1]]*Table3815[[#This Row],[w5]])+(Table3815[[#This Row],[out_h2]]*Table3815[[#This Row],[w6]]))</f>
        <v>-1.2479621916990937</v>
      </c>
      <c r="T269">
        <f>((Table3815[[#This Row],[out_h1]]*Table3815[[#This Row],[w7]])+(Table3815[[#This Row],[out_h2]]*Table3815[[#This Row],[w8]]))</f>
        <v>1.0540021290708523</v>
      </c>
      <c r="U269">
        <f>((1/(1 + EXP(-Table3815[[#This Row],[o1]]))))</f>
        <v>0.22305309252350039</v>
      </c>
      <c r="V269">
        <f>((1/(1 + EXP(-Table3815[[#This Row],[o2]]))))</f>
        <v>0.74154267694905684</v>
      </c>
      <c r="W269">
        <f>((1/2 * (Table3815[[#This Row],[t1]]-Table3815[[#This Row],[out_o1]])^2))</f>
        <v>2.2695810116913608E-2</v>
      </c>
      <c r="X269">
        <f>((1/2 * (Table3815[[#This Row],[t2]]-Table3815[[#This Row],[out_o2]])^2))</f>
        <v>3.0865520688820362E-2</v>
      </c>
      <c r="Y269" s="30">
        <f>Table3815[[#This Row],[E1]]+Table3815[[#This Row],[E2]]</f>
        <v>5.356133080573397E-2</v>
      </c>
      <c r="Z26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-1.358569975966372E-3</v>
      </c>
      <c r="AA26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-2.7171399519327439E-3</v>
      </c>
      <c r="AB26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-9.6335990593862967E-4</v>
      </c>
      <c r="AC26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-1.9267198118772593E-3</v>
      </c>
      <c r="AD269">
        <f>(Table3815[[#This Row],[out_o1]]-Table3815[[#This Row],[t1]])*Table3815[[#This Row],[out_o1]]*(1-Table3815[[#This Row],[out_o1]])*Table3815[[#This Row],[out_h1]]</f>
        <v>1.9148745614711794E-2</v>
      </c>
      <c r="AE269">
        <f>(Table3815[[#This Row],[out_o1]]-Table3815[[#This Row],[t1]])*Table3815[[#This Row],[out_o1]]*(1-Table3815[[#This Row],[out_o1]])*Table3815[[#This Row],[out_h2]]</f>
        <v>1.9051638029747017E-2</v>
      </c>
      <c r="AF269">
        <f>(Table3815[[#This Row],[out_o2]]-Table3815[[#This Row],[t2]])*Table3815[[#This Row],[out_o2]]*(1-Table3815[[#This Row],[out_o2]])*Table3815[[#This Row],[out_h1]]</f>
        <v>-2.4696174770394895E-2</v>
      </c>
      <c r="AG269">
        <f>(Table3815[[#This Row],[out_o2]]-Table3815[[#This Row],[t2]])*Table3815[[#This Row],[out_o2]]*(1-Table3815[[#This Row],[out_o2]])*Table3815[[#This Row],[out_h2]]</f>
        <v>-2.4570934927635762E-2</v>
      </c>
    </row>
    <row r="270" spans="1:33">
      <c r="A270">
        <v>31</v>
      </c>
      <c r="B270">
        <v>0.05</v>
      </c>
      <c r="C270">
        <v>0.1</v>
      </c>
      <c r="D270">
        <v>0.01</v>
      </c>
      <c r="E270">
        <v>0.99</v>
      </c>
      <c r="F270" s="29">
        <v>1</v>
      </c>
      <c r="G270">
        <f t="shared" si="32"/>
        <v>0.33948595654292835</v>
      </c>
      <c r="H270">
        <f t="shared" si="33"/>
        <v>0.57897191308585672</v>
      </c>
      <c r="I270">
        <f t="shared" si="34"/>
        <v>-0.18304080980881385</v>
      </c>
      <c r="J270">
        <f t="shared" si="35"/>
        <v>0.73391838038237245</v>
      </c>
      <c r="K270">
        <f t="shared" si="36"/>
        <v>-0.87801672547070653</v>
      </c>
      <c r="L270">
        <f t="shared" si="37"/>
        <v>-1.574364132601747</v>
      </c>
      <c r="M270">
        <f t="shared" si="38"/>
        <v>1.6443424737793753</v>
      </c>
      <c r="N270">
        <f t="shared" si="39"/>
        <v>0.43933160717276243</v>
      </c>
      <c r="O270">
        <f>((Table3815[[#This Row],[i1]]*Table3815[[#This Row],[w1]])+(Table3815[[#This Row],[i2]]*Table3815[[#This Row],[w2]]))</f>
        <v>7.4871489135732092E-2</v>
      </c>
      <c r="P270">
        <f>((Table3815[[#This Row],[i1]]*Table3815[[#This Row],[w3]])+(Table3815[[#This Row],[i2]]*Table3815[[#This Row],[w4]]))</f>
        <v>6.4239797547796559E-2</v>
      </c>
      <c r="Q270">
        <f>((1/(1 + EXP(-Table3815[[#This Row],[h1]]))))</f>
        <v>0.51870913322252155</v>
      </c>
      <c r="R270">
        <f>((1/(1 + EXP(-Table3815[[#This Row],[h2]]))))</f>
        <v>0.51605442871337848</v>
      </c>
      <c r="S270">
        <f>((Table3815[[#This Row],[out_h1]]*Table3815[[#This Row],[w5]])+(Table3815[[#This Row],[out_h2]]*Table3815[[#This Row],[w6]]))</f>
        <v>-1.267892877660415</v>
      </c>
      <c r="T270">
        <f>((Table3815[[#This Row],[out_h1]]*Table3815[[#This Row],[w7]])+(Table3815[[#This Row],[out_h2]]*Table3815[[#This Row],[w8]]))</f>
        <v>1.079654480850347</v>
      </c>
      <c r="U270">
        <f>((1/(1 + EXP(-Table3815[[#This Row],[o1]]))))</f>
        <v>0.21961817005574424</v>
      </c>
      <c r="V270">
        <f>((1/(1 + EXP(-Table3815[[#This Row],[o2]]))))</f>
        <v>0.7464285914776595</v>
      </c>
      <c r="W270">
        <f>((1/2 * (Table3815[[#This Row],[t1]]-Table3815[[#This Row],[out_o1]])^2))</f>
        <v>2.1969888608759456E-2</v>
      </c>
      <c r="X270">
        <f>((1/2 * (Table3815[[#This Row],[t2]]-Table3815[[#This Row],[out_o2]])^2))</f>
        <v>2.9663515524778441E-2</v>
      </c>
      <c r="Y270" s="30">
        <f>Table3815[[#This Row],[E1]]+Table3815[[#This Row],[E2]]</f>
        <v>5.1633404133537897E-2</v>
      </c>
      <c r="Z27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-1.3399952085495796E-3</v>
      </c>
      <c r="AA27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-2.6799904170991592E-3</v>
      </c>
      <c r="AB27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-9.5882880594657771E-4</v>
      </c>
      <c r="AC27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-1.9176576118931554E-3</v>
      </c>
      <c r="AD270">
        <f>(Table3815[[#This Row],[out_o1]]-Table3815[[#This Row],[t1]])*Table3815[[#This Row],[out_o1]]*(1-Table3815[[#This Row],[out_o1]])*Table3815[[#This Row],[out_h1]]</f>
        <v>1.8634950252250437E-2</v>
      </c>
      <c r="AE270">
        <f>(Table3815[[#This Row],[out_o1]]-Table3815[[#This Row],[t1]])*Table3815[[#This Row],[out_o1]]*(1-Table3815[[#This Row],[out_o1]])*Table3815[[#This Row],[out_h2]]</f>
        <v>1.8539578331276212E-2</v>
      </c>
      <c r="AF270">
        <f>(Table3815[[#This Row],[out_o2]]-Table3815[[#This Row],[t2]])*Table3815[[#This Row],[out_o2]]*(1-Table3815[[#This Row],[out_o2]])*Table3815[[#This Row],[out_h1]]</f>
        <v>-2.3913258138060015E-2</v>
      </c>
      <c r="AG270">
        <f>(Table3815[[#This Row],[out_o2]]-Table3815[[#This Row],[t2]])*Table3815[[#This Row],[out_o2]]*(1-Table3815[[#This Row],[out_o2]])*Table3815[[#This Row],[out_h2]]</f>
        <v>-2.3790872334260842E-2</v>
      </c>
    </row>
    <row r="271" spans="1:33">
      <c r="A271">
        <v>32</v>
      </c>
      <c r="B271">
        <v>0.05</v>
      </c>
      <c r="C271">
        <v>0.1</v>
      </c>
      <c r="D271">
        <v>0.01</v>
      </c>
      <c r="E271">
        <v>0.99</v>
      </c>
      <c r="F271" s="29">
        <v>1</v>
      </c>
      <c r="G271">
        <f t="shared" si="32"/>
        <v>0.34082595175147795</v>
      </c>
      <c r="H271">
        <f t="shared" si="33"/>
        <v>0.58165190350295592</v>
      </c>
      <c r="I271">
        <f t="shared" si="34"/>
        <v>-0.18208198100286727</v>
      </c>
      <c r="J271">
        <f t="shared" si="35"/>
        <v>0.73583603799426556</v>
      </c>
      <c r="K271">
        <f t="shared" si="36"/>
        <v>-0.89665167572295701</v>
      </c>
      <c r="L271">
        <f t="shared" si="37"/>
        <v>-1.5929037109330233</v>
      </c>
      <c r="M271">
        <f t="shared" si="38"/>
        <v>1.6682557319174354</v>
      </c>
      <c r="N271">
        <f t="shared" si="39"/>
        <v>0.46312247950702329</v>
      </c>
      <c r="O271">
        <f>((Table3815[[#This Row],[i1]]*Table3815[[#This Row],[w1]])+(Table3815[[#This Row],[i2]]*Table3815[[#This Row],[w2]]))</f>
        <v>7.5206487937869493E-2</v>
      </c>
      <c r="P271">
        <f>((Table3815[[#This Row],[i1]]*Table3815[[#This Row],[w3]])+(Table3815[[#This Row],[i2]]*Table3815[[#This Row],[w4]]))</f>
        <v>6.4479504749283198E-2</v>
      </c>
      <c r="Q271">
        <f>((1/(1 + EXP(-Table3815[[#This Row],[h1]]))))</f>
        <v>0.51879276513791883</v>
      </c>
      <c r="R271">
        <f>((1/(1 + EXP(-Table3815[[#This Row],[h2]]))))</f>
        <v>0.51611429349982585</v>
      </c>
      <c r="S271">
        <f>((Table3815[[#This Row],[out_h1]]*Table3815[[#This Row],[w5]])+(Table3815[[#This Row],[out_h2]]*Table3815[[#This Row],[w6]]))</f>
        <v>-1.2872967755953095</v>
      </c>
      <c r="T271">
        <f>((Table3815[[#This Row],[out_h1]]*Table3815[[#This Row],[w7]])+(Table3815[[#This Row],[out_h2]]*Table3815[[#This Row],[w8]]))</f>
        <v>1.1045031354332837</v>
      </c>
      <c r="U271">
        <f>((1/(1 + EXP(-Table3815[[#This Row],[o1]]))))</f>
        <v>0.2163107110391963</v>
      </c>
      <c r="V271">
        <f>((1/(1 + EXP(-Table3815[[#This Row],[o2]]))))</f>
        <v>0.75110290631601784</v>
      </c>
      <c r="W271">
        <f>((1/2 * (Table3815[[#This Row],[t1]]-Table3815[[#This Row],[out_o1]])^2))</f>
        <v>2.1282054744749375E-2</v>
      </c>
      <c r="X271">
        <f>((1/2 * (Table3815[[#This Row],[t2]]-Table3815[[#This Row],[out_o2]])^2))</f>
        <v>2.8535910685326672E-2</v>
      </c>
      <c r="Y271" s="30">
        <f>Table3815[[#This Row],[E1]]+Table3815[[#This Row],[E2]]</f>
        <v>4.981796543007605E-2</v>
      </c>
      <c r="Z27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-1.3214510819892686E-3</v>
      </c>
      <c r="AA27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-2.6429021639785373E-3</v>
      </c>
      <c r="AB27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-9.5357105524059179E-4</v>
      </c>
      <c r="AC27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-1.9071421104811836E-3</v>
      </c>
      <c r="AD271">
        <f>(Table3815[[#This Row],[out_o1]]-Table3815[[#This Row],[t1]])*Table3815[[#This Row],[out_o1]]*(1-Table3815[[#This Row],[out_o1]])*Table3815[[#This Row],[out_h1]]</f>
        <v>1.8144191578531067E-2</v>
      </c>
      <c r="AE271">
        <f>(Table3815[[#This Row],[out_o1]]-Table3815[[#This Row],[t1]])*Table3815[[#This Row],[out_o1]]*(1-Table3815[[#This Row],[out_o1]])*Table3815[[#This Row],[out_h2]]</f>
        <v>1.8050515055254377E-2</v>
      </c>
      <c r="AF271">
        <f>(Table3815[[#This Row],[out_o2]]-Table3815[[#This Row],[t2]])*Table3815[[#This Row],[out_o2]]*(1-Table3815[[#This Row],[out_o2]])*Table3815[[#This Row],[out_h1]]</f>
        <v>-2.3169893909155376E-2</v>
      </c>
      <c r="AG271">
        <f>(Table3815[[#This Row],[out_o2]]-Table3815[[#This Row],[t2]])*Table3815[[#This Row],[out_o2]]*(1-Table3815[[#This Row],[out_o2]])*Table3815[[#This Row],[out_h2]]</f>
        <v>-2.3050270221502758E-2</v>
      </c>
    </row>
    <row r="272" spans="1:33">
      <c r="A272">
        <v>33</v>
      </c>
      <c r="B272">
        <v>0.05</v>
      </c>
      <c r="C272">
        <v>0.1</v>
      </c>
      <c r="D272">
        <v>0.01</v>
      </c>
      <c r="E272">
        <v>0.99</v>
      </c>
      <c r="F272" s="29">
        <v>1</v>
      </c>
      <c r="G272">
        <f t="shared" si="32"/>
        <v>0.34214740283346723</v>
      </c>
      <c r="H272">
        <f t="shared" si="33"/>
        <v>0.58429480566693448</v>
      </c>
      <c r="I272">
        <f t="shared" si="34"/>
        <v>-0.18112840994762666</v>
      </c>
      <c r="J272">
        <f t="shared" si="35"/>
        <v>0.73774318010474671</v>
      </c>
      <c r="K272">
        <f t="shared" si="36"/>
        <v>-0.9147958673014881</v>
      </c>
      <c r="L272">
        <f t="shared" si="37"/>
        <v>-1.6109542259882776</v>
      </c>
      <c r="M272">
        <f t="shared" si="38"/>
        <v>1.6914256258265907</v>
      </c>
      <c r="N272">
        <f t="shared" si="39"/>
        <v>0.48617274972852603</v>
      </c>
      <c r="O272">
        <f>((Table3815[[#This Row],[i1]]*Table3815[[#This Row],[w1]])+(Table3815[[#This Row],[i2]]*Table3815[[#This Row],[w2]]))</f>
        <v>7.5536850708366812E-2</v>
      </c>
      <c r="P272">
        <f>((Table3815[[#This Row],[i1]]*Table3815[[#This Row],[w3]])+(Table3815[[#This Row],[i2]]*Table3815[[#This Row],[w4]]))</f>
        <v>6.4717897513093342E-2</v>
      </c>
      <c r="Q272">
        <f>((1/(1 + EXP(-Table3815[[#This Row],[h1]]))))</f>
        <v>0.51887523864419605</v>
      </c>
      <c r="R272">
        <f>((1/(1 + EXP(-Table3815[[#This Row],[h2]]))))</f>
        <v>0.51617382955822932</v>
      </c>
      <c r="S272">
        <f>((Table3815[[#This Row],[out_h1]]*Table3815[[#This Row],[w5]])+(Table3815[[#This Row],[out_h2]]*Table3815[[#This Row],[w6]]))</f>
        <v>-1.3061973360281665</v>
      </c>
      <c r="T272">
        <f>((Table3815[[#This Row],[out_h1]]*Table3815[[#This Row],[w7]])+(Table3815[[#This Row],[out_h2]]*Table3815[[#This Row],[w8]]))</f>
        <v>1.1285885253039087</v>
      </c>
      <c r="U272">
        <f>((1/(1 + EXP(-Table3815[[#This Row],[o1]]))))</f>
        <v>0.21312386310054174</v>
      </c>
      <c r="V272">
        <f>((1/(1 + EXP(-Table3815[[#This Row],[o2]]))))</f>
        <v>0.75557832238585776</v>
      </c>
      <c r="W272">
        <f>((1/2 * (Table3815[[#This Row],[t1]]-Table3815[[#This Row],[out_o1]])^2))</f>
        <v>2.062965188044381E-2</v>
      </c>
      <c r="X272">
        <f>((1/2 * (Table3815[[#This Row],[t2]]-Table3815[[#This Row],[out_o2]])^2))</f>
        <v>2.7476761467714418E-2</v>
      </c>
      <c r="Y272" s="30">
        <f>Table3815[[#This Row],[E1]]+Table3815[[#This Row],[E2]]</f>
        <v>4.8106413348158225E-2</v>
      </c>
      <c r="Z27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-1.3029985407736313E-3</v>
      </c>
      <c r="AA27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-2.6059970815472625E-3</v>
      </c>
      <c r="AB27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-9.4769579326850874E-4</v>
      </c>
      <c r="AC27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-1.8953915865370175E-3</v>
      </c>
      <c r="AD272">
        <f>(Table3815[[#This Row],[out_o1]]-Table3815[[#This Row],[t1]])*Table3815[[#This Row],[out_o1]]*(1-Table3815[[#This Row],[out_o1]])*Table3815[[#This Row],[out_h1]]</f>
        <v>1.7675119073679236E-2</v>
      </c>
      <c r="AE272">
        <f>(Table3815[[#This Row],[out_o1]]-Table3815[[#This Row],[t1]])*Table3815[[#This Row],[out_o1]]*(1-Table3815[[#This Row],[out_o1]])*Table3815[[#This Row],[out_h2]]</f>
        <v>1.758309747830316E-2</v>
      </c>
      <c r="AF272">
        <f>(Table3815[[#This Row],[out_o2]]-Table3815[[#This Row],[t2]])*Table3815[[#This Row],[out_o2]]*(1-Table3815[[#This Row],[out_o2]])*Table3815[[#This Row],[out_h1]]</f>
        <v>-2.246362941014304E-2</v>
      </c>
      <c r="AG272">
        <f>(Table3815[[#This Row],[out_o2]]-Table3815[[#This Row],[t2]])*Table3815[[#This Row],[out_o2]]*(1-Table3815[[#This Row],[out_o2]])*Table3815[[#This Row],[out_h2]]</f>
        <v>-2.2346677495553871E-2</v>
      </c>
    </row>
    <row r="273" spans="1:33">
      <c r="A273">
        <v>34</v>
      </c>
      <c r="B273">
        <v>0.05</v>
      </c>
      <c r="C273">
        <v>0.1</v>
      </c>
      <c r="D273">
        <v>0.01</v>
      </c>
      <c r="E273">
        <v>0.99</v>
      </c>
      <c r="F273" s="29">
        <v>1</v>
      </c>
      <c r="G273">
        <f t="shared" si="32"/>
        <v>0.34345040137424088</v>
      </c>
      <c r="H273">
        <f t="shared" si="33"/>
        <v>0.58690080274848178</v>
      </c>
      <c r="I273">
        <f t="shared" si="34"/>
        <v>-0.18018071415435816</v>
      </c>
      <c r="J273">
        <f t="shared" si="35"/>
        <v>0.73963857169128377</v>
      </c>
      <c r="K273">
        <f t="shared" si="36"/>
        <v>-0.93247098637516734</v>
      </c>
      <c r="L273">
        <f t="shared" si="37"/>
        <v>-1.6285373234665808</v>
      </c>
      <c r="M273">
        <f t="shared" si="38"/>
        <v>1.7138892552367337</v>
      </c>
      <c r="N273">
        <f t="shared" si="39"/>
        <v>0.50851942722407995</v>
      </c>
      <c r="O273">
        <f>((Table3815[[#This Row],[i1]]*Table3815[[#This Row],[w1]])+(Table3815[[#This Row],[i2]]*Table3815[[#This Row],[w2]]))</f>
        <v>7.5862600343560224E-2</v>
      </c>
      <c r="P273">
        <f>((Table3815[[#This Row],[i1]]*Table3815[[#This Row],[w3]])+(Table3815[[#This Row],[i2]]*Table3815[[#This Row],[w4]]))</f>
        <v>6.4954821461410475E-2</v>
      </c>
      <c r="Q273">
        <f>((1/(1 + EXP(-Table3815[[#This Row],[h1]]))))</f>
        <v>0.51895655949593367</v>
      </c>
      <c r="R273">
        <f>((1/(1 + EXP(-Table3815[[#This Row],[h2]]))))</f>
        <v>0.5162329983407089</v>
      </c>
      <c r="S273">
        <f>((Table3815[[#This Row],[out_h1]]*Table3815[[#This Row],[w5]])+(Table3815[[#This Row],[out_h2]]*Table3815[[#This Row],[w6]]))</f>
        <v>-1.3246166403219424</v>
      </c>
      <c r="T273">
        <f>((Table3815[[#This Row],[out_h1]]*Table3815[[#This Row],[w7]])+(Table3815[[#This Row],[out_h2]]*Table3815[[#This Row],[w8]]))</f>
        <v>1.1519485798850901</v>
      </c>
      <c r="U273">
        <f>((1/(1 + EXP(-Table3815[[#This Row],[o1]]))))</f>
        <v>0.21005123026353831</v>
      </c>
      <c r="V273">
        <f>((1/(1 + EXP(-Table3815[[#This Row],[o2]]))))</f>
        <v>0.75986665302271428</v>
      </c>
      <c r="W273">
        <f>((1/2 * (Table3815[[#This Row],[t1]]-Table3815[[#This Row],[out_o1]])^2))</f>
        <v>2.0010247364977612E-2</v>
      </c>
      <c r="X273">
        <f>((1/2 * (Table3815[[#This Row],[t2]]-Table3815[[#This Row],[out_o2]])^2))</f>
        <v>2.648067869548389E-2</v>
      </c>
      <c r="Y273" s="30">
        <f>Table3815[[#This Row],[E1]]+Table3815[[#This Row],[E2]]</f>
        <v>4.6490926060461499E-2</v>
      </c>
      <c r="Z27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-1.2846877927957241E-3</v>
      </c>
      <c r="AA27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-2.5693755855914482E-3</v>
      </c>
      <c r="AB27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-9.4129849001729738E-4</v>
      </c>
      <c r="AC27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-1.8825969800345948E-3</v>
      </c>
      <c r="AD273">
        <f>(Table3815[[#This Row],[out_o1]]-Table3815[[#This Row],[t1]])*Table3815[[#This Row],[out_o1]]*(1-Table3815[[#This Row],[out_o1]])*Table3815[[#This Row],[out_h1]]</f>
        <v>1.7226473834274437E-2</v>
      </c>
      <c r="AE273">
        <f>(Table3815[[#This Row],[out_o1]]-Table3815[[#This Row],[t1]])*Table3815[[#This Row],[out_o1]]*(1-Table3815[[#This Row],[out_o1]])*Table3815[[#This Row],[out_h2]]</f>
        <v>1.7136066739271923E-2</v>
      </c>
      <c r="AF273">
        <f>(Table3815[[#This Row],[out_o2]]-Table3815[[#This Row],[t2]])*Table3815[[#This Row],[out_o2]]*(1-Table3815[[#This Row],[out_o2]])*Table3815[[#This Row],[out_h1]]</f>
        <v>-2.1792167047942398E-2</v>
      </c>
      <c r="AG273">
        <f>(Table3815[[#This Row],[out_o2]]-Table3815[[#This Row],[t2]])*Table3815[[#This Row],[out_o2]]*(1-Table3815[[#This Row],[out_o2]])*Table3815[[#This Row],[out_h2]]</f>
        <v>-2.1677798516368973E-2</v>
      </c>
    </row>
    <row r="274" spans="1:33">
      <c r="A274">
        <v>35</v>
      </c>
      <c r="B274">
        <v>0.05</v>
      </c>
      <c r="C274">
        <v>0.1</v>
      </c>
      <c r="D274">
        <v>0.01</v>
      </c>
      <c r="E274">
        <v>0.99</v>
      </c>
      <c r="F274" s="29">
        <v>1</v>
      </c>
      <c r="G274">
        <f t="shared" si="32"/>
        <v>0.3447350891670366</v>
      </c>
      <c r="H274">
        <f t="shared" si="33"/>
        <v>0.58947017833407322</v>
      </c>
      <c r="I274">
        <f t="shared" si="34"/>
        <v>-0.17923941566434087</v>
      </c>
      <c r="J274">
        <f t="shared" si="35"/>
        <v>0.74152116867131834</v>
      </c>
      <c r="K274">
        <f t="shared" si="36"/>
        <v>-0.94969746020944179</v>
      </c>
      <c r="L274">
        <f t="shared" si="37"/>
        <v>-1.6456733902058527</v>
      </c>
      <c r="M274">
        <f t="shared" si="38"/>
        <v>1.7356814222846761</v>
      </c>
      <c r="N274">
        <f t="shared" si="39"/>
        <v>0.53019722574044892</v>
      </c>
      <c r="O274">
        <f>((Table3815[[#This Row],[i1]]*Table3815[[#This Row],[w1]])+(Table3815[[#This Row],[i2]]*Table3815[[#This Row],[w2]]))</f>
        <v>7.6183772291759155E-2</v>
      </c>
      <c r="P274">
        <f>((Table3815[[#This Row],[i1]]*Table3815[[#This Row],[w3]])+(Table3815[[#This Row],[i2]]*Table3815[[#This Row],[w4]]))</f>
        <v>6.5190146083914796E-2</v>
      </c>
      <c r="Q274">
        <f>((1/(1 + EXP(-Table3815[[#This Row],[h1]]))))</f>
        <v>0.51903673658064264</v>
      </c>
      <c r="R274">
        <f>((1/(1 + EXP(-Table3815[[#This Row],[h2]]))))</f>
        <v>0.51629176726111847</v>
      </c>
      <c r="S274">
        <f>((Table3815[[#This Row],[out_h1]]*Table3815[[#This Row],[w5]])+(Table3815[[#This Row],[out_h2]]*Table3815[[#This Row],[w6]]))</f>
        <v>-1.3425754934500094</v>
      </c>
      <c r="T274">
        <f>((Table3815[[#This Row],[out_h1]]*Table3815[[#This Row],[w7]])+(Table3815[[#This Row],[out_h2]]*Table3815[[#This Row],[w8]]))</f>
        <v>1.1746188838407652</v>
      </c>
      <c r="U274">
        <f>((1/(1 + EXP(-Table3815[[#This Row],[o1]]))))</f>
        <v>0.20708683865201594</v>
      </c>
      <c r="V274">
        <f>((1/(1 + EXP(-Table3815[[#This Row],[o2]]))))</f>
        <v>0.76397888569476902</v>
      </c>
      <c r="W274">
        <f>((1/2 * (Table3815[[#This Row],[t1]]-Table3815[[#This Row],[out_o1]])^2))</f>
        <v>1.9421610984922878E-2</v>
      </c>
      <c r="X274">
        <f>((1/2 * (Table3815[[#This Row],[t2]]-Table3815[[#This Row],[out_o2]])^2))</f>
        <v>2.5542772055889142E-2</v>
      </c>
      <c r="Y274" s="30">
        <f>Table3815[[#This Row],[E1]]+Table3815[[#This Row],[E2]]</f>
        <v>4.4964383040812017E-2</v>
      </c>
      <c r="Z27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-1.2665599268390361E-3</v>
      </c>
      <c r="AA27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-2.5331198536780722E-3</v>
      </c>
      <c r="AB27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-9.3446263203267896E-4</v>
      </c>
      <c r="AC27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-1.8689252640653579E-3</v>
      </c>
      <c r="AD274">
        <f>(Table3815[[#This Row],[out_o1]]-Table3815[[#This Row],[t1]])*Table3815[[#This Row],[out_o1]]*(1-Table3815[[#This Row],[out_o1]])*Table3815[[#This Row],[out_h1]]</f>
        <v>1.6797082135135599E-2</v>
      </c>
      <c r="AE274">
        <f>(Table3815[[#This Row],[out_o1]]-Table3815[[#This Row],[t1]])*Table3815[[#This Row],[out_o1]]*(1-Table3815[[#This Row],[out_o1]])*Table3815[[#This Row],[out_h2]]</f>
        <v>1.6708249357282098E-2</v>
      </c>
      <c r="AF274">
        <f>(Table3815[[#This Row],[out_o2]]-Table3815[[#This Row],[t2]])*Table3815[[#This Row],[out_o2]]*(1-Table3815[[#This Row],[out_o2]])*Table3815[[#This Row],[out_h1]]</f>
        <v>-2.1153358111002461E-2</v>
      </c>
      <c r="AG274">
        <f>(Table3815[[#This Row],[out_o2]]-Table3815[[#This Row],[t2]])*Table3815[[#This Row],[out_o2]]*(1-Table3815[[#This Row],[out_o2]])*Table3815[[#This Row],[out_h2]]</f>
        <v>-2.1041486802235113E-2</v>
      </c>
    </row>
    <row r="275" spans="1:33">
      <c r="A275">
        <v>36</v>
      </c>
      <c r="B275">
        <v>0.05</v>
      </c>
      <c r="C275">
        <v>0.1</v>
      </c>
      <c r="D275">
        <v>0.01</v>
      </c>
      <c r="E275">
        <v>0.99</v>
      </c>
      <c r="F275" s="29">
        <v>1</v>
      </c>
      <c r="G275">
        <f t="shared" si="32"/>
        <v>0.34600164909387565</v>
      </c>
      <c r="H275">
        <f t="shared" si="33"/>
        <v>0.59200329818775133</v>
      </c>
      <c r="I275">
        <f t="shared" si="34"/>
        <v>-0.1783049530323082</v>
      </c>
      <c r="J275">
        <f t="shared" si="35"/>
        <v>0.74339009393538369</v>
      </c>
      <c r="K275">
        <f t="shared" si="36"/>
        <v>-0.96649454234457743</v>
      </c>
      <c r="L275">
        <f t="shared" si="37"/>
        <v>-1.6623816395631348</v>
      </c>
      <c r="M275">
        <f t="shared" si="38"/>
        <v>1.7568347803956785</v>
      </c>
      <c r="N275">
        <f t="shared" si="39"/>
        <v>0.55123871254268408</v>
      </c>
      <c r="O275">
        <f>((Table3815[[#This Row],[i1]]*Table3815[[#This Row],[w1]])+(Table3815[[#This Row],[i2]]*Table3815[[#This Row],[w2]]))</f>
        <v>7.6500412273468918E-2</v>
      </c>
      <c r="P275">
        <f>((Table3815[[#This Row],[i1]]*Table3815[[#This Row],[w3]])+(Table3815[[#This Row],[i2]]*Table3815[[#This Row],[w4]]))</f>
        <v>6.5423761741922951E-2</v>
      </c>
      <c r="Q275">
        <f>((1/(1 + EXP(-Table3815[[#This Row],[h1]]))))</f>
        <v>0.51911578134945724</v>
      </c>
      <c r="R275">
        <f>((1/(1 + EXP(-Table3815[[#This Row],[h2]]))))</f>
        <v>0.51635010894664546</v>
      </c>
      <c r="S275">
        <f>((Table3815[[#This Row],[out_h1]]*Table3815[[#This Row],[w5]])+(Table3815[[#This Row],[out_h2]]*Table3815[[#This Row],[w6]]))</f>
        <v>-1.360093510218519</v>
      </c>
      <c r="T275">
        <f>((Table3815[[#This Row],[out_h1]]*Table3815[[#This Row],[w7]])+(Table3815[[#This Row],[out_h2]]*Table3815[[#This Row],[w8]]))</f>
        <v>1.1966328290040282</v>
      </c>
      <c r="U275">
        <f>((1/(1 + EXP(-Table3815[[#This Row],[o1]]))))</f>
        <v>0.20422510484382175</v>
      </c>
      <c r="V275">
        <f>((1/(1 + EXP(-Table3815[[#This Row],[o2]]))))</f>
        <v>0.7679252409769064</v>
      </c>
      <c r="W275">
        <f>((1/2 * (Table3815[[#This Row],[t1]]-Table3815[[#This Row],[out_o1]])^2))</f>
        <v>1.8861695675796774E-2</v>
      </c>
      <c r="X275">
        <f>((1/2 * (Table3815[[#This Row],[t2]]-Table3815[[#This Row],[out_o2]])^2))</f>
        <v>2.4658599297582545E-2</v>
      </c>
      <c r="Y275" s="30">
        <f>Table3815[[#This Row],[E1]]+Table3815[[#This Row],[E2]]</f>
        <v>4.3520294973379323E-2</v>
      </c>
      <c r="Z27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-1.248648293520462E-3</v>
      </c>
      <c r="AA27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-2.4972965870409241E-3</v>
      </c>
      <c r="AB27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-9.2726120418702782E-4</v>
      </c>
      <c r="AC27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-1.8545224083740556E-3</v>
      </c>
      <c r="AD275">
        <f>(Table3815[[#This Row],[out_o1]]-Table3815[[#This Row],[t1]])*Table3815[[#This Row],[out_o1]]*(1-Table3815[[#This Row],[out_o1]])*Table3815[[#This Row],[out_h1]]</f>
        <v>1.6385849366428989E-2</v>
      </c>
      <c r="AE275">
        <f>(Table3815[[#This Row],[out_o1]]-Table3815[[#This Row],[t1]])*Table3815[[#This Row],[out_o1]]*(1-Table3815[[#This Row],[out_o1]])*Table3815[[#This Row],[out_h2]]</f>
        <v>1.629855113158905E-2</v>
      </c>
      <c r="AF275">
        <f>(Table3815[[#This Row],[out_o2]]-Table3815[[#This Row],[t2]])*Table3815[[#This Row],[out_o2]]*(1-Table3815[[#This Row],[out_o2]])*Table3815[[#This Row],[out_h1]]</f>
        <v>-2.0545195689085569E-2</v>
      </c>
      <c r="AG275">
        <f>(Table3815[[#This Row],[out_o2]]-Table3815[[#This Row],[t2]])*Table3815[[#This Row],[out_o2]]*(1-Table3815[[#This Row],[out_o2]])*Table3815[[#This Row],[out_h2]]</f>
        <v>-2.0435737871062849E-2</v>
      </c>
    </row>
    <row r="276" spans="1:33">
      <c r="A276">
        <v>37</v>
      </c>
      <c r="B276">
        <v>0.05</v>
      </c>
      <c r="C276">
        <v>0.1</v>
      </c>
      <c r="D276">
        <v>0.01</v>
      </c>
      <c r="E276">
        <v>0.99</v>
      </c>
      <c r="F276" s="29">
        <v>1</v>
      </c>
      <c r="G276">
        <f t="shared" si="32"/>
        <v>0.3472502973873961</v>
      </c>
      <c r="H276">
        <f t="shared" si="33"/>
        <v>0.59450059477479222</v>
      </c>
      <c r="I276">
        <f t="shared" si="34"/>
        <v>-0.17737769182812116</v>
      </c>
      <c r="J276">
        <f t="shared" si="35"/>
        <v>0.74524461634375772</v>
      </c>
      <c r="K276">
        <f t="shared" si="36"/>
        <v>-0.98288039171100638</v>
      </c>
      <c r="L276">
        <f t="shared" si="37"/>
        <v>-1.6786801906947237</v>
      </c>
      <c r="M276">
        <f t="shared" si="38"/>
        <v>1.7773799760847642</v>
      </c>
      <c r="N276">
        <f t="shared" si="39"/>
        <v>0.57167445041374698</v>
      </c>
      <c r="O276">
        <f>((Table3815[[#This Row],[i1]]*Table3815[[#This Row],[w1]])+(Table3815[[#This Row],[i2]]*Table3815[[#This Row],[w2]]))</f>
        <v>7.681257434684903E-2</v>
      </c>
      <c r="P276">
        <f>((Table3815[[#This Row],[i1]]*Table3815[[#This Row],[w3]])+(Table3815[[#This Row],[i2]]*Table3815[[#This Row],[w4]]))</f>
        <v>6.5655577042969718E-2</v>
      </c>
      <c r="Q276">
        <f>((1/(1 + EXP(-Table3815[[#This Row],[h1]]))))</f>
        <v>0.5191937073340579</v>
      </c>
      <c r="R276">
        <f>((1/(1 + EXP(-Table3815[[#This Row],[h2]]))))</f>
        <v>0.51640800058195502</v>
      </c>
      <c r="S276">
        <f>((Table3815[[#This Row],[out_h1]]*Table3815[[#This Row],[w5]])+(Table3815[[#This Row],[out_h2]]*Table3815[[#This Row],[w6]]))</f>
        <v>-1.3771891953315856</v>
      </c>
      <c r="T276">
        <f>((Table3815[[#This Row],[out_h1]]*Table3815[[#This Row],[w7]])+(Table3815[[#This Row],[out_h2]]*Table3815[[#This Row],[w8]]))</f>
        <v>1.2180217590467191</v>
      </c>
      <c r="U276">
        <f>((1/(1 + EXP(-Table3815[[#This Row],[o1]]))))</f>
        <v>0.20146080670006747</v>
      </c>
      <c r="V276">
        <f>((1/(1 + EXP(-Table3815[[#This Row],[o2]]))))</f>
        <v>0.77171522840938256</v>
      </c>
      <c r="W276">
        <f>((1/2 * (Table3815[[#This Row],[t1]]-Table3815[[#This Row],[out_o1]])^2))</f>
        <v>1.8328620251120298E-2</v>
      </c>
      <c r="X276">
        <f>((1/2 * (Table3815[[#This Row],[t2]]-Table3815[[#This Row],[out_o2]])^2))</f>
        <v>2.3824120754184011E-2</v>
      </c>
      <c r="Y276" s="30">
        <f>Table3815[[#This Row],[E1]]+Table3815[[#This Row],[E2]]</f>
        <v>4.2152741005304306E-2</v>
      </c>
      <c r="Z27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-1.2309796833853471E-3</v>
      </c>
      <c r="AA27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-2.4619593667706942E-3</v>
      </c>
      <c r="AB27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-9.1975798979838886E-4</v>
      </c>
      <c r="AC27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-1.8395159795967777E-3</v>
      </c>
      <c r="AD276">
        <f>(Table3815[[#This Row],[out_o1]]-Table3815[[#This Row],[t1]])*Table3815[[#This Row],[out_o1]]*(1-Table3815[[#This Row],[out_o1]])*Table3815[[#This Row],[out_h1]]</f>
        <v>1.5991754349583862E-2</v>
      </c>
      <c r="AE276">
        <f>(Table3815[[#This Row],[out_o1]]-Table3815[[#This Row],[t1]])*Table3815[[#This Row],[out_o1]]*(1-Table3815[[#This Row],[out_o1]])*Table3815[[#This Row],[out_h2]]</f>
        <v>1.5905951425857472E-2</v>
      </c>
      <c r="AF276">
        <f>(Table3815[[#This Row],[out_o2]]-Table3815[[#This Row],[t2]])*Table3815[[#This Row],[out_o2]]*(1-Table3815[[#This Row],[out_o2]])*Table3815[[#This Row],[out_h1]]</f>
        <v>-1.9965807093978112E-2</v>
      </c>
      <c r="AG276">
        <f>(Table3815[[#This Row],[out_o2]]-Table3815[[#This Row],[t2]])*Table3815[[#This Row],[out_o2]]*(1-Table3815[[#This Row],[out_o2]])*Table3815[[#This Row],[out_h2]]</f>
        <v>-1.9858681597564706E-2</v>
      </c>
    </row>
    <row r="277" spans="1:33">
      <c r="A277">
        <v>38</v>
      </c>
      <c r="B277">
        <v>0.05</v>
      </c>
      <c r="C277">
        <v>0.1</v>
      </c>
      <c r="D277">
        <v>0.01</v>
      </c>
      <c r="E277">
        <v>0.99</v>
      </c>
      <c r="F277" s="29">
        <v>1</v>
      </c>
      <c r="G277">
        <f t="shared" si="32"/>
        <v>0.34848127707078147</v>
      </c>
      <c r="H277">
        <f t="shared" si="33"/>
        <v>0.59696255414156296</v>
      </c>
      <c r="I277">
        <f t="shared" si="34"/>
        <v>-0.17645793383832278</v>
      </c>
      <c r="J277">
        <f t="shared" si="35"/>
        <v>0.74708413232335447</v>
      </c>
      <c r="K277">
        <f t="shared" si="36"/>
        <v>-0.99887214606059027</v>
      </c>
      <c r="L277">
        <f t="shared" si="37"/>
        <v>-1.6945861421205812</v>
      </c>
      <c r="M277">
        <f t="shared" si="38"/>
        <v>1.7973457831787423</v>
      </c>
      <c r="N277">
        <f t="shared" si="39"/>
        <v>0.59153313201131164</v>
      </c>
      <c r="O277">
        <f>((Table3815[[#This Row],[i1]]*Table3815[[#This Row],[w1]])+(Table3815[[#This Row],[i2]]*Table3815[[#This Row],[w2]]))</f>
        <v>7.7120319267695372E-2</v>
      </c>
      <c r="P277">
        <f>((Table3815[[#This Row],[i1]]*Table3815[[#This Row],[w3]])+(Table3815[[#This Row],[i2]]*Table3815[[#This Row],[w4]]))</f>
        <v>6.5885516540419298E-2</v>
      </c>
      <c r="Q277">
        <f>((1/(1 + EXP(-Table3815[[#This Row],[h1]]))))</f>
        <v>0.51927052973715437</v>
      </c>
      <c r="R277">
        <f>((1/(1 + EXP(-Table3815[[#This Row],[h2]]))))</f>
        <v>0.5164654233345346</v>
      </c>
      <c r="S277">
        <f>((Table3815[[#This Row],[out_h1]]*Table3815[[#This Row],[w5]])+(Table3815[[#This Row],[out_h2]]*Table3815[[#This Row],[w6]]))</f>
        <v>-1.3938800176917128</v>
      </c>
      <c r="T277">
        <f>((Table3815[[#This Row],[out_h1]]*Table3815[[#This Row],[w7]])+(Table3815[[#This Row],[out_h2]]*Table3815[[#This Row],[w8]]))</f>
        <v>1.2388151063926913</v>
      </c>
      <c r="U277">
        <f>((1/(1 + EXP(-Table3815[[#This Row],[o1]]))))</f>
        <v>0.19878905649566309</v>
      </c>
      <c r="V277">
        <f>((1/(1 + EXP(-Table3815[[#This Row],[o2]]))))</f>
        <v>0.77535769904584562</v>
      </c>
      <c r="W277">
        <f>((1/2 * (Table3815[[#This Row],[t1]]-Table3815[[#This Row],[out_o1]])^2))</f>
        <v>1.7820653926261334E-2</v>
      </c>
      <c r="X277">
        <f>((1/2 * (Table3815[[#This Row],[t2]]-Table3815[[#This Row],[out_o2]])^2))</f>
        <v>2.3035658679446892E-2</v>
      </c>
      <c r="Y277" s="30">
        <f>Table3815[[#This Row],[E1]]+Table3815[[#This Row],[E2]]</f>
        <v>4.0856312605708225E-2</v>
      </c>
      <c r="Z27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-1.2135753314100888E-3</v>
      </c>
      <c r="AA27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-2.4271506628201775E-3</v>
      </c>
      <c r="AB27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-9.12008709999259E-4</v>
      </c>
      <c r="AC27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-1.824017419998518E-3</v>
      </c>
      <c r="AD277">
        <f>(Table3815[[#This Row],[out_o1]]-Table3815[[#This Row],[t1]])*Table3815[[#This Row],[out_o1]]*(1-Table3815[[#This Row],[out_o1]])*Table3815[[#This Row],[out_h1]]</f>
        <v>1.5613844027273234E-2</v>
      </c>
      <c r="AE277">
        <f>(Table3815[[#This Row],[out_o1]]-Table3815[[#This Row],[t1]])*Table3815[[#This Row],[out_o1]]*(1-Table3815[[#This Row],[out_o1]])*Table3815[[#This Row],[out_h2]]</f>
        <v>1.5529497831326816E-2</v>
      </c>
      <c r="AF277">
        <f>(Table3815[[#This Row],[out_o2]]-Table3815[[#This Row],[t2]])*Table3815[[#This Row],[out_o2]]*(1-Table3815[[#This Row],[out_o2]])*Table3815[[#This Row],[out_h1]]</f>
        <v>-1.9413446064642015E-2</v>
      </c>
      <c r="AG277">
        <f>(Table3815[[#This Row],[out_o2]]-Table3815[[#This Row],[t2]])*Table3815[[#This Row],[out_o2]]*(1-Table3815[[#This Row],[out_o2]])*Table3815[[#This Row],[out_h2]]</f>
        <v>-1.9308574367262219E-2</v>
      </c>
    </row>
    <row r="278" spans="1:33">
      <c r="A278">
        <v>39</v>
      </c>
      <c r="B278">
        <v>0.05</v>
      </c>
      <c r="C278">
        <v>0.1</v>
      </c>
      <c r="D278">
        <v>0.01</v>
      </c>
      <c r="E278">
        <v>0.99</v>
      </c>
      <c r="F278" s="29">
        <v>1</v>
      </c>
      <c r="G278">
        <f t="shared" si="32"/>
        <v>0.34969485240219156</v>
      </c>
      <c r="H278">
        <f t="shared" si="33"/>
        <v>0.59938970480438314</v>
      </c>
      <c r="I278">
        <f t="shared" si="34"/>
        <v>-0.17554592512832354</v>
      </c>
      <c r="J278">
        <f t="shared" si="35"/>
        <v>0.74890814974335296</v>
      </c>
      <c r="K278">
        <f t="shared" si="36"/>
        <v>-1.0144859900878636</v>
      </c>
      <c r="L278">
        <f t="shared" si="37"/>
        <v>-1.710115639951908</v>
      </c>
      <c r="M278">
        <f t="shared" si="38"/>
        <v>1.8167592292433843</v>
      </c>
      <c r="N278">
        <f t="shared" si="39"/>
        <v>0.61084170637857382</v>
      </c>
      <c r="O278">
        <f>((Table3815[[#This Row],[i1]]*Table3815[[#This Row],[w1]])+(Table3815[[#This Row],[i2]]*Table3815[[#This Row],[w2]]))</f>
        <v>7.7423713100547895E-2</v>
      </c>
      <c r="P278">
        <f>((Table3815[[#This Row],[i1]]*Table3815[[#This Row],[w3]])+(Table3815[[#This Row],[i2]]*Table3815[[#This Row],[w4]]))</f>
        <v>6.6113518717919123E-2</v>
      </c>
      <c r="Q278">
        <f>((1/(1 + EXP(-Table3815[[#This Row],[h1]]))))</f>
        <v>0.51934626508568937</v>
      </c>
      <c r="R278">
        <f>((1/(1 + EXP(-Table3815[[#This Row],[h2]]))))</f>
        <v>0.51652236185119904</v>
      </c>
      <c r="S278">
        <f>((Table3815[[#This Row],[out_h1]]*Table3815[[#This Row],[w5]])+(Table3815[[#This Row],[out_h2]]*Table3815[[#This Row],[w6]]))</f>
        <v>-1.4101824793205238</v>
      </c>
      <c r="T278">
        <f>((Table3815[[#This Row],[out_h1]]*Table3815[[#This Row],[w7]])+(Table3815[[#This Row],[out_h2]]*Table3815[[#This Row],[w8]]))</f>
        <v>1.2590405211633851</v>
      </c>
      <c r="U278">
        <f>((1/(1 + EXP(-Table3815[[#This Row],[o1]]))))</f>
        <v>0.19620527618197314</v>
      </c>
      <c r="V278">
        <f>((1/(1 + EXP(-Table3815[[#This Row],[o2]]))))</f>
        <v>0.77886089462312336</v>
      </c>
      <c r="W278">
        <f>((1/2 * (Table3815[[#This Row],[t1]]-Table3815[[#This Row],[out_o1]])^2))</f>
        <v>1.7336202439002444E-2</v>
      </c>
      <c r="X278">
        <f>((1/2 * (Table3815[[#This Row],[t2]]-Table3815[[#This Row],[out_o2]])^2))</f>
        <v>2.2289860909673907E-2</v>
      </c>
      <c r="Y278" s="30">
        <f>Table3815[[#This Row],[E1]]+Table3815[[#This Row],[E2]]</f>
        <v>3.9626063348676355E-2</v>
      </c>
      <c r="Z27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-1.196451773176998E-3</v>
      </c>
      <c r="AA27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-2.3929035463539959E-3</v>
      </c>
      <c r="AB27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-9.0406202139411192E-4</v>
      </c>
      <c r="AC27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-1.8081240427882238E-3</v>
      </c>
      <c r="AD278">
        <f>(Table3815[[#This Row],[out_o1]]-Table3815[[#This Row],[t1]])*Table3815[[#This Row],[out_o1]]*(1-Table3815[[#This Row],[out_o1]])*Table3815[[#This Row],[out_h1]]</f>
        <v>1.5251228516946868E-2</v>
      </c>
      <c r="AE278">
        <f>(Table3815[[#This Row],[out_o1]]-Table3815[[#This Row],[t1]])*Table3815[[#This Row],[out_o1]]*(1-Table3815[[#This Row],[out_o1]])*Table3815[[#This Row],[out_h2]]</f>
        <v>1.5168301197672025E-2</v>
      </c>
      <c r="AF278">
        <f>(Table3815[[#This Row],[out_o2]]-Table3815[[#This Row],[t2]])*Table3815[[#This Row],[out_o2]]*(1-Table3815[[#This Row],[out_o2]])*Table3815[[#This Row],[out_h1]]</f>
        <v>-1.8886484963802467E-2</v>
      </c>
      <c r="AG278">
        <f>(Table3815[[#This Row],[out_o2]]-Table3815[[#This Row],[t2]])*Table3815[[#This Row],[out_o2]]*(1-Table3815[[#This Row],[out_o2]])*Table3815[[#This Row],[out_h2]]</f>
        <v>-1.8783791232157673E-2</v>
      </c>
    </row>
    <row r="279" spans="1:33">
      <c r="A279">
        <v>40</v>
      </c>
      <c r="B279">
        <v>0.05</v>
      </c>
      <c r="C279">
        <v>0.1</v>
      </c>
      <c r="D279">
        <v>0.01</v>
      </c>
      <c r="E279">
        <v>0.99</v>
      </c>
      <c r="F279" s="29">
        <v>1</v>
      </c>
      <c r="G279">
        <f t="shared" si="32"/>
        <v>0.35089130417536857</v>
      </c>
      <c r="H279">
        <f t="shared" si="33"/>
        <v>0.60178260835073716</v>
      </c>
      <c r="I279">
        <f t="shared" si="34"/>
        <v>-0.17464186310692942</v>
      </c>
      <c r="J279">
        <f t="shared" si="35"/>
        <v>0.75071627378614114</v>
      </c>
      <c r="K279">
        <f t="shared" si="36"/>
        <v>-1.0297372186048104</v>
      </c>
      <c r="L279">
        <f t="shared" si="37"/>
        <v>-1.7252839411495799</v>
      </c>
      <c r="M279">
        <f t="shared" si="38"/>
        <v>1.8356457142071867</v>
      </c>
      <c r="N279">
        <f t="shared" si="39"/>
        <v>0.6296254976107315</v>
      </c>
      <c r="O279">
        <f>((Table3815[[#This Row],[i1]]*Table3815[[#This Row],[w1]])+(Table3815[[#This Row],[i2]]*Table3815[[#This Row],[w2]]))</f>
        <v>7.7722826043842147E-2</v>
      </c>
      <c r="P279">
        <f>((Table3815[[#This Row],[i1]]*Table3815[[#This Row],[w3]])+(Table3815[[#This Row],[i2]]*Table3815[[#This Row],[w4]]))</f>
        <v>6.6339534223267646E-2</v>
      </c>
      <c r="Q279">
        <f>((1/(1 + EXP(-Table3815[[#This Row],[h1]]))))</f>
        <v>0.51942093093749997</v>
      </c>
      <c r="R279">
        <f>((1/(1 + EXP(-Table3815[[#This Row],[h2]]))))</f>
        <v>0.51657880381690358</v>
      </c>
      <c r="S279">
        <f>((Table3815[[#This Row],[out_h1]]*Table3815[[#This Row],[w5]])+(Table3815[[#This Row],[out_h2]]*Table3815[[#This Row],[w6]]))</f>
        <v>-1.4261121792722655</v>
      </c>
      <c r="T279">
        <f>((Table3815[[#This Row],[out_h1]]*Table3815[[#This Row],[w7]])+(Table3815[[#This Row],[out_h2]]*Table3815[[#This Row],[w8]]))</f>
        <v>1.2787239921533033</v>
      </c>
      <c r="U279">
        <f>((1/(1 + EXP(-Table3815[[#This Row],[o1]]))))</f>
        <v>0.19370517461944389</v>
      </c>
      <c r="V279">
        <f>((1/(1 + EXP(-Table3815[[#This Row],[o2]]))))</f>
        <v>0.78223249337636902</v>
      </c>
      <c r="W279">
        <f>((1/2 * (Table3815[[#This Row],[t1]]-Table3815[[#This Row],[out_o1]])^2))</f>
        <v>1.6873795590980185E-2</v>
      </c>
      <c r="X279">
        <f>((1/2 * (Table3815[[#This Row],[t2]]-Table3815[[#This Row],[out_o2]])^2))</f>
        <v>2.1583668404300271E-2</v>
      </c>
      <c r="Y279" s="30">
        <f>Table3815[[#This Row],[E1]]+Table3815[[#This Row],[E2]]</f>
        <v>3.8457463995280453E-2</v>
      </c>
      <c r="Z27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-1.1796215744495808E-3</v>
      </c>
      <c r="AA27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-2.3592431488991617E-3</v>
      </c>
      <c r="AB27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-8.9596038915923956E-4</v>
      </c>
      <c r="AC27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-1.7919207783184791E-3</v>
      </c>
      <c r="AD279">
        <f>(Table3815[[#This Row],[out_o1]]-Table3815[[#This Row],[t1]])*Table3815[[#This Row],[out_o1]]*(1-Table3815[[#This Row],[out_o1]])*Table3815[[#This Row],[out_h1]]</f>
        <v>1.4903076513500254E-2</v>
      </c>
      <c r="AE279">
        <f>(Table3815[[#This Row],[out_o1]]-Table3815[[#This Row],[t1]])*Table3815[[#This Row],[out_o1]]*(1-Table3815[[#This Row],[out_o1]])*Table3815[[#This Row],[out_h2]]</f>
        <v>1.4821531016550616E-2</v>
      </c>
      <c r="AF279">
        <f>(Table3815[[#This Row],[out_o2]]-Table3815[[#This Row],[t2]])*Table3815[[#This Row],[out_o2]]*(1-Table3815[[#This Row],[out_o2]])*Table3815[[#This Row],[out_h1]]</f>
        <v>-1.8383407114030755E-2</v>
      </c>
      <c r="AG279">
        <f>(Table3815[[#This Row],[out_o2]]-Table3815[[#This Row],[t2]])*Table3815[[#This Row],[out_o2]]*(1-Table3815[[#This Row],[out_o2]])*Table3815[[#This Row],[out_h2]]</f>
        <v>-1.8282818214323825E-2</v>
      </c>
    </row>
    <row r="280" spans="1:33">
      <c r="A280">
        <v>41</v>
      </c>
      <c r="B280">
        <v>0.05</v>
      </c>
      <c r="C280">
        <v>0.1</v>
      </c>
      <c r="D280">
        <v>0.01</v>
      </c>
      <c r="E280">
        <v>0.99</v>
      </c>
      <c r="F280" s="29">
        <v>1</v>
      </c>
      <c r="G280">
        <f t="shared" si="32"/>
        <v>0.35207092574981813</v>
      </c>
      <c r="H280">
        <f t="shared" si="33"/>
        <v>0.60414185149963628</v>
      </c>
      <c r="I280">
        <f t="shared" si="34"/>
        <v>-0.17374590271777018</v>
      </c>
      <c r="J280">
        <f t="shared" si="35"/>
        <v>0.75250819456445961</v>
      </c>
      <c r="K280">
        <f t="shared" si="36"/>
        <v>-1.0446402951183107</v>
      </c>
      <c r="L280">
        <f t="shared" si="37"/>
        <v>-1.7401054721661307</v>
      </c>
      <c r="M280">
        <f t="shared" si="38"/>
        <v>1.8540291213212174</v>
      </c>
      <c r="N280">
        <f t="shared" si="39"/>
        <v>0.64790831582505537</v>
      </c>
      <c r="O280">
        <f>((Table3815[[#This Row],[i1]]*Table3815[[#This Row],[w1]])+(Table3815[[#This Row],[i2]]*Table3815[[#This Row],[w2]]))</f>
        <v>7.8017731437454538E-2</v>
      </c>
      <c r="P280">
        <f>((Table3815[[#This Row],[i1]]*Table3815[[#This Row],[w3]])+(Table3815[[#This Row],[i2]]*Table3815[[#This Row],[w4]]))</f>
        <v>6.6563524320557454E-2</v>
      </c>
      <c r="Q280">
        <f>((1/(1 + EXP(-Table3815[[#This Row],[h1]]))))</f>
        <v>0.51949454563353148</v>
      </c>
      <c r="R280">
        <f>((1/(1 + EXP(-Table3815[[#This Row],[h2]]))))</f>
        <v>0.51663473956808847</v>
      </c>
      <c r="S280">
        <f>((Table3815[[#This Row],[out_h1]]*Table3815[[#This Row],[w5]])+(Table3815[[#This Row],[out_h2]]*Table3815[[#This Row],[w6]]))</f>
        <v>-1.4416838728965196</v>
      </c>
      <c r="T280">
        <f>((Table3815[[#This Row],[out_h1]]*Table3815[[#This Row],[w7]])+(Table3815[[#This Row],[out_h2]]*Table3815[[#This Row],[w8]]))</f>
        <v>1.2978899599823777</v>
      </c>
      <c r="U280">
        <f>((1/(1 + EXP(-Table3815[[#This Row],[o1]]))))</f>
        <v>0.19128472662641191</v>
      </c>
      <c r="V280">
        <f>((1/(1 + EXP(-Table3815[[#This Row],[o2]]))))</f>
        <v>0.78547965258662378</v>
      </c>
      <c r="W280">
        <f>((1/2 * (Table3815[[#This Row],[t1]]-Table3815[[#This Row],[out_o1]])^2))</f>
        <v>1.6432076054006449E-2</v>
      </c>
      <c r="X280">
        <f>((1/2 * (Table3815[[#This Row],[t2]]-Table3815[[#This Row],[out_o2]])^2))</f>
        <v>2.0914286253044052E-2</v>
      </c>
      <c r="Y280" s="30">
        <f>Table3815[[#This Row],[E1]]+Table3815[[#This Row],[E2]]</f>
        <v>3.7346362307050504E-2</v>
      </c>
      <c r="Z28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-1.1630939527756173E-3</v>
      </c>
      <c r="AA280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-2.3261879055512347E-3</v>
      </c>
      <c r="AB28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-8.8774085090968867E-4</v>
      </c>
      <c r="AC280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-1.7754817018193773E-3</v>
      </c>
      <c r="AD280">
        <f>(Table3815[[#This Row],[out_o1]]-Table3815[[#This Row],[t1]])*Table3815[[#This Row],[out_o1]]*(1-Table3815[[#This Row],[out_o1]])*Table3815[[#This Row],[out_h1]]</f>
        <v>1.4568611024166444E-2</v>
      </c>
      <c r="AE280">
        <f>(Table3815[[#This Row],[out_o1]]-Table3815[[#This Row],[t1]])*Table3815[[#This Row],[out_o1]]*(1-Table3815[[#This Row],[out_o1]])*Table3815[[#This Row],[out_h2]]</f>
        <v>1.4488411140409854E-2</v>
      </c>
      <c r="AF280">
        <f>(Table3815[[#This Row],[out_o2]]-Table3815[[#This Row],[t2]])*Table3815[[#This Row],[out_o2]]*(1-Table3815[[#This Row],[out_o2]])*Table3815[[#This Row],[out_h1]]</f>
        <v>-1.7902799376289E-2</v>
      </c>
      <c r="AG280">
        <f>(Table3815[[#This Row],[out_o2]]-Table3815[[#This Row],[t2]])*Table3815[[#This Row],[out_o2]]*(1-Table3815[[#This Row],[out_o2]])*Table3815[[#This Row],[out_h2]]</f>
        <v>-1.780424485887384E-2</v>
      </c>
    </row>
    <row r="281" spans="1:33">
      <c r="A281">
        <v>42</v>
      </c>
      <c r="B281">
        <v>0.05</v>
      </c>
      <c r="C281">
        <v>0.1</v>
      </c>
      <c r="D281">
        <v>0.01</v>
      </c>
      <c r="E281">
        <v>0.99</v>
      </c>
      <c r="F281" s="29">
        <v>1</v>
      </c>
      <c r="G281">
        <f t="shared" si="32"/>
        <v>0.35323401970259377</v>
      </c>
      <c r="H281">
        <f t="shared" si="33"/>
        <v>0.60646803940518756</v>
      </c>
      <c r="I281">
        <f t="shared" si="34"/>
        <v>-0.17285816186686048</v>
      </c>
      <c r="J281">
        <f t="shared" si="35"/>
        <v>0.75428367626627901</v>
      </c>
      <c r="K281">
        <f t="shared" si="36"/>
        <v>-1.0592089061424772</v>
      </c>
      <c r="L281">
        <f t="shared" si="37"/>
        <v>-1.7545938833065404</v>
      </c>
      <c r="M281">
        <f t="shared" si="38"/>
        <v>1.8719319206975065</v>
      </c>
      <c r="N281">
        <f t="shared" si="39"/>
        <v>0.66571256068392926</v>
      </c>
      <c r="O281">
        <f>((Table3815[[#This Row],[i1]]*Table3815[[#This Row],[w1]])+(Table3815[[#This Row],[i2]]*Table3815[[#This Row],[w2]]))</f>
        <v>7.8308504925648448E-2</v>
      </c>
      <c r="P281">
        <f>((Table3815[[#This Row],[i1]]*Table3815[[#This Row],[w3]])+(Table3815[[#This Row],[i2]]*Table3815[[#This Row],[w4]]))</f>
        <v>6.6785459533284894E-2</v>
      </c>
      <c r="Q281">
        <f>((1/(1 + EXP(-Table3815[[#This Row],[h1]]))))</f>
        <v>0.51956712808886107</v>
      </c>
      <c r="R281">
        <f>((1/(1 + EXP(-Table3815[[#This Row],[h2]]))))</f>
        <v>0.51669016175372839</v>
      </c>
      <c r="S281">
        <f>((Table3815[[#This Row],[out_h1]]*Table3815[[#This Row],[w5]])+(Table3815[[#This Row],[out_h2]]*Table3815[[#This Row],[w6]]))</f>
        <v>-1.4569115267883497</v>
      </c>
      <c r="T281">
        <f>((Table3815[[#This Row],[out_h1]]*Table3815[[#This Row],[w7]])+(Table3815[[#This Row],[out_h2]]*Table3815[[#This Row],[w8]]))</f>
        <v>1.3165614226759372</v>
      </c>
      <c r="U281">
        <f>((1/(1 + EXP(-Table3815[[#This Row],[o1]]))))</f>
        <v>0.18894015369943404</v>
      </c>
      <c r="V281">
        <f>((1/(1 + EXP(-Table3815[[#This Row],[o2]]))))</f>
        <v>0.78860904799043763</v>
      </c>
      <c r="W281">
        <f>((1/2 * (Table3815[[#This Row],[t1]]-Table3815[[#This Row],[out_o1]])^2))</f>
        <v>1.6009789302988537E-2</v>
      </c>
      <c r="X281">
        <f>((1/2 * (Table3815[[#This Row],[t2]]-Table3815[[#This Row],[out_o2]])^2))</f>
        <v>2.0279157775658925E-2</v>
      </c>
      <c r="Y281" s="30">
        <f>Table3815[[#This Row],[E1]]+Table3815[[#This Row],[E2]]</f>
        <v>3.6288947078647465E-2</v>
      </c>
      <c r="Z28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-1.1468753070488181E-3</v>
      </c>
      <c r="AA281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-2.2937506140976362E-3</v>
      </c>
      <c r="AB28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-8.7943568493544292E-4</v>
      </c>
      <c r="AC281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-1.7588713698708858E-3</v>
      </c>
      <c r="AD281">
        <f>(Table3815[[#This Row],[out_o1]]-Table3815[[#This Row],[t1]])*Table3815[[#This Row],[out_o1]]*(1-Table3815[[#This Row],[out_o1]])*Table3815[[#This Row],[out_h1]]</f>
        <v>1.4247105417272454E-2</v>
      </c>
      <c r="AE281">
        <f>(Table3815[[#This Row],[out_o1]]-Table3815[[#This Row],[t1]])*Table3815[[#This Row],[out_o1]]*(1-Table3815[[#This Row],[out_o1]])*Table3815[[#This Row],[out_h2]]</f>
        <v>1.416821581775266E-2</v>
      </c>
      <c r="AF281">
        <f>(Table3815[[#This Row],[out_o2]]-Table3815[[#This Row],[t2]])*Table3815[[#This Row],[out_o2]]*(1-Table3815[[#This Row],[out_o2]])*Table3815[[#This Row],[out_h1]]</f>
        <v>-1.7443345039660187E-2</v>
      </c>
      <c r="AG281">
        <f>(Table3815[[#This Row],[out_o2]]-Table3815[[#This Row],[t2]])*Table3815[[#This Row],[out_o2]]*(1-Table3815[[#This Row],[out_o2]])*Table3815[[#This Row],[out_h2]]</f>
        <v>-1.7346757103784027E-2</v>
      </c>
    </row>
    <row r="282" spans="1:33">
      <c r="A282">
        <v>43</v>
      </c>
      <c r="B282">
        <v>0.05</v>
      </c>
      <c r="C282">
        <v>0.1</v>
      </c>
      <c r="D282">
        <v>0.01</v>
      </c>
      <c r="E282">
        <v>0.99</v>
      </c>
      <c r="F282" s="29">
        <v>1</v>
      </c>
      <c r="G282">
        <f t="shared" si="32"/>
        <v>0.35438089500964259</v>
      </c>
      <c r="H282">
        <f t="shared" si="33"/>
        <v>0.60876179001928521</v>
      </c>
      <c r="I282">
        <f t="shared" si="34"/>
        <v>-0.17197872618192503</v>
      </c>
      <c r="J282">
        <f t="shared" si="35"/>
        <v>0.75604254763614986</v>
      </c>
      <c r="K282">
        <f t="shared" si="36"/>
        <v>-1.0734560115597496</v>
      </c>
      <c r="L282">
        <f t="shared" si="37"/>
        <v>-1.7687620991242932</v>
      </c>
      <c r="M282">
        <f t="shared" si="38"/>
        <v>1.8893752657371667</v>
      </c>
      <c r="N282">
        <f t="shared" si="39"/>
        <v>0.68305931778771334</v>
      </c>
      <c r="O282">
        <f>((Table3815[[#This Row],[i1]]*Table3815[[#This Row],[w1]])+(Table3815[[#This Row],[i2]]*Table3815[[#This Row],[w2]]))</f>
        <v>7.8595223752410653E-2</v>
      </c>
      <c r="P282">
        <f>((Table3815[[#This Row],[i1]]*Table3815[[#This Row],[w3]])+(Table3815[[#This Row],[i2]]*Table3815[[#This Row],[w4]]))</f>
        <v>6.7005318454518736E-2</v>
      </c>
      <c r="Q282">
        <f>((1/(1 + EXP(-Table3815[[#This Row],[h1]]))))</f>
        <v>0.51963869761678283</v>
      </c>
      <c r="R282">
        <f>((1/(1 + EXP(-Table3815[[#This Row],[h2]]))))</f>
        <v>0.51674506503811835</v>
      </c>
      <c r="S282">
        <f>((Table3815[[#This Row],[out_h1]]*Table3815[[#This Row],[w5]])+(Table3815[[#This Row],[out_h2]]*Table3815[[#This Row],[w6]]))</f>
        <v>-1.4718083697447559</v>
      </c>
      <c r="T282">
        <f>((Table3815[[#This Row],[out_h1]]*Table3815[[#This Row],[w7]])+(Table3815[[#This Row],[out_h2]]*Table3815[[#This Row],[w8]]))</f>
        <v>1.3347600339921291</v>
      </c>
      <c r="U282">
        <f>((1/(1 + EXP(-Table3815[[#This Row],[o1]]))))</f>
        <v>0.18666790626993668</v>
      </c>
      <c r="V282">
        <f>((1/(1 + EXP(-Table3815[[#This Row],[o2]]))))</f>
        <v>0.79162691020818166</v>
      </c>
      <c r="W282">
        <f>((1/2 * (Table3815[[#This Row],[t1]]-Table3815[[#This Row],[out_o1]])^2))</f>
        <v>1.5605774552901564E-2</v>
      </c>
      <c r="X282">
        <f>((1/2 * (Table3815[[#This Row],[t2]]-Table3815[[#This Row],[out_o2]])^2))</f>
        <v>1.9675941376776411E-2</v>
      </c>
      <c r="Y282" s="30">
        <f>Table3815[[#This Row],[E1]]+Table3815[[#This Row],[E2]]</f>
        <v>3.5281715929677979E-2</v>
      </c>
      <c r="Z28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-1.1309696686291773E-3</v>
      </c>
      <c r="AA282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-2.2619393372583546E-3</v>
      </c>
      <c r="AB28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-8.7107299481924702E-4</v>
      </c>
      <c r="AC282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-1.742145989638494E-3</v>
      </c>
      <c r="AD282">
        <f>(Table3815[[#This Row],[out_o1]]-Table3815[[#This Row],[t1]])*Table3815[[#This Row],[out_o1]]*(1-Table3815[[#This Row],[out_o1]])*Table3815[[#This Row],[out_h1]]</f>
        <v>1.393787976583287E-2</v>
      </c>
      <c r="AE282">
        <f>(Table3815[[#This Row],[out_o1]]-Table3815[[#This Row],[t1]])*Table3815[[#This Row],[out_o1]]*(1-Table3815[[#This Row],[out_o1]])*Table3815[[#This Row],[out_h2]]</f>
        <v>1.3860266025453462E-2</v>
      </c>
      <c r="AF282">
        <f>(Table3815[[#This Row],[out_o2]]-Table3815[[#This Row],[t2]])*Table3815[[#This Row],[out_o2]]*(1-Table3815[[#This Row],[out_o2]])*Table3815[[#This Row],[out_h1]]</f>
        <v>-1.7003817065200193E-2</v>
      </c>
      <c r="AG282">
        <f>(Table3815[[#This Row],[out_o2]]-Table3815[[#This Row],[t2]])*Table3815[[#This Row],[out_o2]]*(1-Table3815[[#This Row],[out_o2]])*Table3815[[#This Row],[out_h2]]</f>
        <v>-1.6909130508469195E-2</v>
      </c>
    </row>
    <row r="283" spans="1:33">
      <c r="A283">
        <v>44</v>
      </c>
      <c r="B283">
        <v>0.05</v>
      </c>
      <c r="C283">
        <v>0.1</v>
      </c>
      <c r="D283">
        <v>0.01</v>
      </c>
      <c r="E283">
        <v>0.99</v>
      </c>
      <c r="F283" s="29">
        <v>1</v>
      </c>
      <c r="G283">
        <f t="shared" si="32"/>
        <v>0.35551186467827178</v>
      </c>
      <c r="H283">
        <f t="shared" si="33"/>
        <v>0.61102372935654359</v>
      </c>
      <c r="I283">
        <f t="shared" si="34"/>
        <v>-0.17110765318710577</v>
      </c>
      <c r="J283">
        <f t="shared" si="35"/>
        <v>0.75778469362578837</v>
      </c>
      <c r="K283">
        <f t="shared" si="36"/>
        <v>-1.0873938913255825</v>
      </c>
      <c r="L283">
        <f t="shared" si="37"/>
        <v>-1.7826223651497466</v>
      </c>
      <c r="M283">
        <f t="shared" si="38"/>
        <v>1.906379082802367</v>
      </c>
      <c r="N283">
        <f t="shared" si="39"/>
        <v>0.69996844829618254</v>
      </c>
      <c r="O283">
        <f>((Table3815[[#This Row],[i1]]*Table3815[[#This Row],[w1]])+(Table3815[[#This Row],[i2]]*Table3815[[#This Row],[w2]]))</f>
        <v>7.8877966169567951E-2</v>
      </c>
      <c r="P283">
        <f>((Table3815[[#This Row],[i1]]*Table3815[[#This Row],[w3]])+(Table3815[[#This Row],[i2]]*Table3815[[#This Row],[w4]]))</f>
        <v>6.722308670322355E-2</v>
      </c>
      <c r="Q283">
        <f>((1/(1 + EXP(-Table3815[[#This Row],[h1]]))))</f>
        <v>0.5197092737810588</v>
      </c>
      <c r="R283">
        <f>((1/(1 + EXP(-Table3815[[#This Row],[h2]]))))</f>
        <v>0.51679944584016979</v>
      </c>
      <c r="S283">
        <f>((Table3815[[#This Row],[out_h1]]*Table3815[[#This Row],[w5]])+(Table3815[[#This Row],[out_h2]]*Table3815[[#This Row],[w6]]))</f>
        <v>-1.4863869400264598</v>
      </c>
      <c r="T283">
        <f>((Table3815[[#This Row],[out_h1]]*Table3815[[#This Row],[w7]])+(Table3815[[#This Row],[out_h2]]*Table3815[[#This Row],[w8]]))</f>
        <v>1.3525061948596897</v>
      </c>
      <c r="U283">
        <f>((1/(1 + EXP(-Table3815[[#This Row],[o1]]))))</f>
        <v>0.18446464737147225</v>
      </c>
      <c r="V283">
        <f>((1/(1 + EXP(-Table3815[[#This Row],[o2]]))))</f>
        <v>0.79453905836315963</v>
      </c>
      <c r="W283">
        <f>((1/2 * (Table3815[[#This Row],[t1]]-Table3815[[#This Row],[out_o1]])^2))</f>
        <v>1.5218956591226079E-2</v>
      </c>
      <c r="X283">
        <f>((1/2 * (Table3815[[#This Row],[t2]]-Table3815[[#This Row],[out_o2]])^2))</f>
        <v>1.9102489852780156E-2</v>
      </c>
      <c r="Y283" s="30">
        <f>Table3815[[#This Row],[E1]]+Table3815[[#This Row],[E2]]</f>
        <v>3.4321446444006233E-2</v>
      </c>
      <c r="Z28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-1.1153790856174373E-3</v>
      </c>
      <c r="AA283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-2.2307581712348746E-3</v>
      </c>
      <c r="AB28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-8.6267722100310466E-4</v>
      </c>
      <c r="AC283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-1.7253544420062093E-3</v>
      </c>
      <c r="AD283">
        <f>(Table3815[[#This Row],[out_o1]]-Table3815[[#This Row],[t1]])*Table3815[[#This Row],[out_o1]]*(1-Table3815[[#This Row],[out_o1]])*Table3815[[#This Row],[out_h1]]</f>
        <v>1.3640297466850705E-2</v>
      </c>
      <c r="AE283">
        <f>(Table3815[[#This Row],[out_o1]]-Table3815[[#This Row],[t1]])*Table3815[[#This Row],[out_o1]]*(1-Table3815[[#This Row],[out_o1]])*Table3815[[#This Row],[out_h2]]</f>
        <v>1.3563926078666085E-2</v>
      </c>
      <c r="AF283">
        <f>(Table3815[[#This Row],[out_o2]]-Table3815[[#This Row],[t2]])*Table3815[[#This Row],[out_o2]]*(1-Table3815[[#This Row],[out_o2]])*Table3815[[#This Row],[out_h1]]</f>
        <v>-1.6583071707624828E-2</v>
      </c>
      <c r="AG283">
        <f>(Table3815[[#This Row],[out_o2]]-Table3815[[#This Row],[t2]])*Table3815[[#This Row],[out_o2]]*(1-Table3815[[#This Row],[out_o2]])*Table3815[[#This Row],[out_h2]]</f>
        <v>-1.6490223863964946E-2</v>
      </c>
    </row>
    <row r="284" spans="1:33">
      <c r="A284">
        <v>45</v>
      </c>
      <c r="B284">
        <v>0.05</v>
      </c>
      <c r="C284">
        <v>0.1</v>
      </c>
      <c r="D284">
        <v>0.01</v>
      </c>
      <c r="E284">
        <v>0.99</v>
      </c>
      <c r="F284" s="29">
        <v>1</v>
      </c>
      <c r="G284">
        <f t="shared" si="32"/>
        <v>0.35662724376388921</v>
      </c>
      <c r="H284">
        <f t="shared" si="33"/>
        <v>0.61325448752777845</v>
      </c>
      <c r="I284">
        <f t="shared" si="34"/>
        <v>-0.17024497596610266</v>
      </c>
      <c r="J284">
        <f t="shared" si="35"/>
        <v>0.75951004806779454</v>
      </c>
      <c r="K284">
        <f t="shared" si="36"/>
        <v>-1.1010341887924333</v>
      </c>
      <c r="L284">
        <f t="shared" si="37"/>
        <v>-1.7961862912284128</v>
      </c>
      <c r="M284">
        <f t="shared" si="38"/>
        <v>1.9229621545099918</v>
      </c>
      <c r="N284">
        <f t="shared" si="39"/>
        <v>0.71645867216014747</v>
      </c>
      <c r="O284">
        <f>((Table3815[[#This Row],[i1]]*Table3815[[#This Row],[w1]])+(Table3815[[#This Row],[i2]]*Table3815[[#This Row],[w2]]))</f>
        <v>7.9156810940972308E-2</v>
      </c>
      <c r="P284">
        <f>((Table3815[[#This Row],[i1]]*Table3815[[#This Row],[w3]])+(Table3815[[#This Row],[i2]]*Table3815[[#This Row],[w4]]))</f>
        <v>6.7438756008474335E-2</v>
      </c>
      <c r="Q284">
        <f>((1/(1 + EXP(-Table3815[[#This Row],[h1]]))))</f>
        <v>0.51977887627215802</v>
      </c>
      <c r="R284">
        <f>((1/(1 + EXP(-Table3815[[#This Row],[h2]]))))</f>
        <v>0.51685330210465674</v>
      </c>
      <c r="S284">
        <f>((Table3815[[#This Row],[out_h1]]*Table3815[[#This Row],[w5]])+(Table3815[[#This Row],[out_h2]]*Table3815[[#This Row],[w6]]))</f>
        <v>-1.5006591292042799</v>
      </c>
      <c r="T284">
        <f>((Table3815[[#This Row],[out_h1]]*Table3815[[#This Row],[w7]])+(Table3815[[#This Row],[out_h2]]*Table3815[[#This Row],[w8]]))</f>
        <v>1.3698191383125815</v>
      </c>
      <c r="U284">
        <f>((1/(1 + EXP(-Table3815[[#This Row],[o1]]))))</f>
        <v>0.18232723760116562</v>
      </c>
      <c r="V284">
        <f>((1/(1 + EXP(-Table3815[[#This Row],[o2]]))))</f>
        <v>0.79735093107069333</v>
      </c>
      <c r="W284">
        <f>((1/2 * (Table3815[[#This Row],[t1]]-Table3815[[#This Row],[out_o1]])^2))</f>
        <v>1.4848338409624294E-2</v>
      </c>
      <c r="X284">
        <f>((1/2 * (Table3815[[#This Row],[t2]]-Table3815[[#This Row],[out_o2]])^2))</f>
        <v>1.8556831879664375E-2</v>
      </c>
      <c r="Y284" s="30">
        <f>Table3815[[#This Row],[E1]]+Table3815[[#This Row],[E2]]</f>
        <v>3.3405170289288667E-2</v>
      </c>
      <c r="Z28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-1.1001039501610328E-3</v>
      </c>
      <c r="AA284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-2.2002079003220656E-3</v>
      </c>
      <c r="AB28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-8.5426958857095191E-4</v>
      </c>
      <c r="AC284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-1.7085391771419038E-3</v>
      </c>
      <c r="AD284">
        <f>(Table3815[[#This Row],[out_o1]]-Table3815[[#This Row],[t1]])*Table3815[[#This Row],[out_o1]]*(1-Table3815[[#This Row],[out_o1]])*Table3815[[#This Row],[out_h1]]</f>
        <v>1.3353762117496564E-2</v>
      </c>
      <c r="AE284">
        <f>(Table3815[[#This Row],[out_o1]]-Table3815[[#This Row],[t1]])*Table3815[[#This Row],[out_o1]]*(1-Table3815[[#This Row],[out_o1]])*Table3815[[#This Row],[out_h2]]</f>
        <v>1.3278600499213622E-2</v>
      </c>
      <c r="AF284">
        <f>(Table3815[[#This Row],[out_o2]]-Table3815[[#This Row],[t2]])*Table3815[[#This Row],[out_o2]]*(1-Table3815[[#This Row],[out_o2]])*Table3815[[#This Row],[out_h1]]</f>
        <v>-1.6180042524390651E-2</v>
      </c>
      <c r="AG284">
        <f>(Table3815[[#This Row],[out_o2]]-Table3815[[#This Row],[t2]])*Table3815[[#This Row],[out_o2]]*(1-Table3815[[#This Row],[out_o2]])*Table3815[[#This Row],[out_h2]]</f>
        <v>-1.6088973193566895E-2</v>
      </c>
    </row>
    <row r="285" spans="1:33">
      <c r="A285">
        <v>46</v>
      </c>
      <c r="B285">
        <v>0.05</v>
      </c>
      <c r="C285">
        <v>0.1</v>
      </c>
      <c r="D285">
        <v>0.01</v>
      </c>
      <c r="E285">
        <v>0.99</v>
      </c>
      <c r="F285" s="29">
        <v>1</v>
      </c>
      <c r="G285">
        <f t="shared" si="32"/>
        <v>0.35772734771405024</v>
      </c>
      <c r="H285">
        <f t="shared" si="33"/>
        <v>0.6154546954281005</v>
      </c>
      <c r="I285">
        <f t="shared" si="34"/>
        <v>-0.1693907063775317</v>
      </c>
      <c r="J285">
        <f t="shared" si="35"/>
        <v>0.76121858724493641</v>
      </c>
      <c r="K285">
        <f t="shared" si="36"/>
        <v>-1.1143879509099299</v>
      </c>
      <c r="L285">
        <f t="shared" si="37"/>
        <v>-1.8094648917276264</v>
      </c>
      <c r="M285">
        <f t="shared" si="38"/>
        <v>1.9391421970343825</v>
      </c>
      <c r="N285">
        <f t="shared" si="39"/>
        <v>0.73254764535371442</v>
      </c>
      <c r="O285">
        <f>((Table3815[[#This Row],[i1]]*Table3815[[#This Row],[w1]])+(Table3815[[#This Row],[i2]]*Table3815[[#This Row],[w2]]))</f>
        <v>7.9431836928512564E-2</v>
      </c>
      <c r="P285">
        <f>((Table3815[[#This Row],[i1]]*Table3815[[#This Row],[w3]])+(Table3815[[#This Row],[i2]]*Table3815[[#This Row],[w4]]))</f>
        <v>6.7652323405617054E-2</v>
      </c>
      <c r="Q285">
        <f>((1/(1 + EXP(-Table3815[[#This Row],[h1]]))))</f>
        <v>0.51984752480393082</v>
      </c>
      <c r="R285">
        <f>((1/(1 + EXP(-Table3815[[#This Row],[h2]]))))</f>
        <v>0.51690663310142704</v>
      </c>
      <c r="S285">
        <f>((Table3815[[#This Row],[out_h1]]*Table3815[[#This Row],[w5]])+(Table3815[[#This Row],[out_h2]]*Table3815[[#This Row],[w6]]))</f>
        <v>-1.514636222850017</v>
      </c>
      <c r="T285">
        <f>((Table3815[[#This Row],[out_h1]]*Table3815[[#This Row],[w7]])+(Table3815[[#This Row],[out_h2]]*Table3815[[#This Row],[w8]]))</f>
        <v>1.3867170083173468</v>
      </c>
      <c r="U285">
        <f>((1/(1 + EXP(-Table3815[[#This Row],[o1]]))))</f>
        <v>0.18025272126789638</v>
      </c>
      <c r="V285">
        <f>((1/(1 + EXP(-Table3815[[#This Row],[o2]]))))</f>
        <v>0.80006761497740231</v>
      </c>
      <c r="W285">
        <f>((1/2 * (Table3815[[#This Row],[t1]]-Table3815[[#This Row],[out_o1]])^2))</f>
        <v>1.4492994549562006E-2</v>
      </c>
      <c r="X285">
        <f>((1/2 * (Table3815[[#This Row],[t2]]-Table3815[[#This Row],[out_o2]])^2))</f>
        <v>1.8037155440186144E-2</v>
      </c>
      <c r="Y285" s="30">
        <f>Table3815[[#This Row],[E1]]+Table3815[[#This Row],[E2]]</f>
        <v>3.2530149989748153E-2</v>
      </c>
      <c r="Z28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-1.0851432772005845E-3</v>
      </c>
      <c r="AA285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-2.1702865544011691E-3</v>
      </c>
      <c r="AB28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-8.4586849935646032E-4</v>
      </c>
      <c r="AC285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-1.6917369987129206E-3</v>
      </c>
      <c r="AD285">
        <f>(Table3815[[#This Row],[out_o1]]-Table3815[[#This Row],[t1]])*Table3815[[#This Row],[out_o1]]*(1-Table3815[[#This Row],[out_o1]])*Table3815[[#This Row],[out_h1]]</f>
        <v>1.3077714629920297E-2</v>
      </c>
      <c r="AE285">
        <f>(Table3815[[#This Row],[out_o1]]-Table3815[[#This Row],[t1]])*Table3815[[#This Row],[out_o1]]*(1-Table3815[[#This Row],[out_o1]])*Table3815[[#This Row],[out_h2]]</f>
        <v>1.3003731123973334E-2</v>
      </c>
      <c r="AF285">
        <f>(Table3815[[#This Row],[out_o2]]-Table3815[[#This Row],[t2]])*Table3815[[#This Row],[out_o2]]*(1-Table3815[[#This Row],[out_o2]])*Table3815[[#This Row],[out_h1]]</f>
        <v>-1.5793734771471009E-2</v>
      </c>
      <c r="AG285">
        <f>(Table3815[[#This Row],[out_o2]]-Table3815[[#This Row],[t2]])*Table3815[[#This Row],[out_o2]]*(1-Table3815[[#This Row],[out_o2]])*Table3815[[#This Row],[out_h2]]</f>
        <v>-1.5704386142642808E-2</v>
      </c>
    </row>
    <row r="286" spans="1:33">
      <c r="A286">
        <v>47</v>
      </c>
      <c r="B286">
        <v>0.05</v>
      </c>
      <c r="C286">
        <v>0.1</v>
      </c>
      <c r="D286">
        <v>0.01</v>
      </c>
      <c r="E286">
        <v>0.99</v>
      </c>
      <c r="F286" s="29">
        <v>1</v>
      </c>
      <c r="G286">
        <f t="shared" si="32"/>
        <v>0.35881249099125084</v>
      </c>
      <c r="H286">
        <f t="shared" si="33"/>
        <v>0.61762498198250171</v>
      </c>
      <c r="I286">
        <f t="shared" si="34"/>
        <v>-0.16854483787817523</v>
      </c>
      <c r="J286">
        <f t="shared" si="35"/>
        <v>0.76291032424364935</v>
      </c>
      <c r="K286">
        <f t="shared" si="36"/>
        <v>-1.1274656655398503</v>
      </c>
      <c r="L286">
        <f t="shared" si="37"/>
        <v>-1.8224686228515996</v>
      </c>
      <c r="M286">
        <f t="shared" si="38"/>
        <v>1.9549359318058535</v>
      </c>
      <c r="N286">
        <f t="shared" si="39"/>
        <v>0.74825203149635722</v>
      </c>
      <c r="O286">
        <f>((Table3815[[#This Row],[i1]]*Table3815[[#This Row],[w1]])+(Table3815[[#This Row],[i2]]*Table3815[[#This Row],[w2]]))</f>
        <v>7.9703122747812716E-2</v>
      </c>
      <c r="P286">
        <f>((Table3815[[#This Row],[i1]]*Table3815[[#This Row],[w3]])+(Table3815[[#This Row],[i2]]*Table3815[[#This Row],[w4]]))</f>
        <v>6.7863790530456186E-2</v>
      </c>
      <c r="Q286">
        <f>((1/(1 + EXP(-Table3815[[#This Row],[h1]]))))</f>
        <v>0.51991523902768289</v>
      </c>
      <c r="R286">
        <f>((1/(1 + EXP(-Table3815[[#This Row],[h2]]))))</f>
        <v>0.51695943924910215</v>
      </c>
      <c r="S286">
        <f>((Table3815[[#This Row],[out_h1]]*Table3815[[#This Row],[w5]])+(Table3815[[#This Row],[out_h2]]*Table3815[[#This Row],[w6]]))</f>
        <v>-1.5283289383131031</v>
      </c>
      <c r="T286">
        <f>((Table3815[[#This Row],[out_h1]]*Table3815[[#This Row],[w7]])+(Table3815[[#This Row],[out_h2]]*Table3815[[#This Row],[w8]]))</f>
        <v>1.4032169328880046</v>
      </c>
      <c r="U286">
        <f>((1/(1 + EXP(-Table3815[[#This Row],[o1]]))))</f>
        <v>0.17823831362829243</v>
      </c>
      <c r="V286">
        <f>((1/(1 + EXP(-Table3815[[#This Row],[o2]]))))</f>
        <v>0.80269387102770662</v>
      </c>
      <c r="W286">
        <f>((1/2 * (Table3815[[#This Row],[t1]]-Table3815[[#This Row],[out_o1]])^2))</f>
        <v>1.415206508624584E-2</v>
      </c>
      <c r="X286">
        <f>((1/2 * (Table3815[[#This Row],[t2]]-Table3815[[#This Row],[out_o2]])^2))</f>
        <v>1.7541792975292698E-2</v>
      </c>
      <c r="Y286" s="30">
        <f>Table3815[[#This Row],[E1]]+Table3815[[#This Row],[E2]]</f>
        <v>3.1693858061538537E-2</v>
      </c>
      <c r="Z28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-1.0704949418138395E-3</v>
      </c>
      <c r="AA286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-2.1409898836276791E-3</v>
      </c>
      <c r="AB28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-8.3748987545880903E-4</v>
      </c>
      <c r="AC286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-1.6749797509176181E-3</v>
      </c>
      <c r="AD286">
        <f>(Table3815[[#This Row],[out_o1]]-Table3815[[#This Row],[t1]])*Table3815[[#This Row],[out_o1]]*(1-Table3815[[#This Row],[out_o1]])*Table3815[[#This Row],[out_h1]]</f>
        <v>1.2811630567219982E-2</v>
      </c>
      <c r="AE286">
        <f>(Table3815[[#This Row],[out_o1]]-Table3815[[#This Row],[t1]])*Table3815[[#This Row],[out_o1]]*(1-Table3815[[#This Row],[out_o1]])*Table3815[[#This Row],[out_h2]]</f>
        <v>1.2738794435575396E-2</v>
      </c>
      <c r="AF286">
        <f>(Table3815[[#This Row],[out_o2]]-Table3815[[#This Row],[t2]])*Table3815[[#This Row],[out_o2]]*(1-Table3815[[#This Row],[out_o2]])*Table3815[[#This Row],[out_h1]]</f>
        <v>-1.5423220177851124E-2</v>
      </c>
      <c r="AG286">
        <f>(Table3815[[#This Row],[out_o2]]-Table3815[[#This Row],[t2]])*Table3815[[#This Row],[out_o2]]*(1-Table3815[[#This Row],[out_o2]])*Table3815[[#This Row],[out_h2]]</f>
        <v>-1.5335536749160036E-2</v>
      </c>
    </row>
    <row r="287" spans="1:33">
      <c r="A287">
        <v>48</v>
      </c>
      <c r="B287">
        <v>0.05</v>
      </c>
      <c r="C287">
        <v>0.1</v>
      </c>
      <c r="D287">
        <v>0.01</v>
      </c>
      <c r="E287">
        <v>0.99</v>
      </c>
      <c r="F287" s="29">
        <v>1</v>
      </c>
      <c r="G287">
        <f t="shared" si="32"/>
        <v>0.35988298593306467</v>
      </c>
      <c r="H287">
        <f t="shared" si="33"/>
        <v>0.61976597186612936</v>
      </c>
      <c r="I287">
        <f t="shared" si="34"/>
        <v>-0.16770734800271642</v>
      </c>
      <c r="J287">
        <f t="shared" si="35"/>
        <v>0.76458530399456692</v>
      </c>
      <c r="K287">
        <f t="shared" si="36"/>
        <v>-1.1402772961070702</v>
      </c>
      <c r="L287">
        <f t="shared" si="37"/>
        <v>-1.8352074172871751</v>
      </c>
      <c r="M287">
        <f t="shared" si="38"/>
        <v>1.9703591519837045</v>
      </c>
      <c r="N287">
        <f t="shared" si="39"/>
        <v>0.76358756824551721</v>
      </c>
      <c r="O287">
        <f>((Table3815[[#This Row],[i1]]*Table3815[[#This Row],[w1]])+(Table3815[[#This Row],[i2]]*Table3815[[#This Row],[w2]]))</f>
        <v>7.9970746483266172E-2</v>
      </c>
      <c r="P287">
        <f>((Table3815[[#This Row],[i1]]*Table3815[[#This Row],[w3]])+(Table3815[[#This Row],[i2]]*Table3815[[#This Row],[w4]]))</f>
        <v>6.8073162999320883E-2</v>
      </c>
      <c r="Q287">
        <f>((1/(1 + EXP(-Table3815[[#This Row],[h1]]))))</f>
        <v>0.51998203846106561</v>
      </c>
      <c r="R287">
        <f>((1/(1 + EXP(-Table3815[[#This Row],[h2]]))))</f>
        <v>0.51701172196023015</v>
      </c>
      <c r="S287">
        <f>((Table3815[[#This Row],[out_h1]]*Table3815[[#This Row],[w5]])+(Table3815[[#This Row],[out_h2]]*Table3815[[#This Row],[w6]]))</f>
        <v>-1.5417474598064556</v>
      </c>
      <c r="T287">
        <f>((Table3815[[#This Row],[out_h1]]*Table3815[[#This Row],[w7]])+(Table3815[[#This Row],[out_h2]]*Table3815[[#This Row],[w8]]))</f>
        <v>1.4193350918749428</v>
      </c>
      <c r="U287">
        <f>((1/(1 + EXP(-Table3815[[#This Row],[o1]]))))</f>
        <v>0.17628138911965668</v>
      </c>
      <c r="V287">
        <f>((1/(1 + EXP(-Table3815[[#This Row],[o2]]))))</f>
        <v>0.80523415862850889</v>
      </c>
      <c r="W287">
        <f>((1/2 * (Table3815[[#This Row],[t1]]-Table3815[[#This Row],[out_o1]])^2))</f>
        <v>1.3824750183781339E-2</v>
      </c>
      <c r="X287">
        <f>((1/2 * (Table3815[[#This Row],[t2]]-Table3815[[#This Row],[out_o2]])^2))</f>
        <v>1.7069208068857505E-2</v>
      </c>
      <c r="Y287" s="30">
        <f>Table3815[[#This Row],[E1]]+Table3815[[#This Row],[E2]]</f>
        <v>3.0893958252638846E-2</v>
      </c>
      <c r="Z28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-1.0561558812477248E-3</v>
      </c>
      <c r="AA287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-2.1123117624954496E-3</v>
      </c>
      <c r="AB28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-8.2914746034504954E-4</v>
      </c>
      <c r="AC287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-1.6582949206900991E-3</v>
      </c>
      <c r="AD287">
        <f>(Table3815[[#This Row],[out_o1]]-Table3815[[#This Row],[t1]])*Table3815[[#This Row],[out_o1]]*(1-Table3815[[#This Row],[out_o1]])*Table3815[[#This Row],[out_h1]]</f>
        <v>1.2555017683983025E-2</v>
      </c>
      <c r="AE287">
        <f>(Table3815[[#This Row],[out_o1]]-Table3815[[#This Row],[t1]])*Table3815[[#This Row],[out_o1]]*(1-Table3815[[#This Row],[out_o1]])*Table3815[[#This Row],[out_h2]]</f>
        <v>1.2483299098653837E-2</v>
      </c>
      <c r="AF287">
        <f>(Table3815[[#This Row],[out_o2]]-Table3815[[#This Row],[t2]])*Table3815[[#This Row],[out_o2]]*(1-Table3815[[#This Row],[out_o2]])*Table3815[[#This Row],[out_h1]]</f>
        <v>-1.5067632085755279E-2</v>
      </c>
      <c r="AG287">
        <f>(Table3815[[#This Row],[out_o2]]-Table3815[[#This Row],[t2]])*Table3815[[#This Row],[out_o2]]*(1-Table3815[[#This Row],[out_o2]])*Table3815[[#This Row],[out_h2]]</f>
        <v>-1.4981560581544682E-2</v>
      </c>
    </row>
    <row r="288" spans="1:33">
      <c r="A288">
        <v>49</v>
      </c>
      <c r="B288">
        <v>0.05</v>
      </c>
      <c r="C288">
        <v>0.1</v>
      </c>
      <c r="D288">
        <v>0.01</v>
      </c>
      <c r="E288">
        <v>0.99</v>
      </c>
      <c r="F288" s="29">
        <v>1</v>
      </c>
      <c r="G288">
        <f t="shared" si="32"/>
        <v>0.36093914181431241</v>
      </c>
      <c r="H288">
        <f t="shared" si="33"/>
        <v>0.62187828362862485</v>
      </c>
      <c r="I288">
        <f t="shared" si="34"/>
        <v>-0.16687820054237137</v>
      </c>
      <c r="J288">
        <f t="shared" si="35"/>
        <v>0.76624359891525706</v>
      </c>
      <c r="K288">
        <f t="shared" si="36"/>
        <v>-1.1528323137910532</v>
      </c>
      <c r="L288">
        <f t="shared" si="37"/>
        <v>-1.8476907163858289</v>
      </c>
      <c r="M288">
        <f t="shared" si="38"/>
        <v>1.9854267840694597</v>
      </c>
      <c r="N288">
        <f t="shared" si="39"/>
        <v>0.77856912882706186</v>
      </c>
      <c r="O288">
        <f>((Table3815[[#This Row],[i1]]*Table3815[[#This Row],[w1]])+(Table3815[[#This Row],[i2]]*Table3815[[#This Row],[w2]]))</f>
        <v>8.0234785453578109E-2</v>
      </c>
      <c r="P288">
        <f>((Table3815[[#This Row],[i1]]*Table3815[[#This Row],[w3]])+(Table3815[[#This Row],[i2]]*Table3815[[#This Row],[w4]]))</f>
        <v>6.828044986440715E-2</v>
      </c>
      <c r="Q288">
        <f>((1/(1 + EXP(-Table3815[[#This Row],[h1]]))))</f>
        <v>0.52004794242957753</v>
      </c>
      <c r="R288">
        <f>((1/(1 + EXP(-Table3815[[#This Row],[h2]]))))</f>
        <v>0.51706348350524334</v>
      </c>
      <c r="S288">
        <f>((Table3815[[#This Row],[out_h1]]*Table3815[[#This Row],[w5]])+(Table3815[[#This Row],[out_h2]]*Table3815[[#This Row],[w6]]))</f>
        <v>-1.5549014710081215</v>
      </c>
      <c r="T288">
        <f>((Table3815[[#This Row],[out_h1]]*Table3815[[#This Row],[w7]])+(Table3815[[#This Row],[out_h2]]*Table3815[[#This Row],[w8]]))</f>
        <v>1.4350867798008589</v>
      </c>
      <c r="U288">
        <f>((1/(1 + EXP(-Table3815[[#This Row],[o1]]))))</f>
        <v>0.17437947050647559</v>
      </c>
      <c r="V288">
        <f>((1/(1 + EXP(-Table3815[[#This Row],[o2]]))))</f>
        <v>0.80769265787506961</v>
      </c>
      <c r="W288">
        <f>((1/2 * (Table3815[[#This Row],[t1]]-Table3815[[#This Row],[out_o1]])^2))</f>
        <v>1.3510305161994638E-2</v>
      </c>
      <c r="X288">
        <f>((1/2 * (Table3815[[#This Row],[t2]]-Table3815[[#This Row],[out_o2]])^2))</f>
        <v>1.6617983496328207E-2</v>
      </c>
      <c r="Y288" s="30">
        <f>Table3815[[#This Row],[E1]]+Table3815[[#This Row],[E2]]</f>
        <v>3.0128288658322844E-2</v>
      </c>
      <c r="Z28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-1.0421222668222253E-3</v>
      </c>
      <c r="AA288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-2.0842445336444505E-3</v>
      </c>
      <c r="AB28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-8.208530829239679E-4</v>
      </c>
      <c r="AC288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-1.6417061658479358E-3</v>
      </c>
      <c r="AD288">
        <f>(Table3815[[#This Row],[out_o1]]-Table3815[[#This Row],[t1]])*Table3815[[#This Row],[out_o1]]*(1-Table3815[[#This Row],[out_o1]])*Table3815[[#This Row],[out_h1]]</f>
        <v>1.2307413655769591E-2</v>
      </c>
      <c r="AE288">
        <f>(Table3815[[#This Row],[out_o1]]-Table3815[[#This Row],[t1]])*Table3815[[#This Row],[out_o1]]*(1-Table3815[[#This Row],[out_o1]])*Table3815[[#This Row],[out_h2]]</f>
        <v>1.2236783685869444E-2</v>
      </c>
      <c r="AF288">
        <f>(Table3815[[#This Row],[out_o2]]-Table3815[[#This Row],[t2]])*Table3815[[#This Row],[out_o2]]*(1-Table3815[[#This Row],[out_o2]])*Table3815[[#This Row],[out_h1]]</f>
        <v>-1.4726160940317692E-2</v>
      </c>
      <c r="AG288">
        <f>(Table3815[[#This Row],[out_o2]]-Table3815[[#This Row],[t2]])*Table3815[[#This Row],[out_o2]]*(1-Table3815[[#This Row],[out_o2]])*Table3815[[#This Row],[out_h2]]</f>
        <v>-1.4641650227258839E-2</v>
      </c>
    </row>
    <row r="289" spans="1:33">
      <c r="A289">
        <v>50</v>
      </c>
      <c r="B289">
        <v>0.05</v>
      </c>
      <c r="C289">
        <v>0.1</v>
      </c>
      <c r="D289">
        <v>0.01</v>
      </c>
      <c r="E289">
        <v>0.99</v>
      </c>
      <c r="F289" s="29">
        <v>1</v>
      </c>
      <c r="G289">
        <f t="shared" si="32"/>
        <v>0.36198126408113462</v>
      </c>
      <c r="H289">
        <f t="shared" si="33"/>
        <v>0.62396252816226927</v>
      </c>
      <c r="I289">
        <f t="shared" si="34"/>
        <v>-0.16605734745944742</v>
      </c>
      <c r="J289">
        <f t="shared" si="35"/>
        <v>0.76788530508110497</v>
      </c>
      <c r="K289">
        <f t="shared" si="36"/>
        <v>-1.1651397274468227</v>
      </c>
      <c r="L289">
        <f t="shared" si="37"/>
        <v>-1.8599275000716984</v>
      </c>
      <c r="M289">
        <f t="shared" si="38"/>
        <v>2.0001529450097775</v>
      </c>
      <c r="N289">
        <f t="shared" si="39"/>
        <v>0.79321077905432069</v>
      </c>
      <c r="O289">
        <f>((Table3815[[#This Row],[i1]]*Table3815[[#This Row],[w1]])+(Table3815[[#This Row],[i2]]*Table3815[[#This Row],[w2]]))</f>
        <v>8.0495316020283661E-2</v>
      </c>
      <c r="P289">
        <f>((Table3815[[#This Row],[i1]]*Table3815[[#This Row],[w3]])+(Table3815[[#This Row],[i2]]*Table3815[[#This Row],[w4]]))</f>
        <v>6.8485663135138139E-2</v>
      </c>
      <c r="Q289">
        <f>((1/(1 + EXP(-Table3815[[#This Row],[h1]]))))</f>
        <v>0.52011297001879608</v>
      </c>
      <c r="R289">
        <f>((1/(1 + EXP(-Table3815[[#This Row],[h2]]))))</f>
        <v>0.51711472689290705</v>
      </c>
      <c r="S289">
        <f>((Table3815[[#This Row],[out_h1]]*Table3815[[#This Row],[w5]])+(Table3815[[#This Row],[out_h2]]*Table3815[[#This Row],[w6]]))</f>
        <v>-1.5678001853694412</v>
      </c>
      <c r="T289">
        <f>((Table3815[[#This Row],[out_h1]]*Table3815[[#This Row],[w7]])+(Table3815[[#This Row],[out_h2]]*Table3815[[#This Row],[w8]]))</f>
        <v>1.4504864641000621</v>
      </c>
      <c r="U289">
        <f>((1/(1 + EXP(-Table3815[[#This Row],[o1]]))))</f>
        <v>0.17253021886416492</v>
      </c>
      <c r="V289">
        <f>((1/(1 + EXP(-Table3815[[#This Row],[o2]]))))</f>
        <v>0.81007328999201289</v>
      </c>
      <c r="W289">
        <f>((1/2 * (Table3815[[#This Row],[t1]]-Table3815[[#This Row],[out_o1]])^2))</f>
        <v>1.3208036022016674E-2</v>
      </c>
      <c r="X289">
        <f>((1/2 * (Table3815[[#This Row],[t2]]-Table3815[[#This Row],[out_o2]])^2))</f>
        <v>1.6186810487149143E-2</v>
      </c>
      <c r="Y289" s="30">
        <f>Table3815[[#This Row],[E1]]+Table3815[[#This Row],[E2]]</f>
        <v>2.9394846509165816E-2</v>
      </c>
      <c r="Z28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Row],[i1]]</f>
        <v>-1.028389650118984E-3</v>
      </c>
      <c r="AA289">
        <f>((Table3815[[#This Row],[out_o1]]-Table3815[[#This Row],[t1]])*Table3815[[#This Row],[out_o1]]*(1-Table3815[[#This Row],[out_o1]])*Table3815[[#This Row],[w5]]+(Table3815[[#This Row],[out_o2]]-Table3815[[#This Row],[t2]])*Table3815[[#This Row],[out_o2]]*(1-Table3815[[#This Row],[out_o2]])*Table3815[[#This Row],[w7]])*(Table3815[[#This Row],[out_h1]]*(1-Table3815[[#This Row],[out_h1]]))*Table3815[[#This Row],[i2]]</f>
        <v>-2.0567793002379681E-3</v>
      </c>
      <c r="AB28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Row],[i1]]</f>
        <v>-8.1261688928182564E-4</v>
      </c>
      <c r="AC289">
        <f>((Table3815[[#This Row],[out_o1]]-Table3815[[#This Row],[t1]])*Table3815[[#This Row],[out_o1]]*(1-Table3815[[#This Row],[out_o1]])*Table3815[[#This Row],[w6]]+(Table3815[[#This Row],[out_o2]]-Table3815[[#This Row],[t2]])*Table3815[[#This Row],[out_o2]]*(1-Table3815[[#This Row],[out_o2]])*Table3815[[#This Row],[w8]])*(Table3815[[#This Row],[out_h1]]*(1-Table3815[[#This Row],[out_h1]]))*Table3815[[#This Row],[i2]]</f>
        <v>-1.6252337785636513E-3</v>
      </c>
      <c r="AD289">
        <f>(Table3815[[#This Row],[out_o1]]-Table3815[[#This Row],[t1]])*Table3815[[#This Row],[out_o1]]*(1-Table3815[[#This Row],[out_o1]])*Table3815[[#This Row],[out_h1]]</f>
        <v>1.206838398289274E-2</v>
      </c>
      <c r="AE289">
        <f>(Table3815[[#This Row],[out_o1]]-Table3815[[#This Row],[t1]])*Table3815[[#This Row],[out_o1]]*(1-Table3815[[#This Row],[out_o1]])*Table3815[[#This Row],[out_h2]]</f>
        <v>1.1998814578930385E-2</v>
      </c>
      <c r="AF289">
        <f>(Table3815[[#This Row],[out_o2]]-Table3815[[#This Row],[t2]])*Table3815[[#This Row],[out_o2]]*(1-Table3815[[#This Row],[out_o2]])*Table3815[[#This Row],[out_h1]]</f>
        <v>-1.4398050110390399E-2</v>
      </c>
      <c r="AG289">
        <f>(Table3815[[#This Row],[out_o2]]-Table3815[[#This Row],[t2]])*Table3815[[#This Row],[out_o2]]*(1-Table3815[[#This Row],[out_o2]])*Table3815[[#This Row],[out_h2]]</f>
        <v>-1.431505111352223E-2</v>
      </c>
    </row>
    <row r="293" spans="1:33">
      <c r="A293" t="s">
        <v>96</v>
      </c>
      <c r="B293" t="s">
        <v>73</v>
      </c>
      <c r="C293" t="s">
        <v>74</v>
      </c>
      <c r="D293" t="s">
        <v>94</v>
      </c>
      <c r="E293" t="s">
        <v>95</v>
      </c>
      <c r="F293" t="s">
        <v>108</v>
      </c>
      <c r="G293" t="s">
        <v>75</v>
      </c>
      <c r="H293" t="s">
        <v>76</v>
      </c>
      <c r="I293" t="s">
        <v>77</v>
      </c>
      <c r="J293" t="s">
        <v>78</v>
      </c>
      <c r="K293" t="s">
        <v>83</v>
      </c>
      <c r="L293" t="s">
        <v>84</v>
      </c>
      <c r="M293" t="s">
        <v>85</v>
      </c>
      <c r="N293" t="s">
        <v>86</v>
      </c>
      <c r="O293" t="s">
        <v>79</v>
      </c>
      <c r="P293" t="s">
        <v>81</v>
      </c>
      <c r="Q293" t="s">
        <v>80</v>
      </c>
      <c r="R293" t="s">
        <v>82</v>
      </c>
      <c r="S293" t="s">
        <v>87</v>
      </c>
      <c r="T293" t="s">
        <v>89</v>
      </c>
      <c r="U293" t="s">
        <v>88</v>
      </c>
      <c r="V293" t="s">
        <v>90</v>
      </c>
      <c r="W293" t="s">
        <v>91</v>
      </c>
      <c r="X293" t="s">
        <v>92</v>
      </c>
      <c r="Y293" t="s">
        <v>93</v>
      </c>
      <c r="Z293" t="s">
        <v>97</v>
      </c>
      <c r="AA293" t="s">
        <v>98</v>
      </c>
      <c r="AB293" t="s">
        <v>99</v>
      </c>
      <c r="AC293" t="s">
        <v>100</v>
      </c>
      <c r="AD293" t="s">
        <v>101</v>
      </c>
      <c r="AE293" t="s">
        <v>102</v>
      </c>
      <c r="AF293" t="s">
        <v>103</v>
      </c>
      <c r="AG293" t="s">
        <v>104</v>
      </c>
    </row>
    <row r="294" spans="1:33">
      <c r="A294">
        <v>1</v>
      </c>
      <c r="B294">
        <v>0.05</v>
      </c>
      <c r="C294">
        <v>0.1</v>
      </c>
      <c r="D294">
        <v>0.01</v>
      </c>
      <c r="E294">
        <v>0.99</v>
      </c>
      <c r="F294" s="29">
        <v>2</v>
      </c>
      <c r="G294">
        <v>0.3</v>
      </c>
      <c r="H294">
        <v>0.5</v>
      </c>
      <c r="I294">
        <v>-0.2</v>
      </c>
      <c r="J294">
        <v>0.7</v>
      </c>
      <c r="K294">
        <v>0.1</v>
      </c>
      <c r="L294">
        <v>-0.6</v>
      </c>
      <c r="M294">
        <v>0.3</v>
      </c>
      <c r="N294">
        <v>-0.9</v>
      </c>
      <c r="O294">
        <f>((Table3916[[#This Row],[i1]]*Table3916[[#This Row],[w1]])+(Table3916[[#This Row],[i2]]*Table3916[[#This Row],[w2]]))</f>
        <v>6.5000000000000002E-2</v>
      </c>
      <c r="P294">
        <f>((Table3916[[#This Row],[i1]]*Table3916[[#This Row],[w3]])+(Table3916[[#This Row],[i2]]*Table3916[[#This Row],[w4]]))</f>
        <v>5.9999999999999991E-2</v>
      </c>
      <c r="Q294">
        <f>((1/(1 + EXP(-Table3916[[#This Row],[h1]]))))</f>
        <v>0.51624428106207243</v>
      </c>
      <c r="R294">
        <f>((1/(1 + EXP(-Table3916[[#This Row],[h2]]))))</f>
        <v>0.51499550161940999</v>
      </c>
      <c r="S294">
        <f>((Table3916[[#This Row],[out_h1]]*Table3916[[#This Row],[w5]])+(Table3916[[#This Row],[out_h2]]*Table3916[[#This Row],[w6]]))</f>
        <v>-0.2573728728654387</v>
      </c>
      <c r="T294">
        <f>((Table3916[[#This Row],[out_h1]]*Table3916[[#This Row],[w7]])+(Table3916[[#This Row],[out_h2]]*Table3916[[#This Row],[w8]]))</f>
        <v>-0.30862266713884734</v>
      </c>
      <c r="U294">
        <f>((1/(1 + EXP(-Table3916[[#This Row],[o1]]))))</f>
        <v>0.43600962354687733</v>
      </c>
      <c r="V294">
        <f>((1/(1 + EXP(-Table3916[[#This Row],[o2]]))))</f>
        <v>0.42345096574788105</v>
      </c>
      <c r="W294">
        <f>((1/2 * (Table3916[[#This Row],[t1]]-Table3916[[#This Row],[out_o1]])^2))</f>
        <v>9.0742099677276061E-2</v>
      </c>
      <c r="X294">
        <f>((1/2 * (Table3916[[#This Row],[t2]]-Table3916[[#This Row],[out_o2]])^2))</f>
        <v>0.1604889041060043</v>
      </c>
      <c r="Y294" s="30">
        <f>Table3916[[#This Row],[E1]]+Table3916[[#This Row],[E2]]</f>
        <v>0.25123100378328034</v>
      </c>
      <c r="Z29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-3.87333566717817E-4</v>
      </c>
      <c r="AA29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-7.74667133435634E-4</v>
      </c>
      <c r="AB29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7.6957286603611755E-4</v>
      </c>
      <c r="AC29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1.5391457320722351E-3</v>
      </c>
      <c r="AD294">
        <f>(Table3916[[#This Row],[out_o1]]-Table3916[[#This Row],[t1]])*Table3916[[#This Row],[out_o1]]*(1-Table3916[[#This Row],[out_o1]])*Table3916[[#This Row],[out_h1]]</f>
        <v>5.4080715914345899E-2</v>
      </c>
      <c r="AE294">
        <f>(Table3916[[#This Row],[out_o1]]-Table3916[[#This Row],[t1]])*Table3916[[#This Row],[out_o1]]*(1-Table3916[[#This Row],[out_o1]])*Table3916[[#This Row],[out_h2]]</f>
        <v>5.3949896283493309E-2</v>
      </c>
      <c r="AF294">
        <f>(Table3916[[#This Row],[out_o2]]-Table3916[[#This Row],[t2]])*Table3916[[#This Row],[out_o2]]*(1-Table3916[[#This Row],[out_o2]])*Table3916[[#This Row],[out_h1]]</f>
        <v>-7.1405577163958775E-2</v>
      </c>
      <c r="AG294">
        <f>(Table3916[[#This Row],[out_o2]]-Table3916[[#This Row],[t2]])*Table3916[[#This Row],[out_o2]]*(1-Table3916[[#This Row],[out_o2]])*Table3916[[#This Row],[out_h2]]</f>
        <v>-7.1232849213015953E-2</v>
      </c>
    </row>
    <row r="295" spans="1:33">
      <c r="A295">
        <v>2</v>
      </c>
      <c r="B295">
        <v>0.05</v>
      </c>
      <c r="C295">
        <v>0.1</v>
      </c>
      <c r="D295">
        <v>0.01</v>
      </c>
      <c r="E295">
        <v>0.99</v>
      </c>
      <c r="F295" s="29">
        <v>2</v>
      </c>
      <c r="G295">
        <f>G294-F294*Z294</f>
        <v>0.30077466713343565</v>
      </c>
      <c r="H295">
        <f>H294-F294*AA294</f>
        <v>0.50154933426687132</v>
      </c>
      <c r="I295">
        <f>I294-F294*AB294</f>
        <v>-0.20153914573207224</v>
      </c>
      <c r="J295">
        <f>J294-F294*AC294</f>
        <v>0.69692170853585544</v>
      </c>
      <c r="K295">
        <f>K294-F294*AD294</f>
        <v>-8.1614318286917925E-3</v>
      </c>
      <c r="L295">
        <f>L294-F294*AE294</f>
        <v>-0.70789979256698654</v>
      </c>
      <c r="M295">
        <f>M294-F294*AF294</f>
        <v>0.44281115432791751</v>
      </c>
      <c r="N295">
        <f>N294-F294*AG294</f>
        <v>-0.75753430157396817</v>
      </c>
      <c r="O295">
        <f>((Table3916[[#This Row],[i1]]*Table3916[[#This Row],[w1]])+(Table3916[[#This Row],[i2]]*Table3916[[#This Row],[w2]]))</f>
        <v>6.5193666783358917E-2</v>
      </c>
      <c r="P295">
        <f>((Table3916[[#This Row],[i1]]*Table3916[[#This Row],[w3]])+(Table3916[[#This Row],[i2]]*Table3916[[#This Row],[w4]]))</f>
        <v>5.9615213566981934E-2</v>
      </c>
      <c r="Q295">
        <f>((1/(1 + EXP(-Table3916[[#This Row],[h1]]))))</f>
        <v>0.51629264650145912</v>
      </c>
      <c r="R295">
        <f>((1/(1 + EXP(-Table3916[[#This Row],[h2]]))))</f>
        <v>0.51489939098280446</v>
      </c>
      <c r="S295">
        <f>((Table3916[[#This Row],[out_h1]]*Table3916[[#This Row],[w5]])+(Table3916[[#This Row],[out_h2]]*Table3916[[#This Row],[w6]]))</f>
        <v>-0.3687108593076715</v>
      </c>
      <c r="T295">
        <f>((Table3916[[#This Row],[out_h1]]*Table3916[[#This Row],[w7]])+(Table3916[[#This Row],[out_h2]]*Table3916[[#This Row],[w8]]))</f>
        <v>-0.1614338077606938</v>
      </c>
      <c r="U295">
        <f>((1/(1 + EXP(-Table3916[[#This Row],[o1]]))))</f>
        <v>0.40885256009581694</v>
      </c>
      <c r="V295">
        <f>((1/(1 + EXP(-Table3916[[#This Row],[o2]]))))</f>
        <v>0.45972896828734316</v>
      </c>
      <c r="W295">
        <f>((1/2 * (Table3916[[#This Row],[t1]]-Table3916[[#This Row],[out_o1]])^2))</f>
        <v>7.9541682347493634E-2</v>
      </c>
      <c r="X295">
        <f>((1/2 * (Table3916[[#This Row],[t2]]-Table3916[[#This Row],[out_o2]])^2))</f>
        <v>0.14059368353680279</v>
      </c>
      <c r="Y295" s="30">
        <f>Table3916[[#This Row],[E1]]+Table3916[[#This Row],[E2]]</f>
        <v>0.22013536588429644</v>
      </c>
      <c r="Z29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-7.3807092860126192E-4</v>
      </c>
      <c r="AA29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-1.4761418572025238E-3</v>
      </c>
      <c r="AB29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3.9373098339103057E-4</v>
      </c>
      <c r="AC29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7.8746196678206113E-4</v>
      </c>
      <c r="AD295">
        <f>(Table3916[[#This Row],[out_o1]]-Table3916[[#This Row],[t1]])*Table3916[[#This Row],[out_o1]]*(1-Table3916[[#This Row],[out_o1]])*Table3916[[#This Row],[out_h1]]</f>
        <v>4.9770368707226502E-2</v>
      </c>
      <c r="AE295">
        <f>(Table3916[[#This Row],[out_o1]]-Table3916[[#This Row],[t1]])*Table3916[[#This Row],[out_o1]]*(1-Table3916[[#This Row],[out_o1]])*Table3916[[#This Row],[out_h2]]</f>
        <v>4.9636059529405155E-2</v>
      </c>
      <c r="AF295">
        <f>(Table3916[[#This Row],[out_o2]]-Table3916[[#This Row],[t2]])*Table3916[[#This Row],[out_o2]]*(1-Table3916[[#This Row],[out_o2]])*Table3916[[#This Row],[out_h1]]</f>
        <v>-6.7999762278241949E-2</v>
      </c>
      <c r="AG295">
        <f>(Table3916[[#This Row],[out_o2]]-Table3916[[#This Row],[t2]])*Table3916[[#This Row],[out_o2]]*(1-Table3916[[#This Row],[out_o2]])*Table3916[[#This Row],[out_h2]]</f>
        <v>-6.7816259676174384E-2</v>
      </c>
    </row>
    <row r="296" spans="1:33">
      <c r="A296">
        <v>3</v>
      </c>
      <c r="B296">
        <v>0.05</v>
      </c>
      <c r="C296">
        <v>0.1</v>
      </c>
      <c r="D296">
        <v>0.01</v>
      </c>
      <c r="E296">
        <v>0.99</v>
      </c>
      <c r="F296" s="29">
        <v>2</v>
      </c>
      <c r="G296">
        <f t="shared" ref="G296:G343" si="40">G295-F295*Z295</f>
        <v>0.30225080899063816</v>
      </c>
      <c r="H296">
        <f t="shared" ref="H296:H343" si="41">H295-F295*AA295</f>
        <v>0.50450161798127635</v>
      </c>
      <c r="I296">
        <f t="shared" ref="I296:I343" si="42">I295-F295*AB295</f>
        <v>-0.2023266076988543</v>
      </c>
      <c r="J296">
        <f t="shared" ref="J296:J343" si="43">J295-F295*AC295</f>
        <v>0.69534678460229127</v>
      </c>
      <c r="K296">
        <f t="shared" ref="K296:K343" si="44">K295-F295*AD295</f>
        <v>-0.1077021692431448</v>
      </c>
      <c r="L296">
        <f t="shared" ref="L296:L343" si="45">L295-F295*AE295</f>
        <v>-0.80717191162579682</v>
      </c>
      <c r="M296">
        <f t="shared" ref="M296:M343" si="46">M295-F295*AF295</f>
        <v>0.57881067888440141</v>
      </c>
      <c r="N296">
        <f t="shared" ref="N296:N343" si="47">N295-F295*AG295</f>
        <v>-0.6219017822216194</v>
      </c>
      <c r="O296">
        <f>((Table3916[[#This Row],[i1]]*Table3916[[#This Row],[w1]])+(Table3916[[#This Row],[i2]]*Table3916[[#This Row],[w2]]))</f>
        <v>6.5562702247659546E-2</v>
      </c>
      <c r="P296">
        <f>((Table3916[[#This Row],[i1]]*Table3916[[#This Row],[w3]])+(Table3916[[#This Row],[i2]]*Table3916[[#This Row],[w4]]))</f>
        <v>5.9418348075286419E-2</v>
      </c>
      <c r="Q296">
        <f>((1/(1 + EXP(-Table3916[[#This Row],[h1]]))))</f>
        <v>0.51638480685178245</v>
      </c>
      <c r="R296">
        <f>((1/(1 + EXP(-Table3916[[#This Row],[h2]]))))</f>
        <v>0.51485021816834187</v>
      </c>
      <c r="S296">
        <f>((Table3916[[#This Row],[out_h1]]*Table3916[[#This Row],[w5]])+(Table3916[[#This Row],[out_h2]]*Table3916[[#This Row],[w6]]))</f>
        <v>-0.47118839866203832</v>
      </c>
      <c r="T296">
        <f>((Table3916[[#This Row],[out_h1]]*Table3916[[#This Row],[w7]])+(Table3916[[#This Row],[out_h2]]*Table3916[[#This Row],[w8]]))</f>
        <v>-2.1297227636610683E-2</v>
      </c>
      <c r="U296">
        <f>((1/(1 + EXP(-Table3916[[#This Row],[o1]]))))</f>
        <v>0.38433500418059635</v>
      </c>
      <c r="V296">
        <f>((1/(1 + EXP(-Table3916[[#This Row],[o2]]))))</f>
        <v>0.49467589432805542</v>
      </c>
      <c r="W296">
        <f>((1/2 * (Table3916[[#This Row],[t1]]-Table3916[[#This Row],[out_o1]])^2))</f>
        <v>7.0063347677443544E-2</v>
      </c>
      <c r="X296">
        <f>((1/2 * (Table3916[[#This Row],[t2]]-Table3916[[#This Row],[out_o2]])^2))</f>
        <v>0.12267298482985585</v>
      </c>
      <c r="Y296" s="30">
        <f>Table3916[[#This Row],[E1]]+Table3916[[#This Row],[E2]]</f>
        <v>0.19273633250729938</v>
      </c>
      <c r="Z29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-1.0139898862048082E-3</v>
      </c>
      <c r="AA29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-2.0279797724096164E-3</v>
      </c>
      <c r="AB29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6.8752915872807412E-5</v>
      </c>
      <c r="AC29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1.3750583174561482E-4</v>
      </c>
      <c r="AD296">
        <f>(Table3916[[#This Row],[out_o1]]-Table3916[[#This Row],[t1]])*Table3916[[#This Row],[out_o1]]*(1-Table3916[[#This Row],[out_o1]])*Table3916[[#This Row],[out_h1]]</f>
        <v>4.5739172019056501E-2</v>
      </c>
      <c r="AE296">
        <f>(Table3916[[#This Row],[out_o1]]-Table3916[[#This Row],[t1]])*Table3916[[#This Row],[out_o1]]*(1-Table3916[[#This Row],[out_o1]])*Table3916[[#This Row],[out_h2]]</f>
        <v>4.5603244674101651E-2</v>
      </c>
      <c r="AF296">
        <f>(Table3916[[#This Row],[out_o2]]-Table3916[[#This Row],[t2]])*Table3916[[#This Row],[out_o2]]*(1-Table3916[[#This Row],[out_o2]])*Table3916[[#This Row],[out_h1]]</f>
        <v>-6.3937210354496121E-2</v>
      </c>
      <c r="AG296">
        <f>(Table3916[[#This Row],[out_o2]]-Table3916[[#This Row],[t2]])*Table3916[[#This Row],[out_o2]]*(1-Table3916[[#This Row],[out_o2]])*Table3916[[#This Row],[out_h2]]</f>
        <v>-6.374720220909974E-2</v>
      </c>
    </row>
    <row r="297" spans="1:33">
      <c r="A297">
        <v>4</v>
      </c>
      <c r="B297">
        <v>0.05</v>
      </c>
      <c r="C297">
        <v>0.1</v>
      </c>
      <c r="D297">
        <v>0.01</v>
      </c>
      <c r="E297">
        <v>0.99</v>
      </c>
      <c r="F297" s="29">
        <v>2</v>
      </c>
      <c r="G297">
        <f t="shared" si="40"/>
        <v>0.30427878876304776</v>
      </c>
      <c r="H297">
        <f t="shared" si="41"/>
        <v>0.50855757752609554</v>
      </c>
      <c r="I297">
        <f t="shared" si="42"/>
        <v>-0.20246411353059993</v>
      </c>
      <c r="J297">
        <f t="shared" si="43"/>
        <v>0.69507177293880007</v>
      </c>
      <c r="K297">
        <f t="shared" si="44"/>
        <v>-0.1991805132812578</v>
      </c>
      <c r="L297">
        <f t="shared" si="45"/>
        <v>-0.89837840097400012</v>
      </c>
      <c r="M297">
        <f t="shared" si="46"/>
        <v>0.70668509959339365</v>
      </c>
      <c r="N297">
        <f t="shared" si="47"/>
        <v>-0.49440737780341992</v>
      </c>
      <c r="O297">
        <f>((Table3916[[#This Row],[i1]]*Table3916[[#This Row],[w1]])+(Table3916[[#This Row],[i2]]*Table3916[[#This Row],[w2]]))</f>
        <v>6.6069697190761945E-2</v>
      </c>
      <c r="P297">
        <f>((Table3916[[#This Row],[i1]]*Table3916[[#This Row],[w3]])+(Table3916[[#This Row],[i2]]*Table3916[[#This Row],[w4]]))</f>
        <v>5.9383971617350012E-2</v>
      </c>
      <c r="Q297">
        <f>((1/(1 + EXP(-Table3916[[#This Row],[h1]]))))</f>
        <v>0.51651141842425841</v>
      </c>
      <c r="R297">
        <f>((1/(1 + EXP(-Table3916[[#This Row],[h2]]))))</f>
        <v>0.51484163163048047</v>
      </c>
      <c r="S297">
        <f>((Table3916[[#This Row],[out_h1]]*Table3916[[#This Row],[w5]])+(Table3916[[#This Row],[out_h2]]*Table3916[[#This Row],[w6]]))</f>
        <v>-0.56540161121641053</v>
      </c>
      <c r="T297">
        <f>((Table3916[[#This Row],[out_h1]]*Table3916[[#This Row],[w7]])+(Table3916[[#This Row],[out_h2]]*Table3916[[#This Row],[w8]]))</f>
        <v>0.11046942209181193</v>
      </c>
      <c r="U297">
        <f>((1/(1 + EXP(-Table3916[[#This Row],[o1]]))))</f>
        <v>0.36229855467015726</v>
      </c>
      <c r="V297">
        <f>((1/(1 + EXP(-Table3916[[#This Row],[o2]]))))</f>
        <v>0.52758930407079263</v>
      </c>
      <c r="W297">
        <f>((1/2 * (Table3916[[#This Row],[t1]]-Table3916[[#This Row],[out_o1]])^2))</f>
        <v>6.205713581134089E-2</v>
      </c>
      <c r="X297">
        <f>((1/2 * (Table3916[[#This Row],[t2]]-Table3916[[#This Row],[out_o2]])^2))</f>
        <v>0.10691182585486693</v>
      </c>
      <c r="Y297" s="30">
        <f>Table3916[[#This Row],[E1]]+Table3916[[#This Row],[E2]]</f>
        <v>0.16896896166620781</v>
      </c>
      <c r="Z29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-1.2193955890568821E-3</v>
      </c>
      <c r="AA29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-2.4387911781137642E-3</v>
      </c>
      <c r="AB29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-2.0155784711493494E-4</v>
      </c>
      <c r="AC29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-4.0311569422986989E-4</v>
      </c>
      <c r="AD297">
        <f>(Table3916[[#This Row],[out_o1]]-Table3916[[#This Row],[t1]])*Table3916[[#This Row],[out_o1]]*(1-Table3916[[#This Row],[out_o1]])*Table3916[[#This Row],[out_h1]]</f>
        <v>4.2041169729626467E-2</v>
      </c>
      <c r="AE297">
        <f>(Table3916[[#This Row],[out_o1]]-Table3916[[#This Row],[t1]])*Table3916[[#This Row],[out_o1]]*(1-Table3916[[#This Row],[out_o1]])*Table3916[[#This Row],[out_h2]]</f>
        <v>4.190525832959649E-2</v>
      </c>
      <c r="AF297">
        <f>(Table3916[[#This Row],[out_o2]]-Table3916[[#This Row],[t2]])*Table3916[[#This Row],[out_o2]]*(1-Table3916[[#This Row],[out_o2]])*Table3916[[#This Row],[out_h1]]</f>
        <v>-5.9528303033445966E-2</v>
      </c>
      <c r="AG297">
        <f>(Table3916[[#This Row],[out_o2]]-Table3916[[#This Row],[t2]])*Table3916[[#This Row],[out_o2]]*(1-Table3916[[#This Row],[out_o2]])*Table3916[[#This Row],[out_h2]]</f>
        <v>-5.9335858934989244E-2</v>
      </c>
    </row>
    <row r="298" spans="1:33">
      <c r="A298">
        <v>5</v>
      </c>
      <c r="B298">
        <v>0.05</v>
      </c>
      <c r="C298">
        <v>0.1</v>
      </c>
      <c r="D298">
        <v>0.01</v>
      </c>
      <c r="E298">
        <v>0.99</v>
      </c>
      <c r="F298" s="29">
        <v>2</v>
      </c>
      <c r="G298">
        <f t="shared" si="40"/>
        <v>0.3067175799411615</v>
      </c>
      <c r="H298">
        <f t="shared" si="41"/>
        <v>0.51343515988232302</v>
      </c>
      <c r="I298">
        <f t="shared" si="42"/>
        <v>-0.20206099783637005</v>
      </c>
      <c r="J298">
        <f t="shared" si="43"/>
        <v>0.69587800432725977</v>
      </c>
      <c r="K298">
        <f t="shared" si="44"/>
        <v>-0.28326285274051072</v>
      </c>
      <c r="L298">
        <f t="shared" si="45"/>
        <v>-0.98218891763319305</v>
      </c>
      <c r="M298">
        <f t="shared" si="46"/>
        <v>0.8257417056602856</v>
      </c>
      <c r="N298">
        <f t="shared" si="47"/>
        <v>-0.37573565993344143</v>
      </c>
      <c r="O298">
        <f>((Table3916[[#This Row],[i1]]*Table3916[[#This Row],[w1]])+(Table3916[[#This Row],[i2]]*Table3916[[#This Row],[w2]]))</f>
        <v>6.667939498529038E-2</v>
      </c>
      <c r="P298">
        <f>((Table3916[[#This Row],[i1]]*Table3916[[#This Row],[w3]])+(Table3916[[#This Row],[i2]]*Table3916[[#This Row],[w4]]))</f>
        <v>5.9484750540907481E-2</v>
      </c>
      <c r="Q298">
        <f>((1/(1 + EXP(-Table3916[[#This Row],[h1]]))))</f>
        <v>0.51666367511536648</v>
      </c>
      <c r="R298">
        <f>((1/(1 + EXP(-Table3916[[#This Row],[h2]]))))</f>
        <v>0.51486680412471786</v>
      </c>
      <c r="S298">
        <f>((Table3916[[#This Row],[out_h1]]*Table3916[[#This Row],[w5]])+(Table3916[[#This Row],[out_h2]]*Table3916[[#This Row],[w6]]))</f>
        <v>-0.65204809558909294</v>
      </c>
      <c r="T298">
        <f>((Table3916[[#This Row],[out_h1]]*Table3916[[#This Row],[w7]])+(Table3916[[#This Row],[out_h2]]*Table3916[[#This Row],[w8]]))</f>
        <v>0.2331769259168516</v>
      </c>
      <c r="U298">
        <f>((1/(1 + EXP(-Table3916[[#This Row],[o1]]))))</f>
        <v>0.34252815219621524</v>
      </c>
      <c r="V298">
        <f>((1/(1 + EXP(-Table3916[[#This Row],[o2]]))))</f>
        <v>0.55803153109681936</v>
      </c>
      <c r="W298">
        <f>((1/2 * (Table3916[[#This Row],[t1]]-Table3916[[#This Row],[out_o1]])^2))</f>
        <v>5.5287486001514639E-2</v>
      </c>
      <c r="X298">
        <f>((1/2 * (Table3916[[#This Row],[t2]]-Table3916[[#This Row],[out_o2]])^2))</f>
        <v>9.3298379063279063E-2</v>
      </c>
      <c r="Y298" s="30">
        <f>Table3916[[#This Row],[E1]]+Table3916[[#This Row],[E2]]</f>
        <v>0.14858586506479371</v>
      </c>
      <c r="Z29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-1.3632947342657074E-3</v>
      </c>
      <c r="AA29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-2.7265894685314148E-3</v>
      </c>
      <c r="AB29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-4.1856591817678957E-4</v>
      </c>
      <c r="AC29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-8.3713183635357913E-4</v>
      </c>
      <c r="AD298">
        <f>(Table3916[[#This Row],[out_o1]]-Table3916[[#This Row],[t1]])*Table3916[[#This Row],[out_o1]]*(1-Table3916[[#This Row],[out_o1]])*Table3916[[#This Row],[out_h1]]</f>
        <v>3.8690984551765083E-2</v>
      </c>
      <c r="AE298">
        <f>(Table3916[[#This Row],[out_o1]]-Table3916[[#This Row],[t1]])*Table3916[[#This Row],[out_o1]]*(1-Table3916[[#This Row],[out_o1]])*Table3916[[#This Row],[out_h2]]</f>
        <v>3.855642369314622E-2</v>
      </c>
      <c r="AF298">
        <f>(Table3916[[#This Row],[out_o2]]-Table3916[[#This Row],[t2]])*Table3916[[#This Row],[out_o2]]*(1-Table3916[[#This Row],[out_o2]])*Table3916[[#This Row],[out_h1]]</f>
        <v>-5.5044001984154482E-2</v>
      </c>
      <c r="AG298">
        <f>(Table3916[[#This Row],[out_o2]]-Table3916[[#This Row],[t2]])*Table3916[[#This Row],[out_o2]]*(1-Table3916[[#This Row],[out_o2]])*Table3916[[#This Row],[out_h2]]</f>
        <v>-5.4852568029846692E-2</v>
      </c>
    </row>
    <row r="299" spans="1:33">
      <c r="A299">
        <v>6</v>
      </c>
      <c r="B299">
        <v>0.05</v>
      </c>
      <c r="C299">
        <v>0.1</v>
      </c>
      <c r="D299">
        <v>0.01</v>
      </c>
      <c r="E299">
        <v>0.99</v>
      </c>
      <c r="F299" s="29">
        <v>2</v>
      </c>
      <c r="G299">
        <f t="shared" si="40"/>
        <v>0.30944416940969294</v>
      </c>
      <c r="H299">
        <f t="shared" si="41"/>
        <v>0.5188883388193859</v>
      </c>
      <c r="I299">
        <f t="shared" si="42"/>
        <v>-0.20122386600001646</v>
      </c>
      <c r="J299">
        <f t="shared" si="43"/>
        <v>0.69755226799996695</v>
      </c>
      <c r="K299">
        <f t="shared" si="44"/>
        <v>-0.3606448218440409</v>
      </c>
      <c r="L299">
        <f t="shared" si="45"/>
        <v>-1.0593017650194856</v>
      </c>
      <c r="M299">
        <f t="shared" si="46"/>
        <v>0.93582970962859457</v>
      </c>
      <c r="N299">
        <f t="shared" si="47"/>
        <v>-0.26603052387374804</v>
      </c>
      <c r="O299">
        <f>((Table3916[[#This Row],[i1]]*Table3916[[#This Row],[w1]])+(Table3916[[#This Row],[i2]]*Table3916[[#This Row],[w2]]))</f>
        <v>6.7361042352423239E-2</v>
      </c>
      <c r="P299">
        <f>((Table3916[[#This Row],[i1]]*Table3916[[#This Row],[w3]])+(Table3916[[#This Row],[i2]]*Table3916[[#This Row],[w4]]))</f>
        <v>5.9694033499995872E-2</v>
      </c>
      <c r="Q299">
        <f>((1/(1 + EXP(-Table3916[[#This Row],[h1]]))))</f>
        <v>0.5168338957385411</v>
      </c>
      <c r="R299">
        <f>((1/(1 + EXP(-Table3916[[#This Row],[h2]]))))</f>
        <v>0.51491907844554452</v>
      </c>
      <c r="S299">
        <f>((Table3916[[#This Row],[out_h1]]*Table3916[[#This Row],[w5]])+(Table3916[[#This Row],[out_h2]]*Table3916[[#This Row],[w6]]))</f>
        <v>-0.73184815689116001</v>
      </c>
      <c r="T299">
        <f>((Table3916[[#This Row],[out_h1]]*Table3916[[#This Row],[w7]])+(Table3916[[#This Row],[out_h2]]*Table3916[[#This Row],[w8]]))</f>
        <v>0.34668432238375846</v>
      </c>
      <c r="U299">
        <f>((1/(1 + EXP(-Table3916[[#This Row],[o1]]))))</f>
        <v>0.32478929320742911</v>
      </c>
      <c r="V299">
        <f>((1/(1 + EXP(-Table3916[[#This Row],[o2]]))))</f>
        <v>0.58581330548540012</v>
      </c>
      <c r="W299">
        <f>((1/2 * (Table3916[[#This Row],[t1]]-Table3916[[#This Row],[out_o1]])^2))</f>
        <v>4.9546149559016386E-2</v>
      </c>
      <c r="X299">
        <f>((1/2 * (Table3916[[#This Row],[t2]]-Table3916[[#This Row],[out_o2]])^2))</f>
        <v>8.1683442011319246E-2</v>
      </c>
      <c r="Y299" s="30">
        <f>Table3916[[#This Row],[E1]]+Table3916[[#This Row],[E2]]</f>
        <v>0.13122959157033565</v>
      </c>
      <c r="Z29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-1.4567682535040684E-3</v>
      </c>
      <c r="AA29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-2.9135365070081369E-3</v>
      </c>
      <c r="AB29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-5.8730607929095239E-4</v>
      </c>
      <c r="AC29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-1.1746121585819048E-3</v>
      </c>
      <c r="AD299">
        <f>(Table3916[[#This Row],[out_o1]]-Table3916[[#This Row],[t1]])*Table3916[[#This Row],[out_o1]]*(1-Table3916[[#This Row],[out_o1]])*Table3916[[#This Row],[out_h1]]</f>
        <v>3.5678941810946135E-2</v>
      </c>
      <c r="AE299">
        <f>(Table3916[[#This Row],[out_o1]]-Table3916[[#This Row],[t1]])*Table3916[[#This Row],[out_o1]]*(1-Table3916[[#This Row],[out_o1]])*Table3916[[#This Row],[out_h2]]</f>
        <v>3.5546754941356645E-2</v>
      </c>
      <c r="AF299">
        <f>(Table3916[[#This Row],[out_o2]]-Table3916[[#This Row],[t2]])*Table3916[[#This Row],[out_o2]]*(1-Table3916[[#This Row],[out_o2]])*Table3916[[#This Row],[out_h1]]</f>
        <v>-5.0686041649531638E-2</v>
      </c>
      <c r="AG299">
        <f>(Table3916[[#This Row],[out_o2]]-Table3916[[#This Row],[t2]])*Table3916[[#This Row],[out_o2]]*(1-Table3916[[#This Row],[out_o2]])*Table3916[[#This Row],[out_h2]]</f>
        <v>-5.0498254993384825E-2</v>
      </c>
    </row>
    <row r="300" spans="1:33">
      <c r="A300">
        <v>7</v>
      </c>
      <c r="B300">
        <v>0.05</v>
      </c>
      <c r="C300">
        <v>0.1</v>
      </c>
      <c r="D300">
        <v>0.01</v>
      </c>
      <c r="E300">
        <v>0.99</v>
      </c>
      <c r="F300" s="29">
        <v>2</v>
      </c>
      <c r="G300">
        <f t="shared" si="40"/>
        <v>0.31235770591670109</v>
      </c>
      <c r="H300">
        <f t="shared" si="41"/>
        <v>0.5247154118334022</v>
      </c>
      <c r="I300">
        <f t="shared" si="42"/>
        <v>-0.20004925384143454</v>
      </c>
      <c r="J300">
        <f t="shared" si="43"/>
        <v>0.69990149231713072</v>
      </c>
      <c r="K300">
        <f t="shared" si="44"/>
        <v>-0.43200270546593317</v>
      </c>
      <c r="L300">
        <f t="shared" si="45"/>
        <v>-1.1303952749021988</v>
      </c>
      <c r="M300">
        <f t="shared" si="46"/>
        <v>1.0372017929276578</v>
      </c>
      <c r="N300">
        <f t="shared" si="47"/>
        <v>-0.16503401388697839</v>
      </c>
      <c r="O300">
        <f>((Table3916[[#This Row],[i1]]*Table3916[[#This Row],[w1]])+(Table3916[[#This Row],[i2]]*Table3916[[#This Row],[w2]]))</f>
        <v>6.8089426479175277E-2</v>
      </c>
      <c r="P300">
        <f>((Table3916[[#This Row],[i1]]*Table3916[[#This Row],[w3]])+(Table3916[[#This Row],[i2]]*Table3916[[#This Row],[w4]]))</f>
        <v>5.9987686539641351E-2</v>
      </c>
      <c r="Q300">
        <f>((1/(1 + EXP(-Table3916[[#This Row],[h1]]))))</f>
        <v>0.51701578312244045</v>
      </c>
      <c r="R300">
        <f>((1/(1 + EXP(-Table3916[[#This Row],[h2]]))))</f>
        <v>0.51499242602261963</v>
      </c>
      <c r="S300">
        <f>((Table3916[[#This Row],[out_h1]]*Table3916[[#This Row],[w5]])+(Table3916[[#This Row],[out_h2]]*Table3916[[#This Row],[w6]]))</f>
        <v>-0.80549722206387186</v>
      </c>
      <c r="T300">
        <f>((Table3916[[#This Row],[out_h1]]*Table3916[[#This Row],[w7]])+(Table3916[[#This Row],[out_h2]]*Table3916[[#This Row],[w8]]))</f>
        <v>0.45125843003858657</v>
      </c>
      <c r="U300">
        <f>((1/(1 + EXP(-Table3916[[#This Row],[o1]]))))</f>
        <v>0.3088508394823492</v>
      </c>
      <c r="V300">
        <f>((1/(1 + EXP(-Table3916[[#This Row],[o2]]))))</f>
        <v>0.61093839527408633</v>
      </c>
      <c r="W300">
        <f>((1/2 * (Table3916[[#This Row],[t1]]-Table3916[[#This Row],[out_o1]])^2))</f>
        <v>4.465591212965242E-2</v>
      </c>
      <c r="X300">
        <f>((1/2 * (Table3916[[#This Row],[t2]]-Table3916[[#This Row],[out_o2]])^2))</f>
        <v>7.1843850088692401E-2</v>
      </c>
      <c r="Y300" s="30">
        <f>Table3916[[#This Row],[E1]]+Table3916[[#This Row],[E2]]</f>
        <v>0.11649976221834482</v>
      </c>
      <c r="Z30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-1.510884776724333E-3</v>
      </c>
      <c r="AA30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-3.0217695534486659E-3</v>
      </c>
      <c r="AB30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-7.1469694031331735E-4</v>
      </c>
      <c r="AC30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-1.4293938806266347E-3</v>
      </c>
      <c r="AD300">
        <f>(Table3916[[#This Row],[out_o1]]-Table3916[[#This Row],[t1]])*Table3916[[#This Row],[out_o1]]*(1-Table3916[[#This Row],[out_o1]])*Table3916[[#This Row],[out_h1]]</f>
        <v>3.2982141628424375E-2</v>
      </c>
      <c r="AE300">
        <f>(Table3916[[#This Row],[out_o1]]-Table3916[[#This Row],[t1]])*Table3916[[#This Row],[out_o1]]*(1-Table3916[[#This Row],[out_o1]])*Table3916[[#This Row],[out_h2]]</f>
        <v>3.2853065007149615E-2</v>
      </c>
      <c r="AF300">
        <f>(Table3916[[#This Row],[out_o2]]-Table3916[[#This Row],[t2]])*Table3916[[#This Row],[out_o2]]*(1-Table3916[[#This Row],[out_o2]])*Table3916[[#This Row],[out_h1]]</f>
        <v>-4.6583207807437799E-2</v>
      </c>
      <c r="AG300">
        <f>(Table3916[[#This Row],[out_o2]]-Table3916[[#This Row],[t2]])*Table3916[[#This Row],[out_o2]]*(1-Table3916[[#This Row],[out_o2]])*Table3916[[#This Row],[out_h2]]</f>
        <v>-4.6400902997166107E-2</v>
      </c>
    </row>
    <row r="301" spans="1:33">
      <c r="A301">
        <v>8</v>
      </c>
      <c r="B301">
        <v>0.05</v>
      </c>
      <c r="C301">
        <v>0.1</v>
      </c>
      <c r="D301">
        <v>0.01</v>
      </c>
      <c r="E301">
        <v>0.99</v>
      </c>
      <c r="F301" s="29">
        <v>2</v>
      </c>
      <c r="G301">
        <f t="shared" si="40"/>
        <v>0.31537947547014977</v>
      </c>
      <c r="H301">
        <f t="shared" si="41"/>
        <v>0.53075895094029957</v>
      </c>
      <c r="I301">
        <f t="shared" si="42"/>
        <v>-0.19861985996080792</v>
      </c>
      <c r="J301">
        <f t="shared" si="43"/>
        <v>0.70276028007838398</v>
      </c>
      <c r="K301">
        <f t="shared" si="44"/>
        <v>-0.49796698872278189</v>
      </c>
      <c r="L301">
        <f t="shared" si="45"/>
        <v>-1.196101404916498</v>
      </c>
      <c r="M301">
        <f t="shared" si="46"/>
        <v>1.1303682085425333</v>
      </c>
      <c r="N301">
        <f t="shared" si="47"/>
        <v>-7.2232207892646172E-2</v>
      </c>
      <c r="O301">
        <f>((Table3916[[#This Row],[i1]]*Table3916[[#This Row],[w1]])+(Table3916[[#This Row],[i2]]*Table3916[[#This Row],[w2]]))</f>
        <v>6.8844868867537448E-2</v>
      </c>
      <c r="P301">
        <f>((Table3916[[#This Row],[i1]]*Table3916[[#This Row],[w3]])+(Table3916[[#This Row],[i2]]*Table3916[[#This Row],[w4]]))</f>
        <v>6.0345035009798001E-2</v>
      </c>
      <c r="Q301">
        <f>((1/(1 + EXP(-Table3916[[#This Row],[h1]]))))</f>
        <v>0.51720442255727617</v>
      </c>
      <c r="R301">
        <f>((1/(1 + EXP(-Table3916[[#This Row],[h2]]))))</f>
        <v>0.51508168233878671</v>
      </c>
      <c r="S301">
        <f>((Table3916[[#This Row],[out_h1]]*Table3916[[#This Row],[w5]])+(Table3916[[#This Row],[out_h2]]*Table3916[[#This Row],[w6]]))</f>
        <v>-0.8736406527471281</v>
      </c>
      <c r="T301">
        <f>((Table3916[[#This Row],[out_h1]]*Table3916[[#This Row],[w7]])+(Table3916[[#This Row],[out_h2]]*Table3916[[#This Row],[w8]]))</f>
        <v>0.54742594941595446</v>
      </c>
      <c r="U301">
        <f>((1/(1 + EXP(-Table3916[[#This Row],[o1]]))))</f>
        <v>0.29449732298820752</v>
      </c>
      <c r="V301">
        <f>((1/(1 + EXP(-Table3916[[#This Row],[o2]]))))</f>
        <v>0.63353818566389331</v>
      </c>
      <c r="W301">
        <f>((1/2 * (Table3916[[#This Row],[t1]]-Table3916[[#This Row],[out_o1]])^2))</f>
        <v>4.0469363393728232E-2</v>
      </c>
      <c r="X301">
        <f>((1/2 * (Table3916[[#This Row],[t2]]-Table3916[[#This Row],[out_o2]])^2))</f>
        <v>6.3532512539894503E-2</v>
      </c>
      <c r="Y301" s="30">
        <f>Table3916[[#This Row],[E1]]+Table3916[[#This Row],[E2]]</f>
        <v>0.10400187593362273</v>
      </c>
      <c r="Z30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-1.5354628328373603E-3</v>
      </c>
      <c r="AA30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-3.0709256656747206E-3</v>
      </c>
      <c r="AB30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-8.0808273870490812E-4</v>
      </c>
      <c r="AC30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-1.6161654774098162E-3</v>
      </c>
      <c r="AD301">
        <f>(Table3916[[#This Row],[out_o1]]-Table3916[[#This Row],[t1]])*Table3916[[#This Row],[out_o1]]*(1-Table3916[[#This Row],[out_o1]])*Table3916[[#This Row],[out_h1]]</f>
        <v>3.0571759285810841E-2</v>
      </c>
      <c r="AE301">
        <f>(Table3916[[#This Row],[out_o1]]-Table3916[[#This Row],[t1]])*Table3916[[#This Row],[out_o1]]*(1-Table3916[[#This Row],[out_o1]])*Table3916[[#This Row],[out_h2]]</f>
        <v>3.0446284908261831E-2</v>
      </c>
      <c r="AF301">
        <f>(Table3916[[#This Row],[out_o2]]-Table3916[[#This Row],[t2]])*Table3916[[#This Row],[out_o2]]*(1-Table3916[[#This Row],[out_o2]])*Table3916[[#This Row],[out_h1]]</f>
        <v>-4.2803252101766304E-2</v>
      </c>
      <c r="AG301">
        <f>(Table3916[[#This Row],[out_o2]]-Table3916[[#This Row],[t2]])*Table3916[[#This Row],[out_o2]]*(1-Table3916[[#This Row],[out_o2]])*Table3916[[#This Row],[out_h2]]</f>
        <v>-4.2627576526005927E-2</v>
      </c>
    </row>
    <row r="302" spans="1:33">
      <c r="A302">
        <v>9</v>
      </c>
      <c r="B302">
        <v>0.05</v>
      </c>
      <c r="C302">
        <v>0.1</v>
      </c>
      <c r="D302">
        <v>0.01</v>
      </c>
      <c r="E302">
        <v>0.99</v>
      </c>
      <c r="F302" s="29">
        <v>2</v>
      </c>
      <c r="G302">
        <f t="shared" si="40"/>
        <v>0.31845040113582451</v>
      </c>
      <c r="H302">
        <f t="shared" si="41"/>
        <v>0.53690080227164905</v>
      </c>
      <c r="I302">
        <f t="shared" si="42"/>
        <v>-0.19700369448339811</v>
      </c>
      <c r="J302">
        <f t="shared" si="43"/>
        <v>0.70599261103320365</v>
      </c>
      <c r="K302">
        <f t="shared" si="44"/>
        <v>-0.55911050729440359</v>
      </c>
      <c r="L302">
        <f t="shared" si="45"/>
        <v>-1.2569939747330217</v>
      </c>
      <c r="M302">
        <f t="shared" si="46"/>
        <v>1.2159747127460658</v>
      </c>
      <c r="N302">
        <f t="shared" si="47"/>
        <v>1.3022945159365681E-2</v>
      </c>
      <c r="O302">
        <f>((Table3916[[#This Row],[i1]]*Table3916[[#This Row],[w1]])+(Table3916[[#This Row],[i2]]*Table3916[[#This Row],[w2]]))</f>
        <v>6.9612600283956133E-2</v>
      </c>
      <c r="P302">
        <f>((Table3916[[#This Row],[i1]]*Table3916[[#This Row],[w3]])+(Table3916[[#This Row],[i2]]*Table3916[[#This Row],[w4]]))</f>
        <v>6.074907637915046E-2</v>
      </c>
      <c r="Q302">
        <f>((1/(1 + EXP(-Table3916[[#This Row],[h1]]))))</f>
        <v>0.51739612562740178</v>
      </c>
      <c r="R302">
        <f>((1/(1 + EXP(-Table3916[[#This Row],[h2]]))))</f>
        <v>0.51518260016270145</v>
      </c>
      <c r="S302">
        <f>((Table3916[[#This Row],[out_h1]]*Table3916[[#This Row],[w5]])+(Table3916[[#This Row],[out_h2]]*Table3916[[#This Row],[w6]]))</f>
        <v>-0.93686303456350273</v>
      </c>
      <c r="T302">
        <f>((Table3916[[#This Row],[out_h1]]*Table3916[[#This Row],[w7]])+(Table3916[[#This Row],[out_h2]]*Table3916[[#This Row],[w8]]))</f>
        <v>0.63584979998468549</v>
      </c>
      <c r="U302">
        <f>((1/(1 + EXP(-Table3916[[#This Row],[o1]]))))</f>
        <v>0.28153443027750313</v>
      </c>
      <c r="V302">
        <f>((1/(1 + EXP(-Table3916[[#This Row],[o2]]))))</f>
        <v>0.65381470064342151</v>
      </c>
      <c r="W302">
        <f>((1/2 * (Table3916[[#This Row],[t1]]-Table3916[[#This Row],[out_o1]])^2))</f>
        <v>3.68654734130641E-2</v>
      </c>
      <c r="X302">
        <f>((1/2 * (Table3916[[#This Row],[t2]]-Table3916[[#This Row],[out_o2]])^2))</f>
        <v>5.6510277751736143E-2</v>
      </c>
      <c r="Y302" s="30">
        <f>Table3916[[#This Row],[E1]]+Table3916[[#This Row],[E2]]</f>
        <v>9.3375751164800236E-2</v>
      </c>
      <c r="Z30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-1.5385752089187878E-3</v>
      </c>
      <c r="AA30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-3.0771504178375756E-3</v>
      </c>
      <c r="AB30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-8.743168715844127E-4</v>
      </c>
      <c r="AC30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-1.7486337431688254E-3</v>
      </c>
      <c r="AD302">
        <f>(Table3916[[#This Row],[out_o1]]-Table3916[[#This Row],[t1]])*Table3916[[#This Row],[out_o1]]*(1-Table3916[[#This Row],[out_o1]])*Table3916[[#This Row],[out_h1]]</f>
        <v>2.8417479347498498E-2</v>
      </c>
      <c r="AE302">
        <f>(Table3916[[#This Row],[out_o1]]-Table3916[[#This Row],[t1]])*Table3916[[#This Row],[out_o1]]*(1-Table3916[[#This Row],[out_o1]])*Table3916[[#This Row],[out_h2]]</f>
        <v>2.8295903612655091E-2</v>
      </c>
      <c r="AF302">
        <f>(Table3916[[#This Row],[out_o2]]-Table3916[[#This Row],[t2]])*Table3916[[#This Row],[out_o2]]*(1-Table3916[[#This Row],[out_o2]])*Table3916[[#This Row],[out_h1]]</f>
        <v>-3.9369979989560905E-2</v>
      </c>
      <c r="AG302">
        <f>(Table3916[[#This Row],[out_o2]]-Table3916[[#This Row],[t2]])*Table3916[[#This Row],[out_o2]]*(1-Table3916[[#This Row],[out_o2]])*Table3916[[#This Row],[out_h2]]</f>
        <v>-3.9201547237680594E-2</v>
      </c>
    </row>
    <row r="303" spans="1:33">
      <c r="A303">
        <v>10</v>
      </c>
      <c r="B303">
        <v>0.05</v>
      </c>
      <c r="C303">
        <v>0.1</v>
      </c>
      <c r="D303">
        <v>0.01</v>
      </c>
      <c r="E303">
        <v>0.99</v>
      </c>
      <c r="F303" s="29">
        <v>2</v>
      </c>
      <c r="G303">
        <f t="shared" si="40"/>
        <v>0.32152755155366208</v>
      </c>
      <c r="H303">
        <f t="shared" si="41"/>
        <v>0.54305510310732419</v>
      </c>
      <c r="I303">
        <f t="shared" si="42"/>
        <v>-0.19525506074022927</v>
      </c>
      <c r="J303">
        <f t="shared" si="43"/>
        <v>0.70948987851954126</v>
      </c>
      <c r="K303">
        <f t="shared" si="44"/>
        <v>-0.61594546598940059</v>
      </c>
      <c r="L303">
        <f t="shared" si="45"/>
        <v>-1.3135857819583319</v>
      </c>
      <c r="M303">
        <f t="shared" si="46"/>
        <v>1.2947146727251877</v>
      </c>
      <c r="N303">
        <f t="shared" si="47"/>
        <v>9.1426039634726869E-2</v>
      </c>
      <c r="O303">
        <f>((Table3916[[#This Row],[i1]]*Table3916[[#This Row],[w1]])+(Table3916[[#This Row],[i2]]*Table3916[[#This Row],[w2]]))</f>
        <v>7.0381887888415526E-2</v>
      </c>
      <c r="P303">
        <f>((Table3916[[#This Row],[i1]]*Table3916[[#This Row],[w3]])+(Table3916[[#This Row],[i2]]*Table3916[[#This Row],[w4]]))</f>
        <v>6.1186234814942661E-2</v>
      </c>
      <c r="Q303">
        <f>((1/(1 + EXP(-Table3916[[#This Row],[h1]]))))</f>
        <v>0.51758821214261685</v>
      </c>
      <c r="R303">
        <f>((1/(1 + EXP(-Table3916[[#This Row],[h2]]))))</f>
        <v>0.51529178827522693</v>
      </c>
      <c r="S303">
        <f>((Table3916[[#This Row],[out_h1]]*Table3916[[#This Row],[w5]])+(Table3916[[#This Row],[out_h2]]*Table3916[[#This Row],[w6]]))</f>
        <v>-0.995686079157026</v>
      </c>
      <c r="T303">
        <f>((Table3916[[#This Row],[out_h1]]*Table3916[[#This Row],[w7]])+(Table3916[[#This Row],[out_h2]]*Table3916[[#This Row],[w8]]))</f>
        <v>0.71724014014894333</v>
      </c>
      <c r="U303">
        <f>((1/(1 + EXP(-Table3916[[#This Row],[o1]]))))</f>
        <v>0.26979043463972546</v>
      </c>
      <c r="V303">
        <f>((1/(1 + EXP(-Table3916[[#This Row],[o2]]))))</f>
        <v>0.671998987851119</v>
      </c>
      <c r="W303">
        <f>((1/2 * (Table3916[[#This Row],[t1]]-Table3916[[#This Row],[out_o1]])^2))</f>
        <v>3.3745534965148732E-2</v>
      </c>
      <c r="X303">
        <f>((1/2 * (Table3916[[#This Row],[t2]]-Table3916[[#This Row],[out_o2]])^2))</f>
        <v>5.0562321863856376E-2</v>
      </c>
      <c r="Y303" s="30">
        <f>Table3916[[#This Row],[E1]]+Table3916[[#This Row],[E2]]</f>
        <v>8.4307856829005101E-2</v>
      </c>
      <c r="Z30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-1.5265314188500966E-3</v>
      </c>
      <c r="AA30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-3.0530628377001931E-3</v>
      </c>
      <c r="AB30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-9.1932525420484329E-4</v>
      </c>
      <c r="AC30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-1.8386505084096866E-3</v>
      </c>
      <c r="AD303">
        <f>(Table3916[[#This Row],[out_o1]]-Table3916[[#This Row],[t1]])*Table3916[[#This Row],[out_o1]]*(1-Table3916[[#This Row],[out_o1]])*Table3916[[#This Row],[out_h1]]</f>
        <v>2.6489978077474816E-2</v>
      </c>
      <c r="AE303">
        <f>(Table3916[[#This Row],[out_o1]]-Table3916[[#This Row],[t1]])*Table3916[[#This Row],[out_o1]]*(1-Table3916[[#This Row],[out_o1]])*Table3916[[#This Row],[out_h2]]</f>
        <v>2.6372447931933194E-2</v>
      </c>
      <c r="AF303">
        <f>(Table3916[[#This Row],[out_o2]]-Table3916[[#This Row],[t2]])*Table3916[[#This Row],[out_o2]]*(1-Table3916[[#This Row],[out_o2]])*Table3916[[#This Row],[out_h1]]</f>
        <v>-3.6279114809523741E-2</v>
      </c>
      <c r="AG303">
        <f>(Table3916[[#This Row],[out_o2]]-Table3916[[#This Row],[t2]])*Table3916[[#This Row],[out_o2]]*(1-Table3916[[#This Row],[out_o2]])*Table3916[[#This Row],[out_h2]]</f>
        <v>-3.6118152439860239E-2</v>
      </c>
    </row>
    <row r="304" spans="1:33">
      <c r="A304">
        <v>11</v>
      </c>
      <c r="B304">
        <v>0.05</v>
      </c>
      <c r="C304">
        <v>0.1</v>
      </c>
      <c r="D304">
        <v>0.01</v>
      </c>
      <c r="E304">
        <v>0.99</v>
      </c>
      <c r="F304" s="29">
        <v>2</v>
      </c>
      <c r="G304">
        <f t="shared" si="40"/>
        <v>0.32458061439136227</v>
      </c>
      <c r="H304">
        <f t="shared" si="41"/>
        <v>0.54916122878272455</v>
      </c>
      <c r="I304">
        <f t="shared" si="42"/>
        <v>-0.1934164102318196</v>
      </c>
      <c r="J304">
        <f t="shared" si="43"/>
        <v>0.71316717953636066</v>
      </c>
      <c r="K304">
        <f t="shared" si="44"/>
        <v>-0.66892542214435025</v>
      </c>
      <c r="L304">
        <f t="shared" si="45"/>
        <v>-1.3663306778221982</v>
      </c>
      <c r="M304">
        <f t="shared" si="46"/>
        <v>1.3672729023442352</v>
      </c>
      <c r="N304">
        <f t="shared" si="47"/>
        <v>0.16366234451444733</v>
      </c>
      <c r="O304">
        <f>((Table3916[[#This Row],[i1]]*Table3916[[#This Row],[w1]])+(Table3916[[#This Row],[i2]]*Table3916[[#This Row],[w2]]))</f>
        <v>7.1145153597840571E-2</v>
      </c>
      <c r="P304">
        <f>((Table3916[[#This Row],[i1]]*Table3916[[#This Row],[w3]])+(Table3916[[#This Row],[i2]]*Table3916[[#This Row],[w4]]))</f>
        <v>6.1645897442045093E-2</v>
      </c>
      <c r="Q304">
        <f>((1/(1 + EXP(-Table3916[[#This Row],[h1]]))))</f>
        <v>0.51777878988972559</v>
      </c>
      <c r="R304">
        <f>((1/(1 + EXP(-Table3916[[#This Row],[h2]]))))</f>
        <v>0.51540659563604085</v>
      </c>
      <c r="S304">
        <f>((Table3916[[#This Row],[out_h1]]*Table3916[[#This Row],[w5]])+(Table3916[[#This Row],[out_h2]]*Table3916[[#This Row],[w6]]))</f>
        <v>-1.0505712387737989</v>
      </c>
      <c r="T304">
        <f>((Table3916[[#This Row],[out_h1]]*Table3916[[#This Row],[w7]])+(Table3916[[#This Row],[out_h2]]*Table3916[[#This Row],[w8]]))</f>
        <v>0.79229756064481516</v>
      </c>
      <c r="U304">
        <f>((1/(1 + EXP(-Table3916[[#This Row],[o1]]))))</f>
        <v>0.25911542238210822</v>
      </c>
      <c r="V304">
        <f>((1/(1 + EXP(-Table3916[[#This Row],[o2]]))))</f>
        <v>0.68832444838204054</v>
      </c>
      <c r="W304">
        <f>((1/2 * (Table3916[[#This Row],[t1]]-Table3916[[#This Row],[out_o1]])^2))</f>
        <v>3.1029246834308091E-2</v>
      </c>
      <c r="X304">
        <f>((1/2 * (Table3916[[#This Row],[t2]]-Table3916[[#This Row],[out_o2]])^2))</f>
        <v>4.5504069222000058E-2</v>
      </c>
      <c r="Y304" s="30">
        <f>Table3916[[#This Row],[E1]]+Table3916[[#This Row],[E2]]</f>
        <v>7.6533316056308143E-2</v>
      </c>
      <c r="Z30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-1.5040956801662861E-3</v>
      </c>
      <c r="AA30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-3.0081913603325723E-3</v>
      </c>
      <c r="AB30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-9.4799170675736533E-4</v>
      </c>
      <c r="AC30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-1.8959834135147307E-3</v>
      </c>
      <c r="AD304">
        <f>(Table3916[[#This Row],[out_o1]]-Table3916[[#This Row],[t1]])*Table3916[[#This Row],[out_o1]]*(1-Table3916[[#This Row],[out_o1]])*Table3916[[#This Row],[out_h1]]</f>
        <v>2.4762169285527522E-2</v>
      </c>
      <c r="AE304">
        <f>(Table3916[[#This Row],[out_o1]]-Table3916[[#This Row],[t1]])*Table3916[[#This Row],[out_o1]]*(1-Table3916[[#This Row],[out_o1]])*Table3916[[#This Row],[out_h2]]</f>
        <v>2.4648721850377839E-2</v>
      </c>
      <c r="AF304">
        <f>(Table3916[[#This Row],[out_o2]]-Table3916[[#This Row],[t2]])*Table3916[[#This Row],[out_o2]]*(1-Table3916[[#This Row],[out_o2]])*Table3916[[#This Row],[out_h1]]</f>
        <v>-3.3510453396295617E-2</v>
      </c>
      <c r="AG304">
        <f>(Table3916[[#This Row],[out_o2]]-Table3916[[#This Row],[t2]])*Table3916[[#This Row],[out_o2]]*(1-Table3916[[#This Row],[out_o2]])*Table3916[[#This Row],[out_h2]]</f>
        <v>-3.3356925854153556E-2</v>
      </c>
    </row>
    <row r="305" spans="1:33">
      <c r="A305">
        <v>12</v>
      </c>
      <c r="B305">
        <v>0.05</v>
      </c>
      <c r="C305">
        <v>0.1</v>
      </c>
      <c r="D305">
        <v>0.01</v>
      </c>
      <c r="E305">
        <v>0.99</v>
      </c>
      <c r="F305" s="29">
        <v>2</v>
      </c>
      <c r="G305">
        <f t="shared" si="40"/>
        <v>0.32758880575169486</v>
      </c>
      <c r="H305">
        <f t="shared" si="41"/>
        <v>0.55517761150338973</v>
      </c>
      <c r="I305">
        <f t="shared" si="42"/>
        <v>-0.19152042681830486</v>
      </c>
      <c r="J305">
        <f t="shared" si="43"/>
        <v>0.71695914636339009</v>
      </c>
      <c r="K305">
        <f t="shared" si="44"/>
        <v>-0.71844976071540534</v>
      </c>
      <c r="L305">
        <f t="shared" si="45"/>
        <v>-1.4156281215229538</v>
      </c>
      <c r="M305">
        <f t="shared" si="46"/>
        <v>1.4342938091368265</v>
      </c>
      <c r="N305">
        <f t="shared" si="47"/>
        <v>0.23037619622275446</v>
      </c>
      <c r="O305">
        <f>((Table3916[[#This Row],[i1]]*Table3916[[#This Row],[w1]])+(Table3916[[#This Row],[i2]]*Table3916[[#This Row],[w2]]))</f>
        <v>7.1897201437923719E-2</v>
      </c>
      <c r="P305">
        <f>((Table3916[[#This Row],[i1]]*Table3916[[#This Row],[w3]])+(Table3916[[#This Row],[i2]]*Table3916[[#This Row],[w4]]))</f>
        <v>6.2119893295423764E-2</v>
      </c>
      <c r="Q305">
        <f>((1/(1 + EXP(-Table3916[[#This Row],[h1]]))))</f>
        <v>0.5179665616189747</v>
      </c>
      <c r="R305">
        <f>((1/(1 + EXP(-Table3916[[#This Row],[h2]]))))</f>
        <v>0.51552498122347168</v>
      </c>
      <c r="S305">
        <f>((Table3916[[#This Row],[out_h1]]*Table3916[[#This Row],[w5]])+(Table3916[[#This Row],[out_h2]]*Table3916[[#This Row],[w6]]))</f>
        <v>-1.1019246130212728</v>
      </c>
      <c r="T305">
        <f>((Table3916[[#This Row],[out_h1]]*Table3916[[#This Row],[w7]])+(Table3916[[#This Row],[out_h2]]*Table3916[[#This Row],[w8]]))</f>
        <v>0.86168091690205428</v>
      </c>
      <c r="U305">
        <f>((1/(1 + EXP(-Table3916[[#This Row],[o1]]))))</f>
        <v>0.2493794536138686</v>
      </c>
      <c r="V305">
        <f>((1/(1 + EXP(-Table3916[[#This Row],[o2]]))))</f>
        <v>0.70301172638191201</v>
      </c>
      <c r="W305">
        <f>((1/2 * (Table3916[[#This Row],[t1]]-Table3916[[#This Row],[out_o1]])^2))</f>
        <v>2.8651261406237132E-2</v>
      </c>
      <c r="X305">
        <f>((1/2 * (Table3916[[#This Row],[t2]]-Table3916[[#This Row],[out_o2]])^2))</f>
        <v>4.1181134597145265E-2</v>
      </c>
      <c r="Y305" s="30">
        <f>Table3916[[#This Row],[E1]]+Table3916[[#This Row],[E2]]</f>
        <v>6.9832396003382396E-2</v>
      </c>
      <c r="Z30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-1.4747803055679791E-3</v>
      </c>
      <c r="AA30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-2.9495606111359582E-3</v>
      </c>
      <c r="AB30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-9.6421887743344402E-4</v>
      </c>
      <c r="AC30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-1.928437754866888E-3</v>
      </c>
      <c r="AD305">
        <f>(Table3916[[#This Row],[out_o1]]-Table3916[[#This Row],[t1]])*Table3916[[#This Row],[out_o1]]*(1-Table3916[[#This Row],[out_o1]])*Table3916[[#This Row],[out_h1]]</f>
        <v>2.320970990508954E-2</v>
      </c>
      <c r="AE305">
        <f>(Table3916[[#This Row],[out_o1]]-Table3916[[#This Row],[t1]])*Table3916[[#This Row],[out_o1]]*(1-Table3916[[#This Row],[out_o1]])*Table3916[[#This Row],[out_h2]]</f>
        <v>2.3100304439778313E-2</v>
      </c>
      <c r="AF305">
        <f>(Table3916[[#This Row],[out_o2]]-Table3916[[#This Row],[t2]])*Table3916[[#This Row],[out_o2]]*(1-Table3916[[#This Row],[out_o2]])*Table3916[[#This Row],[out_h1]]</f>
        <v>-3.1036143175720711E-2</v>
      </c>
      <c r="AG305">
        <f>(Table3916[[#This Row],[out_o2]]-Table3916[[#This Row],[t2]])*Table3916[[#This Row],[out_o2]]*(1-Table3916[[#This Row],[out_o2]])*Table3916[[#This Row],[out_h2]]</f>
        <v>-3.0889845626139494E-2</v>
      </c>
    </row>
    <row r="306" spans="1:33">
      <c r="A306">
        <v>13</v>
      </c>
      <c r="B306">
        <v>0.05</v>
      </c>
      <c r="C306">
        <v>0.1</v>
      </c>
      <c r="D306">
        <v>0.01</v>
      </c>
      <c r="E306">
        <v>0.99</v>
      </c>
      <c r="F306" s="29">
        <v>2</v>
      </c>
      <c r="G306">
        <f t="shared" si="40"/>
        <v>0.33053836636283079</v>
      </c>
      <c r="H306">
        <f t="shared" si="41"/>
        <v>0.56107673272566161</v>
      </c>
      <c r="I306">
        <f t="shared" si="42"/>
        <v>-0.18959198906343797</v>
      </c>
      <c r="J306">
        <f t="shared" si="43"/>
        <v>0.72081602187312388</v>
      </c>
      <c r="K306">
        <f t="shared" si="44"/>
        <v>-0.76486918052558439</v>
      </c>
      <c r="L306">
        <f t="shared" si="45"/>
        <v>-1.4618287304025104</v>
      </c>
      <c r="M306">
        <f t="shared" si="46"/>
        <v>1.4963660954882678</v>
      </c>
      <c r="N306">
        <f t="shared" si="47"/>
        <v>0.29215588747503346</v>
      </c>
      <c r="O306">
        <f>((Table3916[[#This Row],[i1]]*Table3916[[#This Row],[w1]])+(Table3916[[#This Row],[i2]]*Table3916[[#This Row],[w2]]))</f>
        <v>7.2634591590707703E-2</v>
      </c>
      <c r="P306">
        <f>((Table3916[[#This Row],[i1]]*Table3916[[#This Row],[w3]])+(Table3916[[#This Row],[i2]]*Table3916[[#This Row],[w4]]))</f>
        <v>6.2602002734140502E-2</v>
      </c>
      <c r="Q306">
        <f>((1/(1 + EXP(-Table3916[[#This Row],[h1]]))))</f>
        <v>0.51815066868213355</v>
      </c>
      <c r="R306">
        <f>((1/(1 + EXP(-Table3916[[#This Row],[h2]]))))</f>
        <v>0.51564539147913147</v>
      </c>
      <c r="S306">
        <f>((Table3916[[#This Row],[out_h1]]*Table3916[[#This Row],[w5]])+(Table3916[[#This Row],[out_h2]]*Table3916[[#This Row],[w6]]))</f>
        <v>-1.1501027253075313</v>
      </c>
      <c r="T306">
        <f>((Table3916[[#This Row],[out_h1]]*Table3916[[#This Row],[w7]])+(Table3916[[#This Row],[out_h2]]*Table3916[[#This Row],[w8]]))</f>
        <v>0.92599192994051593</v>
      </c>
      <c r="U306">
        <f>((1/(1 + EXP(-Table3916[[#This Row],[o1]]))))</f>
        <v>0.24047032035413862</v>
      </c>
      <c r="V306">
        <f>((1/(1 + EXP(-Table3916[[#This Row],[o2]]))))</f>
        <v>0.71626142796152403</v>
      </c>
      <c r="W306">
        <f>((1/2 * (Table3916[[#This Row],[t1]]-Table3916[[#This Row],[out_o1]])^2))</f>
        <v>2.655828428206964E-2</v>
      </c>
      <c r="X306">
        <f>((1/2 * (Table3916[[#This Row],[t2]]-Table3916[[#This Row],[out_o2]])^2))</f>
        <v>3.7466402910831947E-2</v>
      </c>
      <c r="Y306" s="30">
        <f>Table3916[[#This Row],[E1]]+Table3916[[#This Row],[E2]]</f>
        <v>6.402468719290158E-2</v>
      </c>
      <c r="Z30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-1.4411304143667526E-3</v>
      </c>
      <c r="AA30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-2.8822608287335052E-3</v>
      </c>
      <c r="AB30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-9.710640266590736E-4</v>
      </c>
      <c r="AC30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-1.9421280533181472E-3</v>
      </c>
      <c r="AD306">
        <f>(Table3916[[#This Row],[out_o1]]-Table3916[[#This Row],[t1]])*Table3916[[#This Row],[out_o1]]*(1-Table3916[[#This Row],[out_o1]])*Table3916[[#This Row],[out_h1]]</f>
        <v>2.181108647257109E-2</v>
      </c>
      <c r="AE306">
        <f>(Table3916[[#This Row],[out_o1]]-Table3916[[#This Row],[t1]])*Table3916[[#This Row],[out_o1]]*(1-Table3916[[#This Row],[out_o1]])*Table3916[[#This Row],[out_h2]]</f>
        <v>2.1705629081477842E-2</v>
      </c>
      <c r="AF306">
        <f>(Table3916[[#This Row],[out_o2]]-Table3916[[#This Row],[t2]])*Table3916[[#This Row],[out_o2]]*(1-Table3916[[#This Row],[out_o2]])*Table3916[[#This Row],[out_h1]]</f>
        <v>-2.8825842098026154E-2</v>
      </c>
      <c r="AG306">
        <f>(Table3916[[#This Row],[out_o2]]-Table3916[[#This Row],[t2]])*Table3916[[#This Row],[out_o2]]*(1-Table3916[[#This Row],[out_o2]])*Table3916[[#This Row],[out_h2]]</f>
        <v>-2.8686468110052349E-2</v>
      </c>
    </row>
    <row r="307" spans="1:33">
      <c r="A307">
        <v>14</v>
      </c>
      <c r="B307">
        <v>0.05</v>
      </c>
      <c r="C307">
        <v>0.1</v>
      </c>
      <c r="D307">
        <v>0.01</v>
      </c>
      <c r="E307">
        <v>0.99</v>
      </c>
      <c r="F307" s="29">
        <v>2</v>
      </c>
      <c r="G307">
        <f t="shared" si="40"/>
        <v>0.33342062719156429</v>
      </c>
      <c r="H307">
        <f t="shared" si="41"/>
        <v>0.5668412543831286</v>
      </c>
      <c r="I307">
        <f t="shared" si="42"/>
        <v>-0.18764986101011982</v>
      </c>
      <c r="J307">
        <f t="shared" si="43"/>
        <v>0.72470027797976022</v>
      </c>
      <c r="K307">
        <f t="shared" si="44"/>
        <v>-0.80849135347072654</v>
      </c>
      <c r="L307">
        <f t="shared" si="45"/>
        <v>-1.5052399885654661</v>
      </c>
      <c r="M307">
        <f t="shared" si="46"/>
        <v>1.5540177796843202</v>
      </c>
      <c r="N307">
        <f t="shared" si="47"/>
        <v>0.34952882369513816</v>
      </c>
      <c r="O307">
        <f>((Table3916[[#This Row],[i1]]*Table3916[[#This Row],[w1]])+(Table3916[[#This Row],[i2]]*Table3916[[#This Row],[w2]]))</f>
        <v>7.3355156797891077E-2</v>
      </c>
      <c r="P307">
        <f>((Table3916[[#This Row],[i1]]*Table3916[[#This Row],[w3]])+(Table3916[[#This Row],[i2]]*Table3916[[#This Row],[w4]]))</f>
        <v>6.3087534747470031E-2</v>
      </c>
      <c r="Q307">
        <f>((1/(1 + EXP(-Table3916[[#This Row],[h1]]))))</f>
        <v>0.5183305702353771</v>
      </c>
      <c r="R307">
        <f>((1/(1 + EXP(-Table3916[[#This Row],[h2]]))))</f>
        <v>0.51576665471123662</v>
      </c>
      <c r="S307">
        <f>((Table3916[[#This Row],[out_h1]]*Table3916[[#This Row],[w5]])+(Table3916[[#This Row],[out_h2]]*Table3916[[#This Row],[w6]]))</f>
        <v>-1.1954183777148439</v>
      </c>
      <c r="T307">
        <f>((Table3916[[#This Row],[out_h1]]*Table3916[[#This Row],[w7]])+(Table3916[[#This Row],[out_h2]]*Table3916[[#This Row],[w8]]))</f>
        <v>0.9857702340220833</v>
      </c>
      <c r="U307">
        <f>((1/(1 + EXP(-Table3916[[#This Row],[o1]]))))</f>
        <v>0.23229126417358889</v>
      </c>
      <c r="V307">
        <f>((1/(1 + EXP(-Table3916[[#This Row],[o2]]))))</f>
        <v>0.728251655285031</v>
      </c>
      <c r="W307">
        <f>((1/2 * (Table3916[[#This Row],[t1]]-Table3916[[#This Row],[out_o1]])^2))</f>
        <v>2.470670306394614E-2</v>
      </c>
      <c r="X307">
        <f>((1/2 * (Table3916[[#This Row],[t2]]-Table3916[[#This Row],[out_o2]])^2))</f>
        <v>3.4256097980513121E-2</v>
      </c>
      <c r="Y307" s="30">
        <f>Table3916[[#This Row],[E1]]+Table3916[[#This Row],[E2]]</f>
        <v>5.8962801044459265E-2</v>
      </c>
      <c r="Z30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-1.4049657720457533E-3</v>
      </c>
      <c r="AA30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-2.8099315440915065E-3</v>
      </c>
      <c r="AB30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-9.7089209682881287E-4</v>
      </c>
      <c r="AC30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-1.9417841936576257E-3</v>
      </c>
      <c r="AD307">
        <f>(Table3916[[#This Row],[out_o1]]-Table3916[[#This Row],[t1]])*Table3916[[#This Row],[out_o1]]*(1-Table3916[[#This Row],[out_o1]])*Table3916[[#This Row],[out_h1]]</f>
        <v>2.0547480607341625E-2</v>
      </c>
      <c r="AE307">
        <f>(Table3916[[#This Row],[out_o1]]-Table3916[[#This Row],[t1]])*Table3916[[#This Row],[out_o1]]*(1-Table3916[[#This Row],[out_o1]])*Table3916[[#This Row],[out_h2]]</f>
        <v>2.044584275779859E-2</v>
      </c>
      <c r="AF307">
        <f>(Table3916[[#This Row],[out_o2]]-Table3916[[#This Row],[t2]])*Table3916[[#This Row],[out_o2]]*(1-Table3916[[#This Row],[out_o2]])*Table3916[[#This Row],[out_h1]]</f>
        <v>-2.6849682545890208E-2</v>
      </c>
      <c r="AG307">
        <f>(Table3916[[#This Row],[out_o2]]-Table3916[[#This Row],[t2]])*Table3916[[#This Row],[out_o2]]*(1-Table3916[[#This Row],[out_o2]])*Table3916[[#This Row],[out_h2]]</f>
        <v>-2.6716870935210194E-2</v>
      </c>
    </row>
    <row r="308" spans="1:33">
      <c r="A308">
        <v>15</v>
      </c>
      <c r="B308">
        <v>0.05</v>
      </c>
      <c r="C308">
        <v>0.1</v>
      </c>
      <c r="D308">
        <v>0.01</v>
      </c>
      <c r="E308">
        <v>0.99</v>
      </c>
      <c r="F308" s="29">
        <v>2</v>
      </c>
      <c r="G308">
        <f t="shared" si="40"/>
        <v>0.33623055873565577</v>
      </c>
      <c r="H308">
        <f t="shared" si="41"/>
        <v>0.57246111747131156</v>
      </c>
      <c r="I308">
        <f t="shared" si="42"/>
        <v>-0.1857080768164622</v>
      </c>
      <c r="J308">
        <f t="shared" si="43"/>
        <v>0.72858384636707552</v>
      </c>
      <c r="K308">
        <f t="shared" si="44"/>
        <v>-0.84958631468540979</v>
      </c>
      <c r="L308">
        <f t="shared" si="45"/>
        <v>-1.5461316740810633</v>
      </c>
      <c r="M308">
        <f t="shared" si="46"/>
        <v>1.6077171447761005</v>
      </c>
      <c r="N308">
        <f t="shared" si="47"/>
        <v>0.40296256556555854</v>
      </c>
      <c r="O308">
        <f>((Table3916[[#This Row],[i1]]*Table3916[[#This Row],[w1]])+(Table3916[[#This Row],[i2]]*Table3916[[#This Row],[w2]]))</f>
        <v>7.4057639683913948E-2</v>
      </c>
      <c r="P308">
        <f>((Table3916[[#This Row],[i1]]*Table3916[[#This Row],[w3]])+(Table3916[[#This Row],[i2]]*Table3916[[#This Row],[w4]]))</f>
        <v>6.3572980795884443E-2</v>
      </c>
      <c r="Q308">
        <f>((1/(1 + EXP(-Table3916[[#This Row],[h1]]))))</f>
        <v>0.51850595265014887</v>
      </c>
      <c r="R308">
        <f>((1/(1 + EXP(-Table3916[[#This Row],[h2]]))))</f>
        <v>0.51588789461723461</v>
      </c>
      <c r="S308">
        <f>((Table3916[[#This Row],[out_h1]]*Table3916[[#This Row],[w5]])+(Table3916[[#This Row],[out_h2]]*Table3916[[#This Row],[w6]]))</f>
        <v>-1.2381461755971876</v>
      </c>
      <c r="T308">
        <f>((Table3916[[#This Row],[out_h1]]*Table3916[[#This Row],[w7]])+(Table3916[[#This Row],[out_h2]]*Table3916[[#This Row],[w8]]))</f>
        <v>1.0414944193032847</v>
      </c>
      <c r="U308">
        <f>((1/(1 + EXP(-Table3916[[#This Row],[o1]]))))</f>
        <v>0.22475883553505277</v>
      </c>
      <c r="V308">
        <f>((1/(1 + EXP(-Table3916[[#This Row],[o2]]))))</f>
        <v>0.73913825235608077</v>
      </c>
      <c r="W308">
        <f>((1/2 * (Table3916[[#This Row],[t1]]-Table3916[[#This Row],[out_o1]])^2))</f>
        <v>2.3060678720185919E-2</v>
      </c>
      <c r="X308">
        <f>((1/2 * (Table3916[[#This Row],[t2]]-Table3916[[#This Row],[out_o2]])^2))</f>
        <v>3.1465808215480708E-2</v>
      </c>
      <c r="Y308" s="30">
        <f>Table3916[[#This Row],[E1]]+Table3916[[#This Row],[E2]]</f>
        <v>5.4526486935666627E-2</v>
      </c>
      <c r="Z30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-1.3675723218174547E-3</v>
      </c>
      <c r="AA30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-2.7351446436349094E-3</v>
      </c>
      <c r="AB30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-9.6551817520302598E-4</v>
      </c>
      <c r="AC30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-1.931036350406052E-3</v>
      </c>
      <c r="AD308">
        <f>(Table3916[[#This Row],[out_o1]]-Table3916[[#This Row],[t1]])*Table3916[[#This Row],[out_o1]]*(1-Table3916[[#This Row],[out_o1]])*Table3916[[#This Row],[out_h1]]</f>
        <v>1.940253098599734E-2</v>
      </c>
      <c r="AE308">
        <f>(Table3916[[#This Row],[out_o1]]-Table3916[[#This Row],[t1]])*Table3916[[#This Row],[out_o1]]*(1-Table3916[[#This Row],[out_o1]])*Table3916[[#This Row],[out_h2]]</f>
        <v>1.9304563061333935E-2</v>
      </c>
      <c r="AF308">
        <f>(Table3916[[#This Row],[out_o2]]-Table3916[[#This Row],[t2]])*Table3916[[#This Row],[out_o2]]*(1-Table3916[[#This Row],[out_o2]])*Table3916[[#This Row],[out_h1]]</f>
        <v>-2.5079811520338058E-2</v>
      </c>
      <c r="AG308">
        <f>(Table3916[[#This Row],[out_o2]]-Table3916[[#This Row],[t2]])*Table3916[[#This Row],[out_o2]]*(1-Table3916[[#This Row],[out_o2]])*Table3916[[#This Row],[out_h2]]</f>
        <v>-2.4953177676157103E-2</v>
      </c>
    </row>
    <row r="309" spans="1:33">
      <c r="A309">
        <v>16</v>
      </c>
      <c r="B309">
        <v>0.05</v>
      </c>
      <c r="C309">
        <v>0.1</v>
      </c>
      <c r="D309">
        <v>0.01</v>
      </c>
      <c r="E309">
        <v>0.99</v>
      </c>
      <c r="F309" s="29">
        <v>2</v>
      </c>
      <c r="G309">
        <f t="shared" si="40"/>
        <v>0.33896570337929066</v>
      </c>
      <c r="H309">
        <f t="shared" si="41"/>
        <v>0.57793140675858135</v>
      </c>
      <c r="I309">
        <f t="shared" si="42"/>
        <v>-0.18377704046605614</v>
      </c>
      <c r="J309">
        <f t="shared" si="43"/>
        <v>0.73244591906788759</v>
      </c>
      <c r="K309">
        <f t="shared" si="44"/>
        <v>-0.88839137665740453</v>
      </c>
      <c r="L309">
        <f t="shared" si="45"/>
        <v>-1.5847408002037313</v>
      </c>
      <c r="M309">
        <f t="shared" si="46"/>
        <v>1.6578767678167767</v>
      </c>
      <c r="N309">
        <f t="shared" si="47"/>
        <v>0.45286892091787273</v>
      </c>
      <c r="O309">
        <f>((Table3916[[#This Row],[i1]]*Table3916[[#This Row],[w1]])+(Table3916[[#This Row],[i2]]*Table3916[[#This Row],[w2]]))</f>
        <v>7.474142584482267E-2</v>
      </c>
      <c r="P309">
        <f>((Table3916[[#This Row],[i1]]*Table3916[[#This Row],[w3]])+(Table3916[[#This Row],[i2]]*Table3916[[#This Row],[w4]]))</f>
        <v>6.4055739883485965E-2</v>
      </c>
      <c r="Q309">
        <f>((1/(1 + EXP(-Table3916[[#This Row],[h1]]))))</f>
        <v>0.51867666284709779</v>
      </c>
      <c r="R309">
        <f>((1/(1 + EXP(-Table3916[[#This Row],[h2]]))))</f>
        <v>0.51600846160148461</v>
      </c>
      <c r="S309">
        <f>((Table3916[[#This Row],[out_h1]]*Table3916[[#This Row],[w5]])+(Table3916[[#This Row],[out_h2]]*Table3916[[#This Row],[w6]]))</f>
        <v>-1.2785275368970348</v>
      </c>
      <c r="T309">
        <f>((Table3916[[#This Row],[out_h1]]*Table3916[[#This Row],[w7]])+(Table3916[[#This Row],[out_h2]]*Table3916[[#This Row],[w8]]))</f>
        <v>1.0935861845328945</v>
      </c>
      <c r="U309">
        <f>((1/(1 + EXP(-Table3916[[#This Row],[o1]]))))</f>
        <v>0.21780097361434073</v>
      </c>
      <c r="V309">
        <f>((1/(1 + EXP(-Table3916[[#This Row],[o2]]))))</f>
        <v>0.74905642183047894</v>
      </c>
      <c r="W309">
        <f>((1/2 * (Table3916[[#This Row],[t1]]-Table3916[[#This Row],[out_o1]])^2))</f>
        <v>2.1590622317533965E-2</v>
      </c>
      <c r="X309">
        <f>((1/2 * (Table3916[[#This Row],[t2]]-Table3916[[#This Row],[out_o2]])^2))</f>
        <v>2.9026903930566051E-2</v>
      </c>
      <c r="Y309" s="30">
        <f>Table3916[[#This Row],[E1]]+Table3916[[#This Row],[E2]]</f>
        <v>5.0617526248100016E-2</v>
      </c>
      <c r="Z30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-1.3298478478036922E-3</v>
      </c>
      <c r="AA30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-2.6596956956073843E-3</v>
      </c>
      <c r="AB30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-9.5632873760332585E-4</v>
      </c>
      <c r="AC30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-1.9126574752066517E-3</v>
      </c>
      <c r="AD309">
        <f>(Table3916[[#This Row],[out_o1]]-Table3916[[#This Row],[t1]])*Table3916[[#This Row],[out_o1]]*(1-Table3916[[#This Row],[out_o1]])*Table3916[[#This Row],[out_h1]]</f>
        <v>1.836205880208875E-2</v>
      </c>
      <c r="AE309">
        <f>(Table3916[[#This Row],[out_o1]]-Table3916[[#This Row],[t1]])*Table3916[[#This Row],[out_o1]]*(1-Table3916[[#This Row],[out_o1]])*Table3916[[#This Row],[out_h2]]</f>
        <v>1.8267599822772384E-2</v>
      </c>
      <c r="AF309">
        <f>(Table3916[[#This Row],[out_o2]]-Table3916[[#This Row],[t2]])*Table3916[[#This Row],[out_o2]]*(1-Table3916[[#This Row],[out_o2]])*Table3916[[#This Row],[out_h1]]</f>
        <v>-2.3491063642626698E-2</v>
      </c>
      <c r="AG309">
        <f>(Table3916[[#This Row],[out_o2]]-Table3916[[#This Row],[t2]])*Table3916[[#This Row],[out_o2]]*(1-Table3916[[#This Row],[out_o2]])*Table3916[[#This Row],[out_h2]]</f>
        <v>-2.3370219791800675E-2</v>
      </c>
    </row>
    <row r="310" spans="1:33">
      <c r="A310">
        <v>17</v>
      </c>
      <c r="B310">
        <v>0.05</v>
      </c>
      <c r="C310">
        <v>0.1</v>
      </c>
      <c r="D310">
        <v>0.01</v>
      </c>
      <c r="E310">
        <v>0.99</v>
      </c>
      <c r="F310" s="29">
        <v>2</v>
      </c>
      <c r="G310">
        <f t="shared" si="40"/>
        <v>0.34162539907489803</v>
      </c>
      <c r="H310">
        <f t="shared" si="41"/>
        <v>0.58325079814979608</v>
      </c>
      <c r="I310">
        <f t="shared" si="42"/>
        <v>-0.18186438299084948</v>
      </c>
      <c r="J310">
        <f t="shared" si="43"/>
        <v>0.73627123401830086</v>
      </c>
      <c r="K310">
        <f t="shared" si="44"/>
        <v>-0.92511549426158202</v>
      </c>
      <c r="L310">
        <f t="shared" si="45"/>
        <v>-1.6212759998492761</v>
      </c>
      <c r="M310">
        <f t="shared" si="46"/>
        <v>1.70485889510203</v>
      </c>
      <c r="N310">
        <f t="shared" si="47"/>
        <v>0.49960936050147409</v>
      </c>
      <c r="O310">
        <f>((Table3916[[#This Row],[i1]]*Table3916[[#This Row],[w1]])+(Table3916[[#This Row],[i2]]*Table3916[[#This Row],[w2]]))</f>
        <v>7.5406349768724512E-2</v>
      </c>
      <c r="P310">
        <f>((Table3916[[#This Row],[i1]]*Table3916[[#This Row],[w3]])+(Table3916[[#This Row],[i2]]*Table3916[[#This Row],[w4]]))</f>
        <v>6.4533904252287611E-2</v>
      </c>
      <c r="Q310">
        <f>((1/(1 + EXP(-Table3916[[#This Row],[h1]]))))</f>
        <v>0.51884265982325684</v>
      </c>
      <c r="R310">
        <f>((1/(1 + EXP(-Table3916[[#This Row],[h2]]))))</f>
        <v>0.51612787923772052</v>
      </c>
      <c r="S310">
        <f>((Table3916[[#This Row],[out_h1]]*Table3916[[#This Row],[w5]])+(Table3916[[#This Row],[out_h2]]*Table3916[[#This Row],[w6]]))</f>
        <v>-1.3167751271476078</v>
      </c>
      <c r="T310">
        <f>((Table3916[[#This Row],[out_h1]]*Table3916[[#This Row],[w7]])+(Table3916[[#This Row],[out_h2]]*Table3916[[#This Row],[w8]]))</f>
        <v>1.1424158434410157</v>
      </c>
      <c r="U310">
        <f>((1/(1 + EXP(-Table3916[[#This Row],[o1]]))))</f>
        <v>0.21135532864191073</v>
      </c>
      <c r="V310">
        <f>((1/(1 + EXP(-Table3916[[#This Row],[o2]]))))</f>
        <v>0.75812291460657688</v>
      </c>
      <c r="W310">
        <f>((1/2 * (Table3916[[#This Row],[t1]]-Table3916[[#This Row],[out_o1]])^2))</f>
        <v>2.0271984186245935E-2</v>
      </c>
      <c r="X310">
        <f>((1/2 * (Table3916[[#This Row],[t2]]-Table3916[[#This Row],[out_o2]])^2))</f>
        <v>2.6883491365274417E-2</v>
      </c>
      <c r="Y310" s="30">
        <f>Table3916[[#This Row],[E1]]+Table3916[[#This Row],[E2]]</f>
        <v>4.7155475551520352E-2</v>
      </c>
      <c r="Z31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-1.2924100922948173E-3</v>
      </c>
      <c r="AA31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-2.5848201845896346E-3</v>
      </c>
      <c r="AB31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-9.4437988952565774E-4</v>
      </c>
      <c r="AC31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-1.8887597790513155E-3</v>
      </c>
      <c r="AD310">
        <f>(Table3916[[#This Row],[out_o1]]-Table3916[[#This Row],[t1]])*Table3916[[#This Row],[out_o1]]*(1-Table3916[[#This Row],[out_o1]])*Table3916[[#This Row],[out_h1]]</f>
        <v>1.741379306120848E-2</v>
      </c>
      <c r="AE310">
        <f>(Table3916[[#This Row],[out_o1]]-Table3916[[#This Row],[t1]])*Table3916[[#This Row],[out_o1]]*(1-Table3916[[#This Row],[out_o1]])*Table3916[[#This Row],[out_h2]]</f>
        <v>1.7322677524681047E-2</v>
      </c>
      <c r="AF310">
        <f>(Table3916[[#This Row],[out_o2]]-Table3916[[#This Row],[t2]])*Table3916[[#This Row],[out_o2]]*(1-Table3916[[#This Row],[out_o2]])*Table3916[[#This Row],[out_h1]]</f>
        <v>-2.2061135404428875E-2</v>
      </c>
      <c r="AG310">
        <f>(Table3916[[#This Row],[out_o2]]-Table3916[[#This Row],[t2]])*Table3916[[#This Row],[out_o2]]*(1-Table3916[[#This Row],[out_o2]])*Table3916[[#This Row],[out_h2]]</f>
        <v>-2.1945703219050684E-2</v>
      </c>
    </row>
    <row r="311" spans="1:33">
      <c r="A311">
        <v>18</v>
      </c>
      <c r="B311">
        <v>0.05</v>
      </c>
      <c r="C311">
        <v>0.1</v>
      </c>
      <c r="D311">
        <v>0.01</v>
      </c>
      <c r="E311">
        <v>0.99</v>
      </c>
      <c r="F311" s="29">
        <v>2</v>
      </c>
      <c r="G311">
        <f t="shared" si="40"/>
        <v>0.34421021925948764</v>
      </c>
      <c r="H311">
        <f t="shared" si="41"/>
        <v>0.5884204385189753</v>
      </c>
      <c r="I311">
        <f t="shared" si="42"/>
        <v>-0.17997562321179816</v>
      </c>
      <c r="J311">
        <f t="shared" si="43"/>
        <v>0.74004875357640354</v>
      </c>
      <c r="K311">
        <f t="shared" si="44"/>
        <v>-0.959943080383999</v>
      </c>
      <c r="L311">
        <f t="shared" si="45"/>
        <v>-1.6559213548986382</v>
      </c>
      <c r="M311">
        <f t="shared" si="46"/>
        <v>1.7489811659108878</v>
      </c>
      <c r="N311">
        <f t="shared" si="47"/>
        <v>0.5435007669395755</v>
      </c>
      <c r="O311">
        <f>((Table3916[[#This Row],[i1]]*Table3916[[#This Row],[w1]])+(Table3916[[#This Row],[i2]]*Table3916[[#This Row],[w2]]))</f>
        <v>7.6052554814871914E-2</v>
      </c>
      <c r="P311">
        <f>((Table3916[[#This Row],[i1]]*Table3916[[#This Row],[w3]])+(Table3916[[#This Row],[i2]]*Table3916[[#This Row],[w4]]))</f>
        <v>6.5006094197050446E-2</v>
      </c>
      <c r="Q311">
        <f>((1/(1 + EXP(-Table3916[[#This Row],[h1]]))))</f>
        <v>0.51900397968250711</v>
      </c>
      <c r="R311">
        <f>((1/(1 + EXP(-Table3916[[#This Row],[h2]]))))</f>
        <v>0.51624580300306799</v>
      </c>
      <c r="S311">
        <f>((Table3916[[#This Row],[out_h1]]*Table3916[[#This Row],[w5]])+(Table3916[[#This Row],[out_h2]]*Table3916[[#This Row],[w6]]))</f>
        <v>-1.3530767285575562</v>
      </c>
      <c r="T311">
        <f>((Table3916[[#This Row],[out_h1]]*Table3916[[#This Row],[w7]])+(Table3916[[#This Row],[out_h2]]*Table3916[[#This Row],[w8]]))</f>
        <v>1.1883081753590066</v>
      </c>
      <c r="U311">
        <f>((1/(1 + EXP(-Table3916[[#This Row],[o1]]))))</f>
        <v>0.20536781952001734</v>
      </c>
      <c r="V311">
        <f>((1/(1 + EXP(-Table3916[[#This Row],[o2]]))))</f>
        <v>0.76643834619897022</v>
      </c>
      <c r="W311">
        <f>((1/2 * (Table3916[[#This Row],[t1]]-Table3916[[#This Row],[out_o1]])^2))</f>
        <v>1.9084292452003031E-2</v>
      </c>
      <c r="X311">
        <f>((1/2 * (Table3916[[#This Row],[t2]]-Table3916[[#This Row],[out_o2]])^2))</f>
        <v>2.4989906525125744E-2</v>
      </c>
      <c r="Y311" s="30">
        <f>Table3916[[#This Row],[E1]]+Table3916[[#This Row],[E2]]</f>
        <v>4.4074198977128776E-2</v>
      </c>
      <c r="Z31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-1.255675838920311E-3</v>
      </c>
      <c r="AA31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-2.5113516778406219E-3</v>
      </c>
      <c r="AB31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-9.3047471199894779E-4</v>
      </c>
      <c r="AC31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-1.8609494239978956E-3</v>
      </c>
      <c r="AD311">
        <f>(Table3916[[#This Row],[out_o1]]-Table3916[[#This Row],[t1]])*Table3916[[#This Row],[out_o1]]*(1-Table3916[[#This Row],[out_o1]])*Table3916[[#This Row],[out_h1]]</f>
        <v>1.6547113974985234E-2</v>
      </c>
      <c r="AE311">
        <f>(Table3916[[#This Row],[out_o1]]-Table3916[[#This Row],[t1]])*Table3916[[#This Row],[out_o1]]*(1-Table3916[[#This Row],[out_o1]])*Table3916[[#This Row],[out_h2]]</f>
        <v>1.6459176568598206E-2</v>
      </c>
      <c r="AF311">
        <f>(Table3916[[#This Row],[out_o2]]-Table3916[[#This Row],[t2]])*Table3916[[#This Row],[out_o2]]*(1-Table3916[[#This Row],[out_o2]])*Table3916[[#This Row],[out_h1]]</f>
        <v>-2.0770491258868113E-2</v>
      </c>
      <c r="AG311">
        <f>(Table3916[[#This Row],[out_o2]]-Table3916[[#This Row],[t2]])*Table3916[[#This Row],[out_o2]]*(1-Table3916[[#This Row],[out_o2]])*Table3916[[#This Row],[out_h2]]</f>
        <v>-2.0660109283289142E-2</v>
      </c>
    </row>
    <row r="312" spans="1:33">
      <c r="A312">
        <v>19</v>
      </c>
      <c r="B312">
        <v>0.05</v>
      </c>
      <c r="C312">
        <v>0.1</v>
      </c>
      <c r="D312">
        <v>0.01</v>
      </c>
      <c r="E312">
        <v>0.99</v>
      </c>
      <c r="F312" s="29">
        <v>2</v>
      </c>
      <c r="G312">
        <f t="shared" si="40"/>
        <v>0.34672157093732825</v>
      </c>
      <c r="H312">
        <f t="shared" si="41"/>
        <v>0.59344314187465652</v>
      </c>
      <c r="I312">
        <f t="shared" si="42"/>
        <v>-0.17811467378780027</v>
      </c>
      <c r="J312">
        <f t="shared" si="43"/>
        <v>0.74377065242439933</v>
      </c>
      <c r="K312">
        <f t="shared" si="44"/>
        <v>-0.99303730833396942</v>
      </c>
      <c r="L312">
        <f t="shared" si="45"/>
        <v>-1.6888397080358346</v>
      </c>
      <c r="M312">
        <f t="shared" si="46"/>
        <v>1.790522148428624</v>
      </c>
      <c r="N312">
        <f t="shared" si="47"/>
        <v>0.5848209855061538</v>
      </c>
      <c r="O312">
        <f>((Table3916[[#This Row],[i1]]*Table3916[[#This Row],[w1]])+(Table3916[[#This Row],[i2]]*Table3916[[#This Row],[w2]]))</f>
        <v>7.6680392734332067E-2</v>
      </c>
      <c r="P312">
        <f>((Table3916[[#This Row],[i1]]*Table3916[[#This Row],[w3]])+(Table3916[[#This Row],[i2]]*Table3916[[#This Row],[w4]]))</f>
        <v>6.5471331553049919E-2</v>
      </c>
      <c r="Q312">
        <f>((1/(1 + EXP(-Table3916[[#This Row],[h1]]))))</f>
        <v>0.5191607105427567</v>
      </c>
      <c r="R312">
        <f>((1/(1 + EXP(-Table3916[[#This Row],[h2]]))))</f>
        <v>0.516361988673535</v>
      </c>
      <c r="S312">
        <f>((Table3916[[#This Row],[out_h1]]*Table3916[[#This Row],[w5]])+(Table3916[[#This Row],[out_h2]]*Table3916[[#This Row],[w6]]))</f>
        <v>-1.3875985847823458</v>
      </c>
      <c r="T312">
        <f>((Table3916[[#This Row],[out_h1]]*Table3916[[#This Row],[w7]])+(Table3916[[#This Row],[out_h2]]*Table3916[[#This Row],[w8]]))</f>
        <v>1.2315480779147219</v>
      </c>
      <c r="U312">
        <f>((1/(1 + EXP(-Table3916[[#This Row],[o1]]))))</f>
        <v>0.19979140585959954</v>
      </c>
      <c r="V312">
        <f>((1/(1 + EXP(-Table3916[[#This Row],[o2]]))))</f>
        <v>0.77408940925256875</v>
      </c>
      <c r="W312">
        <f>((1/2 * (Table3916[[#This Row],[t1]]-Table3916[[#This Row],[out_o1]])^2))</f>
        <v>1.8010388869081614E-2</v>
      </c>
      <c r="X312">
        <f>((1/2 * (Table3916[[#This Row],[t2]]-Table3916[[#This Row],[out_o2]])^2))</f>
        <v>2.330869159845237E-2</v>
      </c>
      <c r="Y312" s="30">
        <f>Table3916[[#This Row],[E1]]+Table3916[[#This Row],[E2]]</f>
        <v>4.1319080467533985E-2</v>
      </c>
      <c r="Z31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-1.2199182634981998E-3</v>
      </c>
      <c r="AA31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-2.4398365269963996E-3</v>
      </c>
      <c r="AB31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-9.1522312194624233E-4</v>
      </c>
      <c r="AC31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-1.8304462438924847E-3</v>
      </c>
      <c r="AD312">
        <f>(Table3916[[#This Row],[out_o1]]-Table3916[[#This Row],[t1]])*Table3916[[#This Row],[out_o1]]*(1-Table3916[[#This Row],[out_o1]])*Table3916[[#This Row],[out_h1]]</f>
        <v>1.5752822343186399E-2</v>
      </c>
      <c r="AE312">
        <f>(Table3916[[#This Row],[out_o1]]-Table3916[[#This Row],[t1]])*Table3916[[#This Row],[out_o1]]*(1-Table3916[[#This Row],[out_o1]])*Table3916[[#This Row],[out_h2]]</f>
        <v>1.5667901108781454E-2</v>
      </c>
      <c r="AF312">
        <f>(Table3916[[#This Row],[out_o2]]-Table3916[[#This Row],[t2]])*Table3916[[#This Row],[out_o2]]*(1-Table3916[[#This Row],[out_o2]])*Table3916[[#This Row],[out_h1]]</f>
        <v>-1.960213973360285E-2</v>
      </c>
      <c r="AG312">
        <f>(Table3916[[#This Row],[out_o2]]-Table3916[[#This Row],[t2]])*Table3916[[#This Row],[out_o2]]*(1-Table3916[[#This Row],[out_o2]])*Table3916[[#This Row],[out_h2]]</f>
        <v>-1.9496467374269993E-2</v>
      </c>
    </row>
    <row r="313" spans="1:33">
      <c r="A313">
        <v>20</v>
      </c>
      <c r="B313">
        <v>0.05</v>
      </c>
      <c r="C313">
        <v>0.1</v>
      </c>
      <c r="D313">
        <v>0.01</v>
      </c>
      <c r="E313">
        <v>0.99</v>
      </c>
      <c r="F313" s="29">
        <v>2</v>
      </c>
      <c r="G313">
        <f t="shared" si="40"/>
        <v>0.34916140746432467</v>
      </c>
      <c r="H313">
        <f t="shared" si="41"/>
        <v>0.59832281492864936</v>
      </c>
      <c r="I313">
        <f t="shared" si="42"/>
        <v>-0.1762842275439078</v>
      </c>
      <c r="J313">
        <f t="shared" si="43"/>
        <v>0.74743154491218433</v>
      </c>
      <c r="K313">
        <f t="shared" si="44"/>
        <v>-1.0245429530203423</v>
      </c>
      <c r="L313">
        <f t="shared" si="45"/>
        <v>-1.7201755102533975</v>
      </c>
      <c r="M313">
        <f t="shared" si="46"/>
        <v>1.8297264278958296</v>
      </c>
      <c r="N313">
        <f t="shared" si="47"/>
        <v>0.62381392025469373</v>
      </c>
      <c r="O313">
        <f>((Table3916[[#This Row],[i1]]*Table3916[[#This Row],[w1]])+(Table3916[[#This Row],[i2]]*Table3916[[#This Row],[w2]]))</f>
        <v>7.7290351866081172E-2</v>
      </c>
      <c r="P313">
        <f>((Table3916[[#This Row],[i1]]*Table3916[[#This Row],[w3]])+(Table3916[[#This Row],[i2]]*Table3916[[#This Row],[w4]]))</f>
        <v>6.5928943114023045E-2</v>
      </c>
      <c r="Q313">
        <f>((1/(1 + EXP(-Table3916[[#This Row],[h1]]))))</f>
        <v>0.51931297460540371</v>
      </c>
      <c r="R313">
        <f>((1/(1 + EXP(-Table3916[[#This Row],[h2]]))))</f>
        <v>0.51647626819679382</v>
      </c>
      <c r="S313">
        <f>((Table3916[[#This Row],[out_h1]]*Table3916[[#This Row],[w5]])+(Table3916[[#This Row],[out_h2]]*Table3916[[#This Row],[w6]]))</f>
        <v>-1.4204882767231886</v>
      </c>
      <c r="T313">
        <f>((Table3916[[#This Row],[out_h1]]*Table3916[[#This Row],[w7]])+(Table3916[[#This Row],[out_h2]]*Table3916[[#This Row],[w8]]))</f>
        <v>1.2723857595670596</v>
      </c>
      <c r="U313">
        <f>((1/(1 + EXP(-Table3916[[#This Row],[o1]]))))</f>
        <v>0.1945850486178895</v>
      </c>
      <c r="V313">
        <f>((1/(1 + EXP(-Table3916[[#This Row],[o2]]))))</f>
        <v>0.78115087705538966</v>
      </c>
      <c r="W313">
        <f>((1/2 * (Table3916[[#This Row],[t1]]-Table3916[[#This Row],[out_o1]])^2))</f>
        <v>1.7035820086634314E-2</v>
      </c>
      <c r="X313">
        <f>((1/2 * (Table3916[[#This Row],[t2]]-Table3916[[#This Row],[out_o2]])^2))</f>
        <v>2.1808978077366481E-2</v>
      </c>
      <c r="Y313" s="30">
        <f>Table3916[[#This Row],[E1]]+Table3916[[#This Row],[E2]]</f>
        <v>3.8844798164000799E-2</v>
      </c>
      <c r="Z31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-1.185308326234213E-3</v>
      </c>
      <c r="AA31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-2.3706166524684259E-3</v>
      </c>
      <c r="AB31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-8.9908773947090792E-4</v>
      </c>
      <c r="AC31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-1.7981754789418158E-3</v>
      </c>
      <c r="AD313">
        <f>(Table3916[[#This Row],[out_o1]]-Table3916[[#This Row],[t1]])*Table3916[[#This Row],[out_o1]]*(1-Table3916[[#This Row],[out_o1]])*Table3916[[#This Row],[out_h1]]</f>
        <v>1.5022937073357561E-2</v>
      </c>
      <c r="AE313">
        <f>(Table3916[[#This Row],[out_o1]]-Table3916[[#This Row],[t1]])*Table3916[[#This Row],[out_o1]]*(1-Table3916[[#This Row],[out_o1]])*Table3916[[#This Row],[out_h2]]</f>
        <v>1.4940875457422551E-2</v>
      </c>
      <c r="AF313">
        <f>(Table3916[[#This Row],[out_o2]]-Table3916[[#This Row],[t2]])*Table3916[[#This Row],[out_o2]]*(1-Table3916[[#This Row],[out_o2]])*Table3916[[#This Row],[out_h1]]</f>
        <v>-1.8541359058350321E-2</v>
      </c>
      <c r="AG313">
        <f>(Table3916[[#This Row],[out_o2]]-Table3916[[#This Row],[t2]])*Table3916[[#This Row],[out_o2]]*(1-Table3916[[#This Row],[out_o2]])*Table3916[[#This Row],[out_h2]]</f>
        <v>-1.8440078338173585E-2</v>
      </c>
    </row>
    <row r="314" spans="1:33">
      <c r="A314">
        <v>21</v>
      </c>
      <c r="B314">
        <v>0.05</v>
      </c>
      <c r="C314">
        <v>0.1</v>
      </c>
      <c r="D314">
        <v>0.01</v>
      </c>
      <c r="E314">
        <v>0.99</v>
      </c>
      <c r="F314" s="29">
        <v>2</v>
      </c>
      <c r="G314">
        <f t="shared" si="40"/>
        <v>0.35153202411679307</v>
      </c>
      <c r="H314">
        <f t="shared" si="41"/>
        <v>0.60306404823358617</v>
      </c>
      <c r="I314">
        <f t="shared" si="42"/>
        <v>-0.17448605206496598</v>
      </c>
      <c r="J314">
        <f t="shared" si="43"/>
        <v>0.75102789587006802</v>
      </c>
      <c r="K314">
        <f t="shared" si="44"/>
        <v>-1.0545888271670574</v>
      </c>
      <c r="L314">
        <f t="shared" si="45"/>
        <v>-1.7500572611682426</v>
      </c>
      <c r="M314">
        <f t="shared" si="46"/>
        <v>1.8668091460125302</v>
      </c>
      <c r="N314">
        <f t="shared" si="47"/>
        <v>0.66069407693104087</v>
      </c>
      <c r="O314">
        <f>((Table3916[[#This Row],[i1]]*Table3916[[#This Row],[w1]])+(Table3916[[#This Row],[i2]]*Table3916[[#This Row],[w2]]))</f>
        <v>7.7883006029198273E-2</v>
      </c>
      <c r="P314">
        <f>((Table3916[[#This Row],[i1]]*Table3916[[#This Row],[w3]])+(Table3916[[#This Row],[i2]]*Table3916[[#This Row],[w4]]))</f>
        <v>6.6378486983758506E-2</v>
      </c>
      <c r="Q314">
        <f>((1/(1 + EXP(-Table3916[[#This Row],[h1]]))))</f>
        <v>0.51946091539387318</v>
      </c>
      <c r="R314">
        <f>((1/(1 + EXP(-Table3916[[#This Row],[h2]]))))</f>
        <v>0.51658853129431459</v>
      </c>
      <c r="S314">
        <f>((Table3916[[#This Row],[out_h1]]*Table3916[[#This Row],[w5]])+(Table3916[[#This Row],[out_h2]]*Table3916[[#This Row],[w6]]))</f>
        <v>-1.4518771877522039</v>
      </c>
      <c r="T314">
        <f>((Table3916[[#This Row],[out_h1]]*Table3916[[#This Row],[w7]])+(Table3916[[#This Row],[out_h2]]*Table3916[[#This Row],[w8]]))</f>
        <v>1.3110413706899828</v>
      </c>
      <c r="U314">
        <f>((1/(1 + EXP(-Table3916[[#This Row],[o1]]))))</f>
        <v>0.18971283310339951</v>
      </c>
      <c r="V314">
        <f>((1/(1 + EXP(-Table3916[[#This Row],[o2]]))))</f>
        <v>0.78768736270147843</v>
      </c>
      <c r="W314">
        <f>((1/2 * (Table3916[[#This Row],[t1]]-Table3916[[#This Row],[out_o1]])^2))</f>
        <v>1.6148351191025163E-2</v>
      </c>
      <c r="X314">
        <f>((1/2 * (Table3916[[#This Row],[t2]]-Table3916[[#This Row],[out_o2]])^2))</f>
        <v>2.0465201605341567E-2</v>
      </c>
      <c r="Y314" s="30">
        <f>Table3916[[#This Row],[E1]]+Table3916[[#This Row],[E2]]</f>
        <v>3.661355279636673E-2</v>
      </c>
      <c r="Z31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-1.1519445739576451E-3</v>
      </c>
      <c r="AA31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-2.3038891479152902E-3</v>
      </c>
      <c r="AB31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-8.8241884364080006E-4</v>
      </c>
      <c r="AC31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-1.7648376872816001E-3</v>
      </c>
      <c r="AD314">
        <f>(Table3916[[#This Row],[out_o1]]-Table3916[[#This Row],[t1]])*Table3916[[#This Row],[out_o1]]*(1-Table3916[[#This Row],[out_o1]])*Table3916[[#This Row],[out_h1]]</f>
        <v>1.4350519978515492E-2</v>
      </c>
      <c r="AE314">
        <f>(Table3916[[#This Row],[out_o1]]-Table3916[[#This Row],[t1]])*Table3916[[#This Row],[out_o1]]*(1-Table3916[[#This Row],[out_o1]])*Table3916[[#This Row],[out_h2]]</f>
        <v>1.4271168088536568E-2</v>
      </c>
      <c r="AF314">
        <f>(Table3916[[#This Row],[out_o2]]-Table3916[[#This Row],[t2]])*Table3916[[#This Row],[out_o2]]*(1-Table3916[[#This Row],[out_o2]])*Table3916[[#This Row],[out_h1]]</f>
        <v>-1.7575415904046487E-2</v>
      </c>
      <c r="AG314">
        <f>(Table3916[[#This Row],[out_o2]]-Table3916[[#This Row],[t2]])*Table3916[[#This Row],[out_o2]]*(1-Table3916[[#This Row],[out_o2]])*Table3916[[#This Row],[out_h2]]</f>
        <v>-1.7478231797042724E-2</v>
      </c>
    </row>
    <row r="315" spans="1:33">
      <c r="A315">
        <v>22</v>
      </c>
      <c r="B315">
        <v>0.05</v>
      </c>
      <c r="C315">
        <v>0.1</v>
      </c>
      <c r="D315">
        <v>0.01</v>
      </c>
      <c r="E315">
        <v>0.99</v>
      </c>
      <c r="F315" s="29">
        <v>2</v>
      </c>
      <c r="G315">
        <f t="shared" si="40"/>
        <v>0.35383591326470837</v>
      </c>
      <c r="H315">
        <f t="shared" si="41"/>
        <v>0.60767182652941676</v>
      </c>
      <c r="I315">
        <f t="shared" si="42"/>
        <v>-0.17272121437768437</v>
      </c>
      <c r="J315">
        <f t="shared" si="43"/>
        <v>0.75455757124463119</v>
      </c>
      <c r="K315">
        <f t="shared" si="44"/>
        <v>-1.0832898671240883</v>
      </c>
      <c r="L315">
        <f t="shared" si="45"/>
        <v>-1.7785995973453157</v>
      </c>
      <c r="M315">
        <f t="shared" si="46"/>
        <v>1.9019599778206233</v>
      </c>
      <c r="N315">
        <f t="shared" si="47"/>
        <v>0.69565054052512632</v>
      </c>
      <c r="O315">
        <f>((Table3916[[#This Row],[i1]]*Table3916[[#This Row],[w1]])+(Table3916[[#This Row],[i2]]*Table3916[[#This Row],[w2]]))</f>
        <v>7.8458978316177097E-2</v>
      </c>
      <c r="P315">
        <f>((Table3916[[#This Row],[i1]]*Table3916[[#This Row],[w3]])+(Table3916[[#This Row],[i2]]*Table3916[[#This Row],[w4]]))</f>
        <v>6.6819696405578902E-2</v>
      </c>
      <c r="Q315">
        <f>((1/(1 + EXP(-Table3916[[#This Row],[h1]]))))</f>
        <v>0.51960468871370791</v>
      </c>
      <c r="R315">
        <f>((1/(1 + EXP(-Table3916[[#This Row],[h2]]))))</f>
        <v>0.51669871142984114</v>
      </c>
      <c r="S315">
        <f>((Table3916[[#This Row],[out_h1]]*Table3916[[#This Row],[w5]])+(Table3916[[#This Row],[out_h2]]*Table3916[[#This Row],[w6]]))</f>
        <v>-1.4818826142916848</v>
      </c>
      <c r="T315">
        <f>((Table3916[[#This Row],[out_h1]]*Table3916[[#This Row],[w7]])+(Table3916[[#This Row],[out_h2]]*Table3916[[#This Row],[w8]]))</f>
        <v>1.3477090601162209</v>
      </c>
      <c r="U315">
        <f>((1/(1 + EXP(-Table3916[[#This Row],[o1]]))))</f>
        <v>0.18514322991395082</v>
      </c>
      <c r="V315">
        <f>((1/(1 + EXP(-Table3916[[#This Row],[o2]]))))</f>
        <v>0.79375483518090706</v>
      </c>
      <c r="W315">
        <f>((1/2 * (Table3916[[#This Row],[t1]]-Table3916[[#This Row],[out_o1]])^2))</f>
        <v>1.5337575492345518E-2</v>
      </c>
      <c r="X315">
        <f>((1/2 * (Table3916[[#This Row],[t2]]-Table3916[[#This Row],[out_o2]])^2))</f>
        <v>1.9256082357436474E-2</v>
      </c>
      <c r="Y315" s="30">
        <f>Table3916[[#This Row],[E1]]+Table3916[[#This Row],[E2]]</f>
        <v>3.4593657849781995E-2</v>
      </c>
      <c r="Z31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-1.1198745755002274E-3</v>
      </c>
      <c r="AA31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-2.2397491510004548E-3</v>
      </c>
      <c r="AB31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-8.6548094886699329E-4</v>
      </c>
      <c r="AC31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-1.7309618977339866E-3</v>
      </c>
      <c r="AD315">
        <f>(Table3916[[#This Row],[out_o1]]-Table3916[[#This Row],[t1]])*Table3916[[#This Row],[out_o1]]*(1-Table3916[[#This Row],[out_o1]])*Table3916[[#This Row],[out_h1]]</f>
        <v>1.3729525559798538E-2</v>
      </c>
      <c r="AE315">
        <f>(Table3916[[#This Row],[out_o1]]-Table3916[[#This Row],[t1]])*Table3916[[#This Row],[out_o1]]*(1-Table3916[[#This Row],[out_o1]])*Table3916[[#This Row],[out_h2]]</f>
        <v>1.3652740861235078E-2</v>
      </c>
      <c r="AF315">
        <f>(Table3916[[#This Row],[out_o2]]-Table3916[[#This Row],[t2]])*Table3916[[#This Row],[out_o2]]*(1-Table3916[[#This Row],[out_o2]])*Table3916[[#This Row],[out_h1]]</f>
        <v>-1.6693299533908121E-2</v>
      </c>
      <c r="AG315">
        <f>(Table3916[[#This Row],[out_o2]]-Table3916[[#This Row],[t2]])*Table3916[[#This Row],[out_o2]]*(1-Table3916[[#This Row],[out_o2]])*Table3916[[#This Row],[out_h2]]</f>
        <v>-1.6599939427096134E-2</v>
      </c>
    </row>
    <row r="316" spans="1:33">
      <c r="A316">
        <v>23</v>
      </c>
      <c r="B316">
        <v>0.05</v>
      </c>
      <c r="C316">
        <v>0.1</v>
      </c>
      <c r="D316">
        <v>0.01</v>
      </c>
      <c r="E316">
        <v>0.99</v>
      </c>
      <c r="F316" s="29">
        <v>2</v>
      </c>
      <c r="G316">
        <f t="shared" si="40"/>
        <v>0.35607566241570882</v>
      </c>
      <c r="H316">
        <f t="shared" si="41"/>
        <v>0.61215132483141765</v>
      </c>
      <c r="I316">
        <f t="shared" si="42"/>
        <v>-0.17099025247995039</v>
      </c>
      <c r="J316">
        <f t="shared" si="43"/>
        <v>0.75801949504009913</v>
      </c>
      <c r="K316">
        <f t="shared" si="44"/>
        <v>-1.1107489182436854</v>
      </c>
      <c r="L316">
        <f t="shared" si="45"/>
        <v>-1.8059050790677857</v>
      </c>
      <c r="M316">
        <f t="shared" si="46"/>
        <v>1.9353465768884395</v>
      </c>
      <c r="N316">
        <f t="shared" si="47"/>
        <v>0.7288504193793186</v>
      </c>
      <c r="O316">
        <f>((Table3916[[#This Row],[i1]]*Table3916[[#This Row],[w1]])+(Table3916[[#This Row],[i2]]*Table3916[[#This Row],[w2]]))</f>
        <v>7.9018915603927209E-2</v>
      </c>
      <c r="P316">
        <f>((Table3916[[#This Row],[i1]]*Table3916[[#This Row],[w3]])+(Table3916[[#This Row],[i2]]*Table3916[[#This Row],[w4]]))</f>
        <v>6.7252436880012409E-2</v>
      </c>
      <c r="Q316">
        <f>((1/(1 + EXP(-Table3916[[#This Row],[h1]]))))</f>
        <v>0.51974445628927368</v>
      </c>
      <c r="R316">
        <f>((1/(1 + EXP(-Table3916[[#This Row],[h2]]))))</f>
        <v>0.51680677509750528</v>
      </c>
      <c r="S316">
        <f>((Table3916[[#This Row],[out_h1]]*Table3916[[#This Row],[w5]])+(Table3916[[#This Row],[out_h2]]*Table3916[[#This Row],[w6]]))</f>
        <v>-1.5106095726316908</v>
      </c>
      <c r="T316">
        <f>((Table3916[[#This Row],[out_h1]]*Table3916[[#This Row],[w7]])+(Table3916[[#This Row],[out_h2]]*Table3916[[#This Row],[w8]]))</f>
        <v>1.3825604891040788</v>
      </c>
      <c r="U316">
        <f>((1/(1 + EXP(-Table3916[[#This Row],[o1]]))))</f>
        <v>0.18084847209029734</v>
      </c>
      <c r="V316">
        <f>((1/(1 + EXP(-Table3916[[#This Row],[o2]]))))</f>
        <v>0.79940191121624782</v>
      </c>
      <c r="W316">
        <f>((1/2 * (Table3916[[#This Row],[t1]]-Table3916[[#This Row],[out_o1]])^2))</f>
        <v>1.4594600207794552E-2</v>
      </c>
      <c r="X316">
        <f>((1/2 * (Table3916[[#This Row],[t2]]-Table3916[[#This Row],[out_o2]])^2))</f>
        <v>1.816381572400954E-2</v>
      </c>
      <c r="Y316" s="30">
        <f>Table3916[[#This Row],[E1]]+Table3916[[#This Row],[E2]]</f>
        <v>3.2758415931804091E-2</v>
      </c>
      <c r="Z31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-1.0891103336337104E-3</v>
      </c>
      <c r="AA31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-2.1782206672674208E-3</v>
      </c>
      <c r="AB31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-8.4847300258969515E-4</v>
      </c>
      <c r="AC31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-1.6969460051793903E-3</v>
      </c>
      <c r="AD316">
        <f>(Table3916[[#This Row],[out_o1]]-Table3916[[#This Row],[t1]])*Table3916[[#This Row],[out_o1]]*(1-Table3916[[#This Row],[out_o1]])*Table3916[[#This Row],[out_h1]]</f>
        <v>1.3154672931800263E-2</v>
      </c>
      <c r="AE316">
        <f>(Table3916[[#This Row],[out_o1]]-Table3916[[#This Row],[t1]])*Table3916[[#This Row],[out_o1]]*(1-Table3916[[#This Row],[out_o1]])*Table3916[[#This Row],[out_h2]]</f>
        <v>1.3080320555766248E-2</v>
      </c>
      <c r="AF316">
        <f>(Table3916[[#This Row],[out_o2]]-Table3916[[#This Row],[t2]])*Table3916[[#This Row],[out_o2]]*(1-Table3916[[#This Row],[out_o2]])*Table3916[[#This Row],[out_h1]]</f>
        <v>-1.5885481398677747E-2</v>
      </c>
      <c r="AG316">
        <f>(Table3916[[#This Row],[out_o2]]-Table3916[[#This Row],[t2]])*Table3916[[#This Row],[out_o2]]*(1-Table3916[[#This Row],[out_o2]])*Table3916[[#This Row],[out_h2]]</f>
        <v>-1.5795694043829831E-2</v>
      </c>
    </row>
    <row r="317" spans="1:33">
      <c r="A317">
        <v>24</v>
      </c>
      <c r="B317">
        <v>0.05</v>
      </c>
      <c r="C317">
        <v>0.1</v>
      </c>
      <c r="D317">
        <v>0.01</v>
      </c>
      <c r="E317">
        <v>0.99</v>
      </c>
      <c r="F317" s="29">
        <v>2</v>
      </c>
      <c r="G317">
        <f t="shared" si="40"/>
        <v>0.35825388308297623</v>
      </c>
      <c r="H317">
        <f t="shared" si="41"/>
        <v>0.61650776616595249</v>
      </c>
      <c r="I317">
        <f t="shared" si="42"/>
        <v>-0.169293306474771</v>
      </c>
      <c r="J317">
        <f t="shared" si="43"/>
        <v>0.76141338705045791</v>
      </c>
      <c r="K317">
        <f t="shared" si="44"/>
        <v>-1.1370582641072859</v>
      </c>
      <c r="L317">
        <f t="shared" si="45"/>
        <v>-1.8320657201793182</v>
      </c>
      <c r="M317">
        <f t="shared" si="46"/>
        <v>1.9671175396857949</v>
      </c>
      <c r="N317">
        <f t="shared" si="47"/>
        <v>0.76044180746697831</v>
      </c>
      <c r="O317">
        <f>((Table3916[[#This Row],[i1]]*Table3916[[#This Row],[w1]])+(Table3916[[#This Row],[i2]]*Table3916[[#This Row],[w2]]))</f>
        <v>7.9563470770744063E-2</v>
      </c>
      <c r="P317">
        <f>((Table3916[[#This Row],[i1]]*Table3916[[#This Row],[w3]])+(Table3916[[#This Row],[i2]]*Table3916[[#This Row],[w4]]))</f>
        <v>6.7676673381307256E-2</v>
      </c>
      <c r="Q317">
        <f>((1/(1 + EXP(-Table3916[[#This Row],[h1]]))))</f>
        <v>0.51988038132483871</v>
      </c>
      <c r="R317">
        <f>((1/(1 + EXP(-Table3916[[#This Row],[h2]]))))</f>
        <v>0.51691271363278923</v>
      </c>
      <c r="S317">
        <f>((Table3916[[#This Row],[out_h1]]*Table3916[[#This Row],[w5]])+(Table3916[[#This Row],[out_h2]]*Table3916[[#This Row],[w6]]))</f>
        <v>-1.5381523469041567</v>
      </c>
      <c r="T317">
        <f>((Table3916[[#This Row],[out_h1]]*Table3916[[#This Row],[w7]])+(Table3916[[#This Row],[out_h2]]*Table3916[[#This Row],[w8]]))</f>
        <v>1.4157478549002085</v>
      </c>
      <c r="U317">
        <f>((1/(1 + EXP(-Table3916[[#This Row],[o1]]))))</f>
        <v>0.17680402971075262</v>
      </c>
      <c r="V317">
        <f>((1/(1 + EXP(-Table3916[[#This Row],[o2]]))))</f>
        <v>0.80467094860910204</v>
      </c>
      <c r="W317">
        <f>((1/2 * (Table3916[[#This Row],[t1]]-Table3916[[#This Row],[out_o1]])^2))</f>
        <v>1.3911792163872821E-2</v>
      </c>
      <c r="X317">
        <f>((1/2 * (Table3916[[#This Row],[t2]]-Table3916[[#This Row],[out_o2]])^2))</f>
        <v>1.7173428644725045E-2</v>
      </c>
      <c r="Y317" s="30">
        <f>Table3916[[#This Row],[E1]]+Table3916[[#This Row],[E2]]</f>
        <v>3.1085220808597866E-2</v>
      </c>
      <c r="Z31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-1.0596393636071485E-3</v>
      </c>
      <c r="AA31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-2.1192787272142971E-3</v>
      </c>
      <c r="AB31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-8.3154374948760242E-4</v>
      </c>
      <c r="AC31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-1.6630874989752048E-3</v>
      </c>
      <c r="AD317">
        <f>(Table3916[[#This Row],[out_o1]]-Table3916[[#This Row],[t1]])*Table3916[[#This Row],[out_o1]]*(1-Table3916[[#This Row],[out_o1]])*Table3916[[#This Row],[out_h1]]</f>
        <v>1.2621336976385074E-2</v>
      </c>
      <c r="AE317">
        <f>(Table3916[[#This Row],[out_o1]]-Table3916[[#This Row],[t1]])*Table3916[[#This Row],[out_o1]]*(1-Table3916[[#This Row],[out_o1]])*Table3916[[#This Row],[out_h2]]</f>
        <v>1.2549289760677805E-2</v>
      </c>
      <c r="AF317">
        <f>(Table3916[[#This Row],[out_o2]]-Table3916[[#This Row],[t2]])*Table3916[[#This Row],[out_o2]]*(1-Table3916[[#This Row],[out_o2]])*Table3916[[#This Row],[out_h1]]</f>
        <v>-1.5143703384631238E-2</v>
      </c>
      <c r="AG317">
        <f>(Table3916[[#This Row],[out_o2]]-Table3916[[#This Row],[t2]])*Table3916[[#This Row],[out_o2]]*(1-Table3916[[#This Row],[out_o2]])*Table3916[[#This Row],[out_h2]]</f>
        <v>-1.5057257577312978E-2</v>
      </c>
    </row>
    <row r="318" spans="1:33">
      <c r="A318">
        <v>25</v>
      </c>
      <c r="B318">
        <v>0.05</v>
      </c>
      <c r="C318">
        <v>0.1</v>
      </c>
      <c r="D318">
        <v>0.01</v>
      </c>
      <c r="E318">
        <v>0.99</v>
      </c>
      <c r="F318" s="29">
        <v>2</v>
      </c>
      <c r="G318">
        <f t="shared" si="40"/>
        <v>0.36037316181019052</v>
      </c>
      <c r="H318">
        <f t="shared" si="41"/>
        <v>0.62074632362038107</v>
      </c>
      <c r="I318">
        <f t="shared" si="42"/>
        <v>-0.1676302189757958</v>
      </c>
      <c r="J318">
        <f t="shared" si="43"/>
        <v>0.76473956204840832</v>
      </c>
      <c r="K318">
        <f t="shared" si="44"/>
        <v>-1.1623009380600562</v>
      </c>
      <c r="L318">
        <f t="shared" si="45"/>
        <v>-1.8571642997006739</v>
      </c>
      <c r="M318">
        <f t="shared" si="46"/>
        <v>1.9974049464550574</v>
      </c>
      <c r="N318">
        <f t="shared" si="47"/>
        <v>0.79055632262160425</v>
      </c>
      <c r="O318">
        <f>((Table3916[[#This Row],[i1]]*Table3916[[#This Row],[w1]])+(Table3916[[#This Row],[i2]]*Table3916[[#This Row],[w2]]))</f>
        <v>8.0093290452547636E-2</v>
      </c>
      <c r="P318">
        <f>((Table3916[[#This Row],[i1]]*Table3916[[#This Row],[w3]])+(Table3916[[#This Row],[i2]]*Table3916[[#This Row],[w4]]))</f>
        <v>6.8092445256051043E-2</v>
      </c>
      <c r="Q318">
        <f>((1/(1 + EXP(-Table3916[[#This Row],[h1]]))))</f>
        <v>0.52001262544886595</v>
      </c>
      <c r="R318">
        <f>((1/(1 + EXP(-Table3916[[#This Row],[h2]]))))</f>
        <v>0.51701653694257332</v>
      </c>
      <c r="S318">
        <f>((Table3916[[#This Row],[out_h1]]*Table3916[[#This Row],[w5]])+(Table3916[[#This Row],[out_h2]]*Table3916[[#This Row],[w6]]))</f>
        <v>-1.5645958171269112</v>
      </c>
      <c r="T318">
        <f>((Table3916[[#This Row],[out_h1]]*Table3916[[#This Row],[w7]])+(Table3916[[#This Row],[out_h2]]*Table3916[[#This Row],[w8]]))</f>
        <v>1.4474064824705235</v>
      </c>
      <c r="U318">
        <f>((1/(1 + EXP(-Table3916[[#This Row],[o1]]))))</f>
        <v>0.17298816597327588</v>
      </c>
      <c r="V318">
        <f>((1/(1 + EXP(-Table3916[[#This Row],[o2]]))))</f>
        <v>0.80959896817763077</v>
      </c>
      <c r="W318">
        <f>((1/2 * (Table3916[[#This Row],[t1]]-Table3916[[#This Row],[out_o1]])^2))</f>
        <v>1.328257112366606E-2</v>
      </c>
      <c r="X318">
        <f>((1/2 * (Table3916[[#This Row],[t2]]-Table3916[[#This Row],[out_o2]])^2))</f>
        <v>1.6272266141287735E-2</v>
      </c>
      <c r="Y318" s="30">
        <f>Table3916[[#This Row],[E1]]+Table3916[[#This Row],[E2]]</f>
        <v>2.9554837264953795E-2</v>
      </c>
      <c r="Z31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-1.031432652270211E-3</v>
      </c>
      <c r="AA31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-2.0628653045404221E-3</v>
      </c>
      <c r="AB31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-8.148034397409495E-4</v>
      </c>
      <c r="AC31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-1.629606879481899E-3</v>
      </c>
      <c r="AD318">
        <f>(Table3916[[#This Row],[out_o1]]-Table3916[[#This Row],[t1]])*Table3916[[#This Row],[out_o1]]*(1-Table3916[[#This Row],[out_o1]])*Table3916[[#This Row],[out_h1]]</f>
        <v>1.2125455979939897E-2</v>
      </c>
      <c r="AE318">
        <f>(Table3916[[#This Row],[out_o1]]-Table3916[[#This Row],[t1]])*Table3916[[#This Row],[out_o1]]*(1-Table3916[[#This Row],[out_o1]])*Table3916[[#This Row],[out_h2]]</f>
        <v>1.2055594331362237E-2</v>
      </c>
      <c r="AF318">
        <f>(Table3916[[#This Row],[out_o2]]-Table3916[[#This Row],[t2]])*Table3916[[#This Row],[out_o2]]*(1-Table3916[[#This Row],[out_o2]])*Table3916[[#This Row],[out_h1]]</f>
        <v>-1.4460794312324938E-2</v>
      </c>
      <c r="AG318">
        <f>(Table3916[[#This Row],[out_o2]]-Table3916[[#This Row],[t2]])*Table3916[[#This Row],[out_o2]]*(1-Table3916[[#This Row],[out_o2]])*Table3916[[#This Row],[out_h2]]</f>
        <v>-1.4377477451328302E-2</v>
      </c>
    </row>
    <row r="319" spans="1:33">
      <c r="A319">
        <v>26</v>
      </c>
      <c r="B319">
        <v>0.05</v>
      </c>
      <c r="C319">
        <v>0.1</v>
      </c>
      <c r="D319">
        <v>0.01</v>
      </c>
      <c r="E319">
        <v>0.99</v>
      </c>
      <c r="F319" s="29">
        <v>2</v>
      </c>
      <c r="G319">
        <f t="shared" si="40"/>
        <v>0.36243602711473094</v>
      </c>
      <c r="H319">
        <f t="shared" si="41"/>
        <v>0.6248720542294619</v>
      </c>
      <c r="I319">
        <f t="shared" si="42"/>
        <v>-0.16600061209631389</v>
      </c>
      <c r="J319">
        <f t="shared" si="43"/>
        <v>0.76799877580737208</v>
      </c>
      <c r="K319">
        <f t="shared" si="44"/>
        <v>-1.1865518500199359</v>
      </c>
      <c r="L319">
        <f t="shared" si="45"/>
        <v>-1.8812754883633984</v>
      </c>
      <c r="M319">
        <f t="shared" si="46"/>
        <v>2.0263265350797073</v>
      </c>
      <c r="N319">
        <f t="shared" si="47"/>
        <v>0.81931127752426081</v>
      </c>
      <c r="O319">
        <f>((Table3916[[#This Row],[i1]]*Table3916[[#This Row],[w1]])+(Table3916[[#This Row],[i2]]*Table3916[[#This Row],[w2]]))</f>
        <v>8.060900677868274E-2</v>
      </c>
      <c r="P319">
        <f>((Table3916[[#This Row],[i1]]*Table3916[[#This Row],[w3]])+(Table3916[[#This Row],[i2]]*Table3916[[#This Row],[w4]]))</f>
        <v>6.8499846975921513E-2</v>
      </c>
      <c r="Q319">
        <f>((1/(1 + EXP(-Table3916[[#This Row],[h1]]))))</f>
        <v>0.52014134665197742</v>
      </c>
      <c r="R319">
        <f>((1/(1 + EXP(-Table3916[[#This Row],[h2]]))))</f>
        <v>0.51711826869759925</v>
      </c>
      <c r="S319">
        <f>((Table3916[[#This Row],[out_h1]]*Table3916[[#This Row],[w5]])+(Table3916[[#This Row],[out_h2]]*Table3916[[#This Row],[w6]]))</f>
        <v>-1.5900166006274756</v>
      </c>
      <c r="T319">
        <f>((Table3916[[#This Row],[out_h1]]*Table3916[[#This Row],[w7]])+(Table3916[[#This Row],[out_h2]]*Table3916[[#This Row],[w8]]))</f>
        <v>1.4776570420707584</v>
      </c>
      <c r="U319">
        <f>((1/(1 + EXP(-Table3916[[#This Row],[o1]]))))</f>
        <v>0.1693815613548823</v>
      </c>
      <c r="V319">
        <f>((1/(1 + EXP(-Table3916[[#This Row],[o2]]))))</f>
        <v>0.8142184298973717</v>
      </c>
      <c r="W319">
        <f>((1/2 * (Table3916[[#This Row],[t1]]-Table3916[[#This Row],[out_o1]])^2))</f>
        <v>1.2701241049960055E-2</v>
      </c>
      <c r="X319">
        <f>((1/2 * (Table3916[[#This Row],[t2]]-Table3916[[#This Row],[out_o2]])^2))</f>
        <v>1.5449580193872612E-2</v>
      </c>
      <c r="Y319" s="30">
        <f>Table3916[[#This Row],[E1]]+Table3916[[#This Row],[E2]]</f>
        <v>2.8150821243832669E-2</v>
      </c>
      <c r="Z31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-1.0044503686779539E-3</v>
      </c>
      <c r="AA31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-2.0089007373559078E-3</v>
      </c>
      <c r="AB31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-7.9833277188524725E-4</v>
      </c>
      <c r="AC31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-1.5966655437704945E-3</v>
      </c>
      <c r="AD319">
        <f>(Table3916[[#This Row],[out_o1]]-Table3916[[#This Row],[t1]])*Table3916[[#This Row],[out_o1]]*(1-Table3916[[#This Row],[out_o1]])*Table3916[[#This Row],[out_h1]]</f>
        <v>1.1663453285086995E-2</v>
      </c>
      <c r="AE319">
        <f>(Table3916[[#This Row],[out_o1]]-Table3916[[#This Row],[t1]])*Table3916[[#This Row],[out_o1]]*(1-Table3916[[#This Row],[out_o1]])*Table3916[[#This Row],[out_h2]]</f>
        <v>1.1595664925778465E-2</v>
      </c>
      <c r="AF319">
        <f>(Table3916[[#This Row],[out_o2]]-Table3916[[#This Row],[t2]])*Table3916[[#This Row],[out_o2]]*(1-Table3916[[#This Row],[out_o2]])*Table3916[[#This Row],[out_h1]]</f>
        <v>-1.3830512529030453E-2</v>
      </c>
      <c r="AG319">
        <f>(Table3916[[#This Row],[out_o2]]-Table3916[[#This Row],[t2]])*Table3916[[#This Row],[out_o2]]*(1-Table3916[[#This Row],[out_o2]])*Table3916[[#This Row],[out_h2]]</f>
        <v>-1.3750129152870513E-2</v>
      </c>
    </row>
    <row r="320" spans="1:33">
      <c r="A320">
        <v>27</v>
      </c>
      <c r="B320">
        <v>0.05</v>
      </c>
      <c r="C320">
        <v>0.1</v>
      </c>
      <c r="D320">
        <v>0.01</v>
      </c>
      <c r="E320">
        <v>0.99</v>
      </c>
      <c r="F320" s="29">
        <v>2</v>
      </c>
      <c r="G320">
        <f t="shared" si="40"/>
        <v>0.36444492785208688</v>
      </c>
      <c r="H320">
        <f t="shared" si="41"/>
        <v>0.62888985570417377</v>
      </c>
      <c r="I320">
        <f t="shared" si="42"/>
        <v>-0.1644039465525434</v>
      </c>
      <c r="J320">
        <f t="shared" si="43"/>
        <v>0.77119210689491302</v>
      </c>
      <c r="K320">
        <f t="shared" si="44"/>
        <v>-1.2098787565901099</v>
      </c>
      <c r="L320">
        <f t="shared" si="45"/>
        <v>-1.9044668182149553</v>
      </c>
      <c r="M320">
        <f t="shared" si="46"/>
        <v>2.0539875601377684</v>
      </c>
      <c r="N320">
        <f t="shared" si="47"/>
        <v>0.84681153583000179</v>
      </c>
      <c r="O320">
        <f>((Table3916[[#This Row],[i1]]*Table3916[[#This Row],[w1]])+(Table3916[[#This Row],[i2]]*Table3916[[#This Row],[w2]]))</f>
        <v>8.1111231963021724E-2</v>
      </c>
      <c r="P320">
        <f>((Table3916[[#This Row],[i1]]*Table3916[[#This Row],[w3]])+(Table3916[[#This Row],[i2]]*Table3916[[#This Row],[w4]]))</f>
        <v>6.8899013361864131E-2</v>
      </c>
      <c r="Q320">
        <f>((1/(1 + EXP(-Table3916[[#This Row],[h1]]))))</f>
        <v>0.52026669793781599</v>
      </c>
      <c r="R320">
        <f>((1/(1 + EXP(-Table3916[[#This Row],[h2]]))))</f>
        <v>0.51721794264191456</v>
      </c>
      <c r="S320">
        <f>((Table3916[[#This Row],[out_h1]]*Table3916[[#This Row],[w5]])+(Table3916[[#This Row],[out_h2]]*Table3916[[#This Row],[w6]]))</f>
        <v>-1.6144840351431795</v>
      </c>
      <c r="T320">
        <f>((Table3916[[#This Row],[out_h1]]*Table3916[[#This Row],[w7]])+(Table3916[[#This Row],[out_h2]]*Table3916[[#This Row],[w8]]))</f>
        <v>1.5066074458856615</v>
      </c>
      <c r="U320">
        <f>((1/(1 + EXP(-Table3916[[#This Row],[o1]]))))</f>
        <v>0.16596699465201875</v>
      </c>
      <c r="V320">
        <f>((1/(1 + EXP(-Table3916[[#This Row],[o2]]))))</f>
        <v>0.81855788618248804</v>
      </c>
      <c r="W320">
        <f>((1/2 * (Table3916[[#This Row],[t1]]-Table3916[[#This Row],[out_o1]])^2))</f>
        <v>1.2162851710391422E-2</v>
      </c>
      <c r="X320">
        <f>((1/2 * (Table3916[[#This Row],[t2]]-Table3916[[#This Row],[out_o2]])^2))</f>
        <v>1.4696199195108362E-2</v>
      </c>
      <c r="Y320" s="30">
        <f>Table3916[[#This Row],[E1]]+Table3916[[#This Row],[E2]]</f>
        <v>2.6859050905499782E-2</v>
      </c>
      <c r="Z32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-9.7864595122683384E-4</v>
      </c>
      <c r="AA32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-1.9572919024536677E-3</v>
      </c>
      <c r="AB32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-7.8218974115765681E-4</v>
      </c>
      <c r="AC32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-1.5643794823153136E-3</v>
      </c>
      <c r="AD320">
        <f>(Table3916[[#This Row],[out_o1]]-Table3916[[#This Row],[t1]])*Table3916[[#This Row],[out_o1]]*(1-Table3916[[#This Row],[out_o1]])*Table3916[[#This Row],[out_h1]]</f>
        <v>1.1232170796910827E-2</v>
      </c>
      <c r="AE320">
        <f>(Table3916[[#This Row],[out_o1]]-Table3916[[#This Row],[t1]])*Table3916[[#This Row],[out_o1]]*(1-Table3916[[#This Row],[out_o1]])*Table3916[[#This Row],[out_h2]]</f>
        <v>1.1166350439126473E-2</v>
      </c>
      <c r="AF320">
        <f>(Table3916[[#This Row],[out_o2]]-Table3916[[#This Row],[t2]])*Table3916[[#This Row],[out_o2]]*(1-Table3916[[#This Row],[out_o2]])*Table3916[[#This Row],[out_h1]]</f>
        <v>-1.3247411726523342E-2</v>
      </c>
      <c r="AG320">
        <f>(Table3916[[#This Row],[out_o2]]-Table3916[[#This Row],[t2]])*Table3916[[#This Row],[out_o2]]*(1-Table3916[[#This Row],[out_o2]])*Table3916[[#This Row],[out_h2]]</f>
        <v>-1.3169782086151757E-2</v>
      </c>
    </row>
    <row r="321" spans="1:33">
      <c r="A321">
        <v>28</v>
      </c>
      <c r="B321">
        <v>0.05</v>
      </c>
      <c r="C321">
        <v>0.1</v>
      </c>
      <c r="D321">
        <v>0.01</v>
      </c>
      <c r="E321">
        <v>0.99</v>
      </c>
      <c r="F321" s="29">
        <v>2</v>
      </c>
      <c r="G321">
        <f t="shared" si="40"/>
        <v>0.36640221975454057</v>
      </c>
      <c r="H321">
        <f t="shared" si="41"/>
        <v>0.63280443950908116</v>
      </c>
      <c r="I321">
        <f t="shared" si="42"/>
        <v>-0.16283956707022809</v>
      </c>
      <c r="J321">
        <f t="shared" si="43"/>
        <v>0.77432086585954363</v>
      </c>
      <c r="K321">
        <f t="shared" si="44"/>
        <v>-1.2323430981839316</v>
      </c>
      <c r="L321">
        <f t="shared" si="45"/>
        <v>-1.9267995190932083</v>
      </c>
      <c r="M321">
        <f t="shared" si="46"/>
        <v>2.0804823835908151</v>
      </c>
      <c r="N321">
        <f t="shared" si="47"/>
        <v>0.87315110000230534</v>
      </c>
      <c r="O321">
        <f>((Table3916[[#This Row],[i1]]*Table3916[[#This Row],[w1]])+(Table3916[[#This Row],[i2]]*Table3916[[#This Row],[w2]]))</f>
        <v>8.1600554938635148E-2</v>
      </c>
      <c r="P321">
        <f>((Table3916[[#This Row],[i1]]*Table3916[[#This Row],[w3]])+(Table3916[[#This Row],[i2]]*Table3916[[#This Row],[w4]]))</f>
        <v>6.9290108232442957E-2</v>
      </c>
      <c r="Q321">
        <f>((1/(1 + EXP(-Table3916[[#This Row],[h1]]))))</f>
        <v>0.52038882648408658</v>
      </c>
      <c r="R321">
        <f>((1/(1 + EXP(-Table3916[[#This Row],[h2]]))))</f>
        <v>0.5173155997576796</v>
      </c>
      <c r="S321">
        <f>((Table3916[[#This Row],[out_h1]]*Table3916[[#This Row],[w5]])+(Table3916[[#This Row],[out_h2]]*Table3916[[#This Row],[w6]]))</f>
        <v>-1.6380610275222112</v>
      </c>
      <c r="T321">
        <f>((Table3916[[#This Row],[out_h1]]*Table3916[[#This Row],[w7]])+(Table3916[[#This Row],[out_h2]]*Table3916[[#This Row],[w8]]))</f>
        <v>1.5343544710944097</v>
      </c>
      <c r="U321">
        <f>((1/(1 + EXP(-Table3916[[#This Row],[o1]]))))</f>
        <v>0.16272907159117422</v>
      </c>
      <c r="V321">
        <f>((1/(1 + EXP(-Table3916[[#This Row],[o2]]))))</f>
        <v>0.82264253221011219</v>
      </c>
      <c r="W321">
        <f>((1/2 * (Table3916[[#This Row],[t1]]-Table3916[[#This Row],[out_o1]])^2))</f>
        <v>1.166308465455101E-2</v>
      </c>
      <c r="X321">
        <f>((1/2 * (Table3916[[#This Row],[t2]]-Table3916[[#This Row],[out_o2]])^2))</f>
        <v>1.4004261012521666E-2</v>
      </c>
      <c r="Y321" s="30">
        <f>Table3916[[#This Row],[E1]]+Table3916[[#This Row],[E2]]</f>
        <v>2.5667345667072676E-2</v>
      </c>
      <c r="Z32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-9.5396902063351143E-4</v>
      </c>
      <c r="AA32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-1.9079380412670229E-3</v>
      </c>
      <c r="AB32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-7.6641489809066714E-4</v>
      </c>
      <c r="AC32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-1.5328297961813343E-3</v>
      </c>
      <c r="AD321">
        <f>(Table3916[[#This Row],[out_o1]]-Table3916[[#This Row],[t1]])*Table3916[[#This Row],[out_o1]]*(1-Table3916[[#This Row],[out_o1]])*Table3916[[#This Row],[out_h1]]</f>
        <v>1.0828812486881991E-2</v>
      </c>
      <c r="AE321">
        <f>(Table3916[[#This Row],[out_o1]]-Table3916[[#This Row],[t1]])*Table3916[[#This Row],[out_o1]]*(1-Table3916[[#This Row],[out_o1]])*Table3916[[#This Row],[out_h2]]</f>
        <v>1.0764861467459108E-2</v>
      </c>
      <c r="AF321">
        <f>(Table3916[[#This Row],[out_o2]]-Table3916[[#This Row],[t2]])*Table3916[[#This Row],[out_o2]]*(1-Table3916[[#This Row],[out_o2]])*Table3916[[#This Row],[out_h1]]</f>
        <v>-1.2706726970268164E-2</v>
      </c>
      <c r="AG321">
        <f>(Table3916[[#This Row],[out_o2]]-Table3916[[#This Row],[t2]])*Table3916[[#This Row],[out_o2]]*(1-Table3916[[#This Row],[out_o2]])*Table3916[[#This Row],[out_h2]]</f>
        <v>-1.2631685672410131E-2</v>
      </c>
    </row>
    <row r="322" spans="1:33">
      <c r="A322">
        <v>29</v>
      </c>
      <c r="B322">
        <v>0.05</v>
      </c>
      <c r="C322">
        <v>0.1</v>
      </c>
      <c r="D322">
        <v>0.01</v>
      </c>
      <c r="E322">
        <v>0.99</v>
      </c>
      <c r="F322" s="29">
        <v>2</v>
      </c>
      <c r="G322">
        <f t="shared" si="40"/>
        <v>0.36831015779580761</v>
      </c>
      <c r="H322">
        <f t="shared" si="41"/>
        <v>0.63662031559161525</v>
      </c>
      <c r="I322">
        <f t="shared" si="42"/>
        <v>-0.16130673727404676</v>
      </c>
      <c r="J322">
        <f t="shared" si="43"/>
        <v>0.77738652545190634</v>
      </c>
      <c r="K322">
        <f t="shared" si="44"/>
        <v>-1.2540007231576955</v>
      </c>
      <c r="L322">
        <f t="shared" si="45"/>
        <v>-1.9483292420281266</v>
      </c>
      <c r="M322">
        <f t="shared" si="46"/>
        <v>2.1058958375313512</v>
      </c>
      <c r="N322">
        <f t="shared" si="47"/>
        <v>0.8984144713471256</v>
      </c>
      <c r="O322">
        <f>((Table3916[[#This Row],[i1]]*Table3916[[#This Row],[w1]])+(Table3916[[#This Row],[i2]]*Table3916[[#This Row],[w2]]))</f>
        <v>8.2077539448951908E-2</v>
      </c>
      <c r="P322">
        <f>((Table3916[[#This Row],[i1]]*Table3916[[#This Row],[w3]])+(Table3916[[#This Row],[i2]]*Table3916[[#This Row],[w4]]))</f>
        <v>6.9673315681488296E-2</v>
      </c>
      <c r="Q322">
        <f>((1/(1 + EXP(-Table3916[[#This Row],[h1]]))))</f>
        <v>0.52050787316717551</v>
      </c>
      <c r="R322">
        <f>((1/(1 + EXP(-Table3916[[#This Row],[h2]]))))</f>
        <v>0.51741128608675901</v>
      </c>
      <c r="S322">
        <f>((Table3916[[#This Row],[out_h1]]*Table3916[[#This Row],[w5]])+(Table3916[[#This Row],[out_h2]]*Table3916[[#This Row],[w6]]))</f>
        <v>-1.6608047881991255</v>
      </c>
      <c r="T322">
        <f>((Table3916[[#This Row],[out_h1]]*Table3916[[#This Row],[w7]])+(Table3916[[#This Row],[out_h2]]*Table3916[[#This Row],[w8]]))</f>
        <v>1.5609851505637233</v>
      </c>
      <c r="U322">
        <f>((1/(1 + EXP(-Table3916[[#This Row],[o1]]))))</f>
        <v>0.15965399328322979</v>
      </c>
      <c r="V322">
        <f>((1/(1 + EXP(-Table3916[[#This Row],[o2]]))))</f>
        <v>0.82649467022663226</v>
      </c>
      <c r="W322">
        <f>((1/2 * (Table3916[[#This Row],[t1]]-Table3916[[#This Row],[out_o1]])^2))</f>
        <v>1.1198158852808494E-2</v>
      </c>
      <c r="X322">
        <f>((1/2 * (Table3916[[#This Row],[t2]]-Table3916[[#This Row],[out_o2]])^2))</f>
        <v>1.3366996432148866E-2</v>
      </c>
      <c r="Y322" s="30">
        <f>Table3916[[#This Row],[E1]]+Table3916[[#This Row],[E2]]</f>
        <v>2.4565155284957362E-2</v>
      </c>
      <c r="Z32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-9.3036744247082482E-4</v>
      </c>
      <c r="AA32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-1.8607348849416496E-3</v>
      </c>
      <c r="AB32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-7.5103539723886566E-4</v>
      </c>
      <c r="AC32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-1.5020707944777313E-3</v>
      </c>
      <c r="AD322">
        <f>(Table3916[[#This Row],[out_o1]]-Table3916[[#This Row],[t1]])*Table3916[[#This Row],[out_o1]]*(1-Table3916[[#This Row],[out_o1]])*Table3916[[#This Row],[out_h1]]</f>
        <v>1.0450896316181459E-2</v>
      </c>
      <c r="AE322">
        <f>(Table3916[[#This Row],[out_o1]]-Table3916[[#This Row],[t1]])*Table3916[[#This Row],[out_o1]]*(1-Table3916[[#This Row],[out_o1]])*Table3916[[#This Row],[out_h2]]</f>
        <v>1.0388722212426709E-2</v>
      </c>
      <c r="AF322">
        <f>(Table3916[[#This Row],[out_o2]]-Table3916[[#This Row],[t2]])*Table3916[[#This Row],[out_o2]]*(1-Table3916[[#This Row],[out_o2]])*Table3916[[#This Row],[out_h1]]</f>
        <v>-1.2204278069030388E-2</v>
      </c>
      <c r="AG322">
        <f>(Table3916[[#This Row],[out_o2]]-Table3916[[#This Row],[t2]])*Table3916[[#This Row],[out_o2]]*(1-Table3916[[#This Row],[out_o2]])*Table3916[[#This Row],[out_h2]]</f>
        <v>-1.2131672808394433E-2</v>
      </c>
    </row>
    <row r="323" spans="1:33">
      <c r="A323">
        <v>30</v>
      </c>
      <c r="B323">
        <v>0.05</v>
      </c>
      <c r="C323">
        <v>0.1</v>
      </c>
      <c r="D323">
        <v>0.01</v>
      </c>
      <c r="E323">
        <v>0.99</v>
      </c>
      <c r="F323" s="29">
        <v>2</v>
      </c>
      <c r="G323">
        <f t="shared" si="40"/>
        <v>0.37017089268074926</v>
      </c>
      <c r="H323">
        <f t="shared" si="41"/>
        <v>0.64034178536149855</v>
      </c>
      <c r="I323">
        <f t="shared" si="42"/>
        <v>-0.15980466647956904</v>
      </c>
      <c r="J323">
        <f t="shared" si="43"/>
        <v>0.7803906670408618</v>
      </c>
      <c r="K323">
        <f t="shared" si="44"/>
        <v>-1.2749025157900584</v>
      </c>
      <c r="L323">
        <f t="shared" si="45"/>
        <v>-1.96910668645298</v>
      </c>
      <c r="M323">
        <f t="shared" si="46"/>
        <v>2.1303043936694119</v>
      </c>
      <c r="N323">
        <f t="shared" si="47"/>
        <v>0.92267781696391449</v>
      </c>
      <c r="O323">
        <f>((Table3916[[#This Row],[i1]]*Table3916[[#This Row],[w1]])+(Table3916[[#This Row],[i2]]*Table3916[[#This Row],[w2]]))</f>
        <v>8.2542723170187321E-2</v>
      </c>
      <c r="P323">
        <f>((Table3916[[#This Row],[i1]]*Table3916[[#This Row],[w3]])+(Table3916[[#This Row],[i2]]*Table3916[[#This Row],[w4]]))</f>
        <v>7.0048833380107728E-2</v>
      </c>
      <c r="Q323">
        <f>((1/(1 + EXP(-Table3916[[#This Row],[h1]]))))</f>
        <v>0.5206239723441638</v>
      </c>
      <c r="R323">
        <f>((1/(1 + EXP(-Table3916[[#This Row],[h2]]))))</f>
        <v>0.5175050510579805</v>
      </c>
      <c r="S323">
        <f>((Table3916[[#This Row],[out_h1]]*Table3916[[#This Row],[w5]])+(Table3916[[#This Row],[out_h2]]*Table3916[[#This Row],[w6]]))</f>
        <v>-1.6827674684336484</v>
      </c>
      <c r="T323">
        <f>((Table3916[[#This Row],[out_h1]]*Table3916[[#This Row],[w7]])+(Table3916[[#This Row],[out_h2]]*Table3916[[#This Row],[w8]]))</f>
        <v>1.5865779665123712</v>
      </c>
      <c r="U323">
        <f>((1/(1 + EXP(-Table3916[[#This Row],[o1]]))))</f>
        <v>0.15672935811446356</v>
      </c>
      <c r="V323">
        <f>((1/(1 + EXP(-Table3916[[#This Row],[o2]]))))</f>
        <v>0.83013410207892524</v>
      </c>
      <c r="W323">
        <f>((1/2 * (Table3916[[#This Row],[t1]]-Table3916[[#This Row],[out_o1]])^2))</f>
        <v>1.0764752266341247E-2</v>
      </c>
      <c r="X323">
        <f>((1/2 * (Table3916[[#This Row],[t2]]-Table3916[[#This Row],[out_o2]])^2))</f>
        <v>1.2778552659055746E-2</v>
      </c>
      <c r="Y323" s="30">
        <f>Table3916[[#This Row],[E1]]+Table3916[[#This Row],[E2]]</f>
        <v>2.3543304925396993E-2</v>
      </c>
      <c r="Z32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-9.0778877310090749E-4</v>
      </c>
      <c r="AA32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-1.815577546201815E-3</v>
      </c>
      <c r="AB32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-7.3606812237803033E-4</v>
      </c>
      <c r="AC32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-1.4721362447560607E-3</v>
      </c>
      <c r="AD323">
        <f>(Table3916[[#This Row],[out_o1]]-Table3916[[#This Row],[t1]])*Table3916[[#This Row],[out_o1]]*(1-Table3916[[#This Row],[out_o1]])*Table3916[[#This Row],[out_h1]]</f>
        <v>1.0096213246615261E-2</v>
      </c>
      <c r="AE323">
        <f>(Table3916[[#This Row],[out_o1]]-Table3916[[#This Row],[t1]])*Table3916[[#This Row],[out_o1]]*(1-Table3916[[#This Row],[out_o1]])*Table3916[[#This Row],[out_h2]]</f>
        <v>1.0035729488514515E-2</v>
      </c>
      <c r="AF323">
        <f>(Table3916[[#This Row],[out_o2]]-Table3916[[#This Row],[t2]])*Table3916[[#This Row],[out_o2]]*(1-Table3916[[#This Row],[out_o2]])*Table3916[[#This Row],[out_h1]]</f>
        <v>-1.1736387688224293E-2</v>
      </c>
      <c r="AG323">
        <f>(Table3916[[#This Row],[out_o2]]-Table3916[[#This Row],[t2]])*Table3916[[#This Row],[out_o2]]*(1-Table3916[[#This Row],[out_o2]])*Table3916[[#This Row],[out_h2]]</f>
        <v>-1.1666078076435028E-2</v>
      </c>
    </row>
    <row r="324" spans="1:33">
      <c r="A324">
        <v>31</v>
      </c>
      <c r="B324">
        <v>0.05</v>
      </c>
      <c r="C324">
        <v>0.1</v>
      </c>
      <c r="D324">
        <v>0.01</v>
      </c>
      <c r="E324">
        <v>0.99</v>
      </c>
      <c r="F324" s="29">
        <v>2</v>
      </c>
      <c r="G324">
        <f t="shared" si="40"/>
        <v>0.37198647022695108</v>
      </c>
      <c r="H324">
        <f t="shared" si="41"/>
        <v>0.64397294045390219</v>
      </c>
      <c r="I324">
        <f t="shared" si="42"/>
        <v>-0.15833253023481297</v>
      </c>
      <c r="J324">
        <f t="shared" si="43"/>
        <v>0.78333493953037392</v>
      </c>
      <c r="K324">
        <f t="shared" si="44"/>
        <v>-1.2950949422832889</v>
      </c>
      <c r="L324">
        <f t="shared" si="45"/>
        <v>-1.989178145430009</v>
      </c>
      <c r="M324">
        <f t="shared" si="46"/>
        <v>2.1537771690458607</v>
      </c>
      <c r="N324">
        <f t="shared" si="47"/>
        <v>0.94600997311678459</v>
      </c>
      <c r="O324">
        <f>((Table3916[[#This Row],[i1]]*Table3916[[#This Row],[w1]])+(Table3916[[#This Row],[i2]]*Table3916[[#This Row],[w2]]))</f>
        <v>8.299661755673779E-2</v>
      </c>
      <c r="P324">
        <f>((Table3916[[#This Row],[i1]]*Table3916[[#This Row],[w3]])+(Table3916[[#This Row],[i2]]*Table3916[[#This Row],[w4]]))</f>
        <v>7.0416867441296757E-2</v>
      </c>
      <c r="Q324">
        <f>((1/(1 + EXP(-Table3916[[#This Row],[h1]]))))</f>
        <v>0.52073725181525932</v>
      </c>
      <c r="R324">
        <f>((1/(1 + EXP(-Table3916[[#This Row],[h2]]))))</f>
        <v>0.51759694620470587</v>
      </c>
      <c r="S324">
        <f>((Table3916[[#This Row],[out_h1]]*Table3916[[#This Row],[w5]])+(Table3916[[#This Row],[out_h2]]*Table3916[[#This Row],[w6]]))</f>
        <v>-1.7039967146161548</v>
      </c>
      <c r="T324">
        <f>((Table3916[[#This Row],[out_h1]]*Table3916[[#This Row],[w7]])+(Table3916[[#This Row],[out_h2]]*Table3916[[#This Row],[w8]]))</f>
        <v>1.6112038771958344</v>
      </c>
      <c r="U324">
        <f>((1/(1 + EXP(-Table3916[[#This Row],[o1]]))))</f>
        <v>0.1539439917599725</v>
      </c>
      <c r="V324">
        <f>((1/(1 + EXP(-Table3916[[#This Row],[o2]]))))</f>
        <v>0.83357846185709039</v>
      </c>
      <c r="W324">
        <f>((1/2 * (Table3916[[#This Row],[t1]]-Table3916[[#This Row],[out_o1]])^2))</f>
        <v>1.0359936381897515E-2</v>
      </c>
      <c r="X324">
        <f>((1/2 * (Table3916[[#This Row],[t2]]-Table3916[[#This Row],[out_o2]])^2))</f>
        <v>1.2233848797496862E-2</v>
      </c>
      <c r="Y324" s="30">
        <f>Table3916[[#This Row],[E1]]+Table3916[[#This Row],[E2]]</f>
        <v>2.2593785179394379E-2</v>
      </c>
      <c r="Z32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-8.8618125839096595E-4</v>
      </c>
      <c r="AA32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-1.7723625167819319E-3</v>
      </c>
      <c r="AB32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-7.2152210450125622E-4</v>
      </c>
      <c r="AC32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-1.4430442090025124E-3</v>
      </c>
      <c r="AD324">
        <f>(Table3916[[#This Row],[out_o1]]-Table3916[[#This Row],[t1]])*Table3916[[#This Row],[out_o1]]*(1-Table3916[[#This Row],[out_o1]])*Table3916[[#This Row],[out_h1]]</f>
        <v>9.7627922204396277E-3</v>
      </c>
      <c r="AE324">
        <f>(Table3916[[#This Row],[out_o1]]-Table3916[[#This Row],[t1]])*Table3916[[#This Row],[out_o1]]*(1-Table3916[[#This Row],[out_o1]])*Table3916[[#This Row],[out_h2]]</f>
        <v>9.7039177092007236E-3</v>
      </c>
      <c r="AF324">
        <f>(Table3916[[#This Row],[out_o2]]-Table3916[[#This Row],[t2]])*Table3916[[#This Row],[out_o2]]*(1-Table3916[[#This Row],[out_o2]])*Table3916[[#This Row],[out_h1]]</f>
        <v>-1.1299811929042586E-2</v>
      </c>
      <c r="AG324">
        <f>(Table3916[[#This Row],[out_o2]]-Table3916[[#This Row],[t2]])*Table3916[[#This Row],[out_o2]]*(1-Table3916[[#This Row],[out_o2]])*Table3916[[#This Row],[out_h2]]</f>
        <v>-1.1231668421591807E-2</v>
      </c>
    </row>
    <row r="325" spans="1:33">
      <c r="A325">
        <v>32</v>
      </c>
      <c r="B325">
        <v>0.05</v>
      </c>
      <c r="C325">
        <v>0.1</v>
      </c>
      <c r="D325">
        <v>0.01</v>
      </c>
      <c r="E325">
        <v>0.99</v>
      </c>
      <c r="F325" s="29">
        <v>2</v>
      </c>
      <c r="G325">
        <f t="shared" si="40"/>
        <v>0.373758832743733</v>
      </c>
      <c r="H325">
        <f t="shared" si="41"/>
        <v>0.64751766548746603</v>
      </c>
      <c r="I325">
        <f t="shared" si="42"/>
        <v>-0.15688948602581046</v>
      </c>
      <c r="J325">
        <f t="shared" si="43"/>
        <v>0.78622102794837889</v>
      </c>
      <c r="K325">
        <f t="shared" si="44"/>
        <v>-1.3146205267241682</v>
      </c>
      <c r="L325">
        <f t="shared" si="45"/>
        <v>-2.0085859808484106</v>
      </c>
      <c r="M325">
        <f t="shared" si="46"/>
        <v>2.1763767929039459</v>
      </c>
      <c r="N325">
        <f t="shared" si="47"/>
        <v>0.96847330995996816</v>
      </c>
      <c r="O325">
        <f>((Table3916[[#This Row],[i1]]*Table3916[[#This Row],[w1]])+(Table3916[[#This Row],[i2]]*Table3916[[#This Row],[w2]]))</f>
        <v>8.3439708185933256E-2</v>
      </c>
      <c r="P325">
        <f>((Table3916[[#This Row],[i1]]*Table3916[[#This Row],[w3]])+(Table3916[[#This Row],[i2]]*Table3916[[#This Row],[w4]]))</f>
        <v>7.0777628493547365E-2</v>
      </c>
      <c r="Q325">
        <f>((1/(1 + EXP(-Table3916[[#This Row],[h1]]))))</f>
        <v>0.52084783291081249</v>
      </c>
      <c r="R325">
        <f>((1/(1 + EXP(-Table3916[[#This Row],[h2]]))))</f>
        <v>0.51768702418438273</v>
      </c>
      <c r="S325">
        <f>((Table3916[[#This Row],[out_h1]]*Table3916[[#This Row],[w5]])+(Table3916[[#This Row],[out_h2]]*Table3916[[#This Row],[w6]]))</f>
        <v>-1.7245361516882372</v>
      </c>
      <c r="T325">
        <f>((Table3916[[#This Row],[out_h1]]*Table3916[[#This Row],[w7]])+(Table3916[[#This Row],[out_h2]]*Table3916[[#This Row],[w8]]))</f>
        <v>1.6349272020165797</v>
      </c>
      <c r="U325">
        <f>((1/(1 + EXP(-Table3916[[#This Row],[o1]]))))</f>
        <v>0.15128780090756203</v>
      </c>
      <c r="V325">
        <f>((1/(1 + EXP(-Table3916[[#This Row],[o2]]))))</f>
        <v>0.83684349852439344</v>
      </c>
      <c r="W325">
        <f>((1/2 * (Table3916[[#This Row],[t1]]-Table3916[[#This Row],[out_o1]])^2))</f>
        <v>9.9811213426474407E-3</v>
      </c>
      <c r="X325">
        <f>((1/2 * (Table3916[[#This Row],[t2]]-Table3916[[#This Row],[out_o2]])^2))</f>
        <v>1.1728456972123736E-2</v>
      </c>
      <c r="Y325" s="30">
        <f>Table3916[[#This Row],[E1]]+Table3916[[#This Row],[E2]]</f>
        <v>2.1709578314771175E-2</v>
      </c>
      <c r="Z32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-8.654945082427765E-4</v>
      </c>
      <c r="AA32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-1.730989016485553E-3</v>
      </c>
      <c r="AB32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-7.0740039650429376E-4</v>
      </c>
      <c r="AC32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-1.4148007930085875E-3</v>
      </c>
      <c r="AD325">
        <f>(Table3916[[#This Row],[out_o1]]-Table3916[[#This Row],[t1]])*Table3916[[#This Row],[out_o1]]*(1-Table3916[[#This Row],[out_o1]])*Table3916[[#This Row],[out_h1]]</f>
        <v>9.4488701719665225E-3</v>
      </c>
      <c r="AE325">
        <f>(Table3916[[#This Row],[out_o1]]-Table3916[[#This Row],[t1]])*Table3916[[#This Row],[out_o1]]*(1-Table3916[[#This Row],[out_o1]])*Table3916[[#This Row],[out_h2]]</f>
        <v>9.3915289114153474E-3</v>
      </c>
      <c r="AF325">
        <f>(Table3916[[#This Row],[out_o2]]-Table3916[[#This Row],[t2]])*Table3916[[#This Row],[out_o2]]*(1-Table3916[[#This Row],[out_o2]])*Table3916[[#This Row],[out_h1]]</f>
        <v>-1.089168141278774E-2</v>
      </c>
      <c r="AG325">
        <f>(Table3916[[#This Row],[out_o2]]-Table3916[[#This Row],[t2]])*Table3916[[#This Row],[out_o2]]*(1-Table3916[[#This Row],[out_o2]])*Table3916[[#This Row],[out_h2]]</f>
        <v>-1.0825584331299206E-2</v>
      </c>
    </row>
    <row r="326" spans="1:33">
      <c r="A326">
        <v>33</v>
      </c>
      <c r="B326">
        <v>0.05</v>
      </c>
      <c r="C326">
        <v>0.1</v>
      </c>
      <c r="D326">
        <v>0.01</v>
      </c>
      <c r="E326">
        <v>0.99</v>
      </c>
      <c r="F326" s="29">
        <v>2</v>
      </c>
      <c r="G326">
        <f t="shared" si="40"/>
        <v>0.37548982176021856</v>
      </c>
      <c r="H326">
        <f t="shared" si="41"/>
        <v>0.65097964352043713</v>
      </c>
      <c r="I326">
        <f t="shared" si="42"/>
        <v>-0.15547468523280186</v>
      </c>
      <c r="J326">
        <f t="shared" si="43"/>
        <v>0.78905062953439609</v>
      </c>
      <c r="K326">
        <f t="shared" si="44"/>
        <v>-1.3335182670681012</v>
      </c>
      <c r="L326">
        <f t="shared" si="45"/>
        <v>-2.0273690386712411</v>
      </c>
      <c r="M326">
        <f t="shared" si="46"/>
        <v>2.1981601557295214</v>
      </c>
      <c r="N326">
        <f t="shared" si="47"/>
        <v>0.99012447862256658</v>
      </c>
      <c r="O326">
        <f>((Table3916[[#This Row],[i1]]*Table3916[[#This Row],[w1]])+(Table3916[[#This Row],[i2]]*Table3916[[#This Row],[w2]]))</f>
        <v>8.3872455440054644E-2</v>
      </c>
      <c r="P326">
        <f>((Table3916[[#This Row],[i1]]*Table3916[[#This Row],[w3]])+(Table3916[[#This Row],[i2]]*Table3916[[#This Row],[w4]]))</f>
        <v>7.1131328691799528E-2</v>
      </c>
      <c r="Q326">
        <f>((1/(1 + EXP(-Table3916[[#This Row],[h1]]))))</f>
        <v>0.52095583066245488</v>
      </c>
      <c r="R326">
        <f>((1/(1 + EXP(-Table3916[[#This Row],[h2]]))))</f>
        <v>0.51777533803221754</v>
      </c>
      <c r="S326">
        <f>((Table3916[[#This Row],[out_h1]]*Table3916[[#This Row],[w5]])+(Table3916[[#This Row],[out_h2]]*Table3916[[#This Row],[w6]]))</f>
        <v>-1.7444258058380737</v>
      </c>
      <c r="T326">
        <f>((Table3916[[#This Row],[out_h1]]*Table3916[[#This Row],[w7]])+(Table3916[[#This Row],[out_h2]]*Table3916[[#This Row],[w8]]))</f>
        <v>1.6578063864699566</v>
      </c>
      <c r="U326">
        <f>((1/(1 + EXP(-Table3916[[#This Row],[o1]]))))</f>
        <v>0.14875164702388963</v>
      </c>
      <c r="V326">
        <f>((1/(1 + EXP(-Table3916[[#This Row],[o2]]))))</f>
        <v>0.83994331671994227</v>
      </c>
      <c r="W326">
        <f>((1/2 * (Table3916[[#This Row],[t1]]-Table3916[[#This Row],[out_o1]])^2))</f>
        <v>9.6260097759210284E-3</v>
      </c>
      <c r="X326">
        <f>((1/2 * (Table3916[[#This Row],[t2]]-Table3916[[#This Row],[out_o2]])^2))</f>
        <v>1.1258504098505777E-2</v>
      </c>
      <c r="Y326" s="30">
        <f>Table3916[[#This Row],[E1]]+Table3916[[#This Row],[E2]]</f>
        <v>2.0884513874426806E-2</v>
      </c>
      <c r="Z32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-8.4567993652390108E-4</v>
      </c>
      <c r="AA32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-1.6913598730478022E-3</v>
      </c>
      <c r="AB32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-6.9370152912178026E-4</v>
      </c>
      <c r="AC32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-1.3874030582435605E-3</v>
      </c>
      <c r="AD326">
        <f>(Table3916[[#This Row],[out_o1]]-Table3916[[#This Row],[t1]])*Table3916[[#This Row],[out_o1]]*(1-Table3916[[#This Row],[out_o1]])*Table3916[[#This Row],[out_h1]]</f>
        <v>9.1528662869583537E-3</v>
      </c>
      <c r="AE326">
        <f>(Table3916[[#This Row],[out_o1]]-Table3916[[#This Row],[t1]])*Table3916[[#This Row],[out_o1]]*(1-Table3916[[#This Row],[out_o1]])*Table3916[[#This Row],[out_h2]]</f>
        <v>9.0969870318318644E-3</v>
      </c>
      <c r="AF326">
        <f>(Table3916[[#This Row],[out_o2]]-Table3916[[#This Row],[t2]])*Table3916[[#This Row],[out_o2]]*(1-Table3916[[#This Row],[out_o2]])*Table3916[[#This Row],[out_h1]]</f>
        <v>-1.0509451203501521E-2</v>
      </c>
      <c r="AG326">
        <f>(Table3916[[#This Row],[out_o2]]-Table3916[[#This Row],[t2]])*Table3916[[#This Row],[out_o2]]*(1-Table3916[[#This Row],[out_o2]])*Table3916[[#This Row],[out_h2]]</f>
        <v>-1.0445289848290136E-2</v>
      </c>
    </row>
    <row r="327" spans="1:33">
      <c r="A327">
        <v>34</v>
      </c>
      <c r="B327">
        <v>0.05</v>
      </c>
      <c r="C327">
        <v>0.1</v>
      </c>
      <c r="D327">
        <v>0.01</v>
      </c>
      <c r="E327">
        <v>0.99</v>
      </c>
      <c r="F327" s="29">
        <v>2</v>
      </c>
      <c r="G327">
        <f t="shared" si="40"/>
        <v>0.37718118163326636</v>
      </c>
      <c r="H327">
        <f t="shared" si="41"/>
        <v>0.65436236326653274</v>
      </c>
      <c r="I327">
        <f t="shared" si="42"/>
        <v>-0.1540872821745583</v>
      </c>
      <c r="J327">
        <f t="shared" si="43"/>
        <v>0.79182543565088326</v>
      </c>
      <c r="K327">
        <f t="shared" si="44"/>
        <v>-1.3518239996420178</v>
      </c>
      <c r="L327">
        <f t="shared" si="45"/>
        <v>-2.0455630127349047</v>
      </c>
      <c r="M327">
        <f t="shared" si="46"/>
        <v>2.2191790581365245</v>
      </c>
      <c r="N327">
        <f t="shared" si="47"/>
        <v>1.0110150583191468</v>
      </c>
      <c r="O327">
        <f>((Table3916[[#This Row],[i1]]*Table3916[[#This Row],[w1]])+(Table3916[[#This Row],[i2]]*Table3916[[#This Row],[w2]]))</f>
        <v>8.4295295408316595E-2</v>
      </c>
      <c r="P327">
        <f>((Table3916[[#This Row],[i1]]*Table3916[[#This Row],[w3]])+(Table3916[[#This Row],[i2]]*Table3916[[#This Row],[w4]]))</f>
        <v>7.1478179456360411E-2</v>
      </c>
      <c r="Q327">
        <f>((1/(1 + EXP(-Table3916[[#This Row],[h1]]))))</f>
        <v>0.52106135402907416</v>
      </c>
      <c r="R327">
        <f>((1/(1 + EXP(-Table3916[[#This Row],[h2]]))))</f>
        <v>0.5178619405966669</v>
      </c>
      <c r="S327">
        <f>((Table3916[[#This Row],[out_h1]]*Table3916[[#This Row],[w5]])+(Table3916[[#This Row],[out_h2]]*Table3916[[#This Row],[w6]]))</f>
        <v>-1.7637024750501307</v>
      </c>
      <c r="T327">
        <f>((Table3916[[#This Row],[out_h1]]*Table3916[[#This Row],[w7]])+(Table3916[[#This Row],[out_h2]]*Table3916[[#This Row],[w8]]))</f>
        <v>1.6798946649391886</v>
      </c>
      <c r="U327">
        <f>((1/(1 + EXP(-Table3916[[#This Row],[o1]]))))</f>
        <v>0.14632723710740744</v>
      </c>
      <c r="V327">
        <f>((1/(1 + EXP(-Table3916[[#This Row],[o2]]))))</f>
        <v>0.8428905825124976</v>
      </c>
      <c r="W327">
        <f>((1/2 * (Table3916[[#This Row],[t1]]-Table3916[[#This Row],[out_o1]])^2))</f>
        <v>9.2925577886696434E-3</v>
      </c>
      <c r="X327">
        <f>((1/2 * (Table3916[[#This Row],[t2]]-Table3916[[#This Row],[out_o2]])^2))</f>
        <v>1.0820590356756137E-2</v>
      </c>
      <c r="Y327" s="30">
        <f>Table3916[[#This Row],[E1]]+Table3916[[#This Row],[E2]]</f>
        <v>2.011314814542578E-2</v>
      </c>
      <c r="Z32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-8.2669103178018867E-4</v>
      </c>
      <c r="AA32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-1.6533820635603773E-3</v>
      </c>
      <c r="AB32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-6.8042064310339101E-4</v>
      </c>
      <c r="AC32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-1.360841286206782E-3</v>
      </c>
      <c r="AD327">
        <f>(Table3916[[#This Row],[out_o1]]-Table3916[[#This Row],[t1]])*Table3916[[#This Row],[out_o1]]*(1-Table3916[[#This Row],[out_o1]])*Table3916[[#This Row],[out_h1]]</f>
        <v>8.8733598541702197E-3</v>
      </c>
      <c r="AE327">
        <f>(Table3916[[#This Row],[out_o1]]-Table3916[[#This Row],[t1]])*Table3916[[#This Row],[out_o1]]*(1-Table3916[[#This Row],[out_o1]])*Table3916[[#This Row],[out_h2]]</f>
        <v>8.8188757776051559E-3</v>
      </c>
      <c r="AF327">
        <f>(Table3916[[#This Row],[out_o2]]-Table3916[[#This Row],[t2]])*Table3916[[#This Row],[out_o2]]*(1-Table3916[[#This Row],[out_o2]])*Table3916[[#This Row],[out_h1]]</f>
        <v>-1.0150858162783912E-2</v>
      </c>
      <c r="AG327">
        <f>(Table3916[[#This Row],[out_o2]]-Table3916[[#This Row],[t2]])*Table3916[[#This Row],[out_o2]]*(1-Table3916[[#This Row],[out_o2]])*Table3916[[#This Row],[out_h2]]</f>
        <v>-1.0088530009476538E-2</v>
      </c>
    </row>
    <row r="328" spans="1:33">
      <c r="A328">
        <v>35</v>
      </c>
      <c r="B328">
        <v>0.05</v>
      </c>
      <c r="C328">
        <v>0.1</v>
      </c>
      <c r="D328">
        <v>0.01</v>
      </c>
      <c r="E328">
        <v>0.99</v>
      </c>
      <c r="F328" s="29">
        <v>2</v>
      </c>
      <c r="G328">
        <f t="shared" si="40"/>
        <v>0.37883456369682672</v>
      </c>
      <c r="H328">
        <f t="shared" si="41"/>
        <v>0.65766912739365346</v>
      </c>
      <c r="I328">
        <f t="shared" si="42"/>
        <v>-0.15272644088835152</v>
      </c>
      <c r="J328">
        <f t="shared" si="43"/>
        <v>0.79454711822329682</v>
      </c>
      <c r="K328">
        <f t="shared" si="44"/>
        <v>-1.3695707193503583</v>
      </c>
      <c r="L328">
        <f t="shared" si="45"/>
        <v>-2.0632007642901149</v>
      </c>
      <c r="M328">
        <f t="shared" si="46"/>
        <v>2.2394807744620921</v>
      </c>
      <c r="N328">
        <f t="shared" si="47"/>
        <v>1.0311921183380999</v>
      </c>
      <c r="O328">
        <f>((Table3916[[#This Row],[i1]]*Table3916[[#This Row],[w1]])+(Table3916[[#This Row],[i2]]*Table3916[[#This Row],[w2]]))</f>
        <v>8.4708640924206685E-2</v>
      </c>
      <c r="P328">
        <f>((Table3916[[#This Row],[i1]]*Table3916[[#This Row],[w3]])+(Table3916[[#This Row],[i2]]*Table3916[[#This Row],[w4]]))</f>
        <v>7.1818389777912106E-2</v>
      </c>
      <c r="Q328">
        <f>((1/(1 + EXP(-Table3916[[#This Row],[h1]]))))</f>
        <v>0.52116450615650933</v>
      </c>
      <c r="R328">
        <f>((1/(1 + EXP(-Table3916[[#This Row],[h2]]))))</f>
        <v>0.51794688411631307</v>
      </c>
      <c r="S328">
        <f>((Table3916[[#This Row],[out_h1]]*Table3916[[#This Row],[w5]])+(Table3916[[#This Row],[out_h2]]*Table3916[[#This Row],[w6]]))</f>
        <v>-1.7824000547671055</v>
      </c>
      <c r="T328">
        <f>((Table3916[[#This Row],[out_h1]]*Table3916[[#This Row],[w7]])+(Table3916[[#This Row],[out_h2]]*Table3916[[#This Row],[w8]]))</f>
        <v>1.7012406364880523</v>
      </c>
      <c r="U328">
        <f>((1/(1 + EXP(-Table3916[[#This Row],[o1]]))))</f>
        <v>0.1440070288776697</v>
      </c>
      <c r="V328">
        <f>((1/(1 + EXP(-Table3916[[#This Row],[o2]]))))</f>
        <v>0.84569669971936889</v>
      </c>
      <c r="W328">
        <f>((1/2 * (Table3916[[#This Row],[t1]]-Table3916[[#This Row],[out_o1]])^2))</f>
        <v>8.9789418943102984E-3</v>
      </c>
      <c r="X328">
        <f>((1/2 * (Table3916[[#This Row],[t2]]-Table3916[[#This Row],[out_o2]])^2))</f>
        <v>1.0411721235940993E-2</v>
      </c>
      <c r="Y328" s="30">
        <f>Table3916[[#This Row],[E1]]+Table3916[[#This Row],[E2]]</f>
        <v>1.9390663130251291E-2</v>
      </c>
      <c r="Z32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-8.0848350652643812E-4</v>
      </c>
      <c r="AA32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-1.6169670130528762E-3</v>
      </c>
      <c r="AB32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-6.6755037031897746E-4</v>
      </c>
      <c r="AC32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-1.3351007406379549E-3</v>
      </c>
      <c r="AD328">
        <f>(Table3916[[#This Row],[out_o1]]-Table3916[[#This Row],[t1]])*Table3916[[#This Row],[out_o1]]*(1-Table3916[[#This Row],[out_o1]])*Table3916[[#This Row],[out_h1]]</f>
        <v>8.6090711605350881E-3</v>
      </c>
      <c r="AE328">
        <f>(Table3916[[#This Row],[out_o1]]-Table3916[[#This Row],[t1]])*Table3916[[#This Row],[out_o1]]*(1-Table3916[[#This Row],[out_o1]])*Table3916[[#This Row],[out_h2]]</f>
        <v>8.5559195418340294E-3</v>
      </c>
      <c r="AF328">
        <f>(Table3916[[#This Row],[out_o2]]-Table3916[[#This Row],[t2]])*Table3916[[#This Row],[out_o2]]*(1-Table3916[[#This Row],[out_o2]])*Table3916[[#This Row],[out_h1]]</f>
        <v>-9.8138845565376564E-3</v>
      </c>
      <c r="AG328">
        <f>(Table3916[[#This Row],[out_o2]]-Table3916[[#This Row],[t2]])*Table3916[[#This Row],[out_o2]]*(1-Table3916[[#This Row],[out_o2]])*Table3916[[#This Row],[out_h2]]</f>
        <v>-9.7532945300181327E-3</v>
      </c>
    </row>
    <row r="329" spans="1:33">
      <c r="A329">
        <v>36</v>
      </c>
      <c r="B329">
        <v>0.05</v>
      </c>
      <c r="C329">
        <v>0.1</v>
      </c>
      <c r="D329">
        <v>0.01</v>
      </c>
      <c r="E329">
        <v>0.99</v>
      </c>
      <c r="F329" s="29">
        <v>2</v>
      </c>
      <c r="G329">
        <f t="shared" si="40"/>
        <v>0.38045153070987958</v>
      </c>
      <c r="H329">
        <f t="shared" si="41"/>
        <v>0.66090306141975919</v>
      </c>
      <c r="I329">
        <f t="shared" si="42"/>
        <v>-0.15139134014771358</v>
      </c>
      <c r="J329">
        <f t="shared" si="43"/>
        <v>0.79721731970457277</v>
      </c>
      <c r="K329">
        <f t="shared" si="44"/>
        <v>-1.3867888616714286</v>
      </c>
      <c r="L329">
        <f t="shared" si="45"/>
        <v>-2.0803126033737831</v>
      </c>
      <c r="M329">
        <f t="shared" si="46"/>
        <v>2.2591085435751674</v>
      </c>
      <c r="N329">
        <f t="shared" si="47"/>
        <v>1.0506987073981362</v>
      </c>
      <c r="O329">
        <f>((Table3916[[#This Row],[i1]]*Table3916[[#This Row],[w1]])+(Table3916[[#This Row],[i2]]*Table3916[[#This Row],[w2]]))</f>
        <v>8.51128826774699E-2</v>
      </c>
      <c r="P329">
        <f>((Table3916[[#This Row],[i1]]*Table3916[[#This Row],[w3]])+(Table3916[[#This Row],[i2]]*Table3916[[#This Row],[w4]]))</f>
        <v>7.2152164963071613E-2</v>
      </c>
      <c r="Q329">
        <f>((1/(1 + EXP(-Table3916[[#This Row],[h1]]))))</f>
        <v>0.52126538465581396</v>
      </c>
      <c r="R329">
        <f>((1/(1 + EXP(-Table3916[[#This Row],[h2]]))))</f>
        <v>0.51803021990676301</v>
      </c>
      <c r="S329">
        <f>((Table3916[[#This Row],[out_h1]]*Table3916[[#This Row],[w5]])+(Table3916[[#This Row],[out_h2]]*Table3916[[#This Row],[w6]]))</f>
        <v>-1.8005498248160872</v>
      </c>
      <c r="T329">
        <f>((Table3916[[#This Row],[out_h1]]*Table3916[[#This Row],[w7]])+(Table3916[[#This Row],[out_h2]]*Table3916[[#This Row],[w8]]))</f>
        <v>1.7218887663951534</v>
      </c>
      <c r="U329">
        <f>((1/(1 + EXP(-Table3916[[#This Row],[o1]]))))</f>
        <v>0.14178414826720587</v>
      </c>
      <c r="V329">
        <f>((1/(1 + EXP(-Table3916[[#This Row],[o2]]))))</f>
        <v>0.84837196144408777</v>
      </c>
      <c r="W329">
        <f>((1/2 * (Table3916[[#This Row],[t1]]-Table3916[[#This Row],[out_o1]])^2))</f>
        <v>8.683530867256449E-3</v>
      </c>
      <c r="X329">
        <f>((1/2 * (Table3916[[#This Row],[t2]]-Table3916[[#This Row],[out_o2]])^2))</f>
        <v>1.0029250652597479E-2</v>
      </c>
      <c r="Y329" s="30">
        <f>Table3916[[#This Row],[E1]]+Table3916[[#This Row],[E2]]</f>
        <v>1.8712781519853929E-2</v>
      </c>
      <c r="Z32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-7.910153600999677E-4</v>
      </c>
      <c r="AA32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-1.5820307201999354E-3</v>
      </c>
      <c r="AB32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-6.5508151961188635E-4</v>
      </c>
      <c r="AC32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-1.3101630392237727E-3</v>
      </c>
      <c r="AD329">
        <f>(Table3916[[#This Row],[out_o1]]-Table3916[[#This Row],[t1]])*Table3916[[#This Row],[out_o1]]*(1-Table3916[[#This Row],[out_o1]])*Table3916[[#This Row],[out_h1]]</f>
        <v>8.3588449707031123E-3</v>
      </c>
      <c r="AE329">
        <f>(Table3916[[#This Row],[out_o1]]-Table3916[[#This Row],[t1]])*Table3916[[#This Row],[out_o1]]*(1-Table3916[[#This Row],[out_o1]])*Table3916[[#This Row],[out_h2]]</f>
        <v>8.3069669036224519E-3</v>
      </c>
      <c r="AF329">
        <f>(Table3916[[#This Row],[out_o2]]-Table3916[[#This Row],[t2]])*Table3916[[#This Row],[out_o2]]*(1-Table3916[[#This Row],[out_o2]])*Table3916[[#This Row],[out_h1]]</f>
        <v>-9.496726925837801E-3</v>
      </c>
      <c r="AG329">
        <f>(Table3916[[#This Row],[out_o2]]-Table3916[[#This Row],[t2]])*Table3916[[#This Row],[out_o2]]*(1-Table3916[[#This Row],[out_o2]])*Table3916[[#This Row],[out_h2]]</f>
        <v>-9.4377867447204226E-3</v>
      </c>
    </row>
    <row r="330" spans="1:33">
      <c r="A330">
        <v>37</v>
      </c>
      <c r="B330">
        <v>0.05</v>
      </c>
      <c r="C330">
        <v>0.1</v>
      </c>
      <c r="D330">
        <v>0.01</v>
      </c>
      <c r="E330">
        <v>0.99</v>
      </c>
      <c r="F330" s="29">
        <v>2</v>
      </c>
      <c r="G330">
        <f t="shared" si="40"/>
        <v>0.38203356143007949</v>
      </c>
      <c r="H330">
        <f t="shared" si="41"/>
        <v>0.66406712286015901</v>
      </c>
      <c r="I330">
        <f t="shared" si="42"/>
        <v>-0.15008117710848981</v>
      </c>
      <c r="J330">
        <f t="shared" si="43"/>
        <v>0.7998376457830203</v>
      </c>
      <c r="K330">
        <f t="shared" si="44"/>
        <v>-1.4035065516128349</v>
      </c>
      <c r="L330">
        <f t="shared" si="45"/>
        <v>-2.0969265371810279</v>
      </c>
      <c r="M330">
        <f t="shared" si="46"/>
        <v>2.2781019974268428</v>
      </c>
      <c r="N330">
        <f t="shared" si="47"/>
        <v>1.069574280887577</v>
      </c>
      <c r="O330">
        <f>((Table3916[[#This Row],[i1]]*Table3916[[#This Row],[w1]])+(Table3916[[#This Row],[i2]]*Table3916[[#This Row],[w2]]))</f>
        <v>8.5508390357519878E-2</v>
      </c>
      <c r="P330">
        <f>((Table3916[[#This Row],[i1]]*Table3916[[#This Row],[w3]])+(Table3916[[#This Row],[i2]]*Table3916[[#This Row],[w4]]))</f>
        <v>7.2479705722877541E-2</v>
      </c>
      <c r="Q330">
        <f>((1/(1 + EXP(-Table3916[[#This Row],[h1]]))))</f>
        <v>0.52136408188930239</v>
      </c>
      <c r="R330">
        <f>((1/(1 + EXP(-Table3916[[#This Row],[h2]]))))</f>
        <v>0.51811199813318898</v>
      </c>
      <c r="S330">
        <f>((Table3916[[#This Row],[out_h1]]*Table3916[[#This Row],[w5]])+(Table3916[[#This Row],[out_h2]]*Table3916[[#This Row],[w6]]))</f>
        <v>-1.8181807028246175</v>
      </c>
      <c r="T330">
        <f>((Table3916[[#This Row],[out_h1]]*Table3916[[#This Row],[w7]])+(Table3916[[#This Row],[out_h2]]*Table3916[[#This Row],[w8]]))</f>
        <v>1.7418798241611628</v>
      </c>
      <c r="U330">
        <f>((1/(1 + EXP(-Table3916[[#This Row],[o1]]))))</f>
        <v>0.13965231742636938</v>
      </c>
      <c r="V330">
        <f>((1/(1 + EXP(-Table3916[[#This Row],[o2]]))))</f>
        <v>0.85092568069614061</v>
      </c>
      <c r="W330">
        <f>((1/2 * (Table3916[[#This Row],[t1]]-Table3916[[#This Row],[out_o1]])^2))</f>
        <v>8.4048617070140216E-3</v>
      </c>
      <c r="X330">
        <f>((1/2 * (Table3916[[#This Row],[t2]]-Table3916[[#This Row],[out_o2]])^2))</f>
        <v>9.670833144915918E-3</v>
      </c>
      <c r="Y330" s="30">
        <f>Table3916[[#This Row],[E1]]+Table3916[[#This Row],[E2]]</f>
        <v>1.807569485192994E-2</v>
      </c>
      <c r="Z33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-7.7424688069695289E-4</v>
      </c>
      <c r="AA33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-1.5484937613939058E-3</v>
      </c>
      <c r="AB33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-6.4300361041378349E-4</v>
      </c>
      <c r="AC33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-1.286007220827567E-3</v>
      </c>
      <c r="AD330">
        <f>(Table3916[[#This Row],[out_o1]]-Table3916[[#This Row],[t1]])*Table3916[[#This Row],[out_o1]]*(1-Table3916[[#This Row],[out_o1]])*Table3916[[#This Row],[out_h1]]</f>
        <v>8.1216362058496843E-3</v>
      </c>
      <c r="AE330">
        <f>(Table3916[[#This Row],[out_o1]]-Table3916[[#This Row],[t1]])*Table3916[[#This Row],[out_o1]]*(1-Table3916[[#This Row],[out_o1]])*Table3916[[#This Row],[out_h2]]</f>
        <v>8.0709763270901159E-3</v>
      </c>
      <c r="AF330">
        <f>(Table3916[[#This Row],[out_o2]]-Table3916[[#This Row],[t2]])*Table3916[[#This Row],[out_o2]]*(1-Table3916[[#This Row],[out_o2]])*Table3916[[#This Row],[out_h1]]</f>
        <v>-9.1977693964296215E-3</v>
      </c>
      <c r="AG330">
        <f>(Table3916[[#This Row],[out_o2]]-Table3916[[#This Row],[t2]])*Table3916[[#This Row],[out_o2]]*(1-Table3916[[#This Row],[out_o2]])*Table3916[[#This Row],[out_h2]]</f>
        <v>-9.140396981478803E-3</v>
      </c>
    </row>
    <row r="331" spans="1:33">
      <c r="A331">
        <v>38</v>
      </c>
      <c r="B331">
        <v>0.05</v>
      </c>
      <c r="C331">
        <v>0.1</v>
      </c>
      <c r="D331">
        <v>0.01</v>
      </c>
      <c r="E331">
        <v>0.99</v>
      </c>
      <c r="F331" s="29">
        <v>2</v>
      </c>
      <c r="G331">
        <f t="shared" si="40"/>
        <v>0.38358205519147343</v>
      </c>
      <c r="H331">
        <f t="shared" si="41"/>
        <v>0.66716411038294687</v>
      </c>
      <c r="I331">
        <f t="shared" si="42"/>
        <v>-0.14879516988766225</v>
      </c>
      <c r="J331">
        <f t="shared" si="43"/>
        <v>0.80240966022467541</v>
      </c>
      <c r="K331">
        <f t="shared" si="44"/>
        <v>-1.4197498240245343</v>
      </c>
      <c r="L331">
        <f t="shared" si="45"/>
        <v>-2.1130684898352081</v>
      </c>
      <c r="M331">
        <f t="shared" si="46"/>
        <v>2.296497536219702</v>
      </c>
      <c r="N331">
        <f t="shared" si="47"/>
        <v>1.0878550748505347</v>
      </c>
      <c r="O331">
        <f>((Table3916[[#This Row],[i1]]*Table3916[[#This Row],[w1]])+(Table3916[[#This Row],[i2]]*Table3916[[#This Row],[w2]]))</f>
        <v>8.5895513797868361E-2</v>
      </c>
      <c r="P331">
        <f>((Table3916[[#This Row],[i1]]*Table3916[[#This Row],[w3]])+(Table3916[[#This Row],[i2]]*Table3916[[#This Row],[w4]]))</f>
        <v>7.2801207528084444E-2</v>
      </c>
      <c r="Q331">
        <f>((1/(1 + EXP(-Table3916[[#This Row],[h1]]))))</f>
        <v>0.52146068525679412</v>
      </c>
      <c r="R331">
        <f>((1/(1 + EXP(-Table3916[[#This Row],[h2]]))))</f>
        <v>0.51819226764949522</v>
      </c>
      <c r="S331">
        <f>((Table3916[[#This Row],[out_h1]]*Table3916[[#This Row],[w5]])+(Table3916[[#This Row],[out_h2]]*Table3916[[#This Row],[w6]]))</f>
        <v>-1.8353194685754473</v>
      </c>
      <c r="T331">
        <f>((Table3916[[#This Row],[out_h1]]*Table3916[[#This Row],[w7]])+(Table3916[[#This Row],[out_h2]]*Table3916[[#This Row],[w8]]))</f>
        <v>1.761251267038475</v>
      </c>
      <c r="U331">
        <f>((1/(1 + EXP(-Table3916[[#This Row],[o1]]))))</f>
        <v>0.13760579173644691</v>
      </c>
      <c r="V331">
        <f>((1/(1 + EXP(-Table3916[[#This Row],[o2]]))))</f>
        <v>0.85336630330580066</v>
      </c>
      <c r="W331">
        <f>((1/2 * (Table3916[[#This Row],[t1]]-Table3916[[#This Row],[out_o1]])^2))</f>
        <v>8.1416190423427293E-3</v>
      </c>
      <c r="X331">
        <f>((1/2 * (Table3916[[#This Row],[t2]]-Table3916[[#This Row],[out_o2]])^2))</f>
        <v>9.3343835361612299E-3</v>
      </c>
      <c r="Y331" s="30">
        <f>Table3916[[#This Row],[E1]]+Table3916[[#This Row],[E2]]</f>
        <v>1.7476002578503957E-2</v>
      </c>
      <c r="Z33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-7.5814060534685253E-4</v>
      </c>
      <c r="AA33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-1.5162812106937051E-3</v>
      </c>
      <c r="AB33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-6.3130528737893909E-4</v>
      </c>
      <c r="AC33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-1.2626105747578782E-3</v>
      </c>
      <c r="AD331">
        <f>(Table3916[[#This Row],[out_o1]]-Table3916[[#This Row],[t1]])*Table3916[[#This Row],[out_o1]]*(1-Table3916[[#This Row],[out_o1]])*Table3916[[#This Row],[out_h1]]</f>
        <v>7.8964974983645082E-3</v>
      </c>
      <c r="AE331">
        <f>(Table3916[[#This Row],[out_o1]]-Table3916[[#This Row],[t1]])*Table3916[[#This Row],[out_o1]]*(1-Table3916[[#This Row],[out_o1]])*Table3916[[#This Row],[out_h2]]</f>
        <v>7.8470037355759734E-3</v>
      </c>
      <c r="AF331">
        <f>(Table3916[[#This Row],[out_o2]]-Table3916[[#This Row],[t2]])*Table3916[[#This Row],[out_o2]]*(1-Table3916[[#This Row],[out_o2]])*Table3916[[#This Row],[out_h1]]</f>
        <v>-8.9155607373015942E-3</v>
      </c>
      <c r="AG331">
        <f>(Table3916[[#This Row],[out_o2]]-Table3916[[#This Row],[t2]])*Table3916[[#This Row],[out_o2]]*(1-Table3916[[#This Row],[out_o2]])*Table3916[[#This Row],[out_h2]]</f>
        <v>-8.8596796775849071E-3</v>
      </c>
    </row>
    <row r="332" spans="1:33">
      <c r="A332">
        <v>39</v>
      </c>
      <c r="B332">
        <v>0.05</v>
      </c>
      <c r="C332">
        <v>0.1</v>
      </c>
      <c r="D332">
        <v>0.01</v>
      </c>
      <c r="E332">
        <v>0.99</v>
      </c>
      <c r="F332" s="29">
        <v>2</v>
      </c>
      <c r="G332">
        <f t="shared" si="40"/>
        <v>0.38509833640216712</v>
      </c>
      <c r="H332">
        <f t="shared" si="41"/>
        <v>0.67019667280433426</v>
      </c>
      <c r="I332">
        <f t="shared" si="42"/>
        <v>-0.14753255931290438</v>
      </c>
      <c r="J332">
        <f t="shared" si="43"/>
        <v>0.80493488137419122</v>
      </c>
      <c r="K332">
        <f t="shared" si="44"/>
        <v>-1.4355428190212633</v>
      </c>
      <c r="L332">
        <f t="shared" si="45"/>
        <v>-2.1287624973063601</v>
      </c>
      <c r="M332">
        <f t="shared" si="46"/>
        <v>2.314328657694305</v>
      </c>
      <c r="N332">
        <f t="shared" si="47"/>
        <v>1.1055744342057046</v>
      </c>
      <c r="O332">
        <f>((Table3916[[#This Row],[i1]]*Table3916[[#This Row],[w1]])+(Table3916[[#This Row],[i2]]*Table3916[[#This Row],[w2]]))</f>
        <v>8.6274584100541785E-2</v>
      </c>
      <c r="P332">
        <f>((Table3916[[#This Row],[i1]]*Table3916[[#This Row],[w3]])+(Table3916[[#This Row],[i2]]*Table3916[[#This Row],[w4]]))</f>
        <v>7.311686017177392E-2</v>
      </c>
      <c r="Q332">
        <f>((1/(1 + EXP(-Table3916[[#This Row],[h1]]))))</f>
        <v>0.52155527747680974</v>
      </c>
      <c r="R332">
        <f>((1/(1 + EXP(-Table3916[[#This Row],[h2]]))))</f>
        <v>0.51827107588925414</v>
      </c>
      <c r="S332">
        <f>((Table3916[[#This Row],[out_h1]]*Table3916[[#This Row],[w5]])+(Table3916[[#This Row],[out_h2]]*Table3916[[#This Row],[w6]]))</f>
        <v>-1.8519909630961395</v>
      </c>
      <c r="T332">
        <f>((Table3916[[#This Row],[out_h1]]*Table3916[[#This Row],[w7]])+(Table3916[[#This Row],[out_h2]]*Table3916[[#This Row],[w8]]))</f>
        <v>1.7800375767277297</v>
      </c>
      <c r="U332">
        <f>((1/(1 + EXP(-Table3916[[#This Row],[o1]]))))</f>
        <v>0.13563930456255979</v>
      </c>
      <c r="V332">
        <f>((1/(1 + EXP(-Table3916[[#This Row],[o2]]))))</f>
        <v>0.85570150581201854</v>
      </c>
      <c r="W332">
        <f>((1/2 * (Table3916[[#This Row],[t1]]-Table3916[[#This Row],[out_o1]])^2))</f>
        <v>7.8926174254818279E-3</v>
      </c>
      <c r="X332">
        <f>((1/2 * (Table3916[[#This Row],[t2]]-Table3916[[#This Row],[out_o2]])^2))</f>
        <v>9.0180427705796439E-3</v>
      </c>
      <c r="Y332" s="30">
        <f>Table3916[[#This Row],[E1]]+Table3916[[#This Row],[E2]]</f>
        <v>1.6910660196061474E-2</v>
      </c>
      <c r="Z33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-7.4266125153582573E-4</v>
      </c>
      <c r="AA33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-1.4853225030716515E-3</v>
      </c>
      <c r="AB33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-6.1997464183764263E-4</v>
      </c>
      <c r="AC33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-1.2399492836752853E-3</v>
      </c>
      <c r="AD332">
        <f>(Table3916[[#This Row],[out_o1]]-Table3916[[#This Row],[t1]])*Table3916[[#This Row],[out_o1]]*(1-Table3916[[#This Row],[out_o1]])*Table3916[[#This Row],[out_h1]]</f>
        <v>7.6825683503513077E-3</v>
      </c>
      <c r="AE332">
        <f>(Table3916[[#This Row],[out_o1]]-Table3916[[#This Row],[t1]])*Table3916[[#This Row],[out_o1]]*(1-Table3916[[#This Row],[out_o1]])*Table3916[[#This Row],[out_h2]]</f>
        <v>7.6341916887349374E-3</v>
      </c>
      <c r="AF332">
        <f>(Table3916[[#This Row],[out_o2]]-Table3916[[#This Row],[t2]])*Table3916[[#This Row],[out_o2]]*(1-Table3916[[#This Row],[out_o2]])*Table3916[[#This Row],[out_h1]]</f>
        <v>-8.6487945921520214E-3</v>
      </c>
      <c r="AG332">
        <f>(Table3916[[#This Row],[out_o2]]-Table3916[[#This Row],[t2]])*Table3916[[#This Row],[out_o2]]*(1-Table3916[[#This Row],[out_o2]])*Table3916[[#This Row],[out_h2]]</f>
        <v>-8.5943336631640072E-3</v>
      </c>
    </row>
    <row r="333" spans="1:33">
      <c r="A333">
        <v>40</v>
      </c>
      <c r="B333">
        <v>0.05</v>
      </c>
      <c r="C333">
        <v>0.1</v>
      </c>
      <c r="D333">
        <v>0.01</v>
      </c>
      <c r="E333">
        <v>0.99</v>
      </c>
      <c r="F333" s="29">
        <v>2</v>
      </c>
      <c r="G333">
        <f t="shared" si="40"/>
        <v>0.38658365890523877</v>
      </c>
      <c r="H333">
        <f t="shared" si="41"/>
        <v>0.67316731781047756</v>
      </c>
      <c r="I333">
        <f t="shared" si="42"/>
        <v>-0.14629261002922908</v>
      </c>
      <c r="J333">
        <f t="shared" si="43"/>
        <v>0.80741477994154176</v>
      </c>
      <c r="K333">
        <f t="shared" si="44"/>
        <v>-1.450907955721966</v>
      </c>
      <c r="L333">
        <f t="shared" si="45"/>
        <v>-2.1440308806838302</v>
      </c>
      <c r="M333">
        <f t="shared" si="46"/>
        <v>2.3316262468786091</v>
      </c>
      <c r="N333">
        <f t="shared" si="47"/>
        <v>1.1227631015320325</v>
      </c>
      <c r="O333">
        <f>((Table3916[[#This Row],[i1]]*Table3916[[#This Row],[w1]])+(Table3916[[#This Row],[i2]]*Table3916[[#This Row],[w2]]))</f>
        <v>8.6645914726309697E-2</v>
      </c>
      <c r="P333">
        <f>((Table3916[[#This Row],[i1]]*Table3916[[#This Row],[w3]])+(Table3916[[#This Row],[i2]]*Table3916[[#This Row],[w4]]))</f>
        <v>7.3426847492692723E-2</v>
      </c>
      <c r="Q333">
        <f>((1/(1 + EXP(-Table3916[[#This Row],[h1]]))))</f>
        <v>0.52164793685918498</v>
      </c>
      <c r="R333">
        <f>((1/(1 + EXP(-Table3916[[#This Row],[h2]]))))</f>
        <v>0.51834846879677232</v>
      </c>
      <c r="S333">
        <f>((Table3916[[#This Row],[out_h1]]*Table3916[[#This Row],[w5]])+(Table3916[[#This Row],[out_h2]]*Table3916[[#This Row],[w6]]))</f>
        <v>-1.8682182657304001</v>
      </c>
      <c r="T333">
        <f>((Table3916[[#This Row],[out_h1]]*Table3916[[#This Row],[w7]])+(Table3916[[#This Row],[out_h2]]*Table3916[[#This Row],[w8]]))</f>
        <v>1.798270555711595</v>
      </c>
      <c r="U333">
        <f>((1/(1 + EXP(-Table3916[[#This Row],[o1]]))))</f>
        <v>0.13374801867423897</v>
      </c>
      <c r="V333">
        <f>((1/(1 + EXP(-Table3916[[#This Row],[o2]]))))</f>
        <v>0.85793828056059385</v>
      </c>
      <c r="W333">
        <f>((1/2 * (Table3916[[#This Row],[t1]]-Table3916[[#This Row],[out_o1]])^2))</f>
        <v>7.6567860628998985E-3</v>
      </c>
      <c r="X333">
        <f>((1/2 * (Table3916[[#This Row],[t2]]-Table3916[[#This Row],[out_o2]])^2))</f>
        <v>8.7201488706462119E-3</v>
      </c>
      <c r="Y333" s="30">
        <f>Table3916[[#This Row],[E1]]+Table3916[[#This Row],[E2]]</f>
        <v>1.6376934933546111E-2</v>
      </c>
      <c r="Z33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-7.2777563047526396E-4</v>
      </c>
      <c r="AA33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-1.4555512609505279E-3</v>
      </c>
      <c r="AB33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-6.0899946014577515E-4</v>
      </c>
      <c r="AC33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-1.2179989202915503E-3</v>
      </c>
      <c r="AD333">
        <f>(Table3916[[#This Row],[out_o1]]-Table3916[[#This Row],[t1]])*Table3916[[#This Row],[out_o1]]*(1-Table3916[[#This Row],[out_o1]])*Table3916[[#This Row],[out_h1]]</f>
        <v>7.4790656665875838E-3</v>
      </c>
      <c r="AE333">
        <f>(Table3916[[#This Row],[out_o1]]-Table3916[[#This Row],[t1]])*Table3916[[#This Row],[out_o1]]*(1-Table3916[[#This Row],[out_o1]])*Table3916[[#This Row],[out_h2]]</f>
        <v>7.4317599330459708E-3</v>
      </c>
      <c r="AF333">
        <f>(Table3916[[#This Row],[out_o2]]-Table3916[[#This Row],[t2]])*Table3916[[#This Row],[out_o2]]*(1-Table3916[[#This Row],[out_o2]])*Table3916[[#This Row],[out_h1]]</f>
        <v>-8.3962924018740233E-3</v>
      </c>
      <c r="AG333">
        <f>(Table3916[[#This Row],[out_o2]]-Table3916[[#This Row],[t2]])*Table3916[[#This Row],[out_o2]]*(1-Table3916[[#This Row],[out_o2]])*Table3916[[#This Row],[out_h2]]</f>
        <v>-8.343185130350126E-3</v>
      </c>
    </row>
    <row r="334" spans="1:33">
      <c r="A334">
        <v>41</v>
      </c>
      <c r="B334">
        <v>0.05</v>
      </c>
      <c r="C334">
        <v>0.1</v>
      </c>
      <c r="D334">
        <v>0.01</v>
      </c>
      <c r="E334">
        <v>0.99</v>
      </c>
      <c r="F334" s="29">
        <v>2</v>
      </c>
      <c r="G334">
        <f t="shared" si="40"/>
        <v>0.38803921016618931</v>
      </c>
      <c r="H334">
        <f t="shared" si="41"/>
        <v>0.67607842033237864</v>
      </c>
      <c r="I334">
        <f t="shared" si="42"/>
        <v>-0.14507461110893752</v>
      </c>
      <c r="J334">
        <f t="shared" si="43"/>
        <v>0.80985077778212489</v>
      </c>
      <c r="K334">
        <f t="shared" si="44"/>
        <v>-1.4658660870551412</v>
      </c>
      <c r="L334">
        <f t="shared" si="45"/>
        <v>-2.1588944005499222</v>
      </c>
      <c r="M334">
        <f t="shared" si="46"/>
        <v>2.3484188316823573</v>
      </c>
      <c r="N334">
        <f t="shared" si="47"/>
        <v>1.1394494717927328</v>
      </c>
      <c r="O334">
        <f>((Table3916[[#This Row],[i1]]*Table3916[[#This Row],[w1]])+(Table3916[[#This Row],[i2]]*Table3916[[#This Row],[w2]]))</f>
        <v>8.7009802541547332E-2</v>
      </c>
      <c r="P334">
        <f>((Table3916[[#This Row],[i1]]*Table3916[[#This Row],[w3]])+(Table3916[[#This Row],[i2]]*Table3916[[#This Row],[w4]]))</f>
        <v>7.3731347222765614E-2</v>
      </c>
      <c r="Q334">
        <f>((1/(1 + EXP(-Table3916[[#This Row],[h1]]))))</f>
        <v>0.52173873756681666</v>
      </c>
      <c r="R334">
        <f>((1/(1 + EXP(-Table3916[[#This Row],[h2]]))))</f>
        <v>0.51842449078916075</v>
      </c>
      <c r="S334">
        <f>((Table3916[[#This Row],[out_h1]]*Table3916[[#This Row],[w5]])+(Table3916[[#This Row],[out_h2]]*Table3916[[#This Row],[w6]]))</f>
        <v>-1.8840228519748226</v>
      </c>
      <c r="T334">
        <f>((Table3916[[#This Row],[out_h1]]*Table3916[[#This Row],[w7]])+(Table3916[[#This Row],[out_h2]]*Table3916[[#This Row],[w8]]))</f>
        <v>1.8159795887142174</v>
      </c>
      <c r="U334">
        <f>((1/(1 + EXP(-Table3916[[#This Row],[o1]]))))</f>
        <v>0.13192748342512237</v>
      </c>
      <c r="V334">
        <f>((1/(1 + EXP(-Table3916[[#This Row],[o2]]))))</f>
        <v>0.86008300988629482</v>
      </c>
      <c r="W334">
        <f>((1/2 * (Table3916[[#This Row],[t1]]-Table3916[[#This Row],[out_o1]])^2))</f>
        <v>7.4331556071917451E-3</v>
      </c>
      <c r="X334">
        <f>((1/2 * (Table3916[[#This Row],[t2]]-Table3916[[#This Row],[out_o2]])^2))</f>
        <v>8.4392121601022836E-3</v>
      </c>
      <c r="Y334" s="30">
        <f>Table3916[[#This Row],[E1]]+Table3916[[#This Row],[E2]]</f>
        <v>1.5872367767294029E-2</v>
      </c>
      <c r="Z33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-7.1345254927149791E-4</v>
      </c>
      <c r="AA334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-1.4269050985429958E-3</v>
      </c>
      <c r="AB33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-5.9836741460104711E-4</v>
      </c>
      <c r="AC334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-1.1967348292020942E-3</v>
      </c>
      <c r="AD334">
        <f>(Table3916[[#This Row],[out_o1]]-Table3916[[#This Row],[t1]])*Table3916[[#This Row],[out_o1]]*(1-Table3916[[#This Row],[out_o1]])*Table3916[[#This Row],[out_h1]]</f>
        <v>7.2852754681988572E-3</v>
      </c>
      <c r="AE334">
        <f>(Table3916[[#This Row],[out_o1]]-Table3916[[#This Row],[t1]])*Table3916[[#This Row],[out_o1]]*(1-Table3916[[#This Row],[out_o1]])*Table3916[[#This Row],[out_h2]]</f>
        <v>7.2389971319238517E-3</v>
      </c>
      <c r="AF334">
        <f>(Table3916[[#This Row],[out_o2]]-Table3916[[#This Row],[t2]])*Table3916[[#This Row],[out_o2]]*(1-Table3916[[#This Row],[out_o2]])*Table3916[[#This Row],[out_h1]]</f>
        <v>-8.1569886145296307E-3</v>
      </c>
      <c r="AG334">
        <f>(Table3916[[#This Row],[out_o2]]-Table3916[[#This Row],[t2]])*Table3916[[#This Row],[out_o2]]*(1-Table3916[[#This Row],[out_o2]])*Table3916[[#This Row],[out_h2]]</f>
        <v>-8.1051728851529743E-3</v>
      </c>
    </row>
    <row r="335" spans="1:33">
      <c r="A335">
        <v>42</v>
      </c>
      <c r="B335">
        <v>0.05</v>
      </c>
      <c r="C335">
        <v>0.1</v>
      </c>
      <c r="D335">
        <v>0.01</v>
      </c>
      <c r="E335">
        <v>0.99</v>
      </c>
      <c r="F335" s="29">
        <v>2</v>
      </c>
      <c r="G335">
        <f t="shared" si="40"/>
        <v>0.38946611526473229</v>
      </c>
      <c r="H335">
        <f t="shared" si="41"/>
        <v>0.67893223052946461</v>
      </c>
      <c r="I335">
        <f t="shared" si="42"/>
        <v>-0.14387787627973542</v>
      </c>
      <c r="J335">
        <f t="shared" si="43"/>
        <v>0.81224424744052903</v>
      </c>
      <c r="K335">
        <f t="shared" si="44"/>
        <v>-1.480436637991539</v>
      </c>
      <c r="L335">
        <f t="shared" si="45"/>
        <v>-2.1733723948137698</v>
      </c>
      <c r="M335">
        <f t="shared" si="46"/>
        <v>2.3647328089114166</v>
      </c>
      <c r="N335">
        <f t="shared" si="47"/>
        <v>1.1556598175630388</v>
      </c>
      <c r="O335">
        <f>((Table3916[[#This Row],[i1]]*Table3916[[#This Row],[w1]])+(Table3916[[#This Row],[i2]]*Table3916[[#This Row],[w2]]))</f>
        <v>8.7366528816183092E-2</v>
      </c>
      <c r="P335">
        <f>((Table3916[[#This Row],[i1]]*Table3916[[#This Row],[w3]])+(Table3916[[#This Row],[i2]]*Table3916[[#This Row],[w4]]))</f>
        <v>7.4030530930066132E-2</v>
      </c>
      <c r="Q335">
        <f>((1/(1 + EXP(-Table3916[[#This Row],[h1]]))))</f>
        <v>0.52182774986515823</v>
      </c>
      <c r="R335">
        <f>((1/(1 + EXP(-Table3916[[#This Row],[h2]]))))</f>
        <v>0.51849918474223466</v>
      </c>
      <c r="S335">
        <f>((Table3916[[#This Row],[out_h1]]*Table3916[[#This Row],[w5]])+(Table3916[[#This Row],[out_h2]]*Table3916[[#This Row],[w6]]))</f>
        <v>-1.8994247344732824</v>
      </c>
      <c r="T335">
        <f>((Table3916[[#This Row],[out_h1]]*Table3916[[#This Row],[w7]])+(Table3916[[#This Row],[out_h2]]*Table3916[[#This Row],[w8]]))</f>
        <v>1.8331918739523549</v>
      </c>
      <c r="U335">
        <f>((1/(1 + EXP(-Table3916[[#This Row],[o1]]))))</f>
        <v>0.13017359691981845</v>
      </c>
      <c r="V335">
        <f>((1/(1 + EXP(-Table3916[[#This Row],[o2]]))))</f>
        <v>0.86214153095217472</v>
      </c>
      <c r="W335">
        <f>((1/2 * (Table3916[[#This Row],[t1]]-Table3916[[#This Row],[out_o1]])^2))</f>
        <v>7.2208466983234992E-3</v>
      </c>
      <c r="X335">
        <f>((1/2 * (Table3916[[#This Row],[t2]]-Table3916[[#This Row],[out_o2]])^2))</f>
        <v>8.173894053626847E-3</v>
      </c>
      <c r="Y335" s="30">
        <f>Table3916[[#This Row],[E1]]+Table3916[[#This Row],[E2]]</f>
        <v>1.5394740751950346E-2</v>
      </c>
      <c r="Z33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-6.9966270722936815E-4</v>
      </c>
      <c r="AA335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-1.3993254144587363E-3</v>
      </c>
      <c r="AB33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-5.8806620919149989E-4</v>
      </c>
      <c r="AC335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-1.1761324183829998E-3</v>
      </c>
      <c r="AD335">
        <f>(Table3916[[#This Row],[out_o1]]-Table3916[[#This Row],[t1]])*Table3916[[#This Row],[out_o1]]*(1-Table3916[[#This Row],[out_o1]])*Table3916[[#This Row],[out_h1]]</f>
        <v>7.1005456230228232E-3</v>
      </c>
      <c r="AE335">
        <f>(Table3916[[#This Row],[out_o1]]-Table3916[[#This Row],[t1]])*Table3916[[#This Row],[out_o1]]*(1-Table3916[[#This Row],[out_o1]])*Table3916[[#This Row],[out_h2]]</f>
        <v>7.0552536113951767E-3</v>
      </c>
      <c r="AF335">
        <f>(Table3916[[#This Row],[out_o2]]-Table3916[[#This Row],[t2]])*Table3916[[#This Row],[out_o2]]*(1-Table3916[[#This Row],[out_o2]])*Table3916[[#This Row],[out_h1]]</f>
        <v>-7.9299178443454389E-3</v>
      </c>
      <c r="AG335">
        <f>(Table3916[[#This Row],[out_o2]]-Table3916[[#This Row],[t2]])*Table3916[[#This Row],[out_o2]]*(1-Table3916[[#This Row],[out_o2]])*Table3916[[#This Row],[out_h2]]</f>
        <v>-7.87933554401519E-3</v>
      </c>
    </row>
    <row r="336" spans="1:33">
      <c r="A336">
        <v>43</v>
      </c>
      <c r="B336">
        <v>0.05</v>
      </c>
      <c r="C336">
        <v>0.1</v>
      </c>
      <c r="D336">
        <v>0.01</v>
      </c>
      <c r="E336">
        <v>0.99</v>
      </c>
      <c r="F336" s="29">
        <v>2</v>
      </c>
      <c r="G336">
        <f t="shared" si="40"/>
        <v>0.39086544067919105</v>
      </c>
      <c r="H336">
        <f t="shared" si="41"/>
        <v>0.68173088135838211</v>
      </c>
      <c r="I336">
        <f t="shared" si="42"/>
        <v>-0.14270174386135243</v>
      </c>
      <c r="J336">
        <f t="shared" si="43"/>
        <v>0.81459651227729502</v>
      </c>
      <c r="K336">
        <f t="shared" si="44"/>
        <v>-1.4946377292375848</v>
      </c>
      <c r="L336">
        <f t="shared" si="45"/>
        <v>-2.1874829020365603</v>
      </c>
      <c r="M336">
        <f t="shared" si="46"/>
        <v>2.3805926446001076</v>
      </c>
      <c r="N336">
        <f t="shared" si="47"/>
        <v>1.1714184886510692</v>
      </c>
      <c r="O336">
        <f>((Table3916[[#This Row],[i1]]*Table3916[[#This Row],[w1]])+(Table3916[[#This Row],[i2]]*Table3916[[#This Row],[w2]]))</f>
        <v>8.7716360169797766E-2</v>
      </c>
      <c r="P336">
        <f>((Table3916[[#This Row],[i1]]*Table3916[[#This Row],[w3]])+(Table3916[[#This Row],[i2]]*Table3916[[#This Row],[w4]]))</f>
        <v>7.4324564034661894E-2</v>
      </c>
      <c r="Q336">
        <f>((1/(1 + EXP(-Table3916[[#This Row],[h1]]))))</f>
        <v>0.52191504035873804</v>
      </c>
      <c r="R336">
        <f>((1/(1 + EXP(-Table3916[[#This Row],[h2]]))))</f>
        <v>0.51857259199460448</v>
      </c>
      <c r="S336">
        <f>((Table3916[[#This Row],[out_h1]]*Table3916[[#This Row],[w5]])+(Table3916[[#This Row],[out_h2]]*Table3916[[#This Row],[w6]]))</f>
        <v>-1.9144425892297052</v>
      </c>
      <c r="T336">
        <f>((Table3916[[#This Row],[out_h1]]*Table3916[[#This Row],[w7]])+(Table3916[[#This Row],[out_h2]]*Table3916[[#This Row],[w8]]))</f>
        <v>1.8499326281543671</v>
      </c>
      <c r="U336">
        <f>((1/(1 + EXP(-Table3916[[#This Row],[o1]]))))</f>
        <v>0.12848257251032452</v>
      </c>
      <c r="V336">
        <f>((1/(1 + EXP(-Table3916[[#This Row],[o2]]))))</f>
        <v>0.86411919257057279</v>
      </c>
      <c r="W336">
        <f>((1/2 * (Table3916[[#This Row],[t1]]-Table3916[[#This Row],[out_o1]])^2))</f>
        <v>7.019059994332155E-3</v>
      </c>
      <c r="X336">
        <f>((1/2 * (Table3916[[#This Row],[t2]]-Table3916[[#This Row],[out_o2]])^2))</f>
        <v>7.9229888395422662E-3</v>
      </c>
      <c r="Y336" s="30">
        <f>Table3916[[#This Row],[E1]]+Table3916[[#This Row],[E2]]</f>
        <v>1.494204883387442E-2</v>
      </c>
      <c r="Z33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-6.8637859002754383E-4</v>
      </c>
      <c r="AA336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-1.3727571800550877E-3</v>
      </c>
      <c r="AB33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-5.7808368980193081E-4</v>
      </c>
      <c r="AC336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-1.1561673796038616E-3</v>
      </c>
      <c r="AD336">
        <f>(Table3916[[#This Row],[out_o1]]-Table3916[[#This Row],[t1]])*Table3916[[#This Row],[out_o1]]*(1-Table3916[[#This Row],[out_o1]])*Table3916[[#This Row],[out_h1]]</f>
        <v>6.9242794534894302E-3</v>
      </c>
      <c r="AE336">
        <f>(Table3916[[#This Row],[out_o1]]-Table3916[[#This Row],[t1]])*Table3916[[#This Row],[out_o1]]*(1-Table3916[[#This Row],[out_o1]])*Table3916[[#This Row],[out_h2]]</f>
        <v>6.8799349821819719E-3</v>
      </c>
      <c r="AF336">
        <f>(Table3916[[#This Row],[out_o2]]-Table3916[[#This Row],[t2]])*Table3916[[#This Row],[out_o2]]*(1-Table3916[[#This Row],[out_o2]])*Table3916[[#This Row],[out_h1]]</f>
        <v>-7.7142036953105021E-3</v>
      </c>
      <c r="AG336">
        <f>(Table3916[[#This Row],[out_o2]]-Table3916[[#This Row],[t2]])*Table3916[[#This Row],[out_o2]]*(1-Table3916[[#This Row],[out_o2]])*Table3916[[#This Row],[out_h2]]</f>
        <v>-7.6648003910787235E-3</v>
      </c>
    </row>
    <row r="337" spans="1:33">
      <c r="A337">
        <v>44</v>
      </c>
      <c r="B337">
        <v>0.05</v>
      </c>
      <c r="C337">
        <v>0.1</v>
      </c>
      <c r="D337">
        <v>0.01</v>
      </c>
      <c r="E337">
        <v>0.99</v>
      </c>
      <c r="F337" s="29">
        <v>2</v>
      </c>
      <c r="G337">
        <f t="shared" si="40"/>
        <v>0.39223819785924613</v>
      </c>
      <c r="H337">
        <f t="shared" si="41"/>
        <v>0.68447639571849228</v>
      </c>
      <c r="I337">
        <f t="shared" si="42"/>
        <v>-0.14154557648174856</v>
      </c>
      <c r="J337">
        <f t="shared" si="43"/>
        <v>0.81690884703650268</v>
      </c>
      <c r="K337">
        <f t="shared" si="44"/>
        <v>-1.5084862881445635</v>
      </c>
      <c r="L337">
        <f t="shared" si="45"/>
        <v>-2.2012427720009242</v>
      </c>
      <c r="M337">
        <f t="shared" si="46"/>
        <v>2.3960210519907283</v>
      </c>
      <c r="N337">
        <f t="shared" si="47"/>
        <v>1.1867480894332267</v>
      </c>
      <c r="O337">
        <f>((Table3916[[#This Row],[i1]]*Table3916[[#This Row],[w1]])+(Table3916[[#This Row],[i2]]*Table3916[[#This Row],[w2]]))</f>
        <v>8.8059549464811537E-2</v>
      </c>
      <c r="P337">
        <f>((Table3916[[#This Row],[i1]]*Table3916[[#This Row],[w3]])+(Table3916[[#This Row],[i2]]*Table3916[[#This Row],[w4]]))</f>
        <v>7.4613605879562839E-2</v>
      </c>
      <c r="Q337">
        <f>((1/(1 + EXP(-Table3916[[#This Row],[h1]]))))</f>
        <v>0.52200067221443569</v>
      </c>
      <c r="R337">
        <f>((1/(1 + EXP(-Table3916[[#This Row],[h2]]))))</f>
        <v>0.51864475236551877</v>
      </c>
      <c r="S337">
        <f>((Table3916[[#This Row],[out_h1]]*Table3916[[#This Row],[w5]])+(Table3916[[#This Row],[out_h2]]*Table3916[[#This Row],[w6]]))</f>
        <v>-1.9290938688185286</v>
      </c>
      <c r="T337">
        <f>((Table3916[[#This Row],[out_h1]]*Table3916[[#This Row],[w7]])+(Table3916[[#This Row],[out_h2]]*Table3916[[#This Row],[w8]]))</f>
        <v>1.866225268743448</v>
      </c>
      <c r="U337">
        <f>((1/(1 + EXP(-Table3916[[#This Row],[o1]]))))</f>
        <v>0.12685090906035323</v>
      </c>
      <c r="V337">
        <f>((1/(1 + EXP(-Table3916[[#This Row],[o2]]))))</f>
        <v>0.86602090512383778</v>
      </c>
      <c r="W337">
        <f>((1/2 * (Table3916[[#This Row],[t1]]-Table3916[[#This Row],[out_o1]])^2))</f>
        <v>6.8270674741154717E-3</v>
      </c>
      <c r="X337">
        <f>((1/2 * (Table3916[[#This Row],[t2]]-Table3916[[#This Row],[out_o2]])^2))</f>
        <v>7.6854079831562153E-3</v>
      </c>
      <c r="Y337" s="30">
        <f>Table3916[[#This Row],[E1]]+Table3916[[#This Row],[E2]]</f>
        <v>1.4512475457271686E-2</v>
      </c>
      <c r="Z33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-6.7357436439955082E-4</v>
      </c>
      <c r="AA337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-1.3471487287991016E-3</v>
      </c>
      <c r="AB33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-5.6840792645041253E-4</v>
      </c>
      <c r="AC337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-1.1368158529008251E-3</v>
      </c>
      <c r="AD337">
        <f>(Table3916[[#This Row],[out_o1]]-Table3916[[#This Row],[t1]])*Table3916[[#This Row],[out_o1]]*(1-Table3916[[#This Row],[out_o1]])*Table3916[[#This Row],[out_h1]]</f>
        <v>6.755930103660851E-3</v>
      </c>
      <c r="AE337">
        <f>(Table3916[[#This Row],[out_o1]]-Table3916[[#This Row],[t1]])*Table3916[[#This Row],[out_o1]]*(1-Table3916[[#This Row],[out_o1]])*Table3916[[#This Row],[out_h2]]</f>
        <v>6.7124965198752402E-3</v>
      </c>
      <c r="AF337">
        <f>(Table3916[[#This Row],[out_o2]]-Table3916[[#This Row],[t2]])*Table3916[[#This Row],[out_o2]]*(1-Table3916[[#This Row],[out_o2]])*Table3916[[#This Row],[out_h1]]</f>
        <v>-7.5090490098937779E-3</v>
      </c>
      <c r="AG337">
        <f>(Table3916[[#This Row],[out_o2]]-Table3916[[#This Row],[t2]])*Table3916[[#This Row],[out_o2]]*(1-Table3916[[#This Row],[out_o2]])*Table3916[[#This Row],[out_h2]]</f>
        <v>-7.4607736570826604E-3</v>
      </c>
    </row>
    <row r="338" spans="1:33">
      <c r="A338">
        <v>45</v>
      </c>
      <c r="B338">
        <v>0.05</v>
      </c>
      <c r="C338">
        <v>0.1</v>
      </c>
      <c r="D338">
        <v>0.01</v>
      </c>
      <c r="E338">
        <v>0.99</v>
      </c>
      <c r="F338" s="29">
        <v>2</v>
      </c>
      <c r="G338">
        <f t="shared" si="40"/>
        <v>0.39358534658804523</v>
      </c>
      <c r="H338">
        <f t="shared" si="41"/>
        <v>0.68717069317609047</v>
      </c>
      <c r="I338">
        <f t="shared" si="42"/>
        <v>-0.14040876062884775</v>
      </c>
      <c r="J338">
        <f t="shared" si="43"/>
        <v>0.81918247874230432</v>
      </c>
      <c r="K338">
        <f t="shared" si="44"/>
        <v>-1.5219981483518852</v>
      </c>
      <c r="L338">
        <f t="shared" si="45"/>
        <v>-2.2146677650406748</v>
      </c>
      <c r="M338">
        <f t="shared" si="46"/>
        <v>2.4110391500105157</v>
      </c>
      <c r="N338">
        <f t="shared" si="47"/>
        <v>1.201669636747392</v>
      </c>
      <c r="O338">
        <f>((Table3916[[#This Row],[i1]]*Table3916[[#This Row],[w1]])+(Table3916[[#This Row],[i2]]*Table3916[[#This Row],[w2]]))</f>
        <v>8.8396336647011325E-2</v>
      </c>
      <c r="P338">
        <f>((Table3916[[#This Row],[i1]]*Table3916[[#This Row],[w3]])+(Table3916[[#This Row],[i2]]*Table3916[[#This Row],[w4]]))</f>
        <v>7.4897809842788043E-2</v>
      </c>
      <c r="Q338">
        <f>((1/(1 + EXP(-Table3916[[#This Row],[h1]]))))</f>
        <v>0.52208470537158636</v>
      </c>
      <c r="R338">
        <f>((1/(1 + EXP(-Table3916[[#This Row],[h2]]))))</f>
        <v>0.51871570418296842</v>
      </c>
      <c r="S338">
        <f>((Table3916[[#This Row],[out_h1]]*Table3916[[#This Row],[w5]])+(Table3916[[#This Row],[out_h2]]*Table3916[[#This Row],[w6]]))</f>
        <v>-1.9433949041327883</v>
      </c>
      <c r="T338">
        <f>((Table3916[[#This Row],[out_h1]]*Table3916[[#This Row],[w7]])+(Table3916[[#This Row],[out_h2]]*Table3916[[#This Row],[w8]]))</f>
        <v>1.8820915760933155</v>
      </c>
      <c r="U338">
        <f>((1/(1 + EXP(-Table3916[[#This Row],[o1]]))))</f>
        <v>0.12527536449665974</v>
      </c>
      <c r="V338">
        <f>((1/(1 + EXP(-Table3916[[#This Row],[o2]]))))</f>
        <v>0.86785118453108001</v>
      </c>
      <c r="W338">
        <f>((1/2 * (Table3916[[#This Row],[t1]]-Table3916[[#This Row],[out_o1]])^2))</f>
        <v>6.6442048299188809E-3</v>
      </c>
      <c r="X338">
        <f>((1/2 * (Table3916[[#This Row],[t2]]-Table3916[[#This Row],[out_o2]])^2))</f>
        <v>7.4601665602301321E-3</v>
      </c>
      <c r="Y338" s="30">
        <f>Table3916[[#This Row],[E1]]+Table3916[[#This Row],[E2]]</f>
        <v>1.4104371390149013E-2</v>
      </c>
      <c r="Z33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-6.6122577514011148E-4</v>
      </c>
      <c r="AA338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-1.322451550280223E-3</v>
      </c>
      <c r="AB33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-5.5902727352464762E-4</v>
      </c>
      <c r="AC338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-1.1180545470492952E-3</v>
      </c>
      <c r="AD338">
        <f>(Table3916[[#This Row],[out_o1]]-Table3916[[#This Row],[t1]])*Table3916[[#This Row],[out_o1]]*(1-Table3916[[#This Row],[out_o1]])*Table3916[[#This Row],[out_h1]]</f>
        <v>6.5949955645493571E-3</v>
      </c>
      <c r="AE338">
        <f>(Table3916[[#This Row],[out_o1]]-Table3916[[#This Row],[t1]])*Table3916[[#This Row],[out_o1]]*(1-Table3916[[#This Row],[out_o1]])*Table3916[[#This Row],[out_h2]]</f>
        <v>6.5524382023679018E-3</v>
      </c>
      <c r="AF338">
        <f>(Table3916[[#This Row],[out_o2]]-Table3916[[#This Row],[t2]])*Table3916[[#This Row],[out_o2]]*(1-Table3916[[#This Row],[out_o2]])*Table3916[[#This Row],[out_h1]]</f>
        <v>-7.313727340804552E-3</v>
      </c>
      <c r="AG338">
        <f>(Table3916[[#This Row],[out_o2]]-Table3916[[#This Row],[t2]])*Table3916[[#This Row],[out_o2]]*(1-Table3916[[#This Row],[out_o2]])*Table3916[[#This Row],[out_h2]]</f>
        <v>-7.2665320181856665E-3</v>
      </c>
    </row>
    <row r="339" spans="1:33">
      <c r="A339">
        <v>46</v>
      </c>
      <c r="B339">
        <v>0.05</v>
      </c>
      <c r="C339">
        <v>0.1</v>
      </c>
      <c r="D339">
        <v>0.01</v>
      </c>
      <c r="E339">
        <v>0.99</v>
      </c>
      <c r="F339" s="29">
        <v>2</v>
      </c>
      <c r="G339">
        <f t="shared" si="40"/>
        <v>0.39490779813832544</v>
      </c>
      <c r="H339">
        <f t="shared" si="41"/>
        <v>0.6898155962766509</v>
      </c>
      <c r="I339">
        <f t="shared" si="42"/>
        <v>-0.13929070608179844</v>
      </c>
      <c r="J339">
        <f t="shared" si="43"/>
        <v>0.82141858783640287</v>
      </c>
      <c r="K339">
        <f t="shared" si="44"/>
        <v>-1.5351881394809839</v>
      </c>
      <c r="L339">
        <f t="shared" si="45"/>
        <v>-2.2277726414454104</v>
      </c>
      <c r="M339">
        <f t="shared" si="46"/>
        <v>2.4256666046921249</v>
      </c>
      <c r="N339">
        <f t="shared" si="47"/>
        <v>1.2162027007837632</v>
      </c>
      <c r="O339">
        <f>((Table3916[[#This Row],[i1]]*Table3916[[#This Row],[w1]])+(Table3916[[#This Row],[i2]]*Table3916[[#This Row],[w2]]))</f>
        <v>8.8726949534581379E-2</v>
      </c>
      <c r="P339">
        <f>((Table3916[[#This Row],[i1]]*Table3916[[#This Row],[w3]])+(Table3916[[#This Row],[i2]]*Table3916[[#This Row],[w4]]))</f>
        <v>7.5177323479550362E-2</v>
      </c>
      <c r="Q339">
        <f>((1/(1 + EXP(-Table3916[[#This Row],[h1]]))))</f>
        <v>0.52216719673920176</v>
      </c>
      <c r="R339">
        <f>((1/(1 + EXP(-Table3916[[#This Row],[h2]]))))</f>
        <v>0.51878548431930316</v>
      </c>
      <c r="S339">
        <f>((Table3916[[#This Row],[out_h1]]*Table3916[[#This Row],[w5]])+(Table3916[[#This Row],[out_h2]]*Table3916[[#This Row],[w6]]))</f>
        <v>-1.9573609960056064</v>
      </c>
      <c r="T339">
        <f>((Table3916[[#This Row],[out_h1]]*Table3916[[#This Row],[w7]])+(Table3916[[#This Row],[out_h2]]*Table3916[[#This Row],[w8]]))</f>
        <v>1.8975518383525334</v>
      </c>
      <c r="U339">
        <f>((1/(1 + EXP(-Table3916[[#This Row],[o1]]))))</f>
        <v>0.1237529322345672</v>
      </c>
      <c r="V339">
        <f>((1/(1 + EXP(-Table3916[[#This Row],[o2]]))))</f>
        <v>0.86961419106404336</v>
      </c>
      <c r="W339">
        <f>((1/2 * (Table3916[[#This Row],[t1]]-Table3916[[#This Row],[out_o1]])^2))</f>
        <v>6.4698647959810186E-3</v>
      </c>
      <c r="X339">
        <f>((1/2 * (Table3916[[#This Row],[t2]]-Table3916[[#This Row],[out_o2]])^2))</f>
        <v>7.2463714965823271E-3</v>
      </c>
      <c r="Y339" s="30">
        <f>Table3916[[#This Row],[E1]]+Table3916[[#This Row],[E2]]</f>
        <v>1.3716236292563345E-2</v>
      </c>
      <c r="Z33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-6.4931004565716094E-4</v>
      </c>
      <c r="AA339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-1.2986200913143219E-3</v>
      </c>
      <c r="AB33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-5.4993041273375344E-4</v>
      </c>
      <c r="AC339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-1.0998608254675069E-3</v>
      </c>
      <c r="AD339">
        <f>(Table3916[[#This Row],[out_o1]]-Table3916[[#This Row],[t1]])*Table3916[[#This Row],[out_o1]]*(1-Table3916[[#This Row],[out_o1]])*Table3916[[#This Row],[out_h1]]</f>
        <v>6.4410142715290433E-3</v>
      </c>
      <c r="AE339">
        <f>(Table3916[[#This Row],[out_o1]]-Table3916[[#This Row],[t1]])*Table3916[[#This Row],[out_o1]]*(1-Table3916[[#This Row],[out_o1]])*Table3916[[#This Row],[out_h2]]</f>
        <v>6.3993003184220796E-3</v>
      </c>
      <c r="AF339">
        <f>(Table3916[[#This Row],[out_o2]]-Table3916[[#This Row],[t2]])*Table3916[[#This Row],[out_o2]]*(1-Table3916[[#This Row],[out_o2]])*Table3916[[#This Row],[out_h1]]</f>
        <v>-7.1275754749048782E-3</v>
      </c>
      <c r="AG339">
        <f>(Table3916[[#This Row],[out_o2]]-Table3916[[#This Row],[t2]])*Table3916[[#This Row],[out_o2]]*(1-Table3916[[#This Row],[out_o2]])*Table3916[[#This Row],[out_h2]]</f>
        <v>-7.0814151441568537E-3</v>
      </c>
    </row>
    <row r="340" spans="1:33">
      <c r="A340">
        <v>47</v>
      </c>
      <c r="B340">
        <v>0.05</v>
      </c>
      <c r="C340">
        <v>0.1</v>
      </c>
      <c r="D340">
        <v>0.01</v>
      </c>
      <c r="E340">
        <v>0.99</v>
      </c>
      <c r="F340" s="29">
        <v>2</v>
      </c>
      <c r="G340">
        <f t="shared" si="40"/>
        <v>0.39620641822963976</v>
      </c>
      <c r="H340">
        <f t="shared" si="41"/>
        <v>0.69241283645927953</v>
      </c>
      <c r="I340">
        <f t="shared" si="42"/>
        <v>-0.13819084525633094</v>
      </c>
      <c r="J340">
        <f t="shared" si="43"/>
        <v>0.82361830948733783</v>
      </c>
      <c r="K340">
        <f t="shared" si="44"/>
        <v>-1.5480701680240418</v>
      </c>
      <c r="L340">
        <f t="shared" si="45"/>
        <v>-2.2405712420822548</v>
      </c>
      <c r="M340">
        <f t="shared" si="46"/>
        <v>2.4399217556419348</v>
      </c>
      <c r="N340">
        <f t="shared" si="47"/>
        <v>1.2303655310720769</v>
      </c>
      <c r="O340">
        <f>((Table3916[[#This Row],[i1]]*Table3916[[#This Row],[w1]])+(Table3916[[#This Row],[i2]]*Table3916[[#This Row],[w2]]))</f>
        <v>8.9051604557409944E-2</v>
      </c>
      <c r="P340">
        <f>((Table3916[[#This Row],[i1]]*Table3916[[#This Row],[w3]])+(Table3916[[#This Row],[i2]]*Table3916[[#This Row],[w4]]))</f>
        <v>7.5452288685917232E-2</v>
      </c>
      <c r="Q340">
        <f>((1/(1 + EXP(-Table3916[[#This Row],[h1]]))))</f>
        <v>0.52224820038075692</v>
      </c>
      <c r="R340">
        <f>((1/(1 + EXP(-Table3916[[#This Row],[h2]]))))</f>
        <v>0.51885412823220489</v>
      </c>
      <c r="S340">
        <f>((Table3916[[#This Row],[out_h1]]*Table3916[[#This Row],[w5]])+(Table3916[[#This Row],[out_h2]]*Table3916[[#This Row],[w6]]))</f>
        <v>-1.9710064978664286</v>
      </c>
      <c r="T340">
        <f>((Table3916[[#This Row],[out_h1]]*Table3916[[#This Row],[w7]])+(Table3916[[#This Row],[out_h2]]*Table3916[[#This Row],[w8]]))</f>
        <v>1.9126249809852136</v>
      </c>
      <c r="U340">
        <f>((1/(1 + EXP(-Table3916[[#This Row],[o1]]))))</f>
        <v>0.12228082012247307</v>
      </c>
      <c r="V340">
        <f>((1/(1 + EXP(-Table3916[[#This Row],[o2]]))))</f>
        <v>0.87131376369545332</v>
      </c>
      <c r="W340">
        <f>((1/2 * (Table3916[[#This Row],[t1]]-Table3916[[#This Row],[out_o1]])^2))</f>
        <v>6.3034912836875774E-3</v>
      </c>
      <c r="X340">
        <f>((1/2 * (Table3916[[#This Row],[t2]]-Table3916[[#This Row],[out_o2]])^2))</f>
        <v>7.0432113440693457E-3</v>
      </c>
      <c r="Y340" s="30">
        <f>Table3916[[#This Row],[E1]]+Table3916[[#This Row],[E2]]</f>
        <v>1.3346702627756923E-2</v>
      </c>
      <c r="Z34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-6.3780578285056884E-4</v>
      </c>
      <c r="AA340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-1.2756115657011377E-3</v>
      </c>
      <c r="AB34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-5.4110638250665544E-4</v>
      </c>
      <c r="AC340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-1.0822127650133109E-3</v>
      </c>
      <c r="AD340">
        <f>(Table3916[[#This Row],[out_o1]]-Table3916[[#This Row],[t1]])*Table3916[[#This Row],[out_o1]]*(1-Table3916[[#This Row],[out_o1]])*Table3916[[#This Row],[out_h1]]</f>
        <v>6.2935612000460297E-3</v>
      </c>
      <c r="AE340">
        <f>(Table3916[[#This Row],[out_o1]]-Table3916[[#This Row],[t1]])*Table3916[[#This Row],[out_o1]]*(1-Table3916[[#This Row],[out_o1]])*Table3916[[#This Row],[out_h2]]</f>
        <v>6.2526595736379148E-3</v>
      </c>
      <c r="AF340">
        <f>(Table3916[[#This Row],[out_o2]]-Table3916[[#This Row],[t2]])*Table3916[[#This Row],[out_o2]]*(1-Table3916[[#This Row],[out_o2]])*Table3916[[#This Row],[out_h1]]</f>
        <v>-6.9499868644283475E-3</v>
      </c>
      <c r="AG340">
        <f>(Table3916[[#This Row],[out_o2]]-Table3916[[#This Row],[t2]])*Table3916[[#This Row],[out_o2]]*(1-Table3916[[#This Row],[out_o2]])*Table3916[[#This Row],[out_h2]]</f>
        <v>-6.9048191513904457E-3</v>
      </c>
    </row>
    <row r="341" spans="1:33">
      <c r="A341">
        <v>48</v>
      </c>
      <c r="B341">
        <v>0.05</v>
      </c>
      <c r="C341">
        <v>0.1</v>
      </c>
      <c r="D341">
        <v>0.01</v>
      </c>
      <c r="E341">
        <v>0.99</v>
      </c>
      <c r="F341" s="29">
        <v>2</v>
      </c>
      <c r="G341">
        <f t="shared" si="40"/>
        <v>0.39748202979534092</v>
      </c>
      <c r="H341">
        <f t="shared" si="41"/>
        <v>0.69496405959068186</v>
      </c>
      <c r="I341">
        <f t="shared" si="42"/>
        <v>-0.13710863249131763</v>
      </c>
      <c r="J341">
        <f t="shared" si="43"/>
        <v>0.82578273501736443</v>
      </c>
      <c r="K341">
        <f t="shared" si="44"/>
        <v>-1.5606572904241338</v>
      </c>
      <c r="L341">
        <f t="shared" si="45"/>
        <v>-2.2530765612295305</v>
      </c>
      <c r="M341">
        <f t="shared" si="46"/>
        <v>2.4538217293707913</v>
      </c>
      <c r="N341">
        <f t="shared" si="47"/>
        <v>1.2441751693748577</v>
      </c>
      <c r="O341">
        <f>((Table3916[[#This Row],[i1]]*Table3916[[#This Row],[w1]])+(Table3916[[#This Row],[i2]]*Table3916[[#This Row],[w2]]))</f>
        <v>8.9370507448835235E-2</v>
      </c>
      <c r="P341">
        <f>((Table3916[[#This Row],[i1]]*Table3916[[#This Row],[w3]])+(Table3916[[#This Row],[i2]]*Table3916[[#This Row],[w4]]))</f>
        <v>7.5722841877170571E-2</v>
      </c>
      <c r="Q341">
        <f>((1/(1 + EXP(-Table3916[[#This Row],[h1]]))))</f>
        <v>0.52232776768708267</v>
      </c>
      <c r="R341">
        <f>((1/(1 + EXP(-Table3916[[#This Row],[h2]]))))</f>
        <v>0.51892167000932432</v>
      </c>
      <c r="S341">
        <f>((Table3916[[#This Row],[out_h1]]*Table3916[[#This Row],[w5]])+(Table3916[[#This Row],[out_h2]]*Table3916[[#This Row],[w6]]))</f>
        <v>-1.9843448904439025</v>
      </c>
      <c r="T341">
        <f>((Table3916[[#This Row],[out_h1]]*Table3916[[#This Row],[w7]])+(Table3916[[#This Row],[out_h2]]*Table3916[[#This Row],[w8]]))</f>
        <v>1.9273286828804372</v>
      </c>
      <c r="U341">
        <f>((1/(1 + EXP(-Table3916[[#This Row],[o1]]))))</f>
        <v>0.12085643159893839</v>
      </c>
      <c r="V341">
        <f>((1/(1 + EXP(-Table3916[[#This Row],[o2]]))))</f>
        <v>0.87295345056285067</v>
      </c>
      <c r="W341">
        <f>((1/2 * (Table3916[[#This Row],[t1]]-Table3916[[#This Row],[out_o1]])^2))</f>
        <v>6.1445742134250527E-3</v>
      </c>
      <c r="X341">
        <f>((1/2 * (Table3916[[#This Row],[t2]]-Table3916[[#This Row],[out_o2]])^2))</f>
        <v>6.8499473675715196E-3</v>
      </c>
      <c r="Y341" s="30">
        <f>Table3916[[#This Row],[E1]]+Table3916[[#This Row],[E2]]</f>
        <v>1.2994521580996572E-2</v>
      </c>
      <c r="Z34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-6.2669288677821898E-4</v>
      </c>
      <c r="AA341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-1.253385773556438E-3</v>
      </c>
      <c r="AB34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-5.3254459679346439E-4</v>
      </c>
      <c r="AC341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-1.0650891935869288E-3</v>
      </c>
      <c r="AD341">
        <f>(Table3916[[#This Row],[out_o1]]-Table3916[[#This Row],[t1]])*Table3916[[#This Row],[out_o1]]*(1-Table3916[[#This Row],[out_o1]])*Table3916[[#This Row],[out_h1]]</f>
        <v>6.1522443962972193E-3</v>
      </c>
      <c r="AE341">
        <f>(Table3916[[#This Row],[out_o1]]-Table3916[[#This Row],[t1]])*Table3916[[#This Row],[out_o1]]*(1-Table3916[[#This Row],[out_o1]])*Table3916[[#This Row],[out_h2]]</f>
        <v>6.1121256305574209E-3</v>
      </c>
      <c r="AF341">
        <f>(Table3916[[#This Row],[out_o2]]-Table3916[[#This Row],[t2]])*Table3916[[#This Row],[out_o2]]*(1-Table3916[[#This Row],[out_o2]])*Table3916[[#This Row],[out_h1]]</f>
        <v>-6.7804058424509178E-3</v>
      </c>
      <c r="AG341">
        <f>(Table3916[[#This Row],[out_o2]]-Table3916[[#This Row],[t2]])*Table3916[[#This Row],[out_o2]]*(1-Table3916[[#This Row],[out_o2]])*Table3916[[#This Row],[out_h2]]</f>
        <v>-6.7361908379595867E-3</v>
      </c>
    </row>
    <row r="342" spans="1:33">
      <c r="A342">
        <v>49</v>
      </c>
      <c r="B342">
        <v>0.05</v>
      </c>
      <c r="C342">
        <v>0.1</v>
      </c>
      <c r="D342">
        <v>0.01</v>
      </c>
      <c r="E342">
        <v>0.99</v>
      </c>
      <c r="F342" s="29">
        <v>2</v>
      </c>
      <c r="G342">
        <f t="shared" si="40"/>
        <v>0.39873541556889736</v>
      </c>
      <c r="H342">
        <f t="shared" si="41"/>
        <v>0.69747083113779473</v>
      </c>
      <c r="I342">
        <f t="shared" si="42"/>
        <v>-0.13604354329773072</v>
      </c>
      <c r="J342">
        <f t="shared" si="43"/>
        <v>0.82791291340453832</v>
      </c>
      <c r="K342">
        <f t="shared" si="44"/>
        <v>-1.5729617792167283</v>
      </c>
      <c r="L342">
        <f t="shared" si="45"/>
        <v>-2.2653008124906453</v>
      </c>
      <c r="M342">
        <f t="shared" si="46"/>
        <v>2.4673825410556933</v>
      </c>
      <c r="N342">
        <f t="shared" si="47"/>
        <v>1.257647551050777</v>
      </c>
      <c r="O342">
        <f>((Table3916[[#This Row],[i1]]*Table3916[[#This Row],[w1]])+(Table3916[[#This Row],[i2]]*Table3916[[#This Row],[w2]]))</f>
        <v>8.9683853892224344E-2</v>
      </c>
      <c r="P342">
        <f>((Table3916[[#This Row],[i1]]*Table3916[[#This Row],[w3]])+(Table3916[[#This Row],[i2]]*Table3916[[#This Row],[w4]]))</f>
        <v>7.5989114175567293E-2</v>
      </c>
      <c r="Q342">
        <f>((1/(1 + EXP(-Table3916[[#This Row],[h1]]))))</f>
        <v>0.52240594753796366</v>
      </c>
      <c r="R342">
        <f>((1/(1 + EXP(-Table3916[[#This Row],[h2]]))))</f>
        <v>0.51898814241525826</v>
      </c>
      <c r="S342">
        <f>((Table3916[[#This Row],[out_h1]]*Table3916[[#This Row],[w5]])+(Table3916[[#This Row],[out_h2]]*Table3916[[#This Row],[w6]]))</f>
        <v>-1.9973888493990115</v>
      </c>
      <c r="T342">
        <f>((Table3916[[#This Row],[out_h1]]*Table3916[[#This Row],[w7]])+(Table3916[[#This Row],[out_h2]]*Table3916[[#This Row],[w8]]))</f>
        <v>1.9416794806317694</v>
      </c>
      <c r="U342">
        <f>((1/(1 + EXP(-Table3916[[#This Row],[o1]]))))</f>
        <v>0.11947734879744609</v>
      </c>
      <c r="V342">
        <f>((1/(1 + EXP(-Table3916[[#This Row],[o2]]))))</f>
        <v>0.87453653604658521</v>
      </c>
      <c r="W342">
        <f>((1/2 * (Table3916[[#This Row],[t1]]-Table3916[[#This Row],[out_o1]])^2))</f>
        <v>5.9926449498588366E-3</v>
      </c>
      <c r="X342">
        <f>((1/2 * (Table3916[[#This Row],[t2]]-Table3916[[#This Row],[out_o2]])^2))</f>
        <v>6.6659057540607572E-3</v>
      </c>
      <c r="Y342" s="30">
        <f>Table3916[[#This Row],[E1]]+Table3916[[#This Row],[E2]]</f>
        <v>1.2658550703919594E-2</v>
      </c>
      <c r="Z34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-6.1595246533839056E-4</v>
      </c>
      <c r="AA342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-1.2319049306767811E-3</v>
      </c>
      <c r="AB34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-5.2423485561490179E-4</v>
      </c>
      <c r="AC342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-1.0484697112298036E-3</v>
      </c>
      <c r="AD342">
        <f>(Table3916[[#This Row],[out_o1]]-Table3916[[#This Row],[t1]])*Table3916[[#This Row],[out_o1]]*(1-Table3916[[#This Row],[out_o1]])*Table3916[[#This Row],[out_h1]]</f>
        <v>6.0167018884074537E-3</v>
      </c>
      <c r="AE342">
        <f>(Table3916[[#This Row],[out_o1]]-Table3916[[#This Row],[t1]])*Table3916[[#This Row],[out_o1]]*(1-Table3916[[#This Row],[out_o1]])*Table3916[[#This Row],[out_h2]]</f>
        <v>5.9773380284956256E-3</v>
      </c>
      <c r="AF342">
        <f>(Table3916[[#This Row],[out_o2]]-Table3916[[#This Row],[t2]])*Table3916[[#This Row],[out_o2]]*(1-Table3916[[#This Row],[out_o2]])*Table3916[[#This Row],[out_h1]]</f>
        <v>-6.6183225178315678E-3</v>
      </c>
      <c r="AG342">
        <f>(Table3916[[#This Row],[out_o2]]-Table3916[[#This Row],[t2]])*Table3916[[#This Row],[out_o2]]*(1-Table3916[[#This Row],[out_o2]])*Table3916[[#This Row],[out_h2]]</f>
        <v>-6.5750225961676454E-3</v>
      </c>
    </row>
    <row r="343" spans="1:33">
      <c r="A343">
        <v>50</v>
      </c>
      <c r="B343">
        <v>0.05</v>
      </c>
      <c r="C343">
        <v>0.1</v>
      </c>
      <c r="D343">
        <v>0.01</v>
      </c>
      <c r="E343">
        <v>0.99</v>
      </c>
      <c r="F343" s="29">
        <v>2</v>
      </c>
      <c r="G343">
        <f t="shared" si="40"/>
        <v>0.39996732049957412</v>
      </c>
      <c r="H343">
        <f t="shared" si="41"/>
        <v>0.69993464099914826</v>
      </c>
      <c r="I343">
        <f t="shared" si="42"/>
        <v>-0.13499507358650092</v>
      </c>
      <c r="J343">
        <f t="shared" si="43"/>
        <v>0.83000985282699791</v>
      </c>
      <c r="K343">
        <f t="shared" si="44"/>
        <v>-1.5849951829935431</v>
      </c>
      <c r="L343">
        <f t="shared" si="45"/>
        <v>-2.2772554885476364</v>
      </c>
      <c r="M343">
        <f t="shared" si="46"/>
        <v>2.4806191860913565</v>
      </c>
      <c r="N343">
        <f t="shared" si="47"/>
        <v>1.2707975962431122</v>
      </c>
      <c r="O343">
        <f>((Table3916[[#This Row],[i1]]*Table3916[[#This Row],[w1]])+(Table3916[[#This Row],[i2]]*Table3916[[#This Row],[w2]]))</f>
        <v>8.9991830124893535E-2</v>
      </c>
      <c r="P343">
        <f>((Table3916[[#This Row],[i1]]*Table3916[[#This Row],[w3]])+(Table3916[[#This Row],[i2]]*Table3916[[#This Row],[w4]]))</f>
        <v>7.6251231603374742E-2</v>
      </c>
      <c r="Q343">
        <f>((1/(1 + EXP(-Table3916[[#This Row],[h1]]))))</f>
        <v>0.52248278645307122</v>
      </c>
      <c r="R343">
        <f>((1/(1 + EXP(-Table3916[[#This Row],[h2]]))))</f>
        <v>0.51905357693983856</v>
      </c>
      <c r="S343">
        <f>((Table3916[[#This Row],[out_h1]]*Table3916[[#This Row],[w5]])+(Table3916[[#This Row],[out_h2]]*Table3916[[#This Row],[w6]]))</f>
        <v>-2.0101503066616919</v>
      </c>
      <c r="T343">
        <f>((Table3916[[#This Row],[out_h1]]*Table3916[[#This Row],[w7]])+(Table3916[[#This Row],[out_h2]]*Table3916[[#This Row],[w8]]))</f>
        <v>1.9556928623744976</v>
      </c>
      <c r="U343">
        <f>((1/(1 + EXP(-Table3916[[#This Row],[o1]]))))</f>
        <v>0.11814131736925367</v>
      </c>
      <c r="V343">
        <f>((1/(1 + EXP(-Table3916[[#This Row],[o2]]))))</f>
        <v>0.87606606488960237</v>
      </c>
      <c r="W343">
        <f>((1/2 * (Table3916[[#This Row],[t1]]-Table3916[[#This Row],[out_o1]])^2))</f>
        <v>5.8472722611788231E-3</v>
      </c>
      <c r="X343">
        <f>((1/2 * (Table3916[[#This Row],[t2]]-Table3916[[#This Row],[out_o2]])^2))</f>
        <v>6.490470784870148E-3</v>
      </c>
      <c r="Y343" s="30">
        <f>Table3916[[#This Row],[E1]]+Table3916[[#This Row],[E2]]</f>
        <v>1.2337743046048972E-2</v>
      </c>
      <c r="Z34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Row],[i1]]</f>
        <v>-6.0556675403157598E-4</v>
      </c>
      <c r="AA343">
        <f>((Table3916[[#This Row],[out_o1]]-Table3916[[#This Row],[t1]])*Table3916[[#This Row],[out_o1]]*(1-Table3916[[#This Row],[out_o1]])*Table3916[[#This Row],[w5]]+(Table3916[[#This Row],[out_o2]]-Table3916[[#This Row],[t2]])*Table3916[[#This Row],[out_o2]]*(1-Table3916[[#This Row],[out_o2]])*Table3916[[#This Row],[w7]])*(Table3916[[#This Row],[out_h1]]*(1-Table3916[[#This Row],[out_h1]]))*Table3916[[#This Row],[i2]]</f>
        <v>-1.211133508063152E-3</v>
      </c>
      <c r="AB34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Row],[i1]]</f>
        <v>-5.1616734922129131E-4</v>
      </c>
      <c r="AC343">
        <f>((Table3916[[#This Row],[out_o1]]-Table3916[[#This Row],[t1]])*Table3916[[#This Row],[out_o1]]*(1-Table3916[[#This Row],[out_o1]])*Table3916[[#This Row],[w6]]+(Table3916[[#This Row],[out_o2]]-Table3916[[#This Row],[t2]])*Table3916[[#This Row],[out_o2]]*(1-Table3916[[#This Row],[out_o2]])*Table3916[[#This Row],[w8]])*(Table3916[[#This Row],[out_h1]]*(1-Table3916[[#This Row],[out_h1]]))*Table3916[[#This Row],[i2]]</f>
        <v>-1.0323346984425826E-3</v>
      </c>
      <c r="AD343">
        <f>(Table3916[[#This Row],[out_o1]]-Table3916[[#This Row],[t1]])*Table3916[[#This Row],[out_o1]]*(1-Table3916[[#This Row],[out_o1]])*Table3916[[#This Row],[out_h1]]</f>
        <v>5.8865989311518204E-3</v>
      </c>
      <c r="AE343">
        <f>(Table3916[[#This Row],[out_o1]]-Table3916[[#This Row],[t1]])*Table3916[[#This Row],[out_o1]]*(1-Table3916[[#This Row],[out_o1]])*Table3916[[#This Row],[out_h2]]</f>
        <v>5.84796343620599E-3</v>
      </c>
      <c r="AF343">
        <f>(Table3916[[#This Row],[out_o2]]-Table3916[[#This Row],[t2]])*Table3916[[#This Row],[out_o2]]*(1-Table3916[[#This Row],[out_o2]])*Table3916[[#This Row],[out_h1]]</f>
        <v>-6.46326826019138E-3</v>
      </c>
      <c r="AG343">
        <f>(Table3916[[#This Row],[out_o2]]-Table3916[[#This Row],[t2]])*Table3916[[#This Row],[out_o2]]*(1-Table3916[[#This Row],[out_o2]])*Table3916[[#This Row],[out_h2]]</f>
        <v>-6.420847913379794E-3</v>
      </c>
    </row>
    <row r="348" spans="1:33">
      <c r="F348" s="29"/>
    </row>
    <row r="349" spans="1:33">
      <c r="F349" s="29"/>
    </row>
    <row r="350" spans="1:33">
      <c r="F350" s="29"/>
    </row>
    <row r="351" spans="1:33">
      <c r="F351" s="29"/>
    </row>
    <row r="352" spans="1:33">
      <c r="F352" s="29"/>
    </row>
    <row r="353" spans="6:6">
      <c r="F353" s="29"/>
    </row>
    <row r="354" spans="6:6">
      <c r="F354" s="29"/>
    </row>
    <row r="355" spans="6:6">
      <c r="F355" s="29"/>
    </row>
    <row r="356" spans="6:6">
      <c r="F356" s="29"/>
    </row>
  </sheetData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3186-AFD5-4D8C-99E3-FBABF0B7884F}">
  <dimension ref="A1:F108"/>
  <sheetViews>
    <sheetView showGridLines="0" tabSelected="1" zoomScale="55" zoomScaleNormal="55" workbookViewId="0">
      <selection activeCell="V8" sqref="V8"/>
    </sheetView>
  </sheetViews>
  <sheetFormatPr defaultRowHeight="15"/>
  <cols>
    <col min="1" max="6" width="14.85546875" bestFit="1" customWidth="1"/>
  </cols>
  <sheetData>
    <row r="1" spans="1:6">
      <c r="A1" s="2" t="s">
        <v>115</v>
      </c>
      <c r="B1" s="2"/>
      <c r="C1" s="2"/>
      <c r="D1" s="2"/>
      <c r="E1" s="2"/>
      <c r="F1" s="2"/>
    </row>
    <row r="2" spans="1:6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>
      <c r="A3">
        <v>0.24251985700000001</v>
      </c>
      <c r="B3">
        <v>0.24251985700000001</v>
      </c>
      <c r="C3">
        <v>0.24251985700000001</v>
      </c>
      <c r="D3">
        <v>0.24251985700000001</v>
      </c>
      <c r="E3">
        <v>0.24251985700000001</v>
      </c>
      <c r="F3">
        <v>0.24251985700000001</v>
      </c>
    </row>
    <row r="4" spans="1:6">
      <c r="A4">
        <v>0.241109039</v>
      </c>
      <c r="B4">
        <v>0.23970114300000001</v>
      </c>
      <c r="C4">
        <v>0.23549537800000001</v>
      </c>
      <c r="D4">
        <v>0.23131728600000001</v>
      </c>
      <c r="E4">
        <v>0.22854776500000001</v>
      </c>
      <c r="F4">
        <v>0.214901599</v>
      </c>
    </row>
    <row r="5" spans="1:6">
      <c r="A5">
        <v>0.23970403200000001</v>
      </c>
      <c r="B5">
        <v>0.23690583900000001</v>
      </c>
      <c r="C5">
        <v>0.22862020599999999</v>
      </c>
      <c r="D5">
        <v>0.22050429399999999</v>
      </c>
      <c r="E5">
        <v>0.21519175099999999</v>
      </c>
      <c r="F5">
        <v>0.18987932599999999</v>
      </c>
    </row>
    <row r="6" spans="1:6">
      <c r="A6">
        <v>0.23830488</v>
      </c>
      <c r="B6">
        <v>0.23413428999999999</v>
      </c>
      <c r="C6">
        <v>0.22189935299999999</v>
      </c>
      <c r="D6">
        <v>0.21009967600000001</v>
      </c>
      <c r="E6">
        <v>0.202486152</v>
      </c>
      <c r="F6">
        <v>0.16762535200000001</v>
      </c>
    </row>
    <row r="7" spans="1:6">
      <c r="A7">
        <v>0.23691162700000001</v>
      </c>
      <c r="B7">
        <v>0.23138682899999999</v>
      </c>
      <c r="C7">
        <v>0.21533724400000001</v>
      </c>
      <c r="D7">
        <v>0.20011810699999999</v>
      </c>
      <c r="E7">
        <v>0.19045490800000001</v>
      </c>
      <c r="F7">
        <v>0.14813949300000001</v>
      </c>
    </row>
    <row r="8" spans="1:6">
      <c r="A8">
        <v>0.23552431600000001</v>
      </c>
      <c r="B8">
        <v>0.22866377299999999</v>
      </c>
      <c r="C8">
        <v>0.20893767299999999</v>
      </c>
      <c r="D8">
        <v>0.19056984900000001</v>
      </c>
      <c r="E8">
        <v>0.179110995</v>
      </c>
      <c r="F8">
        <v>0.131275315</v>
      </c>
    </row>
    <row r="9" spans="1:6">
      <c r="A9">
        <v>0.234142988</v>
      </c>
      <c r="B9">
        <v>0.225965426</v>
      </c>
      <c r="C9">
        <v>0.202703774</v>
      </c>
      <c r="D9">
        <v>0.18146066</v>
      </c>
      <c r="E9">
        <v>0.168456619</v>
      </c>
      <c r="F9">
        <v>0.11678986500000001</v>
      </c>
    </row>
    <row r="10" spans="1:6">
      <c r="A10">
        <v>0.232767684</v>
      </c>
      <c r="B10">
        <v>0.22329207500000001</v>
      </c>
      <c r="C10">
        <v>0.19663800000000001</v>
      </c>
      <c r="D10">
        <v>0.17279191099999999</v>
      </c>
      <c r="E10">
        <v>0.158484072</v>
      </c>
      <c r="F10">
        <v>0.104394929</v>
      </c>
    </row>
    <row r="11" spans="1:6">
      <c r="A11">
        <v>0.23139844400000001</v>
      </c>
      <c r="B11">
        <v>0.22064399300000001</v>
      </c>
      <c r="C11">
        <v>0.19074211799999999</v>
      </c>
      <c r="D11">
        <v>0.164560861</v>
      </c>
      <c r="E11">
        <v>0.14917703800000001</v>
      </c>
      <c r="F11">
        <v>9.3796707000000007E-2</v>
      </c>
    </row>
    <row r="12" spans="1:6">
      <c r="A12">
        <v>0.23003530699999999</v>
      </c>
      <c r="B12">
        <v>0.21802143500000001</v>
      </c>
      <c r="C12">
        <v>0.18501721600000001</v>
      </c>
      <c r="D12">
        <v>0.15676106100000001</v>
      </c>
      <c r="E12">
        <v>0.14051217499999999</v>
      </c>
      <c r="F12">
        <v>8.4720532000000001E-2</v>
      </c>
    </row>
    <row r="13" spans="1:6">
      <c r="A13">
        <v>0.228678311</v>
      </c>
      <c r="B13">
        <v>0.215424642</v>
      </c>
      <c r="C13">
        <v>0.17946371899999999</v>
      </c>
      <c r="D13">
        <v>0.14938284099999999</v>
      </c>
      <c r="E13">
        <v>0.132460776</v>
      </c>
      <c r="F13">
        <v>7.6922955000000001E-2</v>
      </c>
    </row>
    <row r="14" spans="1:6">
      <c r="A14">
        <v>0.22732749299999999</v>
      </c>
      <c r="B14">
        <v>0.21285383499999999</v>
      </c>
      <c r="C14">
        <v>0.17408141199999999</v>
      </c>
      <c r="D14">
        <v>0.14241384400000001</v>
      </c>
      <c r="E14">
        <v>0.124990372</v>
      </c>
      <c r="F14">
        <v>7.0195302000000001E-2</v>
      </c>
    </row>
    <row r="15" spans="1:6">
      <c r="A15">
        <v>0.22598288999999999</v>
      </c>
      <c r="B15">
        <v>0.21030922099999999</v>
      </c>
      <c r="C15">
        <v>0.16886948099999999</v>
      </c>
      <c r="D15">
        <v>0.13583956699999999</v>
      </c>
      <c r="E15">
        <v>0.118066189</v>
      </c>
      <c r="F15">
        <v>6.4362366000000004E-2</v>
      </c>
    </row>
    <row r="16" spans="1:6">
      <c r="A16">
        <v>0.22464453600000001</v>
      </c>
      <c r="B16">
        <v>0.20779098800000001</v>
      </c>
      <c r="C16">
        <v>0.16382654699999999</v>
      </c>
      <c r="D16">
        <v>0.12964389000000001</v>
      </c>
      <c r="E16">
        <v>0.11165238099999999</v>
      </c>
      <c r="F16">
        <v>5.9278816999999998E-2</v>
      </c>
    </row>
    <row r="17" spans="1:6">
      <c r="A17">
        <v>0.22331246499999999</v>
      </c>
      <c r="B17">
        <v>0.20529930699999999</v>
      </c>
      <c r="C17">
        <v>0.15895071199999999</v>
      </c>
      <c r="D17">
        <v>0.123809556</v>
      </c>
      <c r="E17">
        <v>0.105713035</v>
      </c>
      <c r="F17">
        <v>5.4824870999999997E-2</v>
      </c>
    </row>
    <row r="18" spans="1:6">
      <c r="A18">
        <v>0.221986712</v>
      </c>
      <c r="B18">
        <v>0.20283433200000001</v>
      </c>
      <c r="C18">
        <v>0.154239614</v>
      </c>
      <c r="D18">
        <v>0.11831861</v>
      </c>
      <c r="E18">
        <v>0.10021295400000001</v>
      </c>
      <c r="F18">
        <v>5.0902042000000002E-2</v>
      </c>
    </row>
    <row r="19" spans="1:6">
      <c r="A19">
        <v>0.22066730700000001</v>
      </c>
      <c r="B19">
        <v>0.200396198</v>
      </c>
      <c r="C19">
        <v>0.14969046799999999</v>
      </c>
      <c r="D19">
        <v>0.113152774</v>
      </c>
      <c r="E19">
        <v>9.5118220000000003E-2</v>
      </c>
      <c r="F19">
        <v>4.7429328999999999E-2</v>
      </c>
    </row>
    <row r="20" spans="1:6">
      <c r="A20">
        <v>0.21935428300000001</v>
      </c>
      <c r="B20">
        <v>0.19798502600000001</v>
      </c>
      <c r="C20">
        <v>0.145300126</v>
      </c>
      <c r="D20">
        <v>0.108293759</v>
      </c>
      <c r="E20">
        <v>9.0396588E-2</v>
      </c>
      <c r="F20">
        <v>4.4339978000000002E-2</v>
      </c>
    </row>
    <row r="21" spans="1:6">
      <c r="A21">
        <v>0.21804767</v>
      </c>
      <c r="B21">
        <v>0.19560091499999999</v>
      </c>
      <c r="C21">
        <v>0.14106512299999999</v>
      </c>
      <c r="D21">
        <v>0.103723523</v>
      </c>
      <c r="E21">
        <v>8.6017726000000003E-2</v>
      </c>
      <c r="F21">
        <v>4.1578798E-2</v>
      </c>
    </row>
    <row r="22" spans="1:6">
      <c r="A22">
        <v>0.21674749500000001</v>
      </c>
      <c r="B22">
        <v>0.19324395</v>
      </c>
      <c r="C22">
        <v>0.136981729</v>
      </c>
      <c r="D22">
        <v>9.9424467000000002E-2</v>
      </c>
      <c r="E22">
        <v>8.1953348999999995E-2</v>
      </c>
      <c r="F22">
        <v>3.9099975000000002E-2</v>
      </c>
    </row>
    <row r="23" spans="1:6">
      <c r="A23">
        <v>0.21545378900000001</v>
      </c>
      <c r="B23">
        <v>0.19091419800000001</v>
      </c>
      <c r="C23">
        <v>0.133045995</v>
      </c>
      <c r="D23">
        <v>9.5379592999999999E-2</v>
      </c>
      <c r="E23">
        <v>7.8177252000000003E-2</v>
      </c>
      <c r="F23">
        <v>3.6865305000000001E-2</v>
      </c>
    </row>
    <row r="24" spans="1:6">
      <c r="A24">
        <v>0.214166577</v>
      </c>
      <c r="B24">
        <v>0.18861170799999999</v>
      </c>
      <c r="C24">
        <v>0.1292538</v>
      </c>
      <c r="D24">
        <v>9.1572608E-2</v>
      </c>
      <c r="E24">
        <v>7.4665286999999997E-2</v>
      </c>
      <c r="F24">
        <v>3.4842783000000002E-2</v>
      </c>
    </row>
    <row r="25" spans="1:6">
      <c r="A25">
        <v>0.212885885</v>
      </c>
      <c r="B25">
        <v>0.18633651400000001</v>
      </c>
      <c r="C25">
        <v>0.12560089099999999</v>
      </c>
      <c r="D25">
        <v>8.7987996999999998E-2</v>
      </c>
      <c r="E25">
        <v>7.1395296999999996E-2</v>
      </c>
      <c r="F25">
        <v>3.3005463999999998E-2</v>
      </c>
    </row>
    <row r="26" spans="1:6">
      <c r="A26">
        <v>0.21161173899999999</v>
      </c>
      <c r="B26">
        <v>0.184088631</v>
      </c>
      <c r="C26">
        <v>0.122082923</v>
      </c>
      <c r="D26">
        <v>8.4611068999999997E-2</v>
      </c>
      <c r="E26">
        <v>6.8347013999999998E-2</v>
      </c>
      <c r="F26">
        <v>3.1330556000000002E-2</v>
      </c>
    </row>
    <row r="27" spans="1:6">
      <c r="A27">
        <v>0.210344162</v>
      </c>
      <c r="B27">
        <v>0.181868061</v>
      </c>
      <c r="C27">
        <v>0.118695493</v>
      </c>
      <c r="D27">
        <v>8.1427974E-2</v>
      </c>
      <c r="E27">
        <v>6.5501944000000006E-2</v>
      </c>
      <c r="F27">
        <v>2.9798683999999999E-2</v>
      </c>
    </row>
    <row r="28" spans="1:6">
      <c r="A28">
        <v>0.20908317600000001</v>
      </c>
      <c r="B28">
        <v>0.179674787</v>
      </c>
      <c r="C28">
        <v>0.115434173</v>
      </c>
      <c r="D28">
        <v>7.8425706999999997E-2</v>
      </c>
      <c r="E28">
        <v>6.2843239999999995E-2</v>
      </c>
      <c r="F28">
        <v>2.8393301999999999E-2</v>
      </c>
    </row>
    <row r="29" spans="1:6">
      <c r="A29">
        <v>0.20782880400000001</v>
      </c>
      <c r="B29">
        <v>0.17750877900000001</v>
      </c>
      <c r="C29">
        <v>0.112294535</v>
      </c>
      <c r="D29">
        <v>7.5592089000000001E-2</v>
      </c>
      <c r="E29">
        <v>6.0355576000000001E-2</v>
      </c>
      <c r="F29">
        <v>2.7100214000000001E-2</v>
      </c>
    </row>
    <row r="30" spans="1:6">
      <c r="A30">
        <v>0.20658106600000001</v>
      </c>
      <c r="B30">
        <v>0.175369989</v>
      </c>
      <c r="C30">
        <v>0.10927218</v>
      </c>
      <c r="D30">
        <v>7.2915752E-2</v>
      </c>
      <c r="E30">
        <v>5.8025016999999998E-2</v>
      </c>
      <c r="F30">
        <v>2.5907188000000001E-2</v>
      </c>
    </row>
    <row r="31" spans="1:6">
      <c r="A31">
        <v>0.205339981</v>
      </c>
      <c r="B31">
        <v>0.173258358</v>
      </c>
      <c r="C31">
        <v>0.106362753</v>
      </c>
      <c r="D31">
        <v>7.0386097999999994E-2</v>
      </c>
      <c r="E31">
        <v>5.5838904000000002E-2</v>
      </c>
      <c r="F31">
        <v>2.4803641000000001E-2</v>
      </c>
    </row>
    <row r="32" spans="1:6">
      <c r="A32">
        <v>0.20410556799999999</v>
      </c>
      <c r="B32">
        <v>0.17117381000000001</v>
      </c>
      <c r="C32">
        <v>0.103561967</v>
      </c>
      <c r="D32">
        <v>6.7993270999999994E-2</v>
      </c>
      <c r="E32">
        <v>5.3785731000000003E-2</v>
      </c>
      <c r="F32">
        <v>2.3780374E-2</v>
      </c>
    </row>
    <row r="33" spans="1:6">
      <c r="A33">
        <v>0.202877844</v>
      </c>
      <c r="B33">
        <v>0.16911625499999999</v>
      </c>
      <c r="C33">
        <v>0.10086561600000001</v>
      </c>
      <c r="D33">
        <v>6.5728112000000005E-2</v>
      </c>
      <c r="E33">
        <v>5.1855041999999997E-2</v>
      </c>
      <c r="F33">
        <v>2.2829366E-2</v>
      </c>
    </row>
    <row r="34" spans="1:6">
      <c r="A34">
        <v>0.20165682500000001</v>
      </c>
      <c r="B34">
        <v>0.167085592</v>
      </c>
      <c r="C34">
        <v>9.8269586000000006E-2</v>
      </c>
      <c r="D34">
        <v>6.3582119000000006E-2</v>
      </c>
      <c r="E34">
        <v>5.0037334000000003E-2</v>
      </c>
      <c r="F34">
        <v>2.1943592000000001E-2</v>
      </c>
    </row>
    <row r="35" spans="1:6">
      <c r="A35">
        <v>0.20044252700000001</v>
      </c>
      <c r="B35">
        <v>0.165081704</v>
      </c>
      <c r="C35">
        <v>9.5769865999999995E-2</v>
      </c>
      <c r="D35">
        <v>6.1547409999999997E-2</v>
      </c>
      <c r="E35">
        <v>4.8323959E-2</v>
      </c>
      <c r="F35">
        <v>2.1116881000000001E-2</v>
      </c>
    </row>
    <row r="36" spans="1:6">
      <c r="A36">
        <v>0.19923496199999999</v>
      </c>
      <c r="B36">
        <v>0.16310446300000001</v>
      </c>
      <c r="C36">
        <v>9.3362557999999998E-2</v>
      </c>
      <c r="D36">
        <v>5.9616674000000001E-2</v>
      </c>
      <c r="E36">
        <v>4.670705E-2</v>
      </c>
      <c r="F36">
        <v>2.0343789000000001E-2</v>
      </c>
    </row>
    <row r="37" spans="1:6">
      <c r="A37">
        <v>0.198034144</v>
      </c>
      <c r="B37">
        <v>0.16115373</v>
      </c>
      <c r="C37">
        <v>9.1043880999999993E-2</v>
      </c>
      <c r="D37">
        <v>5.7783138999999997E-2</v>
      </c>
      <c r="E37">
        <v>4.5179434999999997E-2</v>
      </c>
      <c r="F37">
        <v>1.9619503E-2</v>
      </c>
    </row>
    <row r="38" spans="1:6">
      <c r="A38">
        <v>0.196840085</v>
      </c>
      <c r="B38">
        <v>0.15922935399999999</v>
      </c>
      <c r="C38">
        <v>8.8810174000000006E-2</v>
      </c>
      <c r="D38">
        <v>5.6040529999999998E-2</v>
      </c>
      <c r="E38">
        <v>4.3734580000000002E-2</v>
      </c>
      <c r="F38">
        <v>1.8939752000000001E-2</v>
      </c>
    </row>
    <row r="39" spans="1:6">
      <c r="A39">
        <v>0.19565279599999999</v>
      </c>
      <c r="B39">
        <v>0.15733117199999999</v>
      </c>
      <c r="C39">
        <v>8.6657903999999994E-2</v>
      </c>
      <c r="D39">
        <v>5.4383032999999997E-2</v>
      </c>
      <c r="E39">
        <v>4.2366517999999999E-2</v>
      </c>
      <c r="F39">
        <v>1.8300732E-2</v>
      </c>
    </row>
    <row r="40" spans="1:6">
      <c r="A40">
        <v>0.19447228599999999</v>
      </c>
      <c r="B40">
        <v>0.15545901300000001</v>
      </c>
      <c r="C40">
        <v>8.4583662000000004E-2</v>
      </c>
      <c r="D40">
        <v>5.2805258000000001E-2</v>
      </c>
      <c r="E40">
        <v>4.1069801000000003E-2</v>
      </c>
      <c r="F40">
        <v>1.7699051E-2</v>
      </c>
    </row>
    <row r="41" spans="1:6">
      <c r="A41">
        <v>0.19329856400000001</v>
      </c>
      <c r="B41">
        <v>0.153612692</v>
      </c>
      <c r="C41">
        <v>8.2584167E-2</v>
      </c>
      <c r="D41">
        <v>5.1302213999999999E-2</v>
      </c>
      <c r="E41">
        <v>3.9839443000000002E-2</v>
      </c>
      <c r="F41">
        <v>1.7131671000000001E-2</v>
      </c>
    </row>
    <row r="42" spans="1:6">
      <c r="A42">
        <v>0.19213163699999999</v>
      </c>
      <c r="B42">
        <v>0.15179202</v>
      </c>
      <c r="C42">
        <v>8.0656263000000006E-2</v>
      </c>
      <c r="D42">
        <v>4.986927E-2</v>
      </c>
      <c r="E42">
        <v>3.8670880999999997E-2</v>
      </c>
      <c r="F42">
        <v>1.6595866000000001E-2</v>
      </c>
    </row>
    <row r="43" spans="1:6">
      <c r="A43">
        <v>0.19097151200000001</v>
      </c>
      <c r="B43">
        <v>0.14999679499999999</v>
      </c>
      <c r="C43">
        <v>7.8796921000000006E-2</v>
      </c>
      <c r="D43">
        <v>4.8502132000000003E-2</v>
      </c>
      <c r="E43">
        <v>3.7559932999999997E-2</v>
      </c>
      <c r="F43">
        <v>1.6089183E-2</v>
      </c>
    </row>
    <row r="44" spans="1:6">
      <c r="A44">
        <v>0.189818195</v>
      </c>
      <c r="B44">
        <v>0.14822680799999999</v>
      </c>
      <c r="C44">
        <v>7.7003235000000003E-2</v>
      </c>
      <c r="D44">
        <v>4.7196816000000003E-2</v>
      </c>
      <c r="E44">
        <v>3.6502762000000001E-2</v>
      </c>
      <c r="F44">
        <v>1.5609411E-2</v>
      </c>
    </row>
    <row r="45" spans="1:6">
      <c r="A45">
        <v>0.188671689</v>
      </c>
      <c r="B45">
        <v>0.146481843</v>
      </c>
      <c r="C45">
        <v>7.5272418999999993E-2</v>
      </c>
      <c r="D45">
        <v>4.5949622000000002E-2</v>
      </c>
      <c r="E45">
        <v>3.5495840000000001E-2</v>
      </c>
      <c r="F45">
        <v>1.5154552E-2</v>
      </c>
    </row>
    <row r="46" spans="1:6">
      <c r="A46">
        <v>0.18753199700000001</v>
      </c>
      <c r="B46">
        <v>0.14476167600000001</v>
      </c>
      <c r="C46">
        <v>7.3601806000000006E-2</v>
      </c>
      <c r="D46">
        <v>4.4757114000000001E-2</v>
      </c>
      <c r="E46">
        <v>3.4535926000000002E-2</v>
      </c>
      <c r="F46">
        <v>1.4722793E-2</v>
      </c>
    </row>
    <row r="47" spans="1:6">
      <c r="A47">
        <v>0.186399123</v>
      </c>
      <c r="B47">
        <v>0.14306607700000001</v>
      </c>
      <c r="C47">
        <v>7.1988843999999996E-2</v>
      </c>
      <c r="D47">
        <v>4.3616099999999998E-2</v>
      </c>
      <c r="E47">
        <v>3.3620034E-2</v>
      </c>
      <c r="F47">
        <v>1.4312492E-2</v>
      </c>
    </row>
    <row r="48" spans="1:6">
      <c r="A48">
        <v>0.18527306800000001</v>
      </c>
      <c r="B48">
        <v>0.14139480800000001</v>
      </c>
      <c r="C48">
        <v>7.0431092000000001E-2</v>
      </c>
      <c r="D48">
        <v>4.2523608999999997E-2</v>
      </c>
      <c r="E48">
        <v>3.2745411000000002E-2</v>
      </c>
      <c r="F48">
        <v>1.3922151000000001E-2</v>
      </c>
    </row>
    <row r="49" spans="1:6">
      <c r="A49">
        <v>0.18415383099999999</v>
      </c>
      <c r="B49">
        <v>0.13974762700000001</v>
      </c>
      <c r="C49">
        <v>6.8926218999999997E-2</v>
      </c>
      <c r="D49">
        <v>4.1476877000000002E-2</v>
      </c>
      <c r="E49">
        <v>3.1909515999999999E-2</v>
      </c>
      <c r="F49">
        <v>1.3550408999999999E-2</v>
      </c>
    </row>
    <row r="50" spans="1:6">
      <c r="A50">
        <v>0.18304141299999999</v>
      </c>
      <c r="B50">
        <v>0.13812428500000001</v>
      </c>
      <c r="C50">
        <v>6.7471995000000007E-2</v>
      </c>
      <c r="D50">
        <v>4.0473330000000002E-2</v>
      </c>
      <c r="E50">
        <v>3.1110004E-2</v>
      </c>
      <c r="F50">
        <v>1.3196019999999999E-2</v>
      </c>
    </row>
    <row r="51" spans="1:6">
      <c r="A51">
        <v>0.181935811</v>
      </c>
      <c r="B51">
        <v>0.13652453000000001</v>
      </c>
      <c r="C51">
        <v>6.6066292999999998E-2</v>
      </c>
      <c r="D51">
        <v>3.9510569000000002E-2</v>
      </c>
      <c r="E51">
        <v>3.0344702000000001E-2</v>
      </c>
      <c r="F51">
        <v>1.2857845999999999E-2</v>
      </c>
    </row>
    <row r="52" spans="1:6">
      <c r="A52">
        <v>0.18083702199999999</v>
      </c>
      <c r="B52">
        <v>0.13494810400000001</v>
      </c>
      <c r="C52">
        <v>6.4707081999999999E-2</v>
      </c>
      <c r="D52">
        <v>3.8586358000000001E-2</v>
      </c>
      <c r="E52">
        <v>2.9611602000000001E-2</v>
      </c>
      <c r="F52">
        <v>1.2534841999999999E-2</v>
      </c>
    </row>
    <row r="57" spans="1:6">
      <c r="A57" s="2" t="s">
        <v>116</v>
      </c>
      <c r="B57" s="2"/>
      <c r="C57" s="2"/>
      <c r="D57" s="2"/>
      <c r="E57" s="2"/>
      <c r="F57" s="2"/>
    </row>
    <row r="58" spans="1:6">
      <c r="A58" t="s">
        <v>109</v>
      </c>
      <c r="B58" t="s">
        <v>110</v>
      </c>
      <c r="C58" t="s">
        <v>111</v>
      </c>
      <c r="D58" t="s">
        <v>112</v>
      </c>
      <c r="E58" t="s">
        <v>113</v>
      </c>
      <c r="F58" t="s">
        <v>114</v>
      </c>
    </row>
    <row r="59" spans="1:6">
      <c r="A59">
        <v>0.25123100399999998</v>
      </c>
      <c r="B59">
        <v>0.25123100399999998</v>
      </c>
      <c r="C59">
        <v>0.25123100399999998</v>
      </c>
      <c r="D59">
        <v>0.25123100399999998</v>
      </c>
      <c r="E59">
        <v>0.25123100399999998</v>
      </c>
      <c r="F59">
        <v>0.25123100399999998</v>
      </c>
    </row>
    <row r="60" spans="1:6">
      <c r="A60">
        <v>0.24963200999999999</v>
      </c>
      <c r="B60">
        <v>0.248037435</v>
      </c>
      <c r="C60">
        <v>0.243280632</v>
      </c>
      <c r="D60">
        <v>0.238565044</v>
      </c>
      <c r="E60">
        <v>0.23544473499999999</v>
      </c>
      <c r="F60">
        <v>0.220135366</v>
      </c>
    </row>
    <row r="61" spans="1:6">
      <c r="A61">
        <v>0.248041807</v>
      </c>
      <c r="B61">
        <v>0.24487916200000001</v>
      </c>
      <c r="C61">
        <v>0.23555316900000001</v>
      </c>
      <c r="D61">
        <v>0.22647507</v>
      </c>
      <c r="E61">
        <v>0.220563495</v>
      </c>
      <c r="F61">
        <v>0.19273633300000001</v>
      </c>
    </row>
    <row r="62" spans="1:6">
      <c r="A62">
        <v>0.24646042000000001</v>
      </c>
      <c r="B62">
        <v>0.241756375</v>
      </c>
      <c r="C62">
        <v>0.228050902</v>
      </c>
      <c r="D62">
        <v>0.214967613</v>
      </c>
      <c r="E62">
        <v>0.20659639399999999</v>
      </c>
      <c r="F62">
        <v>0.168968962</v>
      </c>
    </row>
    <row r="63" spans="1:6">
      <c r="A63">
        <v>0.244887875</v>
      </c>
      <c r="B63">
        <v>0.23866924</v>
      </c>
      <c r="C63">
        <v>0.22077516799999999</v>
      </c>
      <c r="D63">
        <v>0.204043168</v>
      </c>
      <c r="E63">
        <v>0.19353821700000001</v>
      </c>
      <c r="F63">
        <v>0.14858586500000001</v>
      </c>
    </row>
    <row r="64" spans="1:6">
      <c r="A64">
        <v>0.24332419299999999</v>
      </c>
      <c r="B64">
        <v>0.23561789999999999</v>
      </c>
      <c r="C64">
        <v>0.21372638499999999</v>
      </c>
      <c r="D64">
        <v>0.19369668200000001</v>
      </c>
      <c r="E64">
        <v>0.18137113799999999</v>
      </c>
      <c r="F64">
        <v>0.13122959200000001</v>
      </c>
    </row>
    <row r="65" spans="1:6">
      <c r="A65">
        <v>0.241769396</v>
      </c>
      <c r="B65">
        <v>0.232602472</v>
      </c>
      <c r="C65">
        <v>0.20690410200000001</v>
      </c>
      <c r="D65">
        <v>0.18391817399999999</v>
      </c>
      <c r="E65">
        <v>0.17006681500000001</v>
      </c>
      <c r="F65">
        <v>0.11649976200000001</v>
      </c>
    </row>
    <row r="66" spans="1:6">
      <c r="A66">
        <v>0.240223503</v>
      </c>
      <c r="B66">
        <v>0.229623048</v>
      </c>
      <c r="C66">
        <v>0.20030704599999999</v>
      </c>
      <c r="D66">
        <v>0.17469342900000001</v>
      </c>
      <c r="E66">
        <v>0.15958866399999999</v>
      </c>
      <c r="F66">
        <v>0.10400187599999999</v>
      </c>
    </row>
    <row r="67" spans="1:6">
      <c r="A67">
        <v>0.23868653200000001</v>
      </c>
      <c r="B67">
        <v>0.22667969900000001</v>
      </c>
      <c r="C67">
        <v>0.19393318300000001</v>
      </c>
      <c r="D67">
        <v>0.16600474900000001</v>
      </c>
      <c r="E67">
        <v>0.14989412399999999</v>
      </c>
      <c r="F67">
        <v>9.3375751000000007E-2</v>
      </c>
    </row>
    <row r="68" spans="1:6">
      <c r="A68">
        <v>0.23715849999999999</v>
      </c>
      <c r="B68">
        <v>0.22377247</v>
      </c>
      <c r="C68">
        <v>0.187779787</v>
      </c>
      <c r="D68">
        <v>0.15783169399999999</v>
      </c>
      <c r="E68">
        <v>0.140936753</v>
      </c>
      <c r="F68">
        <v>8.4307857E-2</v>
      </c>
    </row>
    <row r="69" spans="1:6">
      <c r="A69">
        <v>0.23563942099999999</v>
      </c>
      <c r="B69">
        <v>0.22090138500000001</v>
      </c>
      <c r="C69">
        <v>0.18184350199999999</v>
      </c>
      <c r="D69">
        <v>0.150151795</v>
      </c>
      <c r="E69">
        <v>0.132668065</v>
      </c>
      <c r="F69">
        <v>7.6533316000000004E-2</v>
      </c>
    </row>
    <row r="70" spans="1:6">
      <c r="A70">
        <v>0.23412931000000001</v>
      </c>
      <c r="B70">
        <v>0.218066445</v>
      </c>
      <c r="C70">
        <v>0.176120415</v>
      </c>
      <c r="D70">
        <v>0.14294120599999999</v>
      </c>
      <c r="E70">
        <v>0.12503905500000001</v>
      </c>
      <c r="F70">
        <v>6.9832396000000005E-2</v>
      </c>
    </row>
    <row r="71" spans="1:6">
      <c r="A71">
        <v>0.23262817799999999</v>
      </c>
      <c r="B71">
        <v>0.21526762899999999</v>
      </c>
      <c r="C71">
        <v>0.170606128</v>
      </c>
      <c r="D71">
        <v>0.13617528800000001</v>
      </c>
      <c r="E71">
        <v>0.11800139699999999</v>
      </c>
      <c r="F71">
        <v>6.4024686999999997E-2</v>
      </c>
    </row>
    <row r="72" spans="1:6">
      <c r="A72">
        <v>0.23113603599999999</v>
      </c>
      <c r="B72">
        <v>0.212504895</v>
      </c>
      <c r="C72">
        <v>0.16529582700000001</v>
      </c>
      <c r="D72">
        <v>0.129829109</v>
      </c>
      <c r="E72">
        <v>0.11150834</v>
      </c>
      <c r="F72">
        <v>5.8962801000000002E-2</v>
      </c>
    </row>
    <row r="73" spans="1:6">
      <c r="A73">
        <v>0.229652892</v>
      </c>
      <c r="B73">
        <v>0.20977817800000001</v>
      </c>
      <c r="C73">
        <v>0.160184349</v>
      </c>
      <c r="D73">
        <v>0.123877853</v>
      </c>
      <c r="E73">
        <v>0.105515336</v>
      </c>
      <c r="F73">
        <v>5.4526486999999998E-2</v>
      </c>
    </row>
    <row r="74" spans="1:6">
      <c r="A74">
        <v>0.22817875500000001</v>
      </c>
      <c r="B74">
        <v>0.20708739700000001</v>
      </c>
      <c r="C74">
        <v>0.155266249</v>
      </c>
      <c r="D74">
        <v>0.118297158</v>
      </c>
      <c r="E74">
        <v>9.9980443000000002E-2</v>
      </c>
      <c r="F74">
        <v>5.0617526000000003E-2</v>
      </c>
    </row>
    <row r="75" spans="1:6">
      <c r="A75">
        <v>0.22671363</v>
      </c>
      <c r="B75">
        <v>0.20443244599999999</v>
      </c>
      <c r="C75">
        <v>0.15053586199999999</v>
      </c>
      <c r="D75">
        <v>0.113063372</v>
      </c>
      <c r="E75">
        <v>9.4864550000000006E-2</v>
      </c>
      <c r="F75">
        <v>4.7155476000000002E-2</v>
      </c>
    </row>
    <row r="76" spans="1:6">
      <c r="A76">
        <v>0.22525752199999999</v>
      </c>
      <c r="B76">
        <v>0.20181320599999999</v>
      </c>
      <c r="C76">
        <v>0.14598735400000001</v>
      </c>
      <c r="D76">
        <v>0.108153745</v>
      </c>
      <c r="E76">
        <v>9.0131457999999998E-2</v>
      </c>
      <c r="F76">
        <v>4.4074199000000001E-2</v>
      </c>
    </row>
    <row r="77" spans="1:6">
      <c r="A77">
        <v>0.223810434</v>
      </c>
      <c r="B77">
        <v>0.19922953400000001</v>
      </c>
      <c r="C77">
        <v>0.14161478399999999</v>
      </c>
      <c r="D77">
        <v>0.10354656299999999</v>
      </c>
      <c r="E77">
        <v>8.5747866000000006E-2</v>
      </c>
      <c r="F77">
        <v>4.1319080000000001E-2</v>
      </c>
    </row>
    <row r="78" spans="1:6">
      <c r="A78">
        <v>0.22237236799999999</v>
      </c>
      <c r="B78">
        <v>0.19668127299999999</v>
      </c>
      <c r="C78">
        <v>0.13741214199999999</v>
      </c>
      <c r="D78">
        <v>9.9221234000000005E-2</v>
      </c>
      <c r="E78">
        <v>8.1683280999999996E-2</v>
      </c>
      <c r="F78">
        <v>3.8844798E-2</v>
      </c>
    </row>
    <row r="79" spans="1:6">
      <c r="A79">
        <v>0.220943325</v>
      </c>
      <c r="B79">
        <v>0.19416824799999999</v>
      </c>
      <c r="C79">
        <v>0.1333734</v>
      </c>
      <c r="D79">
        <v>9.5158331999999998E-2</v>
      </c>
      <c r="E79">
        <v>7.7909882999999999E-2</v>
      </c>
      <c r="F79">
        <v>3.6613553E-2</v>
      </c>
    </row>
    <row r="80" spans="1:6">
      <c r="A80">
        <v>0.219523304</v>
      </c>
      <c r="B80">
        <v>0.191690267</v>
      </c>
      <c r="C80">
        <v>0.12949254099999999</v>
      </c>
      <c r="D80">
        <v>9.1339614999999999E-2</v>
      </c>
      <c r="E80">
        <v>7.4402360000000001E-2</v>
      </c>
      <c r="F80">
        <v>3.4593657999999999E-2</v>
      </c>
    </row>
    <row r="81" spans="1:6">
      <c r="A81">
        <v>0.21811230200000001</v>
      </c>
      <c r="B81">
        <v>0.18924712199999999</v>
      </c>
      <c r="C81">
        <v>0.125763601</v>
      </c>
      <c r="D81">
        <v>8.7748015999999998E-2</v>
      </c>
      <c r="E81">
        <v>7.1137726999999998E-2</v>
      </c>
      <c r="F81">
        <v>3.2758415999999999E-2</v>
      </c>
    </row>
    <row r="82" spans="1:6">
      <c r="A82">
        <v>0.21671031499999999</v>
      </c>
      <c r="B82">
        <v>0.186838594</v>
      </c>
      <c r="C82">
        <v>0.12218068999999999</v>
      </c>
      <c r="D82">
        <v>8.4367612999999994E-2</v>
      </c>
      <c r="E82">
        <v>6.8095143999999996E-2</v>
      </c>
      <c r="F82">
        <v>3.1085221E-2</v>
      </c>
    </row>
    <row r="83" spans="1:6">
      <c r="A83">
        <v>0.21531734</v>
      </c>
      <c r="B83">
        <v>0.18446444400000001</v>
      </c>
      <c r="C83">
        <v>0.118738019</v>
      </c>
      <c r="D83">
        <v>8.1183590999999999E-2</v>
      </c>
      <c r="E83">
        <v>6.5255728999999998E-2</v>
      </c>
      <c r="F83">
        <v>2.9554837E-2</v>
      </c>
    </row>
    <row r="84" spans="1:6">
      <c r="A84">
        <v>0.21393336900000001</v>
      </c>
      <c r="B84">
        <v>0.18212442400000001</v>
      </c>
      <c r="C84">
        <v>0.11542991900000001</v>
      </c>
      <c r="D84">
        <v>7.8182191999999998E-2</v>
      </c>
      <c r="E84">
        <v>6.2602388999999994E-2</v>
      </c>
      <c r="F84">
        <v>2.8150820999999999E-2</v>
      </c>
    </row>
    <row r="85" spans="1:6">
      <c r="A85">
        <v>0.21255839500000001</v>
      </c>
      <c r="B85">
        <v>0.179818271</v>
      </c>
      <c r="C85">
        <v>0.11225085899999999</v>
      </c>
      <c r="D85">
        <v>7.535066E-2</v>
      </c>
      <c r="E85">
        <v>6.0119644999999999E-2</v>
      </c>
      <c r="F85">
        <v>2.6859050999999998E-2</v>
      </c>
    </row>
    <row r="86" spans="1:6">
      <c r="A86">
        <v>0.211192409</v>
      </c>
      <c r="B86">
        <v>0.17754571099999999</v>
      </c>
      <c r="C86">
        <v>0.10919545899999999</v>
      </c>
      <c r="D86">
        <v>7.2677180999999993E-2</v>
      </c>
      <c r="E86">
        <v>5.7793483999999999E-2</v>
      </c>
      <c r="F86">
        <v>2.5667346000000001E-2</v>
      </c>
    </row>
    <row r="87" spans="1:6">
      <c r="A87">
        <v>0.20983540000000001</v>
      </c>
      <c r="B87">
        <v>0.175306458</v>
      </c>
      <c r="C87">
        <v>0.10625849699999999</v>
      </c>
      <c r="D87">
        <v>7.0150827999999998E-2</v>
      </c>
      <c r="E87">
        <v>5.5611213E-2</v>
      </c>
      <c r="F87">
        <v>2.4565155000000002E-2</v>
      </c>
    </row>
    <row r="88" spans="1:6">
      <c r="A88">
        <v>0.20848735900000001</v>
      </c>
      <c r="B88">
        <v>0.173100217</v>
      </c>
      <c r="C88">
        <v>0.10343492</v>
      </c>
      <c r="D88">
        <v>6.7761493000000006E-2</v>
      </c>
      <c r="E88">
        <v>5.3561330999999997E-2</v>
      </c>
      <c r="F88">
        <v>2.3543305E-2</v>
      </c>
    </row>
    <row r="89" spans="1:6">
      <c r="A89">
        <v>0.20714827199999999</v>
      </c>
      <c r="B89">
        <v>0.170926681</v>
      </c>
      <c r="C89">
        <v>0.100719849</v>
      </c>
      <c r="D89">
        <v>6.5499840000000004E-2</v>
      </c>
      <c r="E89">
        <v>5.1633404000000001E-2</v>
      </c>
      <c r="F89">
        <v>2.2593785000000002E-2</v>
      </c>
    </row>
    <row r="90" spans="1:6">
      <c r="A90">
        <v>0.20581812499999999</v>
      </c>
      <c r="B90">
        <v>0.16878553600000001</v>
      </c>
      <c r="C90">
        <v>9.8108579000000001E-2</v>
      </c>
      <c r="D90">
        <v>6.3357239999999995E-2</v>
      </c>
      <c r="E90">
        <v>4.9817964999999999E-2</v>
      </c>
      <c r="F90">
        <v>2.1709578E-2</v>
      </c>
    </row>
    <row r="91" spans="1:6">
      <c r="A91">
        <v>0.20449690300000001</v>
      </c>
      <c r="B91">
        <v>0.166676456</v>
      </c>
      <c r="C91">
        <v>9.5596581999999999E-2</v>
      </c>
      <c r="D91">
        <v>6.1325721999999999E-2</v>
      </c>
      <c r="E91">
        <v>4.8106413000000001E-2</v>
      </c>
      <c r="F91">
        <v>2.0884514E-2</v>
      </c>
    </row>
    <row r="92" spans="1:6">
      <c r="A92">
        <v>0.203184591</v>
      </c>
      <c r="B92">
        <v>0.16459910999999999</v>
      </c>
      <c r="C92">
        <v>9.3179511000000007E-2</v>
      </c>
      <c r="D92">
        <v>5.9397920999999999E-2</v>
      </c>
      <c r="E92">
        <v>4.6490926000000002E-2</v>
      </c>
      <c r="F92">
        <v>2.0113148000000001E-2</v>
      </c>
    </row>
    <row r="93" spans="1:6">
      <c r="A93">
        <v>0.201881171</v>
      </c>
      <c r="B93">
        <v>0.162553161</v>
      </c>
      <c r="C93">
        <v>9.0853191E-2</v>
      </c>
      <c r="D93">
        <v>5.7567031999999997E-2</v>
      </c>
      <c r="E93">
        <v>4.4964382999999997E-2</v>
      </c>
      <c r="F93">
        <v>1.9390662999999999E-2</v>
      </c>
    </row>
    <row r="94" spans="1:6">
      <c r="A94">
        <v>0.20058662499999999</v>
      </c>
      <c r="B94">
        <v>0.16053826099999999</v>
      </c>
      <c r="C94">
        <v>8.8613624000000002E-2</v>
      </c>
      <c r="D94">
        <v>5.5826765E-2</v>
      </c>
      <c r="E94">
        <v>4.3520295000000001E-2</v>
      </c>
      <c r="F94">
        <v>1.8712782000000001E-2</v>
      </c>
    </row>
    <row r="95" spans="1:6">
      <c r="A95">
        <v>0.19930093300000001</v>
      </c>
      <c r="B95">
        <v>0.158554059</v>
      </c>
      <c r="C95">
        <v>8.6456981000000002E-2</v>
      </c>
      <c r="D95">
        <v>5.4171302999999997E-2</v>
      </c>
      <c r="E95">
        <v>4.2152741000000001E-2</v>
      </c>
      <c r="F95">
        <v>1.8075694999999999E-2</v>
      </c>
    </row>
    <row r="96" spans="1:6">
      <c r="A96">
        <v>0.19802407499999999</v>
      </c>
      <c r="B96">
        <v>0.15660019999999999</v>
      </c>
      <c r="C96">
        <v>8.4379599999999999E-2</v>
      </c>
      <c r="D96">
        <v>5.2595266000000002E-2</v>
      </c>
      <c r="E96">
        <v>4.0856312999999998E-2</v>
      </c>
      <c r="F96">
        <v>1.7476003E-2</v>
      </c>
    </row>
    <row r="97" spans="1:6">
      <c r="A97">
        <v>0.196756029</v>
      </c>
      <c r="B97">
        <v>0.15467632000000001</v>
      </c>
      <c r="C97">
        <v>8.2377981000000003E-2</v>
      </c>
      <c r="D97">
        <v>5.1093672999999999E-2</v>
      </c>
      <c r="E97">
        <v>3.9626063000000003E-2</v>
      </c>
      <c r="F97">
        <v>1.6910660000000001E-2</v>
      </c>
    </row>
    <row r="98" spans="1:6">
      <c r="A98">
        <v>0.19549677300000001</v>
      </c>
      <c r="B98">
        <v>0.152782054</v>
      </c>
      <c r="C98">
        <v>8.0448783999999995E-2</v>
      </c>
      <c r="D98">
        <v>4.9661912000000002E-2</v>
      </c>
      <c r="E98">
        <v>3.8457463999999997E-2</v>
      </c>
      <c r="F98">
        <v>1.6376934999999999E-2</v>
      </c>
    </row>
    <row r="99" spans="1:6">
      <c r="A99">
        <v>0.19424628299999999</v>
      </c>
      <c r="B99">
        <v>0.15091703200000001</v>
      </c>
      <c r="C99">
        <v>7.8588819000000004E-2</v>
      </c>
      <c r="D99">
        <v>4.8295709999999999E-2</v>
      </c>
      <c r="E99">
        <v>3.7346362000000001E-2</v>
      </c>
      <c r="F99">
        <v>1.5872368000000001E-2</v>
      </c>
    </row>
    <row r="100" spans="1:6">
      <c r="A100">
        <v>0.193004535</v>
      </c>
      <c r="B100">
        <v>0.149080882</v>
      </c>
      <c r="C100">
        <v>7.6795042999999993E-2</v>
      </c>
      <c r="D100">
        <v>4.6991104999999998E-2</v>
      </c>
      <c r="E100">
        <v>3.6288947000000002E-2</v>
      </c>
      <c r="F100">
        <v>1.5394741E-2</v>
      </c>
    </row>
    <row r="101" spans="1:6">
      <c r="A101">
        <v>0.19177150200000001</v>
      </c>
      <c r="B101">
        <v>0.14727322700000001</v>
      </c>
      <c r="C101">
        <v>7.5064555000000005E-2</v>
      </c>
      <c r="D101">
        <v>4.5744418000000002E-2</v>
      </c>
      <c r="E101">
        <v>3.5281715999999998E-2</v>
      </c>
      <c r="F101">
        <v>1.4942049000000001E-2</v>
      </c>
    </row>
    <row r="102" spans="1:6">
      <c r="A102">
        <v>0.19054715899999999</v>
      </c>
      <c r="B102">
        <v>0.14549369100000001</v>
      </c>
      <c r="C102">
        <v>7.3394592999999994E-2</v>
      </c>
      <c r="D102">
        <v>4.4552238000000001E-2</v>
      </c>
      <c r="E102">
        <v>3.4321445999999999E-2</v>
      </c>
      <c r="F102">
        <v>1.4512475E-2</v>
      </c>
    </row>
    <row r="103" spans="1:6">
      <c r="A103">
        <v>0.189331478</v>
      </c>
      <c r="B103">
        <v>0.14374189500000001</v>
      </c>
      <c r="C103">
        <v>7.1782520000000002E-2</v>
      </c>
      <c r="D103">
        <v>4.3411391000000001E-2</v>
      </c>
      <c r="E103">
        <v>3.3405169999999998E-2</v>
      </c>
      <c r="F103">
        <v>1.4104370999999999E-2</v>
      </c>
    </row>
    <row r="104" spans="1:6">
      <c r="A104">
        <v>0.18812443100000001</v>
      </c>
      <c r="B104">
        <v>0.14201745599999999</v>
      </c>
      <c r="C104">
        <v>7.0225830000000003E-2</v>
      </c>
      <c r="D104">
        <v>4.2318927999999999E-2</v>
      </c>
      <c r="E104">
        <v>3.2530150000000001E-2</v>
      </c>
      <c r="F104">
        <v>1.3716236E-2</v>
      </c>
    </row>
    <row r="105" spans="1:6">
      <c r="A105">
        <v>0.18692598799999999</v>
      </c>
      <c r="B105">
        <v>0.140319994</v>
      </c>
      <c r="C105">
        <v>6.8722131000000006E-2</v>
      </c>
      <c r="D105">
        <v>4.1272103999999997E-2</v>
      </c>
      <c r="E105">
        <v>3.1693857999999998E-2</v>
      </c>
      <c r="F105">
        <v>1.3346703E-2</v>
      </c>
    </row>
    <row r="106" spans="1:6">
      <c r="A106">
        <v>0.18573612</v>
      </c>
      <c r="B106">
        <v>0.13864912800000001</v>
      </c>
      <c r="C106">
        <v>6.726915E-2</v>
      </c>
      <c r="D106">
        <v>4.0268364000000001E-2</v>
      </c>
      <c r="E106">
        <v>3.0893957999999999E-2</v>
      </c>
      <c r="F106">
        <v>1.2994522E-2</v>
      </c>
    </row>
    <row r="107" spans="1:6">
      <c r="A107">
        <v>0.18455479599999999</v>
      </c>
      <c r="B107">
        <v>0.13700447399999999</v>
      </c>
      <c r="C107">
        <v>6.5864719000000002E-2</v>
      </c>
      <c r="D107">
        <v>3.9305325000000002E-2</v>
      </c>
      <c r="E107">
        <v>3.0128288999999999E-2</v>
      </c>
      <c r="F107">
        <v>1.2658551000000001E-2</v>
      </c>
    </row>
    <row r="108" spans="1:6">
      <c r="A108">
        <v>0.183381983</v>
      </c>
      <c r="B108">
        <v>0.135385652</v>
      </c>
      <c r="C108">
        <v>6.4506776000000002E-2</v>
      </c>
      <c r="D108">
        <v>3.8380764999999997E-2</v>
      </c>
      <c r="E108">
        <v>2.9394847000000002E-2</v>
      </c>
      <c r="F108">
        <v>1.2337743E-2</v>
      </c>
    </row>
  </sheetData>
  <mergeCells count="2">
    <mergeCell ref="A1:F1"/>
    <mergeCell ref="A57:F57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Equations</vt:lpstr>
      <vt:lpstr>Class Values</vt:lpstr>
      <vt:lpstr>Late Assignment Values</vt:lpstr>
      <vt:lpstr>Consolidated Loss -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Harapanahalli</dc:creator>
  <cp:lastModifiedBy>Kaustubh</cp:lastModifiedBy>
  <dcterms:created xsi:type="dcterms:W3CDTF">2021-05-23T13:08:54Z</dcterms:created>
  <dcterms:modified xsi:type="dcterms:W3CDTF">2021-05-26T13:03:43Z</dcterms:modified>
</cp:coreProperties>
</file>