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2\Appendix\"/>
    </mc:Choice>
  </mc:AlternateContent>
  <xr:revisionPtr revIDLastSave="0" documentId="13_ncr:1_{1EF76E9C-6650-4935-804C-D1D7167B9881}" xr6:coauthVersionLast="47" xr6:coauthVersionMax="47" xr10:uidLastSave="{00000000-0000-0000-0000-000000000000}"/>
  <bookViews>
    <workbookView xWindow="5472" yWindow="732" windowWidth="18912" windowHeight="11712" xr2:uid="{00000000-000D-0000-FFFF-FFFF00000000}"/>
  </bookViews>
  <sheets>
    <sheet name="total" sheetId="4" r:id="rId1"/>
    <sheet name="round1" sheetId="7" r:id="rId2"/>
    <sheet name="round2" sheetId="6" r:id="rId3"/>
    <sheet name="compare_C50_L15" sheetId="9" r:id="rId4"/>
  </sheets>
  <calcPr calcId="181029"/>
</workbook>
</file>

<file path=xl/calcChain.xml><?xml version="1.0" encoding="utf-8"?>
<calcChain xmlns="http://schemas.openxmlformats.org/spreadsheetml/2006/main">
  <c r="D53" i="4" l="1"/>
  <c r="E53" i="4"/>
  <c r="F53" i="4"/>
  <c r="G53" i="4"/>
  <c r="H53" i="4"/>
  <c r="I53" i="4"/>
  <c r="J53" i="4"/>
  <c r="K53" i="4"/>
  <c r="L53" i="4"/>
  <c r="D54" i="4"/>
  <c r="E54" i="4"/>
  <c r="F54" i="4"/>
  <c r="G54" i="4"/>
  <c r="H54" i="4"/>
  <c r="I54" i="4"/>
  <c r="J54" i="4"/>
  <c r="K54" i="4"/>
  <c r="L54" i="4"/>
  <c r="D55" i="4"/>
  <c r="E55" i="4"/>
  <c r="F55" i="4"/>
  <c r="G55" i="4"/>
  <c r="H55" i="4"/>
  <c r="I55" i="4"/>
  <c r="J55" i="4"/>
  <c r="K55" i="4"/>
  <c r="L55" i="4"/>
  <c r="D56" i="4"/>
  <c r="E56" i="4"/>
  <c r="F56" i="4"/>
  <c r="G56" i="4"/>
  <c r="H56" i="4"/>
  <c r="I56" i="4"/>
  <c r="J56" i="4"/>
  <c r="K56" i="4"/>
  <c r="L56" i="4"/>
  <c r="C55" i="4"/>
  <c r="C56" i="4"/>
  <c r="D52" i="4"/>
  <c r="E52" i="4"/>
  <c r="F52" i="4"/>
  <c r="G52" i="4"/>
  <c r="H52" i="4"/>
  <c r="I52" i="4"/>
  <c r="J52" i="4"/>
  <c r="K52" i="4"/>
  <c r="L52" i="4"/>
  <c r="C52" i="4"/>
  <c r="C54" i="4"/>
  <c r="C53" i="4"/>
  <c r="C37" i="4" l="1"/>
  <c r="V5" i="9"/>
  <c r="V2" i="9"/>
  <c r="C27" i="9"/>
  <c r="D27" i="9"/>
  <c r="E27" i="9"/>
  <c r="F27" i="9"/>
  <c r="G27" i="9"/>
  <c r="H27" i="9"/>
  <c r="I27" i="9"/>
  <c r="J27" i="9"/>
  <c r="K27" i="9"/>
  <c r="L27" i="9"/>
  <c r="B27" i="9"/>
  <c r="F12" i="9" l="1"/>
  <c r="F11" i="9"/>
  <c r="F10" i="9"/>
  <c r="F9" i="9"/>
  <c r="F8" i="9"/>
  <c r="F7" i="9"/>
  <c r="F6" i="9"/>
  <c r="F5" i="9"/>
  <c r="F4" i="9"/>
  <c r="F3" i="9"/>
  <c r="B13" i="9"/>
  <c r="C13" i="9"/>
  <c r="D13" i="9"/>
  <c r="E13" i="9"/>
  <c r="U45" i="6"/>
  <c r="T45" i="6"/>
  <c r="S45" i="6"/>
  <c r="R45" i="6"/>
  <c r="Q45" i="6"/>
  <c r="U44" i="6"/>
  <c r="T44" i="6"/>
  <c r="S44" i="6"/>
  <c r="R44" i="6"/>
  <c r="Q44" i="6"/>
  <c r="U43" i="6"/>
  <c r="T43" i="6"/>
  <c r="S43" i="6"/>
  <c r="R43" i="6"/>
  <c r="Q43" i="6"/>
  <c r="U42" i="6"/>
  <c r="T42" i="6"/>
  <c r="S42" i="6"/>
  <c r="R42" i="6"/>
  <c r="Q42" i="6"/>
  <c r="U41" i="6"/>
  <c r="T41" i="6"/>
  <c r="S41" i="6"/>
  <c r="R41" i="6"/>
  <c r="Q41" i="6"/>
  <c r="F13" i="9" l="1"/>
  <c r="D40" i="7" l="1"/>
  <c r="E40" i="7"/>
  <c r="F40" i="7"/>
  <c r="G40" i="7"/>
  <c r="H40" i="7"/>
  <c r="I40" i="7"/>
  <c r="J40" i="7"/>
  <c r="K40" i="7"/>
  <c r="L40" i="7"/>
  <c r="D41" i="7"/>
  <c r="E41" i="7"/>
  <c r="F41" i="7"/>
  <c r="G41" i="7"/>
  <c r="H41" i="7"/>
  <c r="I41" i="7"/>
  <c r="J41" i="7"/>
  <c r="K41" i="7"/>
  <c r="L41" i="7"/>
  <c r="D42" i="7"/>
  <c r="E42" i="7"/>
  <c r="F42" i="7"/>
  <c r="G42" i="7"/>
  <c r="H42" i="7"/>
  <c r="I42" i="7"/>
  <c r="J42" i="7"/>
  <c r="K42" i="7"/>
  <c r="L42" i="7"/>
  <c r="D43" i="7"/>
  <c r="E43" i="7"/>
  <c r="F43" i="7"/>
  <c r="G43" i="7"/>
  <c r="H43" i="7"/>
  <c r="I43" i="7"/>
  <c r="J43" i="7"/>
  <c r="K43" i="7"/>
  <c r="L43" i="7"/>
  <c r="D44" i="7"/>
  <c r="E44" i="7"/>
  <c r="F44" i="7"/>
  <c r="G44" i="7"/>
  <c r="H44" i="7"/>
  <c r="I44" i="7"/>
  <c r="J44" i="7"/>
  <c r="K44" i="7"/>
  <c r="L44" i="7"/>
  <c r="C41" i="7"/>
  <c r="C42" i="7"/>
  <c r="C43" i="7"/>
  <c r="C44" i="7"/>
  <c r="C40" i="7"/>
  <c r="E42" i="6"/>
  <c r="F42" i="6"/>
  <c r="G42" i="6"/>
  <c r="H42" i="6"/>
  <c r="I42" i="6"/>
  <c r="J42" i="6"/>
  <c r="K42" i="6"/>
  <c r="L42" i="6"/>
  <c r="M42" i="6"/>
  <c r="N42" i="6"/>
  <c r="E43" i="6"/>
  <c r="F43" i="6"/>
  <c r="G43" i="6"/>
  <c r="H43" i="6"/>
  <c r="I43" i="6"/>
  <c r="J43" i="6"/>
  <c r="K43" i="6"/>
  <c r="L43" i="6"/>
  <c r="M43" i="6"/>
  <c r="N43" i="6"/>
  <c r="E44" i="6"/>
  <c r="F44" i="6"/>
  <c r="G44" i="6"/>
  <c r="H44" i="6"/>
  <c r="I44" i="6"/>
  <c r="J44" i="6"/>
  <c r="K44" i="6"/>
  <c r="L44" i="6"/>
  <c r="M44" i="6"/>
  <c r="N44" i="6"/>
  <c r="E45" i="6"/>
  <c r="F45" i="6"/>
  <c r="G45" i="6"/>
  <c r="H45" i="6"/>
  <c r="I45" i="6"/>
  <c r="J45" i="6"/>
  <c r="K45" i="6"/>
  <c r="L45" i="6"/>
  <c r="M45" i="6"/>
  <c r="N45" i="6"/>
  <c r="F41" i="6"/>
  <c r="G41" i="6"/>
  <c r="H41" i="6"/>
  <c r="I41" i="6"/>
  <c r="J41" i="6"/>
  <c r="K41" i="6"/>
  <c r="L41" i="6"/>
  <c r="M41" i="6"/>
  <c r="N41" i="6"/>
  <c r="E41" i="6"/>
  <c r="C38" i="4"/>
  <c r="D38" i="4"/>
  <c r="E38" i="4"/>
  <c r="F38" i="4"/>
  <c r="G38" i="4"/>
  <c r="H38" i="4"/>
  <c r="I38" i="4"/>
  <c r="J38" i="4"/>
  <c r="K38" i="4"/>
  <c r="L38" i="4"/>
  <c r="C39" i="4"/>
  <c r="D39" i="4"/>
  <c r="E39" i="4"/>
  <c r="F39" i="4"/>
  <c r="G39" i="4"/>
  <c r="H39" i="4"/>
  <c r="I39" i="4"/>
  <c r="J39" i="4"/>
  <c r="K39" i="4"/>
  <c r="L39" i="4"/>
  <c r="C40" i="4"/>
  <c r="D40" i="4"/>
  <c r="E40" i="4"/>
  <c r="F40" i="4"/>
  <c r="G40" i="4"/>
  <c r="H40" i="4"/>
  <c r="I40" i="4"/>
  <c r="J40" i="4"/>
  <c r="K40" i="4"/>
  <c r="L40" i="4"/>
  <c r="C41" i="4"/>
  <c r="D41" i="4"/>
  <c r="E41" i="4"/>
  <c r="F41" i="4"/>
  <c r="G41" i="4"/>
  <c r="H41" i="4"/>
  <c r="I41" i="4"/>
  <c r="J41" i="4"/>
  <c r="K41" i="4"/>
  <c r="L41" i="4"/>
  <c r="D37" i="4"/>
  <c r="E37" i="4"/>
  <c r="F37" i="4"/>
  <c r="G37" i="4"/>
  <c r="H37" i="4"/>
  <c r="I37" i="4"/>
  <c r="J37" i="4"/>
  <c r="K37" i="4"/>
  <c r="L37" i="4"/>
</calcChain>
</file>

<file path=xl/sharedStrings.xml><?xml version="1.0" encoding="utf-8"?>
<sst xmlns="http://schemas.openxmlformats.org/spreadsheetml/2006/main" count="90" uniqueCount="38">
  <si>
    <t>clients_per_round</t>
  </si>
  <si>
    <t>model_len</t>
  </si>
  <si>
    <t>avg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</si>
  <si>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</si>
  <si>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</si>
  <si>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</si>
  <si>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</si>
  <si>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</si>
  <si>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ADD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</si>
  <si>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ASELINE</t>
    </r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</si>
  <si>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VPFL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</si>
  <si>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OMPARE</t>
    </r>
    <phoneticPr fontId="2" type="noConversion"/>
  </si>
  <si>
    <t>avg</t>
    <phoneticPr fontId="2" type="noConversion"/>
  </si>
  <si>
    <t>R-2</t>
    <phoneticPr fontId="2" type="noConversion"/>
  </si>
  <si>
    <t>R-1</t>
    <phoneticPr fontId="2" type="noConversion"/>
  </si>
  <si>
    <t>Offline</t>
    <phoneticPr fontId="2" type="noConversion"/>
  </si>
  <si>
    <t>time_agg_ciph_lm</t>
  </si>
  <si>
    <t>time_get_gm</t>
  </si>
  <si>
    <r>
      <t>t</t>
    </r>
    <r>
      <rPr>
        <sz val="11"/>
        <color theme="1"/>
        <rFont val="宋体"/>
        <family val="3"/>
        <charset val="134"/>
        <scheme val="minor"/>
      </rPr>
      <t>otal</t>
    </r>
    <phoneticPr fontId="2" type="noConversion"/>
  </si>
  <si>
    <t>Ver(sign_d_i)</t>
    <phoneticPr fontId="2" type="noConversion"/>
  </si>
  <si>
    <t>Ver(sign_h_i)</t>
    <phoneticPr fontId="2" type="noConversion"/>
  </si>
  <si>
    <t>Agg([[d_i]])</t>
  </si>
  <si>
    <t>Agg([[x_i]])</t>
    <phoneticPr fontId="2" type="noConversion"/>
  </si>
  <si>
    <t>Sign([[d]])</t>
    <phoneticPr fontId="2" type="noConversion"/>
  </si>
  <si>
    <t>RecKey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</si>
  <si>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erge(d,[[x]])</t>
    </r>
    <phoneticPr fontId="2" type="noConversion"/>
  </si>
  <si>
    <t>Sign(h)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</si>
  <si>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otal</t>
    </r>
    <phoneticPr fontId="2" type="noConversion"/>
  </si>
  <si>
    <t>baseline | Agg([[x_i]])</t>
    <phoneticPr fontId="2" type="noConversion"/>
  </si>
  <si>
    <t>Dec([[d]])</t>
  </si>
  <si>
    <t>baseline | Dec([[x]])</t>
    <phoneticPr fontId="2" type="noConversion"/>
  </si>
  <si>
    <t>Ver(sign_[[d]]_i)</t>
    <phoneticPr fontId="2" type="noConversion"/>
  </si>
  <si>
    <t>Agg([[d_i]])</t>
    <phoneticPr fontId="2" type="noConversion"/>
  </si>
  <si>
    <t>Dec([[d]])&amp;Merge(d,[[x]])</t>
    <phoneticPr fontId="2" type="noConversion"/>
  </si>
  <si>
    <t>Agg([[x_i]]) &amp; Agg([[d_i]])</t>
    <phoneticPr fontId="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</si>
  <si>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</si>
  <si>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E</t>
    </r>
    <phoneticPr fontId="2" type="noConversion"/>
  </si>
  <si>
    <t>per 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</si>
</sst>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0.0000_);[Red]\(0.0000\)"/>
    <numFmt numFmtId="177" formatCode="0.0000_ "/>
    <numFmt numFmtId="178" formatCode="0.000_);[Red]\(0.000\)"/>
    <numFmt numFmtId="179" formatCode="0.000"/>
    <numFmt numFmtId="180" formatCode="0.0000"/>
    <numFmt numFmtId="182" formatCode="0.00000_ "/>
    <numFmt numFmtId="183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total!$B$37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total!$C$37:$L$37</c:f>
              <c:numCache>
                <c:formatCode>General</c:formatCode>
                <c:ptCount val="10"/>
                <c:pt idx="0" formatCode="0.00000_ ">
                  <c:v>16.547260000000001</c:v>
                </c:pt>
                <c:pt idx="1">
                  <c:v>16.547999999999998</c:v>
                </c:pt>
                <c:pt idx="2">
                  <c:v>16.5596</c:v>
                </c:pt>
                <c:pt idx="3">
                  <c:v>16.538230000000002</c:v>
                </c:pt>
                <c:pt idx="4">
                  <c:v>16.577260000000003</c:v>
                </c:pt>
                <c:pt idx="5">
                  <c:v>16.628830000000001</c:v>
                </c:pt>
                <c:pt idx="6">
                  <c:v>16.787140000000004</c:v>
                </c:pt>
                <c:pt idx="7">
                  <c:v>17.379360000000005</c:v>
                </c:pt>
                <c:pt idx="8">
                  <c:v>18.435750000000006</c:v>
                </c:pt>
                <c:pt idx="9">
                  <c:v>20.050169999999994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total!$B$38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total!$C$38:$L$38</c:f>
              <c:numCache>
                <c:formatCode>General</c:formatCode>
                <c:ptCount val="10"/>
                <c:pt idx="0">
                  <c:v>20.632960000000001</c:v>
                </c:pt>
                <c:pt idx="1">
                  <c:v>20.647829999999999</c:v>
                </c:pt>
                <c:pt idx="2">
                  <c:v>20.67925</c:v>
                </c:pt>
                <c:pt idx="3">
                  <c:v>20.593280000000004</c:v>
                </c:pt>
                <c:pt idx="4">
                  <c:v>20.638800000000003</c:v>
                </c:pt>
                <c:pt idx="5">
                  <c:v>20.796319999999998</c:v>
                </c:pt>
                <c:pt idx="6">
                  <c:v>21.212810000000001</c:v>
                </c:pt>
                <c:pt idx="7">
                  <c:v>22.141990000000003</c:v>
                </c:pt>
                <c:pt idx="8">
                  <c:v>22.991610000000001</c:v>
                </c:pt>
                <c:pt idx="9">
                  <c:v>27.217969999999994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total!$B$39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total!$C$39:$L$39</c:f>
              <c:numCache>
                <c:formatCode>General</c:formatCode>
                <c:ptCount val="10"/>
                <c:pt idx="0">
                  <c:v>24.751710000000003</c:v>
                </c:pt>
                <c:pt idx="1">
                  <c:v>24.720989999999997</c:v>
                </c:pt>
                <c:pt idx="2">
                  <c:v>24.750300000000003</c:v>
                </c:pt>
                <c:pt idx="3">
                  <c:v>24.666749999999997</c:v>
                </c:pt>
                <c:pt idx="4">
                  <c:v>24.798480000000001</c:v>
                </c:pt>
                <c:pt idx="5">
                  <c:v>25.133219999999998</c:v>
                </c:pt>
                <c:pt idx="6">
                  <c:v>26.005570000000002</c:v>
                </c:pt>
                <c:pt idx="7">
                  <c:v>27.200800000000008</c:v>
                </c:pt>
                <c:pt idx="8">
                  <c:v>34.670359999999995</c:v>
                </c:pt>
                <c:pt idx="9">
                  <c:v>28.898420000000002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total!$B$40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total!$C$40:$L$40</c:f>
              <c:numCache>
                <c:formatCode>General</c:formatCode>
                <c:ptCount val="10"/>
                <c:pt idx="0">
                  <c:v>29.147790000000004</c:v>
                </c:pt>
                <c:pt idx="1">
                  <c:v>29.071619999999999</c:v>
                </c:pt>
                <c:pt idx="2">
                  <c:v>29.106839999999995</c:v>
                </c:pt>
                <c:pt idx="3">
                  <c:v>28.992340000000006</c:v>
                </c:pt>
                <c:pt idx="4">
                  <c:v>29.220829999999999</c:v>
                </c:pt>
                <c:pt idx="5">
                  <c:v>29.783240000000006</c:v>
                </c:pt>
                <c:pt idx="6">
                  <c:v>30.963479999999997</c:v>
                </c:pt>
                <c:pt idx="7">
                  <c:v>33.628270000000001</c:v>
                </c:pt>
                <c:pt idx="8">
                  <c:v>38.741799999999991</c:v>
                </c:pt>
                <c:pt idx="9">
                  <c:v>31.713080000000005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total!$B$41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total!$C$36:$L$36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total!$C$41:$L$41</c:f>
              <c:numCache>
                <c:formatCode>General</c:formatCode>
                <c:ptCount val="10"/>
                <c:pt idx="0">
                  <c:v>33.822789999999991</c:v>
                </c:pt>
                <c:pt idx="1">
                  <c:v>33.744140000000002</c:v>
                </c:pt>
                <c:pt idx="2">
                  <c:v>33.831540000000004</c:v>
                </c:pt>
                <c:pt idx="3">
                  <c:v>34.244979999999998</c:v>
                </c:pt>
                <c:pt idx="4">
                  <c:v>34.868069999999996</c:v>
                </c:pt>
                <c:pt idx="5">
                  <c:v>35.790359999999993</c:v>
                </c:pt>
                <c:pt idx="6">
                  <c:v>37.985219999999998</c:v>
                </c:pt>
                <c:pt idx="7">
                  <c:v>40.479520000000008</c:v>
                </c:pt>
                <c:pt idx="8">
                  <c:v>39.555959999999985</c:v>
                </c:pt>
                <c:pt idx="9">
                  <c:v>36.465050000000005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total!$O$36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total!$O$37:$O$41</c:f>
              <c:numCache>
                <c:formatCode>General</c:formatCode>
                <c:ptCount val="5"/>
                <c:pt idx="0">
                  <c:v>16.628830000000001</c:v>
                </c:pt>
                <c:pt idx="1">
                  <c:v>20.796319999999998</c:v>
                </c:pt>
                <c:pt idx="2">
                  <c:v>25.133219999999998</c:v>
                </c:pt>
                <c:pt idx="3">
                  <c:v>29.783240000000006</c:v>
                </c:pt>
                <c:pt idx="4">
                  <c:v>35.790359999999993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A-48B4-AE3F-02A92CC13547}"/>
            </c:ext>
          </c:extLst>
        </c:ser>
        <c:ser>
          <c:idx val="1"/>
          <c:order val="1"/>
          <c:tx>
            <c:strRef>
              <c:f>total!$P$36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total!$P$37:$P$41</c:f>
              <c:numCache>
                <c:formatCode>General</c:formatCode>
                <c:ptCount val="5"/>
                <c:pt idx="0">
                  <c:v>16.787140000000004</c:v>
                </c:pt>
                <c:pt idx="1">
                  <c:v>21.212810000000001</c:v>
                </c:pt>
                <c:pt idx="2">
                  <c:v>26.005570000000002</c:v>
                </c:pt>
                <c:pt idx="3">
                  <c:v>30.963479999999997</c:v>
                </c:pt>
                <c:pt idx="4">
                  <c:v>37.985219999999998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A-48B4-AE3F-02A92CC13547}"/>
            </c:ext>
          </c:extLst>
        </c:ser>
        <c:ser>
          <c:idx val="2"/>
          <c:order val="2"/>
          <c:tx>
            <c:strRef>
              <c:f>total!$Q$36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total!$Q$37:$Q$41</c:f>
              <c:numCache>
                <c:formatCode>General</c:formatCode>
                <c:ptCount val="5"/>
                <c:pt idx="0">
                  <c:v>17.379360000000005</c:v>
                </c:pt>
                <c:pt idx="1">
                  <c:v>22.141990000000003</c:v>
                </c:pt>
                <c:pt idx="2">
                  <c:v>27.200800000000008</c:v>
                </c:pt>
                <c:pt idx="3">
                  <c:v>33.628270000000001</c:v>
                </c:pt>
                <c:pt idx="4">
                  <c:v>40.479520000000008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A-48B4-AE3F-02A92CC13547}"/>
            </c:ext>
          </c:extLst>
        </c:ser>
        <c:ser>
          <c:idx val="3"/>
          <c:order val="3"/>
          <c:tx>
            <c:strRef>
              <c:f>total!$R$36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total!$R$37:$R$41</c:f>
              <c:numCache>
                <c:formatCode>General</c:formatCode>
                <c:ptCount val="5"/>
                <c:pt idx="0">
                  <c:v>18.435750000000006</c:v>
                </c:pt>
                <c:pt idx="1">
                  <c:v>22.991610000000001</c:v>
                </c:pt>
                <c:pt idx="2">
                  <c:v>34.670359999999995</c:v>
                </c:pt>
                <c:pt idx="3">
                  <c:v>38.741799999999991</c:v>
                </c:pt>
                <c:pt idx="4">
                  <c:v>39.555959999999985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A-48B4-AE3F-02A92CC13547}"/>
            </c:ext>
          </c:extLst>
        </c:ser>
        <c:ser>
          <c:idx val="4"/>
          <c:order val="4"/>
          <c:tx>
            <c:strRef>
              <c:f>total!$S$36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total!$N$37:$N$41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total!$S$37:$S$41</c:f>
              <c:numCache>
                <c:formatCode>General</c:formatCode>
                <c:ptCount val="5"/>
                <c:pt idx="0">
                  <c:v>20.050169999999994</c:v>
                </c:pt>
                <c:pt idx="1">
                  <c:v>27.217969999999994</c:v>
                </c:pt>
                <c:pt idx="2">
                  <c:v>28.898420000000002</c:v>
                </c:pt>
                <c:pt idx="3">
                  <c:v>31.713080000000005</c:v>
                </c:pt>
                <c:pt idx="4">
                  <c:v>36.465050000000005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A-48B4-AE3F-02A92CC1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round1!$B$40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round1!$C$40:$L$40</c:f>
              <c:numCache>
                <c:formatCode>General</c:formatCode>
                <c:ptCount val="10"/>
                <c:pt idx="0">
                  <c:v>0.18444999999999995</c:v>
                </c:pt>
                <c:pt idx="1">
                  <c:v>0.18536999999999998</c:v>
                </c:pt>
                <c:pt idx="2">
                  <c:v>0.18223999999999999</c:v>
                </c:pt>
                <c:pt idx="3">
                  <c:v>0.14532</c:v>
                </c:pt>
                <c:pt idx="4">
                  <c:v>0.16262000000000004</c:v>
                </c:pt>
                <c:pt idx="5">
                  <c:v>0.20345999999999975</c:v>
                </c:pt>
                <c:pt idx="6">
                  <c:v>0.27676000000000012</c:v>
                </c:pt>
                <c:pt idx="7">
                  <c:v>0.71687000000000056</c:v>
                </c:pt>
                <c:pt idx="8">
                  <c:v>1.4249199999999993</c:v>
                </c:pt>
                <c:pt idx="9">
                  <c:v>2.2534799999999997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9-4C1D-A954-B66D08A085EC}"/>
            </c:ext>
          </c:extLst>
        </c:ser>
        <c:ser>
          <c:idx val="1"/>
          <c:order val="1"/>
          <c:tx>
            <c:strRef>
              <c:f>round1!$B$41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round1!$C$41:$L$41</c:f>
              <c:numCache>
                <c:formatCode>General</c:formatCode>
                <c:ptCount val="10"/>
                <c:pt idx="0">
                  <c:v>0.40877999999999998</c:v>
                </c:pt>
                <c:pt idx="1">
                  <c:v>0.40007000000000004</c:v>
                </c:pt>
                <c:pt idx="2">
                  <c:v>0.40954999999999991</c:v>
                </c:pt>
                <c:pt idx="3">
                  <c:v>0.34195000000000003</c:v>
                </c:pt>
                <c:pt idx="4">
                  <c:v>0.40130999999999994</c:v>
                </c:pt>
                <c:pt idx="5">
                  <c:v>0.56235999999999997</c:v>
                </c:pt>
                <c:pt idx="6">
                  <c:v>0.96438999999999986</c:v>
                </c:pt>
                <c:pt idx="7">
                  <c:v>1.8109600000000006</c:v>
                </c:pt>
                <c:pt idx="8">
                  <c:v>2.1732000000000014</c:v>
                </c:pt>
                <c:pt idx="9">
                  <c:v>5.4451999999999998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9-4C1D-A954-B66D08A085EC}"/>
            </c:ext>
          </c:extLst>
        </c:ser>
        <c:ser>
          <c:idx val="2"/>
          <c:order val="2"/>
          <c:tx>
            <c:strRef>
              <c:f>round1!$B$42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round1!$C$42:$L$42</c:f>
              <c:numCache>
                <c:formatCode>General</c:formatCode>
                <c:ptCount val="10"/>
                <c:pt idx="0">
                  <c:v>0.63548999999999989</c:v>
                </c:pt>
                <c:pt idx="1">
                  <c:v>0.63732999999999995</c:v>
                </c:pt>
                <c:pt idx="2">
                  <c:v>0.64223999999999992</c:v>
                </c:pt>
                <c:pt idx="3">
                  <c:v>0.57283000000000006</c:v>
                </c:pt>
                <c:pt idx="4">
                  <c:v>0.68217999999999979</c:v>
                </c:pt>
                <c:pt idx="5">
                  <c:v>1.0092699999999999</c:v>
                </c:pt>
                <c:pt idx="6">
                  <c:v>1.6530700000000005</c:v>
                </c:pt>
                <c:pt idx="7">
                  <c:v>2.7429000000000006</c:v>
                </c:pt>
                <c:pt idx="8">
                  <c:v>9.2240599999999962</c:v>
                </c:pt>
                <c:pt idx="9">
                  <c:v>2.0109900000000067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9-4C1D-A954-B66D08A085EC}"/>
            </c:ext>
          </c:extLst>
        </c:ser>
        <c:ser>
          <c:idx val="3"/>
          <c:order val="3"/>
          <c:tx>
            <c:strRef>
              <c:f>round1!$B$43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round1!$C$43:$L$43</c:f>
              <c:numCache>
                <c:formatCode>General</c:formatCode>
                <c:ptCount val="10"/>
                <c:pt idx="0">
                  <c:v>0.87344999999999984</c:v>
                </c:pt>
                <c:pt idx="1">
                  <c:v>0.87114000000000025</c:v>
                </c:pt>
                <c:pt idx="2">
                  <c:v>0.86403999999999992</c:v>
                </c:pt>
                <c:pt idx="3">
                  <c:v>0.82600999999999991</c:v>
                </c:pt>
                <c:pt idx="4">
                  <c:v>1.0056699999999998</c:v>
                </c:pt>
                <c:pt idx="5">
                  <c:v>1.493510000000001</c:v>
                </c:pt>
                <c:pt idx="6">
                  <c:v>2.2478700000000007</c:v>
                </c:pt>
                <c:pt idx="7">
                  <c:v>3.6796300000000013</c:v>
                </c:pt>
                <c:pt idx="8">
                  <c:v>8.0538999999999952</c:v>
                </c:pt>
                <c:pt idx="9">
                  <c:v>0.40460000000001628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C1D-A954-B66D08A085EC}"/>
            </c:ext>
          </c:extLst>
        </c:ser>
        <c:ser>
          <c:idx val="4"/>
          <c:order val="4"/>
          <c:tx>
            <c:strRef>
              <c:f>round1!$B$44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round1!$C$39:$L$39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round1!$C$44:$L$44</c:f>
              <c:numCache>
                <c:formatCode>General</c:formatCode>
                <c:ptCount val="10"/>
                <c:pt idx="0">
                  <c:v>1.1168800000000001</c:v>
                </c:pt>
                <c:pt idx="1">
                  <c:v>1.0990500000000001</c:v>
                </c:pt>
                <c:pt idx="2">
                  <c:v>1.1288899999999999</c:v>
                </c:pt>
                <c:pt idx="3">
                  <c:v>1.0353999999999997</c:v>
                </c:pt>
                <c:pt idx="4">
                  <c:v>1.4357700000000002</c:v>
                </c:pt>
                <c:pt idx="5">
                  <c:v>1.9488599999999998</c:v>
                </c:pt>
                <c:pt idx="6">
                  <c:v>3.2598799999999999</c:v>
                </c:pt>
                <c:pt idx="7">
                  <c:v>5.2191100000000006</c:v>
                </c:pt>
                <c:pt idx="8">
                  <c:v>4.0860599999999963</c:v>
                </c:pt>
                <c:pt idx="9">
                  <c:v>0.72128999999999621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9-4C1D-A954-B66D08A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round1!$O$39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round1!$O$40:$O$44</c:f>
              <c:numCache>
                <c:formatCode>General</c:formatCode>
                <c:ptCount val="5"/>
                <c:pt idx="0">
                  <c:v>0.20345999999999975</c:v>
                </c:pt>
                <c:pt idx="1">
                  <c:v>0.56235999999999997</c:v>
                </c:pt>
                <c:pt idx="2">
                  <c:v>1.0092699999999999</c:v>
                </c:pt>
                <c:pt idx="3">
                  <c:v>1.493510000000001</c:v>
                </c:pt>
                <c:pt idx="4">
                  <c:v>1.9488599999999998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C7D-BE65-01178217FCC7}"/>
            </c:ext>
          </c:extLst>
        </c:ser>
        <c:ser>
          <c:idx val="1"/>
          <c:order val="1"/>
          <c:tx>
            <c:strRef>
              <c:f>round1!$P$39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round1!$P$40:$P$44</c:f>
              <c:numCache>
                <c:formatCode>General</c:formatCode>
                <c:ptCount val="5"/>
                <c:pt idx="0">
                  <c:v>0.27676000000000012</c:v>
                </c:pt>
                <c:pt idx="1">
                  <c:v>0.96438999999999986</c:v>
                </c:pt>
                <c:pt idx="2">
                  <c:v>1.6530700000000005</c:v>
                </c:pt>
                <c:pt idx="3">
                  <c:v>2.2478700000000007</c:v>
                </c:pt>
                <c:pt idx="4">
                  <c:v>3.2598799999999999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4C7D-BE65-01178217FCC7}"/>
            </c:ext>
          </c:extLst>
        </c:ser>
        <c:ser>
          <c:idx val="2"/>
          <c:order val="2"/>
          <c:tx>
            <c:strRef>
              <c:f>round1!$Q$39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round1!$Q$40:$Q$44</c:f>
              <c:numCache>
                <c:formatCode>General</c:formatCode>
                <c:ptCount val="5"/>
                <c:pt idx="0">
                  <c:v>0.71687000000000056</c:v>
                </c:pt>
                <c:pt idx="1">
                  <c:v>1.8109600000000006</c:v>
                </c:pt>
                <c:pt idx="2">
                  <c:v>2.7429000000000006</c:v>
                </c:pt>
                <c:pt idx="3">
                  <c:v>3.6796300000000013</c:v>
                </c:pt>
                <c:pt idx="4">
                  <c:v>5.2191100000000006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4C7D-BE65-01178217FCC7}"/>
            </c:ext>
          </c:extLst>
        </c:ser>
        <c:ser>
          <c:idx val="3"/>
          <c:order val="3"/>
          <c:tx>
            <c:strRef>
              <c:f>round1!$R$39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round1!$R$40:$R$44</c:f>
              <c:numCache>
                <c:formatCode>General</c:formatCode>
                <c:ptCount val="5"/>
                <c:pt idx="0">
                  <c:v>1.4249199999999993</c:v>
                </c:pt>
                <c:pt idx="1">
                  <c:v>2.1732000000000014</c:v>
                </c:pt>
                <c:pt idx="2">
                  <c:v>9.2240599999999962</c:v>
                </c:pt>
                <c:pt idx="3">
                  <c:v>8.0538999999999952</c:v>
                </c:pt>
                <c:pt idx="4">
                  <c:v>4.0860599999999963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4C7D-BE65-01178217FCC7}"/>
            </c:ext>
          </c:extLst>
        </c:ser>
        <c:ser>
          <c:idx val="4"/>
          <c:order val="4"/>
          <c:tx>
            <c:strRef>
              <c:f>round1!$S$39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round1!$N$40:$N$44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round1!$S$40:$S$44</c:f>
              <c:numCache>
                <c:formatCode>General</c:formatCode>
                <c:ptCount val="5"/>
                <c:pt idx="0">
                  <c:v>2.2534799999999997</c:v>
                </c:pt>
                <c:pt idx="1">
                  <c:v>5.4451999999999998</c:v>
                </c:pt>
                <c:pt idx="2">
                  <c:v>2.0109900000000067</c:v>
                </c:pt>
                <c:pt idx="3">
                  <c:v>0.40460000000001628</c:v>
                </c:pt>
                <c:pt idx="4">
                  <c:v>0.72128999999999621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4C7D-BE65-01178217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round2!$D$41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round2!$E$40:$N$40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round2!$E$41:$N$41</c:f>
              <c:numCache>
                <c:formatCode>General</c:formatCode>
                <c:ptCount val="10"/>
                <c:pt idx="0">
                  <c:v>12.672490000000002</c:v>
                </c:pt>
                <c:pt idx="1">
                  <c:v>12.684019999999999</c:v>
                </c:pt>
                <c:pt idx="2">
                  <c:v>12.688570000000002</c:v>
                </c:pt>
                <c:pt idx="3">
                  <c:v>12.688099999999999</c:v>
                </c:pt>
                <c:pt idx="4">
                  <c:v>12.701310000000003</c:v>
                </c:pt>
                <c:pt idx="5">
                  <c:v>12.71053</c:v>
                </c:pt>
                <c:pt idx="6">
                  <c:v>12.74858</c:v>
                </c:pt>
                <c:pt idx="7">
                  <c:v>12.905049999999997</c:v>
                </c:pt>
                <c:pt idx="8">
                  <c:v>13.221449999999999</c:v>
                </c:pt>
                <c:pt idx="9">
                  <c:v>13.870219999999998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B-4DFD-8934-BCC06891ED5D}"/>
            </c:ext>
          </c:extLst>
        </c:ser>
        <c:ser>
          <c:idx val="1"/>
          <c:order val="1"/>
          <c:tx>
            <c:strRef>
              <c:f>round2!$D$42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round2!$E$40:$N$40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round2!$E$42:$N$42</c:f>
              <c:numCache>
                <c:formatCode>General</c:formatCode>
                <c:ptCount val="10"/>
                <c:pt idx="0">
                  <c:v>12.683960000000001</c:v>
                </c:pt>
                <c:pt idx="1">
                  <c:v>12.680440000000003</c:v>
                </c:pt>
                <c:pt idx="2">
                  <c:v>12.698320000000001</c:v>
                </c:pt>
                <c:pt idx="3">
                  <c:v>12.6746</c:v>
                </c:pt>
                <c:pt idx="4">
                  <c:v>12.66058</c:v>
                </c:pt>
                <c:pt idx="5">
                  <c:v>12.674579999999999</c:v>
                </c:pt>
                <c:pt idx="6">
                  <c:v>12.661010000000003</c:v>
                </c:pt>
                <c:pt idx="7">
                  <c:v>12.65311</c:v>
                </c:pt>
                <c:pt idx="8">
                  <c:v>12.65936</c:v>
                </c:pt>
                <c:pt idx="9">
                  <c:v>13.009229999999999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B-4DFD-8934-BCC06891ED5D}"/>
            </c:ext>
          </c:extLst>
        </c:ser>
        <c:ser>
          <c:idx val="2"/>
          <c:order val="2"/>
          <c:tx>
            <c:strRef>
              <c:f>round2!$D$43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round2!$E$40:$N$40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round2!$E$43:$N$43</c:f>
              <c:numCache>
                <c:formatCode>General</c:formatCode>
                <c:ptCount val="10"/>
                <c:pt idx="0">
                  <c:v>12.714770000000001</c:v>
                </c:pt>
                <c:pt idx="1">
                  <c:v>12.708130000000001</c:v>
                </c:pt>
                <c:pt idx="2">
                  <c:v>12.70439</c:v>
                </c:pt>
                <c:pt idx="3">
                  <c:v>12.674709999999999</c:v>
                </c:pt>
                <c:pt idx="4">
                  <c:v>12.667399999999999</c:v>
                </c:pt>
                <c:pt idx="5">
                  <c:v>12.627269999999998</c:v>
                </c:pt>
                <c:pt idx="6">
                  <c:v>12.537569999999999</c:v>
                </c:pt>
                <c:pt idx="7">
                  <c:v>12.377530000000002</c:v>
                </c:pt>
                <c:pt idx="8">
                  <c:v>12.126069999999999</c:v>
                </c:pt>
                <c:pt idx="9">
                  <c:v>12.718259999999997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B-4DFD-8934-BCC06891ED5D}"/>
            </c:ext>
          </c:extLst>
        </c:ser>
        <c:ser>
          <c:idx val="3"/>
          <c:order val="3"/>
          <c:tx>
            <c:strRef>
              <c:f>round2!$D$44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round2!$E$40:$N$40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round2!$E$44:$N$44</c:f>
              <c:numCache>
                <c:formatCode>General</c:formatCode>
                <c:ptCount val="10"/>
                <c:pt idx="0">
                  <c:v>12.695820000000001</c:v>
                </c:pt>
                <c:pt idx="1">
                  <c:v>12.696310000000002</c:v>
                </c:pt>
                <c:pt idx="2">
                  <c:v>12.727110000000001</c:v>
                </c:pt>
                <c:pt idx="3">
                  <c:v>12.730619999999998</c:v>
                </c:pt>
                <c:pt idx="4">
                  <c:v>12.65644</c:v>
                </c:pt>
                <c:pt idx="5">
                  <c:v>12.524510000000001</c:v>
                </c:pt>
                <c:pt idx="6">
                  <c:v>12.426639999999997</c:v>
                </c:pt>
                <c:pt idx="7">
                  <c:v>12.113440000000001</c:v>
                </c:pt>
                <c:pt idx="8">
                  <c:v>11.734199999999996</c:v>
                </c:pt>
                <c:pt idx="9">
                  <c:v>11.967280000000002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B-4DFD-8934-BCC06891ED5D}"/>
            </c:ext>
          </c:extLst>
        </c:ser>
        <c:ser>
          <c:idx val="4"/>
          <c:order val="4"/>
          <c:tx>
            <c:strRef>
              <c:f>round2!$D$45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round2!$E$40:$N$40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round2!$E$45:$N$45</c:f>
              <c:numCache>
                <c:formatCode>General</c:formatCode>
                <c:ptCount val="10"/>
                <c:pt idx="0">
                  <c:v>12.71855</c:v>
                </c:pt>
                <c:pt idx="1">
                  <c:v>12.726900000000001</c:v>
                </c:pt>
                <c:pt idx="2">
                  <c:v>12.716049999999997</c:v>
                </c:pt>
                <c:pt idx="3">
                  <c:v>12.683489999999999</c:v>
                </c:pt>
                <c:pt idx="4">
                  <c:v>12.621759999999998</c:v>
                </c:pt>
                <c:pt idx="5">
                  <c:v>12.468979999999997</c:v>
                </c:pt>
                <c:pt idx="6">
                  <c:v>12.289639999999999</c:v>
                </c:pt>
                <c:pt idx="7">
                  <c:v>11.819109999999998</c:v>
                </c:pt>
                <c:pt idx="8">
                  <c:v>11.526659999999996</c:v>
                </c:pt>
                <c:pt idx="9">
                  <c:v>11.224629999999998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0B-4DFD-8934-BCC06891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 Server 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round2!$Q$40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round2!$P$41:$P$45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round2!$Q$41:$Q$45</c:f>
              <c:numCache>
                <c:formatCode>General</c:formatCode>
                <c:ptCount val="5"/>
                <c:pt idx="0">
                  <c:v>-0.94003000000000014</c:v>
                </c:pt>
                <c:pt idx="1">
                  <c:v>-1.6744799999999997</c:v>
                </c:pt>
                <c:pt idx="2">
                  <c:v>-0.61488999999999994</c:v>
                </c:pt>
                <c:pt idx="3">
                  <c:v>-1.2885000000000002</c:v>
                </c:pt>
                <c:pt idx="4">
                  <c:v>-2.0307200000000001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B-432A-B441-32D10A4ED7E6}"/>
            </c:ext>
          </c:extLst>
        </c:ser>
        <c:ser>
          <c:idx val="1"/>
          <c:order val="1"/>
          <c:tx>
            <c:strRef>
              <c:f>round2!$R$40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round2!$P$41:$P$45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round2!$R$41:$R$45</c:f>
              <c:numCache>
                <c:formatCode>General</c:formatCode>
                <c:ptCount val="5"/>
                <c:pt idx="0">
                  <c:v>-1.3031199999999998</c:v>
                </c:pt>
                <c:pt idx="1">
                  <c:v>-2.0428799999999998</c:v>
                </c:pt>
                <c:pt idx="2">
                  <c:v>-0.98185</c:v>
                </c:pt>
                <c:pt idx="3">
                  <c:v>-1.6607000000000003</c:v>
                </c:pt>
                <c:pt idx="4">
                  <c:v>-0.61385000000000001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B-432A-B441-32D10A4ED7E6}"/>
            </c:ext>
          </c:extLst>
        </c:ser>
        <c:ser>
          <c:idx val="2"/>
          <c:order val="2"/>
          <c:tx>
            <c:strRef>
              <c:f>round2!$S$40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round2!$P$41:$P$45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round2!$S$41:$S$45</c:f>
              <c:numCache>
                <c:formatCode>General</c:formatCode>
                <c:ptCount val="5"/>
                <c:pt idx="0">
                  <c:v>-1.6485099999999995</c:v>
                </c:pt>
                <c:pt idx="1">
                  <c:v>-0.61431000000000002</c:v>
                </c:pt>
                <c:pt idx="2">
                  <c:v>-1.3237099999999999</c:v>
                </c:pt>
                <c:pt idx="3">
                  <c:v>-1.9638099999999998</c:v>
                </c:pt>
                <c:pt idx="4">
                  <c:v>-0.98093000000000008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B-432A-B441-32D10A4ED7E6}"/>
            </c:ext>
          </c:extLst>
        </c:ser>
        <c:ser>
          <c:idx val="3"/>
          <c:order val="3"/>
          <c:tx>
            <c:strRef>
              <c:f>round2!$T$40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round2!$P$41:$P$45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round2!$T$41:$T$45</c:f>
              <c:numCache>
                <c:formatCode>General</c:formatCode>
                <c:ptCount val="5"/>
                <c:pt idx="0">
                  <c:v>-1.8985900000000004</c:v>
                </c:pt>
                <c:pt idx="1">
                  <c:v>-0.99222999999999995</c:v>
                </c:pt>
                <c:pt idx="2">
                  <c:v>-1.6782600000000003</c:v>
                </c:pt>
                <c:pt idx="3">
                  <c:v>-0.62581000000000009</c:v>
                </c:pt>
                <c:pt idx="4">
                  <c:v>-1.3385700000000003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B-432A-B441-32D10A4ED7E6}"/>
            </c:ext>
          </c:extLst>
        </c:ser>
        <c:ser>
          <c:idx val="4"/>
          <c:order val="4"/>
          <c:tx>
            <c:strRef>
              <c:f>round2!$U$40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round2!$P$41:$P$45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round2!$U$41:$U$45</c:f>
              <c:numCache>
                <c:formatCode>General</c:formatCode>
                <c:ptCount val="5"/>
                <c:pt idx="0">
                  <c:v>-0.68905999999999989</c:v>
                </c:pt>
                <c:pt idx="1">
                  <c:v>-1.3788900000000002</c:v>
                </c:pt>
                <c:pt idx="2">
                  <c:v>-1.6750200000000004</c:v>
                </c:pt>
                <c:pt idx="3">
                  <c:v>-1.0508400000000002</c:v>
                </c:pt>
                <c:pt idx="4">
                  <c:v>-1.7230900000000002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B-432A-B441-32D10A4E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15868109222053E-3"/>
              <c:y val="0.1556101992009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UpDiag">
              <a:fgClr>
                <a:schemeClr val="accent1"/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solidFill>
                <a:sysClr val="window" lastClr="FFFFFF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D-4F34-9056-98C0A0B20D1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D-4F34-9056-98C0A0B20D1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srgbClr val="EE822F">
                    <a:lumMod val="20000"/>
                    <a:lumOff val="80000"/>
                  </a:srgbClr>
                </a:fgClr>
                <a:bgClr>
                  <a:srgbClr val="EE822F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DD-4F34-9056-98C0A0B20D1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sysClr val="windowText" lastClr="000000">
                    <a:lumMod val="50000"/>
                    <a:lumOff val="50000"/>
                  </a:sysClr>
                </a:fgClr>
                <a:bgClr>
                  <a:sysClr val="windowText" lastClr="000000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DD-4F34-9056-98C0A0B20D11}"/>
              </c:ext>
            </c:extLst>
          </c:dPt>
          <c:dPt>
            <c:idx val="4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DD-4F34-9056-98C0A0B20D1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DD-4F34-9056-98C0A0B20D1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srgbClr val="EE822F">
                    <a:lumMod val="20000"/>
                    <a:lumOff val="80000"/>
                  </a:srgbClr>
                </a:fgClr>
                <a:bgClr>
                  <a:srgbClr val="EE822F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DD-4F34-9056-98C0A0B20D1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sysClr val="windowText" lastClr="000000">
                    <a:lumMod val="50000"/>
                    <a:lumOff val="50000"/>
                  </a:sysClr>
                </a:fgClr>
                <a:bgClr>
                  <a:sysClr val="windowText" lastClr="000000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DD-4F34-9056-98C0A0B20D11}"/>
              </c:ext>
            </c:extLst>
          </c:dPt>
          <c:dPt>
            <c:idx val="8"/>
            <c:invertIfNegative val="0"/>
            <c:bubble3D val="0"/>
            <c:spPr>
              <a:pattFill prst="wdDnDiag">
                <a:fgClr>
                  <a:srgbClr val="75BD42">
                    <a:lumMod val="20000"/>
                    <a:lumOff val="80000"/>
                  </a:srgbClr>
                </a:fgClr>
                <a:bgClr>
                  <a:srgbClr val="75BD42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DD-4F34-9056-98C0A0B20D11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rgbClr val="75BD42">
                    <a:lumMod val="20000"/>
                    <a:lumOff val="80000"/>
                  </a:srgbClr>
                </a:fgClr>
                <a:bgClr>
                  <a:srgbClr val="75BD42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DD-4F34-9056-98C0A0B20D1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DF2CE5-27A8-416E-A6A6-B5335BBF6242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DD-4F34-9056-98C0A0B20D11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0CA00CC-32A6-44B7-9983-38E47A6AF6F7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rgbClr val="C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5DD-4F34-9056-98C0A0B20D11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241D36-B76B-443B-905C-EA0718E236A7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5DD-4F34-9056-98C0A0B20D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compare_C50_L15!$L$1:$M$10</c:f>
              <c:multiLvlStrCache>
                <c:ptCount val="10"/>
                <c:lvl>
                  <c:pt idx="0">
                    <c:v>Sign(h)</c:v>
                  </c:pt>
                  <c:pt idx="1">
                    <c:v>Merge(d,[[x]])</c:v>
                  </c:pt>
                  <c:pt idx="2">
                    <c:v>Dec([[d]])</c:v>
                  </c:pt>
                  <c:pt idx="3">
                    <c:v>baseline | Dec([[x]])</c:v>
                  </c:pt>
                  <c:pt idx="4">
                    <c:v>Sign([[d]])</c:v>
                  </c:pt>
                  <c:pt idx="5">
                    <c:v>Agg([[d_i]])</c:v>
                  </c:pt>
                  <c:pt idx="6">
                    <c:v>Agg([[x_i]])</c:v>
                  </c:pt>
                  <c:pt idx="7">
                    <c:v>baseline | Agg([[x_i]])</c:v>
                  </c:pt>
                  <c:pt idx="8">
                    <c:v>Ver(sign_[[d]]_i)</c:v>
                  </c:pt>
                  <c:pt idx="9">
                    <c:v>Ver(sign_h_i)</c:v>
                  </c:pt>
                </c:lvl>
                <c:lvl>
                  <c:pt idx="0">
                    <c:v>R-2</c:v>
                  </c:pt>
                  <c:pt idx="4">
                    <c:v>R-1</c:v>
                  </c:pt>
                  <c:pt idx="8">
                    <c:v>Offline</c:v>
                  </c:pt>
                </c:lvl>
              </c:multiLvlStrCache>
            </c:multiLvlStrRef>
          </c:cat>
          <c:val>
            <c:numRef>
              <c:f>compare_C50_L15!$N$1:$N$10</c:f>
              <c:numCache>
                <c:formatCode>0.0000</c:formatCode>
                <c:ptCount val="10"/>
                <c:pt idx="0">
                  <c:v>0.12137000000000001</c:v>
                </c:pt>
                <c:pt idx="1">
                  <c:v>0.12024000000000001</c:v>
                </c:pt>
                <c:pt idx="2">
                  <c:v>12.759869999999999</c:v>
                </c:pt>
                <c:pt idx="3">
                  <c:v>0.53249999999999997</c:v>
                </c:pt>
                <c:pt idx="4">
                  <c:v>1.1100000000000001E-3</c:v>
                </c:pt>
                <c:pt idx="5">
                  <c:v>0.97880999999999996</c:v>
                </c:pt>
                <c:pt idx="6">
                  <c:v>3.5640900000000002</c:v>
                </c:pt>
                <c:pt idx="7">
                  <c:v>2.5951500000000003</c:v>
                </c:pt>
                <c:pt idx="8">
                  <c:v>20.751139999999999</c:v>
                </c:pt>
                <c:pt idx="9">
                  <c:v>0.62138000000000004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DD-4F34-9056-98C0A0B20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dkUpDiag">
              <a:fgClr>
                <a:schemeClr val="accent1"/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solidFill>
                <a:sysClr val="window" lastClr="FFFFFF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21-4FF6-AC21-50850F3E831C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1-4FF6-AC21-50850F3E831C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sysClr val="windowText" lastClr="000000"/>
                </a:fgClr>
                <a:bgClr>
                  <a:sysClr val="windowText" lastClr="000000">
                    <a:lumMod val="50000"/>
                    <a:lumOff val="50000"/>
                  </a:sys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21-4FF6-AC21-50850F3E831C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4874CB">
                    <a:lumMod val="20000"/>
                    <a:lumOff val="80000"/>
                  </a:srgbClr>
                </a:fgClr>
                <a:bgClr>
                  <a:srgbClr val="4874CB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21-4FF6-AC21-50850F3E831C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srgbClr val="EE822F"/>
                </a:fgClr>
                <a:bgClr>
                  <a:srgbClr val="EE822F">
                    <a:lumMod val="20000"/>
                    <a:lumOff val="80000"/>
                  </a:srgbClr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21-4FF6-AC21-50850F3E831C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sysClr val="windowText" lastClr="000000">
                    <a:lumMod val="50000"/>
                    <a:lumOff val="50000"/>
                  </a:sysClr>
                </a:fgClr>
                <a:bgClr>
                  <a:sysClr val="windowText" lastClr="000000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21-4FF6-AC21-50850F3E831C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4874CB">
                    <a:lumMod val="20000"/>
                    <a:lumOff val="80000"/>
                  </a:srgbClr>
                </a:fgClr>
                <a:bgClr>
                  <a:srgbClr val="4874CB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21-4FF6-AC21-50850F3E831C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E54C5E">
                    <a:lumMod val="20000"/>
                    <a:lumOff val="80000"/>
                  </a:srgbClr>
                </a:fgClr>
                <a:bgClr>
                  <a:srgbClr val="E54C5E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21-4FF6-AC21-50850F3E831C}"/>
              </c:ext>
            </c:extLst>
          </c:dPt>
          <c:dPt>
            <c:idx val="8"/>
            <c:invertIfNegative val="0"/>
            <c:bubble3D val="0"/>
            <c:spPr>
              <a:pattFill prst="wdDnDiag">
                <a:fgClr>
                  <a:srgbClr val="75BD42">
                    <a:lumMod val="20000"/>
                    <a:lumOff val="80000"/>
                  </a:srgbClr>
                </a:fgClr>
                <a:bgClr>
                  <a:srgbClr val="75BD42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21-4FF6-AC21-50850F3E831C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rgbClr val="75BD42">
                    <a:lumMod val="20000"/>
                    <a:lumOff val="80000"/>
                  </a:srgbClr>
                </a:fgClr>
                <a:bgClr>
                  <a:srgbClr val="75BD42"/>
                </a:bgClr>
              </a:pattFill>
              <a:ln>
                <a:solidFill>
                  <a:sysClr val="window" lastClr="FFFF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21-4FF6-AC21-50850F3E831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DDF2CE5-27A8-416E-A6A6-B5335BBF6242}" type="VALUE">
                      <a:rPr lang="en-US" altLang="zh-CN">
                        <a:solidFill>
                          <a:srgbClr val="C00000"/>
                        </a:solidFill>
                      </a:rPr>
                      <a:pPr>
                        <a:defRPr sz="1600" b="1">
                          <a:solidFill>
                            <a:srgbClr val="C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21-4FF6-AC21-50850F3E83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31610B-51D6-42FF-B4B4-51661626D29D}" type="VALUE">
                      <a:rPr lang="en-US" altLang="zh-CN">
                        <a:solidFill>
                          <a:srgbClr val="FFC000"/>
                        </a:solidFill>
                      </a:rPr>
                      <a:pPr/>
                      <a:t>[值]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621-4FF6-AC21-50850F3E831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0070C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26FBFD7C-9C59-4099-A244-48EF480FD11B}" type="VALUE">
                      <a:rPr lang="en-US" altLang="zh-CN">
                        <a:solidFill>
                          <a:srgbClr val="0070C0"/>
                        </a:solidFill>
                      </a:rPr>
                      <a:pPr>
                        <a:defRPr sz="1600" b="1">
                          <a:solidFill>
                            <a:srgbClr val="0070C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21-4FF6-AC21-50850F3E831C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0CA00CC-32A6-44B7-9983-38E47A6AF6F7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rgbClr val="C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21-4FF6-AC21-50850F3E831C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241D36-B76B-443B-905C-EA0718E236A7}" type="VALUE">
                      <a:rPr lang="en-US" altLang="zh-CN">
                        <a:solidFill>
                          <a:sysClr val="windowText" lastClr="000000"/>
                        </a:solidFill>
                      </a:rPr>
                      <a:pPr>
                        <a:defRPr sz="160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21-4FF6-AC21-50850F3E831C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0070C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61387658-CAB1-482D-9541-26029371F6B6}" type="VALUE">
                      <a:rPr lang="en-US" altLang="zh-CN">
                        <a:solidFill>
                          <a:srgbClr val="0070C0"/>
                        </a:solidFill>
                      </a:rPr>
                      <a:pPr>
                        <a:defRPr sz="1600" b="1">
                          <a:solidFill>
                            <a:srgbClr val="0070C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0070C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621-4FF6-AC21-50850F3E831C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rgbClr val="C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6FB06E66-1B2F-46DF-A779-4BECE89511BE}" type="VALUE">
                      <a:rPr lang="en-US" altLang="zh-CN">
                        <a:solidFill>
                          <a:srgbClr val="C00000"/>
                        </a:solidFill>
                      </a:rPr>
                      <a:pPr>
                        <a:defRPr sz="1600" b="1">
                          <a:solidFill>
                            <a:srgbClr val="C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621-4FF6-AC21-50850F3E8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compare_C50_L15!$T$1:$U$8</c:f>
              <c:multiLvlStrCache>
                <c:ptCount val="8"/>
                <c:lvl>
                  <c:pt idx="0">
                    <c:v>Sign(h)</c:v>
                  </c:pt>
                  <c:pt idx="1">
                    <c:v>Dec([[d]])&amp;Merge(d,[[x]])</c:v>
                  </c:pt>
                  <c:pt idx="2">
                    <c:v>baseline | Dec([[x]])</c:v>
                  </c:pt>
                  <c:pt idx="3">
                    <c:v>Sign([[d]])</c:v>
                  </c:pt>
                  <c:pt idx="4">
                    <c:v>Agg([[x_i]]) &amp; Agg([[d_i]])</c:v>
                  </c:pt>
                  <c:pt idx="5">
                    <c:v>baseline | Agg([[x_i]])</c:v>
                  </c:pt>
                  <c:pt idx="6">
                    <c:v>Ver(sign_[[d]]_i)</c:v>
                  </c:pt>
                  <c:pt idx="7">
                    <c:v>Ver(sign_h_i)</c:v>
                  </c:pt>
                </c:lvl>
                <c:lvl>
                  <c:pt idx="0">
                    <c:v>R-2</c:v>
                  </c:pt>
                  <c:pt idx="3">
                    <c:v>R-1</c:v>
                  </c:pt>
                  <c:pt idx="6">
                    <c:v>Offline</c:v>
                  </c:pt>
                </c:lvl>
              </c:multiLvlStrCache>
            </c:multiLvlStrRef>
          </c:cat>
          <c:val>
            <c:numRef>
              <c:f>compare_C50_L15!$V$1:$V$8</c:f>
              <c:numCache>
                <c:formatCode>0.0000</c:formatCode>
                <c:ptCount val="8"/>
                <c:pt idx="0">
                  <c:v>0.12137000000000001</c:v>
                </c:pt>
                <c:pt idx="1">
                  <c:v>12.88011</c:v>
                </c:pt>
                <c:pt idx="2">
                  <c:v>0.53249999999999997</c:v>
                </c:pt>
                <c:pt idx="3">
                  <c:v>1.1100000000000001E-3</c:v>
                </c:pt>
                <c:pt idx="4">
                  <c:v>4.5429000000000004</c:v>
                </c:pt>
                <c:pt idx="5">
                  <c:v>2.5951500000000003</c:v>
                </c:pt>
                <c:pt idx="6">
                  <c:v>20.751139999999999</c:v>
                </c:pt>
                <c:pt idx="7">
                  <c:v>0.62138000000000004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21-4FF6-AC21-50850F3E8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11</xdr:col>
      <xdr:colOff>426000</xdr:colOff>
      <xdr:row>25</xdr:row>
      <xdr:rowOff>1500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514782</xdr:colOff>
      <xdr:row>7</xdr:row>
      <xdr:rowOff>171421</xdr:rowOff>
    </xdr:from>
    <xdr:to>
      <xdr:col>19</xdr:col>
      <xdr:colOff>453449</xdr:colOff>
      <xdr:row>24</xdr:row>
      <xdr:rowOff>172921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BBE5DD3-C823-44E1-A3D9-C7453DDC8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97191</xdr:colOff>
      <xdr:row>25</xdr:row>
      <xdr:rowOff>130779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86A609-1F15-46F1-B07A-DBC1B2E7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282795</xdr:colOff>
      <xdr:row>8</xdr:row>
      <xdr:rowOff>15423</xdr:rowOff>
    </xdr:from>
    <xdr:to>
      <xdr:col>18</xdr:col>
      <xdr:colOff>526494</xdr:colOff>
      <xdr:row>25</xdr:row>
      <xdr:rowOff>144297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07A97C-BFB2-44F4-9789-E1762687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21731</xdr:colOff>
      <xdr:row>8</xdr:row>
      <xdr:rowOff>72671</xdr:rowOff>
    </xdr:from>
    <xdr:to>
      <xdr:col>14</xdr:col>
      <xdr:colOff>10701</xdr:colOff>
      <xdr:row>25</xdr:row>
      <xdr:rowOff>133861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0AE1A4-0017-4676-B8DB-5F1D2D198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54164</xdr:colOff>
      <xdr:row>8</xdr:row>
      <xdr:rowOff>86189</xdr:rowOff>
    </xdr:from>
    <xdr:to>
      <xdr:col>20</xdr:col>
      <xdr:colOff>345194</xdr:colOff>
      <xdr:row>25</xdr:row>
      <xdr:rowOff>149284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FFAC630-F1EC-4D7F-8976-96E59F335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504132</xdr:colOff>
      <xdr:row>20</xdr:row>
      <xdr:rowOff>89016</xdr:rowOff>
    </xdr:from>
    <xdr:to>
      <xdr:col>16</xdr:col>
      <xdr:colOff>536775</xdr:colOff>
      <xdr:row>43</xdr:row>
      <xdr:rowOff>82149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3E1A02-4327-4E73-A8A7-4FF377BEC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155864</xdr:rowOff>
    </xdr:from>
    <xdr:to>
      <xdr:col>28</xdr:col>
      <xdr:colOff>454977</xdr:colOff>
      <xdr:row>33</xdr:row>
      <xdr:rowOff>152807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F639FC-6D75-4F88-BA71-67F5A9F76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6"/>
  <sheetViews>
    <sheetView tabSelected="1" topLeftCell="A37" zoomScale="67" zoomScaleNormal="45" workbookViewId="0">
      <selection activeCell="B47" sqref="B47:L56"/>
    </sheetView>
  </sheetViews>
  <sheetFormatPr defaultColWidth="9.21875" defaultRowHeight="14.4" x14ac:dyDescent="0.25"/>
  <cols>
    <col min="1" max="1" width="5.44140625" style="3" customWidth="1"/>
    <col min="2" max="2" width="7.5546875" style="1" customWidth="1"/>
    <col min="3" max="10" width="8.6640625" style="3" customWidth="1"/>
    <col min="11" max="11" width="9.5546875" style="3" customWidth="1"/>
    <col min="12" max="12" width="9.6640625" style="3" customWidth="1"/>
    <col min="13" max="41" width="9.6640625" style="3"/>
    <col min="42" max="16384" width="9.21875" style="3"/>
  </cols>
  <sheetData>
    <row r="1" spans="1:19" s="1" customFormat="1" x14ac:dyDescent="0.25">
      <c r="A1" s="4" t="s">
        <v>9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</row>
    <row r="2" spans="1:19" x14ac:dyDescent="0.25">
      <c r="B2" s="1">
        <v>10</v>
      </c>
      <c r="C2" s="1">
        <v>0.12757999999999997</v>
      </c>
      <c r="D2" s="1">
        <v>0.12736</v>
      </c>
      <c r="E2" s="1">
        <v>0.13108</v>
      </c>
      <c r="F2" s="1">
        <v>0.22459999999999999</v>
      </c>
      <c r="G2" s="1">
        <v>0.37407999999999997</v>
      </c>
      <c r="H2" s="1">
        <v>0.67574999999999985</v>
      </c>
      <c r="I2" s="1">
        <v>1.2916099999999999</v>
      </c>
      <c r="J2" s="1">
        <v>2.5450999999999997</v>
      </c>
      <c r="K2" s="1">
        <v>5.1402300000000007</v>
      </c>
      <c r="L2" s="1">
        <v>11.600070000000002</v>
      </c>
      <c r="N2" s="1">
        <v>10</v>
      </c>
      <c r="O2" s="1">
        <v>0.49021900000000002</v>
      </c>
      <c r="P2" s="1">
        <v>0.53414299999999992</v>
      </c>
      <c r="Q2" s="1">
        <v>0.619008</v>
      </c>
      <c r="R2" s="1">
        <v>0.79281399999999991</v>
      </c>
      <c r="S2" s="1">
        <v>1.1285569999999998</v>
      </c>
    </row>
    <row r="3" spans="1:19" x14ac:dyDescent="0.25">
      <c r="B3" s="1">
        <v>20</v>
      </c>
      <c r="C3" s="1">
        <v>0.24417</v>
      </c>
      <c r="D3" s="1">
        <v>0.24784000000000006</v>
      </c>
      <c r="E3" s="1">
        <v>0.24946000000000002</v>
      </c>
      <c r="F3" s="1">
        <v>0.42684</v>
      </c>
      <c r="G3" s="1">
        <v>0.70594000000000001</v>
      </c>
      <c r="H3" s="1">
        <v>1.26681</v>
      </c>
      <c r="I3" s="1">
        <v>2.4053099999999996</v>
      </c>
      <c r="J3" s="1">
        <v>4.7429799999999993</v>
      </c>
      <c r="K3" s="1">
        <v>10.756729999999999</v>
      </c>
      <c r="L3" s="1">
        <v>35.512790000000003</v>
      </c>
      <c r="N3" s="1">
        <v>20</v>
      </c>
      <c r="O3" s="1">
        <v>0.49194900000000008</v>
      </c>
      <c r="P3" s="1">
        <v>0.53444150000000001</v>
      </c>
      <c r="Q3" s="1">
        <v>0.61859649999999999</v>
      </c>
      <c r="R3" s="1">
        <v>0.79183749999999997</v>
      </c>
      <c r="S3" s="1">
        <v>1.121073</v>
      </c>
    </row>
    <row r="4" spans="1:19" x14ac:dyDescent="0.25">
      <c r="B4" s="1">
        <v>30</v>
      </c>
      <c r="C4" s="1">
        <v>0.36271999999999993</v>
      </c>
      <c r="D4" s="1">
        <v>0.36506</v>
      </c>
      <c r="E4" s="1">
        <v>0.36777000000000004</v>
      </c>
      <c r="F4" s="1">
        <v>0.63480999999999999</v>
      </c>
      <c r="G4" s="1">
        <v>1.0543199999999999</v>
      </c>
      <c r="H4" s="1">
        <v>1.87835</v>
      </c>
      <c r="I4" s="1">
        <v>3.5496299999999996</v>
      </c>
      <c r="J4" s="1">
        <v>7.0204400000000007</v>
      </c>
      <c r="K4" s="1">
        <v>18.800220000000003</v>
      </c>
      <c r="L4" s="1">
        <v>62.115959999999987</v>
      </c>
      <c r="N4" s="1">
        <v>30</v>
      </c>
      <c r="O4" s="1">
        <v>0.49158999999999997</v>
      </c>
      <c r="P4" s="1">
        <v>0.53477899999999989</v>
      </c>
      <c r="Q4" s="1">
        <v>0.61908133333333337</v>
      </c>
      <c r="R4" s="1">
        <v>0.79155299999999995</v>
      </c>
      <c r="S4" s="1">
        <v>1.1329966666666667</v>
      </c>
    </row>
    <row r="5" spans="1:19" x14ac:dyDescent="0.25">
      <c r="B5" s="1">
        <v>40</v>
      </c>
      <c r="C5" s="1">
        <v>0.48612</v>
      </c>
      <c r="D5" s="1">
        <v>0.48311999999999999</v>
      </c>
      <c r="E5" s="1">
        <v>0.48799000000000009</v>
      </c>
      <c r="F5" s="1">
        <v>0.84575999999999996</v>
      </c>
      <c r="G5" s="1">
        <v>1.3969499999999999</v>
      </c>
      <c r="H5" s="1">
        <v>2.4826700000000002</v>
      </c>
      <c r="I5" s="1">
        <v>4.7288300000000003</v>
      </c>
      <c r="J5" s="1">
        <v>11.919749999999997</v>
      </c>
      <c r="K5" s="1">
        <v>34.908030000000004</v>
      </c>
      <c r="L5" s="1">
        <v>85.728980000000007</v>
      </c>
      <c r="N5" s="1">
        <v>40</v>
      </c>
      <c r="O5" s="1">
        <v>0.49066275000000009</v>
      </c>
      <c r="P5" s="1">
        <v>0.53524175000000018</v>
      </c>
      <c r="Q5" s="1">
        <v>0.61985325000000002</v>
      </c>
      <c r="R5" s="1">
        <v>0.79715525000000009</v>
      </c>
      <c r="S5" s="1">
        <v>1.1276527500000002</v>
      </c>
    </row>
    <row r="6" spans="1:19" x14ac:dyDescent="0.25">
      <c r="B6" s="1">
        <v>50</v>
      </c>
      <c r="C6" s="1">
        <v>0.60399000000000003</v>
      </c>
      <c r="D6" s="1">
        <v>0.60816000000000003</v>
      </c>
      <c r="E6" s="1">
        <v>0.61175999999999997</v>
      </c>
      <c r="F6" s="1">
        <v>1.0518099999999999</v>
      </c>
      <c r="G6" s="1">
        <v>1.7486299999999997</v>
      </c>
      <c r="H6" s="1">
        <v>3.1276500000000005</v>
      </c>
      <c r="I6" s="1">
        <v>6.5010999999999992</v>
      </c>
      <c r="J6" s="1">
        <v>20.423589999999997</v>
      </c>
      <c r="K6" s="1">
        <v>50.40337000000001</v>
      </c>
      <c r="L6" s="1">
        <v>107.18837000000001</v>
      </c>
      <c r="N6" s="1">
        <v>50</v>
      </c>
      <c r="O6" s="1">
        <v>0.49288019999999994</v>
      </c>
      <c r="P6" s="1">
        <v>0.53621180000000002</v>
      </c>
      <c r="Q6" s="1">
        <v>0.6195018000000001</v>
      </c>
      <c r="R6" s="1">
        <v>0.79692700000000005</v>
      </c>
      <c r="S6" s="1">
        <v>1.1202882000000003</v>
      </c>
    </row>
    <row r="26" spans="2:12" x14ac:dyDescent="0.25">
      <c r="B26" s="4" t="s">
        <v>35</v>
      </c>
    </row>
    <row r="27" spans="2:12" x14ac:dyDescent="0.25">
      <c r="C27" s="1">
        <v>10</v>
      </c>
      <c r="D27" s="1">
        <v>11</v>
      </c>
      <c r="E27" s="1">
        <v>12</v>
      </c>
      <c r="F27" s="1">
        <v>13</v>
      </c>
      <c r="G27" s="1">
        <v>14</v>
      </c>
      <c r="H27" s="1">
        <v>15</v>
      </c>
      <c r="I27" s="1">
        <v>16</v>
      </c>
      <c r="J27" s="1">
        <v>17</v>
      </c>
      <c r="K27" s="1">
        <v>18</v>
      </c>
      <c r="L27" s="1">
        <v>19</v>
      </c>
    </row>
    <row r="28" spans="2:12" x14ac:dyDescent="0.25">
      <c r="B28" s="1">
        <v>10</v>
      </c>
      <c r="C28" s="7">
        <v>16.67484</v>
      </c>
      <c r="D28" s="7">
        <v>16.675359999999998</v>
      </c>
      <c r="E28" s="7">
        <v>16.69068</v>
      </c>
      <c r="F28" s="7">
        <v>16.762830000000001</v>
      </c>
      <c r="G28" s="7">
        <v>16.951340000000002</v>
      </c>
      <c r="H28" s="7">
        <v>17.304580000000001</v>
      </c>
      <c r="I28" s="7">
        <v>18.078750000000003</v>
      </c>
      <c r="J28" s="7">
        <v>19.924460000000003</v>
      </c>
      <c r="K28" s="7">
        <v>23.575980000000005</v>
      </c>
      <c r="L28" s="7">
        <v>31.650239999999997</v>
      </c>
    </row>
    <row r="29" spans="2:12" x14ac:dyDescent="0.25">
      <c r="B29" s="1">
        <v>20</v>
      </c>
      <c r="C29" s="7">
        <v>20.877130000000001</v>
      </c>
      <c r="D29" s="7">
        <v>20.895669999999999</v>
      </c>
      <c r="E29" s="7">
        <v>20.928709999999999</v>
      </c>
      <c r="F29" s="7">
        <v>21.020120000000002</v>
      </c>
      <c r="G29" s="7">
        <v>21.344740000000002</v>
      </c>
      <c r="H29" s="7">
        <v>22.063129999999997</v>
      </c>
      <c r="I29" s="7">
        <v>23.618120000000001</v>
      </c>
      <c r="J29" s="7">
        <v>26.884970000000003</v>
      </c>
      <c r="K29" s="7">
        <v>33.748339999999999</v>
      </c>
      <c r="L29" s="7">
        <v>62.730759999999997</v>
      </c>
    </row>
    <row r="30" spans="2:12" x14ac:dyDescent="0.25">
      <c r="B30" s="1">
        <v>30</v>
      </c>
      <c r="C30" s="7">
        <v>25.114430000000002</v>
      </c>
      <c r="D30" s="7">
        <v>25.086049999999997</v>
      </c>
      <c r="E30" s="7">
        <v>25.118070000000003</v>
      </c>
      <c r="F30" s="7">
        <v>25.301559999999998</v>
      </c>
      <c r="G30" s="7">
        <v>25.852800000000002</v>
      </c>
      <c r="H30" s="7">
        <v>27.011569999999999</v>
      </c>
      <c r="I30" s="7">
        <v>29.555200000000003</v>
      </c>
      <c r="J30" s="7">
        <v>34.221240000000009</v>
      </c>
      <c r="K30" s="7">
        <v>53.470579999999998</v>
      </c>
      <c r="L30" s="7">
        <v>91.014379999999989</v>
      </c>
    </row>
    <row r="31" spans="2:12" x14ac:dyDescent="0.25">
      <c r="B31" s="1">
        <v>40</v>
      </c>
      <c r="C31" s="7">
        <v>29.633910000000004</v>
      </c>
      <c r="D31" s="7">
        <v>29.554739999999999</v>
      </c>
      <c r="E31" s="7">
        <v>29.594829999999995</v>
      </c>
      <c r="F31" s="7">
        <v>29.838100000000004</v>
      </c>
      <c r="G31" s="7">
        <v>30.61778</v>
      </c>
      <c r="H31" s="7">
        <v>32.265910000000005</v>
      </c>
      <c r="I31" s="7">
        <v>35.692309999999999</v>
      </c>
      <c r="J31" s="7">
        <v>45.548020000000001</v>
      </c>
      <c r="K31" s="7">
        <v>73.649829999999994</v>
      </c>
      <c r="L31" s="7">
        <v>117.44206000000001</v>
      </c>
    </row>
    <row r="32" spans="2:12" x14ac:dyDescent="0.25">
      <c r="B32" s="1">
        <v>50</v>
      </c>
      <c r="C32" s="7">
        <v>34.426779999999994</v>
      </c>
      <c r="D32" s="7">
        <v>34.3523</v>
      </c>
      <c r="E32" s="7">
        <v>34.443300000000001</v>
      </c>
      <c r="F32" s="7">
        <v>35.296790000000001</v>
      </c>
      <c r="G32" s="7">
        <v>36.616699999999994</v>
      </c>
      <c r="H32" s="7">
        <v>38.918009999999995</v>
      </c>
      <c r="I32" s="7">
        <v>44.486319999999999</v>
      </c>
      <c r="J32" s="7">
        <v>60.903110000000005</v>
      </c>
      <c r="K32" s="7">
        <v>89.959329999999994</v>
      </c>
      <c r="L32" s="7">
        <v>143.65342000000001</v>
      </c>
    </row>
    <row r="35" spans="2:19" x14ac:dyDescent="0.25">
      <c r="B35" s="1" t="s">
        <v>8</v>
      </c>
    </row>
    <row r="36" spans="2:19" x14ac:dyDescent="0.25">
      <c r="C36" s="1">
        <v>10</v>
      </c>
      <c r="D36" s="1">
        <v>11</v>
      </c>
      <c r="E36" s="1">
        <v>12</v>
      </c>
      <c r="F36" s="1">
        <v>13</v>
      </c>
      <c r="G36" s="1">
        <v>14</v>
      </c>
      <c r="H36" s="1">
        <v>15</v>
      </c>
      <c r="I36" s="1">
        <v>16</v>
      </c>
      <c r="J36" s="1">
        <v>17</v>
      </c>
      <c r="K36" s="1">
        <v>18</v>
      </c>
      <c r="L36" s="1">
        <v>19</v>
      </c>
      <c r="N36" s="1"/>
      <c r="O36" s="4" t="s">
        <v>3</v>
      </c>
      <c r="P36" s="4" t="s">
        <v>4</v>
      </c>
      <c r="Q36" s="4" t="s">
        <v>5</v>
      </c>
      <c r="R36" s="4" t="s">
        <v>6</v>
      </c>
      <c r="S36" s="4" t="s">
        <v>7</v>
      </c>
    </row>
    <row r="37" spans="2:19" x14ac:dyDescent="0.25">
      <c r="B37" s="1">
        <v>10</v>
      </c>
      <c r="C37" s="10">
        <f>C28-C2</f>
        <v>16.547260000000001</v>
      </c>
      <c r="D37" s="1">
        <f>D28-D2</f>
        <v>16.547999999999998</v>
      </c>
      <c r="E37" s="1">
        <f>E28-E2</f>
        <v>16.5596</v>
      </c>
      <c r="F37" s="1">
        <f>F28-F2</f>
        <v>16.538230000000002</v>
      </c>
      <c r="G37" s="1">
        <f>G28-G2</f>
        <v>16.577260000000003</v>
      </c>
      <c r="H37" s="1">
        <f>H28-H2</f>
        <v>16.628830000000001</v>
      </c>
      <c r="I37" s="1">
        <f>I28-I2</f>
        <v>16.787140000000004</v>
      </c>
      <c r="J37" s="1">
        <f>J28-J2</f>
        <v>17.379360000000005</v>
      </c>
      <c r="K37" s="1">
        <f>K28-K2</f>
        <v>18.435750000000006</v>
      </c>
      <c r="L37" s="1">
        <f>L28-L2</f>
        <v>20.050169999999994</v>
      </c>
      <c r="N37" s="1">
        <v>10</v>
      </c>
      <c r="O37" s="1">
        <v>16.628830000000001</v>
      </c>
      <c r="P37" s="1">
        <v>16.787140000000004</v>
      </c>
      <c r="Q37" s="1">
        <v>17.379360000000005</v>
      </c>
      <c r="R37" s="1">
        <v>18.435750000000006</v>
      </c>
      <c r="S37" s="1">
        <v>20.050169999999994</v>
      </c>
    </row>
    <row r="38" spans="2:19" x14ac:dyDescent="0.25">
      <c r="B38" s="1">
        <v>20</v>
      </c>
      <c r="C38" s="1">
        <f>C29-C3</f>
        <v>20.632960000000001</v>
      </c>
      <c r="D38" s="1">
        <f>D29-D3</f>
        <v>20.647829999999999</v>
      </c>
      <c r="E38" s="1">
        <f>E29-E3</f>
        <v>20.67925</v>
      </c>
      <c r="F38" s="1">
        <f>F29-F3</f>
        <v>20.593280000000004</v>
      </c>
      <c r="G38" s="1">
        <f>G29-G3</f>
        <v>20.638800000000003</v>
      </c>
      <c r="H38" s="1">
        <f>H29-H3</f>
        <v>20.796319999999998</v>
      </c>
      <c r="I38" s="1">
        <f>I29-I3</f>
        <v>21.212810000000001</v>
      </c>
      <c r="J38" s="1">
        <f>J29-J3</f>
        <v>22.141990000000003</v>
      </c>
      <c r="K38" s="1">
        <f>K29-K3</f>
        <v>22.991610000000001</v>
      </c>
      <c r="L38" s="1">
        <f>L29-L3</f>
        <v>27.217969999999994</v>
      </c>
      <c r="N38" s="1">
        <v>20</v>
      </c>
      <c r="O38" s="1">
        <v>20.796319999999998</v>
      </c>
      <c r="P38" s="1">
        <v>21.212810000000001</v>
      </c>
      <c r="Q38" s="1">
        <v>22.141990000000003</v>
      </c>
      <c r="R38" s="1">
        <v>22.991610000000001</v>
      </c>
      <c r="S38" s="1">
        <v>27.217969999999994</v>
      </c>
    </row>
    <row r="39" spans="2:19" x14ac:dyDescent="0.25">
      <c r="B39" s="1">
        <v>30</v>
      </c>
      <c r="C39" s="1">
        <f>C30-C4</f>
        <v>24.751710000000003</v>
      </c>
      <c r="D39" s="1">
        <f>D30-D4</f>
        <v>24.720989999999997</v>
      </c>
      <c r="E39" s="1">
        <f>E30-E4</f>
        <v>24.750300000000003</v>
      </c>
      <c r="F39" s="1">
        <f>F30-F4</f>
        <v>24.666749999999997</v>
      </c>
      <c r="G39" s="1">
        <f>G30-G4</f>
        <v>24.798480000000001</v>
      </c>
      <c r="H39" s="1">
        <f>H30-H4</f>
        <v>25.133219999999998</v>
      </c>
      <c r="I39" s="1">
        <f>I30-I4</f>
        <v>26.005570000000002</v>
      </c>
      <c r="J39" s="1">
        <f>J30-J4</f>
        <v>27.200800000000008</v>
      </c>
      <c r="K39" s="1">
        <f>K30-K4</f>
        <v>34.670359999999995</v>
      </c>
      <c r="L39" s="1">
        <f>L30-L4</f>
        <v>28.898420000000002</v>
      </c>
      <c r="N39" s="1">
        <v>30</v>
      </c>
      <c r="O39" s="1">
        <v>25.133219999999998</v>
      </c>
      <c r="P39" s="1">
        <v>26.005570000000002</v>
      </c>
      <c r="Q39" s="1">
        <v>27.200800000000008</v>
      </c>
      <c r="R39" s="1">
        <v>34.670359999999995</v>
      </c>
      <c r="S39" s="1">
        <v>28.898420000000002</v>
      </c>
    </row>
    <row r="40" spans="2:19" x14ac:dyDescent="0.25">
      <c r="B40" s="1">
        <v>40</v>
      </c>
      <c r="C40" s="1">
        <f>C31-C5</f>
        <v>29.147790000000004</v>
      </c>
      <c r="D40" s="1">
        <f>D31-D5</f>
        <v>29.071619999999999</v>
      </c>
      <c r="E40" s="1">
        <f>E31-E5</f>
        <v>29.106839999999995</v>
      </c>
      <c r="F40" s="1">
        <f>F31-F5</f>
        <v>28.992340000000006</v>
      </c>
      <c r="G40" s="1">
        <f>G31-G5</f>
        <v>29.220829999999999</v>
      </c>
      <c r="H40" s="1">
        <f>H31-H5</f>
        <v>29.783240000000006</v>
      </c>
      <c r="I40" s="1">
        <f>I31-I5</f>
        <v>30.963479999999997</v>
      </c>
      <c r="J40" s="1">
        <f>J31-J5</f>
        <v>33.628270000000001</v>
      </c>
      <c r="K40" s="1">
        <f>K31-K5</f>
        <v>38.741799999999991</v>
      </c>
      <c r="L40" s="1">
        <f>L31-L5</f>
        <v>31.713080000000005</v>
      </c>
      <c r="N40" s="1">
        <v>40</v>
      </c>
      <c r="O40" s="1">
        <v>29.783240000000006</v>
      </c>
      <c r="P40" s="1">
        <v>30.963479999999997</v>
      </c>
      <c r="Q40" s="1">
        <v>33.628270000000001</v>
      </c>
      <c r="R40" s="1">
        <v>38.741799999999991</v>
      </c>
      <c r="S40" s="1">
        <v>31.713080000000005</v>
      </c>
    </row>
    <row r="41" spans="2:19" x14ac:dyDescent="0.25">
      <c r="B41" s="1">
        <v>50</v>
      </c>
      <c r="C41" s="1">
        <f>C32-C6</f>
        <v>33.822789999999991</v>
      </c>
      <c r="D41" s="1">
        <f>D32-D6</f>
        <v>33.744140000000002</v>
      </c>
      <c r="E41" s="1">
        <f>E32-E6</f>
        <v>33.831540000000004</v>
      </c>
      <c r="F41" s="1">
        <f>F32-F6</f>
        <v>34.244979999999998</v>
      </c>
      <c r="G41" s="1">
        <f>G32-G6</f>
        <v>34.868069999999996</v>
      </c>
      <c r="H41" s="1">
        <f>H32-H6</f>
        <v>35.790359999999993</v>
      </c>
      <c r="I41" s="1">
        <f>I32-I6</f>
        <v>37.985219999999998</v>
      </c>
      <c r="J41" s="1">
        <f>J32-J6</f>
        <v>40.479520000000008</v>
      </c>
      <c r="K41" s="1">
        <f>K32-K6</f>
        <v>39.555959999999985</v>
      </c>
      <c r="L41" s="1">
        <f>L32-L6</f>
        <v>36.465050000000005</v>
      </c>
      <c r="N41" s="1">
        <v>50</v>
      </c>
      <c r="O41" s="1">
        <v>35.790359999999993</v>
      </c>
      <c r="P41" s="1">
        <v>37.985219999999998</v>
      </c>
      <c r="Q41" s="1">
        <v>40.479520000000008</v>
      </c>
      <c r="R41" s="1">
        <v>39.555959999999985</v>
      </c>
      <c r="S41" s="1">
        <v>36.465050000000005</v>
      </c>
    </row>
    <row r="47" spans="2:19" x14ac:dyDescent="0.25">
      <c r="C47" s="1">
        <v>10</v>
      </c>
      <c r="D47" s="1">
        <v>11</v>
      </c>
      <c r="E47" s="1">
        <v>12</v>
      </c>
      <c r="F47" s="1">
        <v>13</v>
      </c>
      <c r="G47" s="1">
        <v>14</v>
      </c>
      <c r="H47" s="1">
        <v>15</v>
      </c>
      <c r="I47" s="1">
        <v>16</v>
      </c>
      <c r="J47" s="1">
        <v>17</v>
      </c>
      <c r="K47" s="1">
        <v>18</v>
      </c>
      <c r="L47" s="1">
        <v>19</v>
      </c>
    </row>
    <row r="48" spans="2:19" x14ac:dyDescent="0.25">
      <c r="B48" s="4" t="s">
        <v>37</v>
      </c>
      <c r="C48" s="1">
        <v>0.94884999999999997</v>
      </c>
      <c r="D48" s="1">
        <v>0.95097000000000009</v>
      </c>
      <c r="E48" s="1">
        <v>0.95100999999999991</v>
      </c>
      <c r="F48" s="1">
        <v>1.57762</v>
      </c>
      <c r="G48" s="1">
        <v>2.7454600000000005</v>
      </c>
      <c r="H48" s="1">
        <v>5.06914</v>
      </c>
      <c r="I48" s="1">
        <v>9.64039</v>
      </c>
      <c r="J48" s="1">
        <v>18.69595</v>
      </c>
      <c r="K48" s="1">
        <v>37.312299999999993</v>
      </c>
      <c r="L48" s="1">
        <v>74.292900000000003</v>
      </c>
    </row>
    <row r="50" spans="2:12" x14ac:dyDescent="0.25">
      <c r="B50" s="4" t="s">
        <v>36</v>
      </c>
    </row>
    <row r="51" spans="2:12" x14ac:dyDescent="0.25">
      <c r="C51" s="1">
        <v>10</v>
      </c>
      <c r="D51" s="1">
        <v>11</v>
      </c>
      <c r="E51" s="1">
        <v>12</v>
      </c>
      <c r="F51" s="1">
        <v>13</v>
      </c>
      <c r="G51" s="1">
        <v>14</v>
      </c>
      <c r="H51" s="1">
        <v>15</v>
      </c>
      <c r="I51" s="1">
        <v>16</v>
      </c>
      <c r="J51" s="1">
        <v>17</v>
      </c>
      <c r="K51" s="1">
        <v>18</v>
      </c>
      <c r="L51" s="1">
        <v>19</v>
      </c>
    </row>
    <row r="52" spans="2:12" x14ac:dyDescent="0.25">
      <c r="B52" s="1">
        <v>10</v>
      </c>
      <c r="C52" s="11">
        <f>C48*10</f>
        <v>9.4885000000000002</v>
      </c>
      <c r="D52" s="11">
        <f t="shared" ref="D52:L52" si="0">D48*10</f>
        <v>9.5097000000000005</v>
      </c>
      <c r="E52" s="11">
        <f t="shared" si="0"/>
        <v>9.5100999999999996</v>
      </c>
      <c r="F52" s="11">
        <f t="shared" si="0"/>
        <v>15.776199999999999</v>
      </c>
      <c r="G52" s="11">
        <f t="shared" si="0"/>
        <v>27.454600000000006</v>
      </c>
      <c r="H52" s="11">
        <f t="shared" si="0"/>
        <v>50.691400000000002</v>
      </c>
      <c r="I52" s="11">
        <f t="shared" si="0"/>
        <v>96.403899999999993</v>
      </c>
      <c r="J52" s="11">
        <f t="shared" si="0"/>
        <v>186.95949999999999</v>
      </c>
      <c r="K52" s="11">
        <f t="shared" si="0"/>
        <v>373.12299999999993</v>
      </c>
      <c r="L52" s="11">
        <f t="shared" si="0"/>
        <v>742.92900000000009</v>
      </c>
    </row>
    <row r="53" spans="2:12" x14ac:dyDescent="0.25">
      <c r="B53" s="1">
        <v>20</v>
      </c>
      <c r="C53" s="11">
        <f>C48*20</f>
        <v>18.977</v>
      </c>
      <c r="D53" s="11">
        <f t="shared" ref="D53:L53" si="1">D48*20</f>
        <v>19.019400000000001</v>
      </c>
      <c r="E53" s="11">
        <f t="shared" si="1"/>
        <v>19.020199999999999</v>
      </c>
      <c r="F53" s="11">
        <f t="shared" si="1"/>
        <v>31.552399999999999</v>
      </c>
      <c r="G53" s="11">
        <f t="shared" si="1"/>
        <v>54.909200000000013</v>
      </c>
      <c r="H53" s="11">
        <f t="shared" si="1"/>
        <v>101.3828</v>
      </c>
      <c r="I53" s="11">
        <f t="shared" si="1"/>
        <v>192.80779999999999</v>
      </c>
      <c r="J53" s="11">
        <f t="shared" si="1"/>
        <v>373.91899999999998</v>
      </c>
      <c r="K53" s="11">
        <f t="shared" si="1"/>
        <v>746.24599999999987</v>
      </c>
      <c r="L53" s="11">
        <f t="shared" si="1"/>
        <v>1485.8580000000002</v>
      </c>
    </row>
    <row r="54" spans="2:12" x14ac:dyDescent="0.25">
      <c r="B54" s="1">
        <v>30</v>
      </c>
      <c r="C54" s="11">
        <f>C48*30</f>
        <v>28.465499999999999</v>
      </c>
      <c r="D54" s="11">
        <f t="shared" ref="D54:L54" si="2">D48*30</f>
        <v>28.529100000000003</v>
      </c>
      <c r="E54" s="11">
        <f t="shared" si="2"/>
        <v>28.530299999999997</v>
      </c>
      <c r="F54" s="11">
        <f t="shared" si="2"/>
        <v>47.328600000000002</v>
      </c>
      <c r="G54" s="11">
        <f t="shared" si="2"/>
        <v>82.363800000000012</v>
      </c>
      <c r="H54" s="11">
        <f t="shared" si="2"/>
        <v>152.07419999999999</v>
      </c>
      <c r="I54" s="11">
        <f t="shared" si="2"/>
        <v>289.21170000000001</v>
      </c>
      <c r="J54" s="11">
        <f t="shared" si="2"/>
        <v>560.87850000000003</v>
      </c>
      <c r="K54" s="11">
        <f t="shared" si="2"/>
        <v>1119.3689999999997</v>
      </c>
      <c r="L54" s="11">
        <f t="shared" si="2"/>
        <v>2228.7870000000003</v>
      </c>
    </row>
    <row r="55" spans="2:12" x14ac:dyDescent="0.25">
      <c r="B55" s="1">
        <v>40</v>
      </c>
      <c r="C55" s="11">
        <f>C48*40</f>
        <v>37.954000000000001</v>
      </c>
      <c r="D55" s="11">
        <f t="shared" ref="D55:L55" si="3">D48*40</f>
        <v>38.038800000000002</v>
      </c>
      <c r="E55" s="11">
        <f t="shared" si="3"/>
        <v>38.040399999999998</v>
      </c>
      <c r="F55" s="11">
        <f t="shared" si="3"/>
        <v>63.104799999999997</v>
      </c>
      <c r="G55" s="11">
        <f t="shared" si="3"/>
        <v>109.81840000000003</v>
      </c>
      <c r="H55" s="11">
        <f t="shared" si="3"/>
        <v>202.76560000000001</v>
      </c>
      <c r="I55" s="11">
        <f t="shared" si="3"/>
        <v>385.61559999999997</v>
      </c>
      <c r="J55" s="11">
        <f t="shared" si="3"/>
        <v>747.83799999999997</v>
      </c>
      <c r="K55" s="11">
        <f t="shared" si="3"/>
        <v>1492.4919999999997</v>
      </c>
      <c r="L55" s="11">
        <f t="shared" si="3"/>
        <v>2971.7160000000003</v>
      </c>
    </row>
    <row r="56" spans="2:12" x14ac:dyDescent="0.25">
      <c r="B56" s="1">
        <v>50</v>
      </c>
      <c r="C56" s="11">
        <f>C48*50</f>
        <v>47.442499999999995</v>
      </c>
      <c r="D56" s="11">
        <f t="shared" ref="D56:L56" si="4">D48*50</f>
        <v>47.548500000000004</v>
      </c>
      <c r="E56" s="11">
        <f t="shared" si="4"/>
        <v>47.550499999999992</v>
      </c>
      <c r="F56" s="11">
        <f t="shared" si="4"/>
        <v>78.881</v>
      </c>
      <c r="G56" s="11">
        <f t="shared" si="4"/>
        <v>137.27300000000002</v>
      </c>
      <c r="H56" s="11">
        <f t="shared" si="4"/>
        <v>253.45699999999999</v>
      </c>
      <c r="I56" s="11">
        <f t="shared" si="4"/>
        <v>482.01949999999999</v>
      </c>
      <c r="J56" s="11">
        <f t="shared" si="4"/>
        <v>934.79750000000001</v>
      </c>
      <c r="K56" s="11">
        <f t="shared" si="4"/>
        <v>1865.6149999999998</v>
      </c>
      <c r="L56" s="11">
        <f t="shared" si="4"/>
        <v>3714.645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topLeftCell="A22" zoomScale="73" zoomScaleNormal="73" workbookViewId="0">
      <selection activeCell="B29" sqref="B29"/>
    </sheetView>
  </sheetViews>
  <sheetFormatPr defaultColWidth="9.21875" defaultRowHeight="14.4" x14ac:dyDescent="0.25"/>
  <cols>
    <col min="1" max="1" width="9.109375" style="2" customWidth="1"/>
    <col min="2" max="2" width="6.5546875" style="2" customWidth="1"/>
    <col min="3" max="12" width="7.6640625" style="2" customWidth="1"/>
    <col min="13" max="30" width="12.88671875" style="2"/>
    <col min="31" max="32" width="9.6640625" style="2"/>
    <col min="33" max="34" width="12.88671875" style="2"/>
    <col min="35" max="16384" width="9.21875" style="2"/>
  </cols>
  <sheetData>
    <row r="1" spans="1:19" s="1" customFormat="1" x14ac:dyDescent="0.25">
      <c r="A1" s="4" t="s">
        <v>9</v>
      </c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</row>
    <row r="2" spans="1:19" x14ac:dyDescent="0.25">
      <c r="B2" s="1">
        <v>10</v>
      </c>
      <c r="C2" s="1">
        <v>0.11067</v>
      </c>
      <c r="D2" s="1">
        <v>0.10923000000000001</v>
      </c>
      <c r="E2" s="1">
        <v>0.11037</v>
      </c>
      <c r="F2" s="1">
        <v>0.183</v>
      </c>
      <c r="G2" s="1">
        <v>0.29064999999999996</v>
      </c>
      <c r="H2" s="1">
        <v>0.5085900000000001</v>
      </c>
      <c r="I2" s="1">
        <v>0.95250999999999997</v>
      </c>
      <c r="J2" s="1">
        <v>1.8534699999999997</v>
      </c>
      <c r="K2" s="1">
        <v>3.68302</v>
      </c>
      <c r="L2" s="1">
        <v>8.3579000000000008</v>
      </c>
      <c r="N2" s="1">
        <v>10</v>
      </c>
      <c r="O2" s="1">
        <v>5.2548999999999998E-2</v>
      </c>
      <c r="P2" s="1">
        <v>5.3023000000000001E-2</v>
      </c>
      <c r="Q2" s="1">
        <v>5.3088000000000003E-2</v>
      </c>
      <c r="R2" s="1">
        <v>5.3024000000000002E-2</v>
      </c>
      <c r="S2" s="1">
        <v>5.5486999999999995E-2</v>
      </c>
    </row>
    <row r="3" spans="1:19" x14ac:dyDescent="0.25">
      <c r="B3" s="1">
        <v>20</v>
      </c>
      <c r="C3" s="1">
        <v>0.21586</v>
      </c>
      <c r="D3" s="1">
        <v>0.21877999999999997</v>
      </c>
      <c r="E3" s="1">
        <v>0.21798000000000001</v>
      </c>
      <c r="F3" s="1">
        <v>0.36442999999999998</v>
      </c>
      <c r="G3" s="1">
        <v>0.57946999999999993</v>
      </c>
      <c r="H3" s="1">
        <v>1.01139</v>
      </c>
      <c r="I3" s="1">
        <v>1.8883299999999998</v>
      </c>
      <c r="J3" s="1">
        <v>3.6783700000000001</v>
      </c>
      <c r="K3" s="1">
        <v>8.4732500000000002</v>
      </c>
      <c r="L3" s="1">
        <v>30.225819999999999</v>
      </c>
      <c r="N3" s="1">
        <v>20</v>
      </c>
      <c r="O3" s="1">
        <v>5.3009000000000008E-2</v>
      </c>
      <c r="P3" s="1">
        <v>5.2951499999999999E-2</v>
      </c>
      <c r="Q3" s="1">
        <v>5.3026499999999997E-2</v>
      </c>
      <c r="R3" s="1">
        <v>5.5637500000000006E-2</v>
      </c>
      <c r="S3" s="1">
        <v>5.6322999999999998E-2</v>
      </c>
    </row>
    <row r="4" spans="1:19" x14ac:dyDescent="0.25">
      <c r="B4" s="1">
        <v>30</v>
      </c>
      <c r="C4" s="1">
        <v>0.32483000000000006</v>
      </c>
      <c r="D4" s="1">
        <v>0.32556000000000002</v>
      </c>
      <c r="E4" s="1">
        <v>0.32533000000000001</v>
      </c>
      <c r="F4" s="1">
        <v>0.54578999999999989</v>
      </c>
      <c r="G4" s="1">
        <v>0.87678000000000011</v>
      </c>
      <c r="H4" s="1">
        <v>1.5297299999999998</v>
      </c>
      <c r="I4" s="1">
        <v>2.8484400000000001</v>
      </c>
      <c r="J4" s="1">
        <v>5.5805699999999998</v>
      </c>
      <c r="K4" s="1">
        <v>15.642180000000002</v>
      </c>
      <c r="L4" s="1">
        <v>55.12509</v>
      </c>
      <c r="N4" s="1">
        <v>30</v>
      </c>
      <c r="O4" s="1">
        <v>5.2920000000000002E-2</v>
      </c>
      <c r="P4" s="1">
        <v>5.2938999999999993E-2</v>
      </c>
      <c r="Q4" s="1">
        <v>5.462133333333332E-2</v>
      </c>
      <c r="R4" s="1">
        <v>5.6583000000000008E-2</v>
      </c>
      <c r="S4" s="1">
        <v>6.085666666666667E-2</v>
      </c>
    </row>
    <row r="5" spans="1:19" x14ac:dyDescent="0.25">
      <c r="B5" s="1">
        <v>40</v>
      </c>
      <c r="C5" s="1">
        <v>0.43678999999999996</v>
      </c>
      <c r="D5" s="1">
        <v>0.43256999999999995</v>
      </c>
      <c r="E5" s="1">
        <v>0.43459000000000003</v>
      </c>
      <c r="F5" s="1">
        <v>0.73414000000000001</v>
      </c>
      <c r="G5" s="1">
        <v>1.1734300000000002</v>
      </c>
      <c r="H5" s="1">
        <v>2.04243</v>
      </c>
      <c r="I5" s="1">
        <v>3.8437299999999999</v>
      </c>
      <c r="J5" s="1">
        <v>10.093349999999999</v>
      </c>
      <c r="K5" s="1">
        <v>30.949370000000005</v>
      </c>
      <c r="L5" s="1">
        <v>76.793399999999991</v>
      </c>
      <c r="N5" s="1">
        <v>40</v>
      </c>
      <c r="O5" s="1">
        <v>5.2792749999999999E-2</v>
      </c>
      <c r="P5" s="1">
        <v>5.4681750000000008E-2</v>
      </c>
      <c r="Q5" s="1">
        <v>5.5723250000000002E-2</v>
      </c>
      <c r="R5" s="1">
        <v>5.7255249999999994E-2</v>
      </c>
      <c r="S5" s="1">
        <v>5.9542749999999998E-2</v>
      </c>
    </row>
    <row r="6" spans="1:19" x14ac:dyDescent="0.25">
      <c r="B6" s="1">
        <v>50</v>
      </c>
      <c r="C6" s="1">
        <v>0.54362999999999995</v>
      </c>
      <c r="D6" s="1">
        <v>0.54473000000000005</v>
      </c>
      <c r="E6" s="1">
        <v>0.54601999999999995</v>
      </c>
      <c r="F6" s="1">
        <v>0.91513000000000011</v>
      </c>
      <c r="G6" s="1">
        <v>1.4745300000000001</v>
      </c>
      <c r="H6" s="1">
        <v>2.5951500000000003</v>
      </c>
      <c r="I6" s="1">
        <v>5.4287599999999996</v>
      </c>
      <c r="J6" s="1">
        <v>18.221429999999998</v>
      </c>
      <c r="K6" s="1">
        <v>45.554680000000005</v>
      </c>
      <c r="L6" s="1">
        <v>96.440340000000006</v>
      </c>
      <c r="N6" s="1">
        <v>50</v>
      </c>
      <c r="O6" s="1">
        <v>5.4490200000000003E-2</v>
      </c>
      <c r="P6" s="1">
        <v>5.5211799999999998E-2</v>
      </c>
      <c r="Q6" s="1">
        <v>5.5211800000000012E-2</v>
      </c>
      <c r="R6" s="1">
        <v>5.766700000000001E-2</v>
      </c>
      <c r="S6" s="1">
        <v>5.9118199999999996E-2</v>
      </c>
    </row>
    <row r="29" spans="2:19" x14ac:dyDescent="0.25">
      <c r="B29" s="4" t="s">
        <v>35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>
        <v>10</v>
      </c>
      <c r="D30" s="1">
        <v>11</v>
      </c>
      <c r="E30" s="1">
        <v>12</v>
      </c>
      <c r="F30" s="1">
        <v>13</v>
      </c>
      <c r="G30" s="1">
        <v>14</v>
      </c>
      <c r="H30" s="1">
        <v>15</v>
      </c>
      <c r="I30" s="1">
        <v>16</v>
      </c>
      <c r="J30" s="1">
        <v>17</v>
      </c>
      <c r="K30" s="1">
        <v>18</v>
      </c>
      <c r="L30" s="1">
        <v>19</v>
      </c>
      <c r="M30" s="1"/>
      <c r="N30" s="1"/>
      <c r="O30" s="1"/>
      <c r="P30" s="1"/>
      <c r="Q30" s="1"/>
      <c r="R30" s="1"/>
      <c r="S30" s="1"/>
    </row>
    <row r="31" spans="2:19" x14ac:dyDescent="0.25">
      <c r="B31" s="1">
        <v>10</v>
      </c>
      <c r="C31" s="1">
        <v>0.29511999999999994</v>
      </c>
      <c r="D31" s="1">
        <v>0.29459999999999997</v>
      </c>
      <c r="E31" s="1">
        <v>0.29260999999999998</v>
      </c>
      <c r="F31" s="1">
        <v>0.32832</v>
      </c>
      <c r="G31" s="1">
        <v>0.45327000000000001</v>
      </c>
      <c r="H31" s="1">
        <v>0.71204999999999985</v>
      </c>
      <c r="I31" s="1">
        <v>1.2292700000000001</v>
      </c>
      <c r="J31" s="1">
        <v>2.5703400000000003</v>
      </c>
      <c r="K31" s="1">
        <v>5.1079399999999993</v>
      </c>
      <c r="L31" s="1">
        <v>10.61138</v>
      </c>
      <c r="M31" s="1"/>
      <c r="N31" s="1"/>
      <c r="O31" s="1"/>
      <c r="P31" s="1"/>
      <c r="Q31" s="1"/>
      <c r="R31" s="1"/>
      <c r="S31" s="1"/>
    </row>
    <row r="32" spans="2:19" x14ac:dyDescent="0.25">
      <c r="B32" s="1">
        <v>20</v>
      </c>
      <c r="C32" s="1">
        <v>0.62463999999999997</v>
      </c>
      <c r="D32" s="1">
        <v>0.61885000000000001</v>
      </c>
      <c r="E32" s="1">
        <v>0.62752999999999992</v>
      </c>
      <c r="F32" s="1">
        <v>0.70638000000000001</v>
      </c>
      <c r="G32" s="1">
        <v>0.98077999999999987</v>
      </c>
      <c r="H32" s="1">
        <v>1.57375</v>
      </c>
      <c r="I32" s="1">
        <v>2.8527199999999997</v>
      </c>
      <c r="J32" s="1">
        <v>5.4893300000000007</v>
      </c>
      <c r="K32" s="1">
        <v>10.646450000000002</v>
      </c>
      <c r="L32" s="1">
        <v>35.671019999999999</v>
      </c>
      <c r="M32" s="1"/>
      <c r="N32" s="1"/>
      <c r="O32" s="1"/>
      <c r="P32" s="1"/>
      <c r="Q32" s="1"/>
      <c r="R32" s="1"/>
      <c r="S32" s="1"/>
    </row>
    <row r="33" spans="2:19" x14ac:dyDescent="0.25">
      <c r="B33" s="1">
        <v>30</v>
      </c>
      <c r="C33" s="1">
        <v>0.96031999999999995</v>
      </c>
      <c r="D33" s="1">
        <v>0.96289000000000002</v>
      </c>
      <c r="E33" s="1">
        <v>0.96756999999999993</v>
      </c>
      <c r="F33" s="1">
        <v>1.1186199999999999</v>
      </c>
      <c r="G33" s="1">
        <v>1.5589599999999999</v>
      </c>
      <c r="H33" s="1">
        <v>2.5389999999999997</v>
      </c>
      <c r="I33" s="1">
        <v>4.5015100000000006</v>
      </c>
      <c r="J33" s="1">
        <v>8.3234700000000004</v>
      </c>
      <c r="K33" s="1">
        <v>24.866239999999998</v>
      </c>
      <c r="L33" s="1">
        <v>57.136080000000007</v>
      </c>
      <c r="M33" s="1"/>
      <c r="N33" s="1"/>
      <c r="O33" s="1"/>
      <c r="P33" s="1"/>
      <c r="Q33" s="1"/>
      <c r="R33" s="1"/>
      <c r="S33" s="1"/>
    </row>
    <row r="34" spans="2:19" x14ac:dyDescent="0.25">
      <c r="B34" s="1">
        <v>40</v>
      </c>
      <c r="C34" s="1">
        <v>1.3102399999999998</v>
      </c>
      <c r="D34" s="1">
        <v>1.3037100000000001</v>
      </c>
      <c r="E34" s="1">
        <v>1.29863</v>
      </c>
      <c r="F34" s="1">
        <v>1.5601499999999999</v>
      </c>
      <c r="G34" s="1">
        <v>2.1791</v>
      </c>
      <c r="H34" s="1">
        <v>3.535940000000001</v>
      </c>
      <c r="I34" s="1">
        <v>6.0916000000000006</v>
      </c>
      <c r="J34" s="1">
        <v>13.77298</v>
      </c>
      <c r="K34" s="1">
        <v>39.003270000000001</v>
      </c>
      <c r="L34" s="1">
        <v>77.198000000000008</v>
      </c>
      <c r="M34" s="1"/>
      <c r="N34" s="1"/>
      <c r="O34" s="1"/>
      <c r="P34" s="1"/>
      <c r="Q34" s="1"/>
      <c r="R34" s="1"/>
      <c r="S34" s="1"/>
    </row>
    <row r="35" spans="2:19" x14ac:dyDescent="0.25">
      <c r="B35" s="1">
        <v>50</v>
      </c>
      <c r="C35" s="1">
        <v>1.6605099999999999</v>
      </c>
      <c r="D35" s="1">
        <v>1.64378</v>
      </c>
      <c r="E35" s="1">
        <v>1.6749099999999999</v>
      </c>
      <c r="F35" s="1">
        <v>1.9505299999999999</v>
      </c>
      <c r="G35" s="1">
        <v>2.9103000000000003</v>
      </c>
      <c r="H35" s="1">
        <v>4.5440100000000001</v>
      </c>
      <c r="I35" s="1">
        <v>8.6886399999999995</v>
      </c>
      <c r="J35" s="1">
        <v>23.440539999999999</v>
      </c>
      <c r="K35" s="1">
        <v>49.640740000000001</v>
      </c>
      <c r="L35" s="1">
        <v>97.161630000000002</v>
      </c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</row>
    <row r="38" spans="2:19" x14ac:dyDescent="0.25">
      <c r="B38" s="1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>
        <v>10</v>
      </c>
      <c r="D39" s="1">
        <v>11</v>
      </c>
      <c r="E39" s="1">
        <v>12</v>
      </c>
      <c r="F39" s="1">
        <v>13</v>
      </c>
      <c r="G39" s="1">
        <v>14</v>
      </c>
      <c r="H39" s="1">
        <v>15</v>
      </c>
      <c r="I39" s="1">
        <v>16</v>
      </c>
      <c r="J39" s="1">
        <v>17</v>
      </c>
      <c r="K39" s="1">
        <v>18</v>
      </c>
      <c r="L39" s="1">
        <v>19</v>
      </c>
      <c r="M39" s="1"/>
      <c r="N39" s="1"/>
      <c r="O39" s="4" t="s">
        <v>3</v>
      </c>
      <c r="P39" s="4" t="s">
        <v>4</v>
      </c>
      <c r="Q39" s="4" t="s">
        <v>5</v>
      </c>
      <c r="R39" s="4" t="s">
        <v>6</v>
      </c>
      <c r="S39" s="4" t="s">
        <v>7</v>
      </c>
    </row>
    <row r="40" spans="2:19" x14ac:dyDescent="0.25">
      <c r="B40" s="1">
        <v>10</v>
      </c>
      <c r="C40" s="1">
        <f>C31-C2</f>
        <v>0.18444999999999995</v>
      </c>
      <c r="D40" s="1">
        <f t="shared" ref="D40:L40" si="0">D31-D2</f>
        <v>0.18536999999999998</v>
      </c>
      <c r="E40" s="1">
        <f t="shared" si="0"/>
        <v>0.18223999999999999</v>
      </c>
      <c r="F40" s="1">
        <f t="shared" si="0"/>
        <v>0.14532</v>
      </c>
      <c r="G40" s="1">
        <f t="shared" si="0"/>
        <v>0.16262000000000004</v>
      </c>
      <c r="H40" s="1">
        <f t="shared" si="0"/>
        <v>0.20345999999999975</v>
      </c>
      <c r="I40" s="1">
        <f t="shared" si="0"/>
        <v>0.27676000000000012</v>
      </c>
      <c r="J40" s="1">
        <f t="shared" si="0"/>
        <v>0.71687000000000056</v>
      </c>
      <c r="K40" s="1">
        <f t="shared" si="0"/>
        <v>1.4249199999999993</v>
      </c>
      <c r="L40" s="1">
        <f t="shared" si="0"/>
        <v>2.2534799999999997</v>
      </c>
      <c r="M40" s="1"/>
      <c r="N40" s="1">
        <v>10</v>
      </c>
      <c r="O40" s="1">
        <v>0.20345999999999975</v>
      </c>
      <c r="P40" s="1">
        <v>0.27676000000000012</v>
      </c>
      <c r="Q40" s="1">
        <v>0.71687000000000056</v>
      </c>
      <c r="R40" s="1">
        <v>1.4249199999999993</v>
      </c>
      <c r="S40" s="1">
        <v>2.2534799999999997</v>
      </c>
    </row>
    <row r="41" spans="2:19" x14ac:dyDescent="0.25">
      <c r="B41" s="1">
        <v>20</v>
      </c>
      <c r="C41" s="1">
        <f t="shared" ref="C41:L44" si="1">C32-C3</f>
        <v>0.40877999999999998</v>
      </c>
      <c r="D41" s="1">
        <f t="shared" si="1"/>
        <v>0.40007000000000004</v>
      </c>
      <c r="E41" s="1">
        <f t="shared" si="1"/>
        <v>0.40954999999999991</v>
      </c>
      <c r="F41" s="1">
        <f t="shared" si="1"/>
        <v>0.34195000000000003</v>
      </c>
      <c r="G41" s="1">
        <f t="shared" si="1"/>
        <v>0.40130999999999994</v>
      </c>
      <c r="H41" s="1">
        <f t="shared" si="1"/>
        <v>0.56235999999999997</v>
      </c>
      <c r="I41" s="1">
        <f t="shared" si="1"/>
        <v>0.96438999999999986</v>
      </c>
      <c r="J41" s="1">
        <f t="shared" si="1"/>
        <v>1.8109600000000006</v>
      </c>
      <c r="K41" s="1">
        <f t="shared" si="1"/>
        <v>2.1732000000000014</v>
      </c>
      <c r="L41" s="1">
        <f t="shared" si="1"/>
        <v>5.4451999999999998</v>
      </c>
      <c r="M41" s="1"/>
      <c r="N41" s="1">
        <v>20</v>
      </c>
      <c r="O41" s="1">
        <v>0.56235999999999997</v>
      </c>
      <c r="P41" s="1">
        <v>0.96438999999999986</v>
      </c>
      <c r="Q41" s="1">
        <v>1.8109600000000006</v>
      </c>
      <c r="R41" s="1">
        <v>2.1732000000000014</v>
      </c>
      <c r="S41" s="1">
        <v>5.4451999999999998</v>
      </c>
    </row>
    <row r="42" spans="2:19" x14ac:dyDescent="0.25">
      <c r="B42" s="1">
        <v>30</v>
      </c>
      <c r="C42" s="1">
        <f t="shared" si="1"/>
        <v>0.63548999999999989</v>
      </c>
      <c r="D42" s="1">
        <f t="shared" si="1"/>
        <v>0.63732999999999995</v>
      </c>
      <c r="E42" s="1">
        <f t="shared" si="1"/>
        <v>0.64223999999999992</v>
      </c>
      <c r="F42" s="1">
        <f t="shared" si="1"/>
        <v>0.57283000000000006</v>
      </c>
      <c r="G42" s="1">
        <f t="shared" si="1"/>
        <v>0.68217999999999979</v>
      </c>
      <c r="H42" s="1">
        <f t="shared" si="1"/>
        <v>1.0092699999999999</v>
      </c>
      <c r="I42" s="1">
        <f t="shared" si="1"/>
        <v>1.6530700000000005</v>
      </c>
      <c r="J42" s="1">
        <f t="shared" si="1"/>
        <v>2.7429000000000006</v>
      </c>
      <c r="K42" s="1">
        <f t="shared" si="1"/>
        <v>9.2240599999999962</v>
      </c>
      <c r="L42" s="1">
        <f t="shared" si="1"/>
        <v>2.0109900000000067</v>
      </c>
      <c r="M42" s="1"/>
      <c r="N42" s="1">
        <v>30</v>
      </c>
      <c r="O42" s="1">
        <v>1.0092699999999999</v>
      </c>
      <c r="P42" s="1">
        <v>1.6530700000000005</v>
      </c>
      <c r="Q42" s="1">
        <v>2.7429000000000006</v>
      </c>
      <c r="R42" s="1">
        <v>9.2240599999999962</v>
      </c>
      <c r="S42" s="1">
        <v>2.0109900000000067</v>
      </c>
    </row>
    <row r="43" spans="2:19" x14ac:dyDescent="0.25">
      <c r="B43" s="1">
        <v>40</v>
      </c>
      <c r="C43" s="1">
        <f t="shared" si="1"/>
        <v>0.87344999999999984</v>
      </c>
      <c r="D43" s="1">
        <f t="shared" si="1"/>
        <v>0.87114000000000025</v>
      </c>
      <c r="E43" s="1">
        <f t="shared" si="1"/>
        <v>0.86403999999999992</v>
      </c>
      <c r="F43" s="1">
        <f t="shared" si="1"/>
        <v>0.82600999999999991</v>
      </c>
      <c r="G43" s="1">
        <f t="shared" si="1"/>
        <v>1.0056699999999998</v>
      </c>
      <c r="H43" s="1">
        <f t="shared" si="1"/>
        <v>1.493510000000001</v>
      </c>
      <c r="I43" s="1">
        <f t="shared" si="1"/>
        <v>2.2478700000000007</v>
      </c>
      <c r="J43" s="1">
        <f t="shared" si="1"/>
        <v>3.6796300000000013</v>
      </c>
      <c r="K43" s="1">
        <f t="shared" si="1"/>
        <v>8.0538999999999952</v>
      </c>
      <c r="L43" s="1">
        <f t="shared" si="1"/>
        <v>0.40460000000001628</v>
      </c>
      <c r="M43" s="1"/>
      <c r="N43" s="1">
        <v>40</v>
      </c>
      <c r="O43" s="1">
        <v>1.493510000000001</v>
      </c>
      <c r="P43" s="1">
        <v>2.2478700000000007</v>
      </c>
      <c r="Q43" s="1">
        <v>3.6796300000000013</v>
      </c>
      <c r="R43" s="1">
        <v>8.0538999999999952</v>
      </c>
      <c r="S43" s="1">
        <v>0.40460000000001628</v>
      </c>
    </row>
    <row r="44" spans="2:19" x14ac:dyDescent="0.25">
      <c r="B44" s="1">
        <v>50</v>
      </c>
      <c r="C44" s="1">
        <f t="shared" si="1"/>
        <v>1.1168800000000001</v>
      </c>
      <c r="D44" s="1">
        <f t="shared" si="1"/>
        <v>1.0990500000000001</v>
      </c>
      <c r="E44" s="1">
        <f t="shared" si="1"/>
        <v>1.1288899999999999</v>
      </c>
      <c r="F44" s="1">
        <f t="shared" si="1"/>
        <v>1.0353999999999997</v>
      </c>
      <c r="G44" s="1">
        <f t="shared" si="1"/>
        <v>1.4357700000000002</v>
      </c>
      <c r="H44" s="1">
        <f t="shared" si="1"/>
        <v>1.9488599999999998</v>
      </c>
      <c r="I44" s="1">
        <f t="shared" si="1"/>
        <v>3.2598799999999999</v>
      </c>
      <c r="J44" s="1">
        <f t="shared" si="1"/>
        <v>5.2191100000000006</v>
      </c>
      <c r="K44" s="1">
        <f t="shared" si="1"/>
        <v>4.0860599999999963</v>
      </c>
      <c r="L44" s="1">
        <f t="shared" si="1"/>
        <v>0.72128999999999621</v>
      </c>
      <c r="M44" s="1"/>
      <c r="N44" s="1">
        <v>50</v>
      </c>
      <c r="O44" s="1">
        <v>1.9488599999999998</v>
      </c>
      <c r="P44" s="1">
        <v>3.2598799999999999</v>
      </c>
      <c r="Q44" s="1">
        <v>5.2191100000000006</v>
      </c>
      <c r="R44" s="1">
        <v>4.0860599999999963</v>
      </c>
      <c r="S44" s="1">
        <v>0.72128999999999621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"/>
  <sheetViews>
    <sheetView topLeftCell="C1" zoomScale="51" zoomScaleNormal="51" workbookViewId="0">
      <selection activeCell="D30" sqref="D30"/>
    </sheetView>
  </sheetViews>
  <sheetFormatPr defaultColWidth="9.21875" defaultRowHeight="14.4" x14ac:dyDescent="0.25"/>
  <cols>
    <col min="1" max="1" width="4.77734375" style="1" customWidth="1"/>
    <col min="2" max="2" width="7.6640625" style="1" customWidth="1"/>
    <col min="3" max="3" width="8.6640625" style="1" customWidth="1"/>
    <col min="4" max="4" width="7.88671875" style="1" customWidth="1"/>
    <col min="5" max="14" width="7.6640625" style="1" customWidth="1"/>
    <col min="15" max="38" width="12.88671875" style="1"/>
    <col min="39" max="39" width="9.21875" style="1"/>
    <col min="40" max="42" width="12.88671875" style="1"/>
    <col min="43" max="16384" width="9.21875" style="1"/>
  </cols>
  <sheetData>
    <row r="1" spans="1:21" x14ac:dyDescent="0.25">
      <c r="B1" s="1">
        <v>10</v>
      </c>
      <c r="C1" s="4" t="s">
        <v>9</v>
      </c>
      <c r="E1" s="1">
        <v>10</v>
      </c>
      <c r="F1" s="1">
        <v>11</v>
      </c>
      <c r="G1" s="1">
        <v>12</v>
      </c>
      <c r="H1" s="1">
        <v>13</v>
      </c>
      <c r="I1" s="1">
        <v>14</v>
      </c>
      <c r="J1" s="1">
        <v>15</v>
      </c>
      <c r="K1" s="1">
        <v>16</v>
      </c>
      <c r="L1" s="1">
        <v>17</v>
      </c>
      <c r="M1" s="1">
        <v>18</v>
      </c>
      <c r="N1" s="1">
        <v>19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</row>
    <row r="2" spans="1:21" x14ac:dyDescent="0.25">
      <c r="B2" s="1">
        <v>1.6500000000000001E-2</v>
      </c>
      <c r="D2" s="1">
        <v>10</v>
      </c>
      <c r="E2" s="1">
        <v>1.6909999999999998E-2</v>
      </c>
      <c r="F2" s="1">
        <v>1.813E-2</v>
      </c>
      <c r="G2" s="1">
        <v>2.0709999999999999E-2</v>
      </c>
      <c r="H2" s="1">
        <v>4.1599999999999998E-2</v>
      </c>
      <c r="I2" s="1">
        <v>8.3430000000000004E-2</v>
      </c>
      <c r="J2" s="1">
        <v>0.16716</v>
      </c>
      <c r="K2" s="1">
        <v>0.33910000000000001</v>
      </c>
      <c r="L2" s="1">
        <v>0.69162999999999986</v>
      </c>
      <c r="M2" s="1">
        <v>1.4572099999999999</v>
      </c>
      <c r="N2" s="1">
        <v>3.2421700000000002</v>
      </c>
      <c r="P2" s="1">
        <v>10</v>
      </c>
      <c r="Q2" s="1">
        <v>0.94003000000000014</v>
      </c>
      <c r="R2" s="1">
        <v>1.3031199999999998</v>
      </c>
      <c r="S2" s="1">
        <v>1.6485099999999995</v>
      </c>
      <c r="T2" s="1">
        <v>1.8985900000000004</v>
      </c>
      <c r="U2" s="1">
        <v>0.68905999999999989</v>
      </c>
    </row>
    <row r="3" spans="1:21" x14ac:dyDescent="0.25">
      <c r="B3" s="1">
        <v>1.6500000000000001E-2</v>
      </c>
      <c r="D3" s="1">
        <v>20</v>
      </c>
      <c r="E3" s="1">
        <v>2.8310000000000002E-2</v>
      </c>
      <c r="F3" s="1">
        <v>2.9060000000000002E-2</v>
      </c>
      <c r="G3" s="1">
        <v>3.1480000000000001E-2</v>
      </c>
      <c r="H3" s="1">
        <v>6.2410000000000007E-2</v>
      </c>
      <c r="I3" s="1">
        <v>0.12647</v>
      </c>
      <c r="J3" s="1">
        <v>0.25541999999999998</v>
      </c>
      <c r="K3" s="1">
        <v>0.51698</v>
      </c>
      <c r="L3" s="1">
        <v>1.0646099999999996</v>
      </c>
      <c r="M3" s="1">
        <v>2.28348</v>
      </c>
      <c r="N3" s="1">
        <v>5.2869700000000002</v>
      </c>
      <c r="P3" s="1">
        <v>20</v>
      </c>
      <c r="Q3" s="1">
        <v>1.6744799999999997</v>
      </c>
      <c r="R3" s="1">
        <v>2.0428799999999998</v>
      </c>
      <c r="S3" s="1">
        <v>0.61431000000000002</v>
      </c>
      <c r="T3" s="1">
        <v>0.99222999999999995</v>
      </c>
      <c r="U3" s="1">
        <v>1.3788900000000002</v>
      </c>
    </row>
    <row r="4" spans="1:21" x14ac:dyDescent="0.25">
      <c r="B4" s="1">
        <v>1.66E-2</v>
      </c>
      <c r="D4" s="1">
        <v>30</v>
      </c>
      <c r="E4" s="1">
        <v>3.7889999999999993E-2</v>
      </c>
      <c r="F4" s="1">
        <v>3.95E-2</v>
      </c>
      <c r="G4" s="1">
        <v>4.2439999999999999E-2</v>
      </c>
      <c r="H4" s="1">
        <v>8.9020000000000002E-2</v>
      </c>
      <c r="I4" s="1">
        <v>0.17753999999999998</v>
      </c>
      <c r="J4" s="1">
        <v>0.34862000000000004</v>
      </c>
      <c r="K4" s="1">
        <v>0.70118999999999987</v>
      </c>
      <c r="L4" s="1">
        <v>1.4398699999999998</v>
      </c>
      <c r="M4" s="1">
        <v>3.1580400000000002</v>
      </c>
      <c r="N4" s="1">
        <v>6.990870000000001</v>
      </c>
      <c r="P4" s="1">
        <v>30</v>
      </c>
      <c r="Q4" s="1">
        <v>0.61488999999999994</v>
      </c>
      <c r="R4" s="1">
        <v>0.98185</v>
      </c>
      <c r="S4" s="1">
        <v>1.3237099999999999</v>
      </c>
      <c r="T4" s="1">
        <v>1.6782600000000003</v>
      </c>
      <c r="U4" s="1">
        <v>1.6750200000000004</v>
      </c>
    </row>
    <row r="5" spans="1:21" x14ac:dyDescent="0.25">
      <c r="B5" s="1">
        <v>1.6500000000000001E-2</v>
      </c>
      <c r="D5" s="1">
        <v>40</v>
      </c>
      <c r="E5" s="1">
        <v>4.9329999999999999E-2</v>
      </c>
      <c r="F5" s="1">
        <v>5.0549999999999998E-2</v>
      </c>
      <c r="G5" s="1">
        <v>5.3400000000000003E-2</v>
      </c>
      <c r="H5" s="1">
        <v>0.11162000000000001</v>
      </c>
      <c r="I5" s="1">
        <v>0.22352000000000002</v>
      </c>
      <c r="J5" s="1">
        <v>0.44024000000000002</v>
      </c>
      <c r="K5" s="1">
        <v>0.88509999999999989</v>
      </c>
      <c r="L5" s="1">
        <v>1.8264</v>
      </c>
      <c r="M5" s="1">
        <v>3.9586599999999996</v>
      </c>
      <c r="N5" s="1">
        <v>8.9355799999999981</v>
      </c>
      <c r="P5" s="1">
        <v>40</v>
      </c>
      <c r="Q5" s="1">
        <v>1.2885000000000002</v>
      </c>
      <c r="R5" s="1">
        <v>1.6607000000000003</v>
      </c>
      <c r="S5" s="1">
        <v>1.9638099999999998</v>
      </c>
      <c r="T5" s="1">
        <v>0.62581000000000009</v>
      </c>
      <c r="U5" s="1">
        <v>1.0508400000000002</v>
      </c>
    </row>
    <row r="6" spans="1:21" x14ac:dyDescent="0.25">
      <c r="B6" s="1">
        <v>1.6899999999999998E-2</v>
      </c>
      <c r="D6" s="1">
        <v>50</v>
      </c>
      <c r="E6" s="1">
        <v>6.0360000000000004E-2</v>
      </c>
      <c r="F6" s="1">
        <v>6.3430000000000014E-2</v>
      </c>
      <c r="G6" s="1">
        <v>6.5739999999999993E-2</v>
      </c>
      <c r="H6" s="1">
        <v>0.13668</v>
      </c>
      <c r="I6" s="1">
        <v>0.27409999999999995</v>
      </c>
      <c r="J6" s="1">
        <v>0.53249999999999997</v>
      </c>
      <c r="K6" s="1">
        <v>1.0723399999999996</v>
      </c>
      <c r="L6" s="1">
        <v>2.2021600000000001</v>
      </c>
      <c r="M6" s="1">
        <v>4.8486900000000004</v>
      </c>
      <c r="N6" s="1">
        <v>10.74803</v>
      </c>
      <c r="P6" s="1">
        <v>50</v>
      </c>
      <c r="Q6" s="1">
        <v>2.0307200000000001</v>
      </c>
      <c r="R6" s="1">
        <v>0.61385000000000001</v>
      </c>
      <c r="S6" s="1">
        <v>0.98093000000000008</v>
      </c>
      <c r="T6" s="1">
        <v>1.3385700000000003</v>
      </c>
      <c r="U6" s="1">
        <v>1.7230900000000002</v>
      </c>
    </row>
    <row r="7" spans="1:21" x14ac:dyDescent="0.25">
      <c r="B7" s="1">
        <v>1.7000000000000001E-2</v>
      </c>
    </row>
    <row r="8" spans="1:21" x14ac:dyDescent="0.25">
      <c r="B8" s="1">
        <v>1.72E-2</v>
      </c>
    </row>
    <row r="9" spans="1:21" x14ac:dyDescent="0.25">
      <c r="B9" s="1">
        <v>1.72E-2</v>
      </c>
    </row>
    <row r="10" spans="1:21" x14ac:dyDescent="0.25">
      <c r="B10" s="1">
        <v>1.7999999999999999E-2</v>
      </c>
    </row>
    <row r="11" spans="1:21" x14ac:dyDescent="0.25">
      <c r="B11" s="1">
        <v>1.67E-2</v>
      </c>
    </row>
    <row r="12" spans="1:21" x14ac:dyDescent="0.25">
      <c r="A12" s="1" t="s">
        <v>2</v>
      </c>
      <c r="B12" s="1">
        <v>1.6909999999999998E-2</v>
      </c>
    </row>
    <row r="14" spans="1:21" x14ac:dyDescent="0.25">
      <c r="B14" s="1">
        <v>2.6800000000000001E-2</v>
      </c>
    </row>
    <row r="15" spans="1:21" x14ac:dyDescent="0.25">
      <c r="B15" s="1">
        <v>2.6499999999999999E-2</v>
      </c>
    </row>
    <row r="16" spans="1:21" x14ac:dyDescent="0.25">
      <c r="B16" s="1">
        <v>2.6700000000000002E-2</v>
      </c>
    </row>
    <row r="17" spans="1:14" x14ac:dyDescent="0.25">
      <c r="B17" s="1">
        <v>2.8000000000000001E-2</v>
      </c>
    </row>
    <row r="18" spans="1:14" x14ac:dyDescent="0.25">
      <c r="B18" s="1">
        <v>2.7E-2</v>
      </c>
    </row>
    <row r="19" spans="1:14" x14ac:dyDescent="0.25">
      <c r="B19" s="1">
        <v>2.7099999999999999E-2</v>
      </c>
    </row>
    <row r="20" spans="1:14" x14ac:dyDescent="0.25">
      <c r="B20" s="1">
        <v>3.1E-2</v>
      </c>
    </row>
    <row r="21" spans="1:14" x14ac:dyDescent="0.25">
      <c r="B21" s="1">
        <v>3.1199999999999999E-2</v>
      </c>
    </row>
    <row r="22" spans="1:14" x14ac:dyDescent="0.25">
      <c r="B22" s="1">
        <v>2.75E-2</v>
      </c>
    </row>
    <row r="23" spans="1:14" x14ac:dyDescent="0.25">
      <c r="B23" s="1">
        <v>3.1300000000000001E-2</v>
      </c>
    </row>
    <row r="24" spans="1:14" x14ac:dyDescent="0.25">
      <c r="A24" s="1" t="s">
        <v>2</v>
      </c>
      <c r="B24" s="1">
        <v>2.8310000000000002E-2</v>
      </c>
    </row>
    <row r="26" spans="1:14" x14ac:dyDescent="0.25">
      <c r="B26" s="1">
        <v>3.73E-2</v>
      </c>
    </row>
    <row r="27" spans="1:14" x14ac:dyDescent="0.25">
      <c r="B27" s="1">
        <v>3.7499999999999999E-2</v>
      </c>
    </row>
    <row r="28" spans="1:14" x14ac:dyDescent="0.25">
      <c r="B28" s="1">
        <v>3.7699999999999997E-2</v>
      </c>
    </row>
    <row r="29" spans="1:14" x14ac:dyDescent="0.25">
      <c r="B29" s="1">
        <v>3.7699999999999997E-2</v>
      </c>
    </row>
    <row r="30" spans="1:14" x14ac:dyDescent="0.25">
      <c r="B30" s="1">
        <v>3.7900000000000003E-2</v>
      </c>
      <c r="D30" s="4" t="s">
        <v>35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B31" s="1">
        <v>3.7999999999999999E-2</v>
      </c>
      <c r="E31" s="1">
        <v>10</v>
      </c>
      <c r="F31" s="1">
        <v>11</v>
      </c>
      <c r="G31" s="1">
        <v>12</v>
      </c>
      <c r="H31" s="1">
        <v>13</v>
      </c>
      <c r="I31" s="1">
        <v>14</v>
      </c>
      <c r="J31" s="1">
        <v>15</v>
      </c>
      <c r="K31" s="1">
        <v>16</v>
      </c>
      <c r="L31" s="1">
        <v>17</v>
      </c>
      <c r="M31" s="1">
        <v>18</v>
      </c>
      <c r="N31" s="1">
        <v>19</v>
      </c>
    </row>
    <row r="32" spans="1:14" x14ac:dyDescent="0.25">
      <c r="B32" s="1">
        <v>3.7600000000000001E-2</v>
      </c>
      <c r="D32" s="1">
        <v>10</v>
      </c>
      <c r="E32" s="1">
        <v>12.689400000000001</v>
      </c>
      <c r="F32" s="1">
        <v>12.702149999999998</v>
      </c>
      <c r="G32" s="1">
        <v>12.709280000000001</v>
      </c>
      <c r="H32" s="1">
        <v>12.729699999999999</v>
      </c>
      <c r="I32" s="1">
        <v>12.784740000000003</v>
      </c>
      <c r="J32" s="1">
        <v>12.877690000000001</v>
      </c>
      <c r="K32" s="1">
        <v>13.087680000000001</v>
      </c>
      <c r="L32" s="1">
        <v>13.596679999999997</v>
      </c>
      <c r="M32" s="1">
        <v>14.678659999999999</v>
      </c>
      <c r="N32" s="1">
        <v>17.112389999999998</v>
      </c>
    </row>
    <row r="33" spans="1:21" x14ac:dyDescent="0.25">
      <c r="B33" s="1">
        <v>3.7999999999999999E-2</v>
      </c>
      <c r="D33" s="1">
        <v>20</v>
      </c>
      <c r="E33" s="1">
        <v>12.71227</v>
      </c>
      <c r="F33" s="1">
        <v>12.709500000000002</v>
      </c>
      <c r="G33" s="1">
        <v>12.729800000000001</v>
      </c>
      <c r="H33" s="1">
        <v>12.73701</v>
      </c>
      <c r="I33" s="1">
        <v>12.787049999999999</v>
      </c>
      <c r="J33" s="1">
        <v>12.929999999999998</v>
      </c>
      <c r="K33" s="1">
        <v>13.177990000000003</v>
      </c>
      <c r="L33" s="1">
        <v>13.71772</v>
      </c>
      <c r="M33" s="1">
        <v>14.942839999999999</v>
      </c>
      <c r="N33" s="1">
        <v>18.296199999999999</v>
      </c>
    </row>
    <row r="34" spans="1:21" x14ac:dyDescent="0.25">
      <c r="B34" s="1">
        <v>3.8800000000000001E-2</v>
      </c>
      <c r="D34" s="1">
        <v>30</v>
      </c>
      <c r="E34" s="1">
        <v>12.752660000000002</v>
      </c>
      <c r="F34" s="1">
        <v>12.747630000000001</v>
      </c>
      <c r="G34" s="1">
        <v>12.746829999999999</v>
      </c>
      <c r="H34" s="1">
        <v>12.763729999999999</v>
      </c>
      <c r="I34" s="1">
        <v>12.844939999999999</v>
      </c>
      <c r="J34" s="1">
        <v>12.975889999999998</v>
      </c>
      <c r="K34" s="1">
        <v>13.238759999999999</v>
      </c>
      <c r="L34" s="1">
        <v>13.817400000000001</v>
      </c>
      <c r="M34" s="1">
        <v>15.284109999999998</v>
      </c>
      <c r="N34" s="1">
        <v>19.709129999999998</v>
      </c>
    </row>
    <row r="35" spans="1:21" x14ac:dyDescent="0.25">
      <c r="B35" s="1">
        <v>3.8399999999999997E-2</v>
      </c>
      <c r="D35" s="1">
        <v>40</v>
      </c>
      <c r="E35" s="1">
        <v>12.745150000000001</v>
      </c>
      <c r="F35" s="1">
        <v>12.746860000000002</v>
      </c>
      <c r="G35" s="1">
        <v>12.780510000000001</v>
      </c>
      <c r="H35" s="1">
        <v>12.842239999999999</v>
      </c>
      <c r="I35" s="1">
        <v>12.879960000000001</v>
      </c>
      <c r="J35" s="1">
        <v>12.96475</v>
      </c>
      <c r="K35" s="1">
        <v>13.311739999999997</v>
      </c>
      <c r="L35" s="1">
        <v>13.93984</v>
      </c>
      <c r="M35" s="1">
        <v>15.692859999999996</v>
      </c>
      <c r="N35" s="1">
        <v>20.90286</v>
      </c>
    </row>
    <row r="36" spans="1:21" x14ac:dyDescent="0.25">
      <c r="A36" s="1" t="s">
        <v>2</v>
      </c>
      <c r="B36" s="1">
        <v>3.7889999999999993E-2</v>
      </c>
      <c r="D36" s="1">
        <v>50</v>
      </c>
      <c r="E36" s="1">
        <v>12.77891</v>
      </c>
      <c r="F36" s="1">
        <v>12.790330000000001</v>
      </c>
      <c r="G36" s="1">
        <v>12.781789999999997</v>
      </c>
      <c r="H36" s="1">
        <v>12.820169999999999</v>
      </c>
      <c r="I36" s="1">
        <v>12.895859999999999</v>
      </c>
      <c r="J36" s="1">
        <v>13.001479999999997</v>
      </c>
      <c r="K36" s="1">
        <v>13.361979999999999</v>
      </c>
      <c r="L36" s="1">
        <v>14.021269999999998</v>
      </c>
      <c r="M36" s="1">
        <v>16.375349999999997</v>
      </c>
      <c r="N36" s="1">
        <v>21.972659999999998</v>
      </c>
    </row>
    <row r="37" spans="1:21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21" x14ac:dyDescent="0.25">
      <c r="B38" s="1">
        <v>4.8000000000000001E-2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21" x14ac:dyDescent="0.25">
      <c r="B39" s="1">
        <v>4.8500000000000001E-2</v>
      </c>
      <c r="D39" s="1" t="s">
        <v>8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21" x14ac:dyDescent="0.25">
      <c r="B40" s="1">
        <v>4.8300000000000003E-2</v>
      </c>
      <c r="E40" s="1">
        <v>10</v>
      </c>
      <c r="F40" s="1">
        <v>11</v>
      </c>
      <c r="G40" s="1">
        <v>12</v>
      </c>
      <c r="H40" s="1">
        <v>13</v>
      </c>
      <c r="I40" s="1">
        <v>14</v>
      </c>
      <c r="J40" s="1">
        <v>15</v>
      </c>
      <c r="K40" s="1">
        <v>16</v>
      </c>
      <c r="L40" s="1">
        <v>17</v>
      </c>
      <c r="M40" s="1">
        <v>18</v>
      </c>
      <c r="N40" s="1">
        <v>19</v>
      </c>
      <c r="Q40" s="4" t="s">
        <v>3</v>
      </c>
      <c r="R40" s="4" t="s">
        <v>4</v>
      </c>
      <c r="S40" s="4" t="s">
        <v>5</v>
      </c>
      <c r="T40" s="4" t="s">
        <v>6</v>
      </c>
      <c r="U40" s="4" t="s">
        <v>7</v>
      </c>
    </row>
    <row r="41" spans="1:21" x14ac:dyDescent="0.25">
      <c r="B41" s="1">
        <v>4.8399999999999999E-2</v>
      </c>
      <c r="D41" s="1">
        <v>10</v>
      </c>
      <c r="E41" s="1">
        <f>E32-E2</f>
        <v>12.672490000000002</v>
      </c>
      <c r="F41" s="1">
        <f t="shared" ref="F41:N41" si="0">F32-F2</f>
        <v>12.684019999999999</v>
      </c>
      <c r="G41" s="1">
        <f t="shared" si="0"/>
        <v>12.688570000000002</v>
      </c>
      <c r="H41" s="1">
        <f t="shared" si="0"/>
        <v>12.688099999999999</v>
      </c>
      <c r="I41" s="1">
        <f t="shared" si="0"/>
        <v>12.701310000000003</v>
      </c>
      <c r="J41" s="1">
        <f t="shared" si="0"/>
        <v>12.71053</v>
      </c>
      <c r="K41" s="1">
        <f t="shared" si="0"/>
        <v>12.74858</v>
      </c>
      <c r="L41" s="1">
        <f t="shared" si="0"/>
        <v>12.905049999999997</v>
      </c>
      <c r="M41" s="1">
        <f t="shared" si="0"/>
        <v>13.221449999999999</v>
      </c>
      <c r="N41" s="1">
        <f t="shared" si="0"/>
        <v>13.870219999999998</v>
      </c>
      <c r="P41" s="1">
        <v>10</v>
      </c>
      <c r="Q41" s="1">
        <f t="shared" ref="Q41:U41" si="1">Q32-Q2</f>
        <v>-0.94003000000000014</v>
      </c>
      <c r="R41" s="1">
        <f t="shared" si="1"/>
        <v>-1.3031199999999998</v>
      </c>
      <c r="S41" s="1">
        <f t="shared" si="1"/>
        <v>-1.6485099999999995</v>
      </c>
      <c r="T41" s="1">
        <f t="shared" si="1"/>
        <v>-1.8985900000000004</v>
      </c>
      <c r="U41" s="1">
        <f t="shared" si="1"/>
        <v>-0.68905999999999989</v>
      </c>
    </row>
    <row r="42" spans="1:21" x14ac:dyDescent="0.25">
      <c r="B42" s="1">
        <v>4.99E-2</v>
      </c>
      <c r="D42" s="1">
        <v>20</v>
      </c>
      <c r="E42" s="1">
        <f t="shared" ref="E42:N42" si="2">E33-E3</f>
        <v>12.683960000000001</v>
      </c>
      <c r="F42" s="1">
        <f t="shared" si="2"/>
        <v>12.680440000000003</v>
      </c>
      <c r="G42" s="1">
        <f t="shared" si="2"/>
        <v>12.698320000000001</v>
      </c>
      <c r="H42" s="1">
        <f t="shared" si="2"/>
        <v>12.6746</v>
      </c>
      <c r="I42" s="1">
        <f t="shared" si="2"/>
        <v>12.66058</v>
      </c>
      <c r="J42" s="1">
        <f t="shared" si="2"/>
        <v>12.674579999999999</v>
      </c>
      <c r="K42" s="1">
        <f t="shared" si="2"/>
        <v>12.661010000000003</v>
      </c>
      <c r="L42" s="1">
        <f t="shared" si="2"/>
        <v>12.65311</v>
      </c>
      <c r="M42" s="1">
        <f t="shared" si="2"/>
        <v>12.65936</v>
      </c>
      <c r="N42" s="1">
        <f t="shared" si="2"/>
        <v>13.009229999999999</v>
      </c>
      <c r="P42" s="1">
        <v>20</v>
      </c>
      <c r="Q42" s="1">
        <f t="shared" ref="Q42:U42" si="3">Q33-Q3</f>
        <v>-1.6744799999999997</v>
      </c>
      <c r="R42" s="1">
        <f t="shared" si="3"/>
        <v>-2.0428799999999998</v>
      </c>
      <c r="S42" s="1">
        <f t="shared" si="3"/>
        <v>-0.61431000000000002</v>
      </c>
      <c r="T42" s="1">
        <f t="shared" si="3"/>
        <v>-0.99222999999999995</v>
      </c>
      <c r="U42" s="1">
        <f t="shared" si="3"/>
        <v>-1.3788900000000002</v>
      </c>
    </row>
    <row r="43" spans="1:21" x14ac:dyDescent="0.25">
      <c r="B43" s="1">
        <v>5.0099999999999999E-2</v>
      </c>
      <c r="D43" s="1">
        <v>30</v>
      </c>
      <c r="E43" s="1">
        <f t="shared" ref="E43:N43" si="4">E34-E4</f>
        <v>12.714770000000001</v>
      </c>
      <c r="F43" s="1">
        <f t="shared" si="4"/>
        <v>12.708130000000001</v>
      </c>
      <c r="G43" s="1">
        <f t="shared" si="4"/>
        <v>12.70439</v>
      </c>
      <c r="H43" s="1">
        <f t="shared" si="4"/>
        <v>12.674709999999999</v>
      </c>
      <c r="I43" s="1">
        <f t="shared" si="4"/>
        <v>12.667399999999999</v>
      </c>
      <c r="J43" s="1">
        <f t="shared" si="4"/>
        <v>12.627269999999998</v>
      </c>
      <c r="K43" s="1">
        <f t="shared" si="4"/>
        <v>12.537569999999999</v>
      </c>
      <c r="L43" s="1">
        <f t="shared" si="4"/>
        <v>12.377530000000002</v>
      </c>
      <c r="M43" s="1">
        <f t="shared" si="4"/>
        <v>12.126069999999999</v>
      </c>
      <c r="N43" s="1">
        <f t="shared" si="4"/>
        <v>12.718259999999997</v>
      </c>
      <c r="P43" s="1">
        <v>30</v>
      </c>
      <c r="Q43" s="1">
        <f t="shared" ref="Q43:U43" si="5">Q34-Q4</f>
        <v>-0.61488999999999994</v>
      </c>
      <c r="R43" s="1">
        <f t="shared" si="5"/>
        <v>-0.98185</v>
      </c>
      <c r="S43" s="1">
        <f t="shared" si="5"/>
        <v>-1.3237099999999999</v>
      </c>
      <c r="T43" s="1">
        <f t="shared" si="5"/>
        <v>-1.6782600000000003</v>
      </c>
      <c r="U43" s="1">
        <f t="shared" si="5"/>
        <v>-1.6750200000000004</v>
      </c>
    </row>
    <row r="44" spans="1:21" x14ac:dyDescent="0.25">
      <c r="B44" s="1">
        <v>4.9700000000000001E-2</v>
      </c>
      <c r="D44" s="1">
        <v>40</v>
      </c>
      <c r="E44" s="1">
        <f t="shared" ref="E44:N44" si="6">E35-E5</f>
        <v>12.695820000000001</v>
      </c>
      <c r="F44" s="1">
        <f t="shared" si="6"/>
        <v>12.696310000000002</v>
      </c>
      <c r="G44" s="1">
        <f t="shared" si="6"/>
        <v>12.727110000000001</v>
      </c>
      <c r="H44" s="1">
        <f t="shared" si="6"/>
        <v>12.730619999999998</v>
      </c>
      <c r="I44" s="1">
        <f t="shared" si="6"/>
        <v>12.65644</v>
      </c>
      <c r="J44" s="1">
        <f t="shared" si="6"/>
        <v>12.524510000000001</v>
      </c>
      <c r="K44" s="1">
        <f t="shared" si="6"/>
        <v>12.426639999999997</v>
      </c>
      <c r="L44" s="1">
        <f t="shared" si="6"/>
        <v>12.113440000000001</v>
      </c>
      <c r="M44" s="1">
        <f t="shared" si="6"/>
        <v>11.734199999999996</v>
      </c>
      <c r="N44" s="1">
        <f t="shared" si="6"/>
        <v>11.967280000000002</v>
      </c>
      <c r="P44" s="1">
        <v>40</v>
      </c>
      <c r="Q44" s="1">
        <f t="shared" ref="Q44:U44" si="7">Q35-Q5</f>
        <v>-1.2885000000000002</v>
      </c>
      <c r="R44" s="1">
        <f t="shared" si="7"/>
        <v>-1.6607000000000003</v>
      </c>
      <c r="S44" s="1">
        <f t="shared" si="7"/>
        <v>-1.9638099999999998</v>
      </c>
      <c r="T44" s="1">
        <f t="shared" si="7"/>
        <v>-0.62581000000000009</v>
      </c>
      <c r="U44" s="1">
        <f t="shared" si="7"/>
        <v>-1.0508400000000002</v>
      </c>
    </row>
    <row r="45" spans="1:21" x14ac:dyDescent="0.25">
      <c r="B45" s="1">
        <v>0.05</v>
      </c>
      <c r="D45" s="1">
        <v>50</v>
      </c>
      <c r="E45" s="1">
        <f t="shared" ref="E45:N45" si="8">E36-E6</f>
        <v>12.71855</v>
      </c>
      <c r="F45" s="1">
        <f t="shared" si="8"/>
        <v>12.726900000000001</v>
      </c>
      <c r="G45" s="1">
        <f t="shared" si="8"/>
        <v>12.716049999999997</v>
      </c>
      <c r="H45" s="1">
        <f t="shared" si="8"/>
        <v>12.683489999999999</v>
      </c>
      <c r="I45" s="1">
        <f t="shared" si="8"/>
        <v>12.621759999999998</v>
      </c>
      <c r="J45" s="1">
        <f t="shared" si="8"/>
        <v>12.468979999999997</v>
      </c>
      <c r="K45" s="1">
        <f t="shared" si="8"/>
        <v>12.289639999999999</v>
      </c>
      <c r="L45" s="1">
        <f t="shared" si="8"/>
        <v>11.819109999999998</v>
      </c>
      <c r="M45" s="1">
        <f t="shared" si="8"/>
        <v>11.526659999999996</v>
      </c>
      <c r="N45" s="1">
        <f t="shared" si="8"/>
        <v>11.224629999999998</v>
      </c>
      <c r="P45" s="1">
        <v>50</v>
      </c>
      <c r="Q45" s="1">
        <f t="shared" ref="Q45:U45" si="9">Q36-Q6</f>
        <v>-2.0307200000000001</v>
      </c>
      <c r="R45" s="1">
        <f t="shared" si="9"/>
        <v>-0.61385000000000001</v>
      </c>
      <c r="S45" s="1">
        <f t="shared" si="9"/>
        <v>-0.98093000000000008</v>
      </c>
      <c r="T45" s="1">
        <f t="shared" si="9"/>
        <v>-1.3385700000000003</v>
      </c>
      <c r="U45" s="1">
        <f t="shared" si="9"/>
        <v>-1.7230900000000002</v>
      </c>
    </row>
    <row r="46" spans="1:21" x14ac:dyDescent="0.25">
      <c r="B46" s="1">
        <v>5.0099999999999999E-2</v>
      </c>
    </row>
    <row r="47" spans="1:21" x14ac:dyDescent="0.25">
      <c r="B47" s="1">
        <v>5.0299999999999997E-2</v>
      </c>
    </row>
    <row r="48" spans="1:21" x14ac:dyDescent="0.25">
      <c r="A48" s="1" t="s">
        <v>2</v>
      </c>
      <c r="B48" s="1">
        <v>4.9329999999999999E-2</v>
      </c>
    </row>
    <row r="50" spans="1:2" x14ac:dyDescent="0.25">
      <c r="B50" s="1">
        <v>5.7700000000000001E-2</v>
      </c>
    </row>
    <row r="51" spans="1:2" x14ac:dyDescent="0.25">
      <c r="B51" s="1">
        <v>5.8700000000000002E-2</v>
      </c>
    </row>
    <row r="52" spans="1:2" x14ac:dyDescent="0.25">
      <c r="B52" s="1">
        <v>5.8500000000000003E-2</v>
      </c>
    </row>
    <row r="53" spans="1:2" x14ac:dyDescent="0.25">
      <c r="B53" s="1">
        <v>6.0199999999999997E-2</v>
      </c>
    </row>
    <row r="54" spans="1:2" x14ac:dyDescent="0.25">
      <c r="B54" s="1">
        <v>6.4600000000000005E-2</v>
      </c>
    </row>
    <row r="55" spans="1:2" x14ac:dyDescent="0.25">
      <c r="B55" s="1">
        <v>6.08E-2</v>
      </c>
    </row>
    <row r="56" spans="1:2" x14ac:dyDescent="0.25">
      <c r="B56" s="1">
        <v>6.0699999999999997E-2</v>
      </c>
    </row>
    <row r="57" spans="1:2" x14ac:dyDescent="0.25">
      <c r="B57" s="1">
        <v>6.0499999999999998E-2</v>
      </c>
    </row>
    <row r="58" spans="1:2" x14ac:dyDescent="0.25">
      <c r="B58" s="1">
        <v>5.9799999999999999E-2</v>
      </c>
    </row>
    <row r="59" spans="1:2" x14ac:dyDescent="0.25">
      <c r="B59" s="1">
        <v>6.2100000000000002E-2</v>
      </c>
    </row>
    <row r="60" spans="1:2" x14ac:dyDescent="0.25">
      <c r="A60" s="1" t="s">
        <v>2</v>
      </c>
      <c r="B60" s="1">
        <v>6.0360000000000004E-2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F10D-3248-4FD1-86A1-511776B08E91}">
  <dimension ref="A1:V27"/>
  <sheetViews>
    <sheetView topLeftCell="E1" zoomScale="60" zoomScaleNormal="82" workbookViewId="0">
      <selection activeCell="AD36" sqref="AD36"/>
    </sheetView>
  </sheetViews>
  <sheetFormatPr defaultRowHeight="14.4" x14ac:dyDescent="0.25"/>
  <cols>
    <col min="1" max="2" width="5" style="1" bestFit="1" customWidth="1"/>
    <col min="3" max="11" width="8.33203125" style="1" bestFit="1" customWidth="1"/>
    <col min="12" max="12" width="8.33203125" style="1" customWidth="1"/>
    <col min="13" max="13" width="28.88671875" style="1" customWidth="1"/>
    <col min="14" max="14" width="10.77734375" style="1" bestFit="1" customWidth="1"/>
    <col min="15" max="15" width="8.33203125" style="1" bestFit="1" customWidth="1"/>
    <col min="16" max="16" width="8.88671875" style="1"/>
    <col min="17" max="20" width="8.88671875" style="1" customWidth="1"/>
    <col min="21" max="21" width="26.21875" style="1" customWidth="1"/>
    <col min="22" max="16384" width="8.88671875" style="1"/>
  </cols>
  <sheetData>
    <row r="1" spans="1:22" x14ac:dyDescent="0.25">
      <c r="A1" s="4" t="s">
        <v>9</v>
      </c>
      <c r="K1" s="4" t="s">
        <v>11</v>
      </c>
      <c r="L1" s="9" t="s">
        <v>13</v>
      </c>
      <c r="M1" s="4" t="s">
        <v>26</v>
      </c>
      <c r="N1" s="8">
        <v>0.12137000000000001</v>
      </c>
      <c r="T1" s="9" t="s">
        <v>13</v>
      </c>
      <c r="U1" s="4" t="s">
        <v>26</v>
      </c>
      <c r="V1" s="8">
        <v>0.12137000000000001</v>
      </c>
    </row>
    <row r="2" spans="1:22" x14ac:dyDescent="0.25">
      <c r="B2" s="1" t="s">
        <v>0</v>
      </c>
      <c r="C2" s="1" t="s">
        <v>1</v>
      </c>
      <c r="D2" s="1" t="s">
        <v>16</v>
      </c>
      <c r="E2" s="1" t="s">
        <v>17</v>
      </c>
      <c r="F2" s="1" t="s">
        <v>18</v>
      </c>
      <c r="L2" s="9"/>
      <c r="M2" s="4" t="s">
        <v>25</v>
      </c>
      <c r="N2" s="8">
        <v>0.12024000000000001</v>
      </c>
      <c r="T2" s="9"/>
      <c r="U2" s="4" t="s">
        <v>33</v>
      </c>
      <c r="V2" s="8">
        <f>N2+N3</f>
        <v>12.88011</v>
      </c>
    </row>
    <row r="3" spans="1:22" x14ac:dyDescent="0.25">
      <c r="B3" s="5">
        <v>50</v>
      </c>
      <c r="C3" s="5">
        <v>32768</v>
      </c>
      <c r="D3" s="5">
        <v>2.5813000000000001</v>
      </c>
      <c r="E3" s="5">
        <v>0.52629999999999999</v>
      </c>
      <c r="F3" s="5">
        <f t="shared" ref="F3:F12" si="0">D3+E3</f>
        <v>3.1076000000000001</v>
      </c>
      <c r="I3" s="4"/>
      <c r="J3" s="4"/>
      <c r="L3" s="9"/>
      <c r="M3" s="4" t="s">
        <v>29</v>
      </c>
      <c r="N3" s="8">
        <v>12.759869999999999</v>
      </c>
      <c r="T3" s="9"/>
      <c r="U3" s="4" t="s">
        <v>30</v>
      </c>
      <c r="V3" s="8">
        <v>0.53249999999999997</v>
      </c>
    </row>
    <row r="4" spans="1:22" x14ac:dyDescent="0.25">
      <c r="B4" s="5">
        <v>50</v>
      </c>
      <c r="C4" s="5">
        <v>32768</v>
      </c>
      <c r="D4" s="5">
        <v>2.5846</v>
      </c>
      <c r="E4" s="5">
        <v>0.5242</v>
      </c>
      <c r="F4" s="5">
        <f t="shared" si="0"/>
        <v>3.1088</v>
      </c>
      <c r="J4" s="4"/>
      <c r="L4" s="9"/>
      <c r="M4" s="4" t="s">
        <v>30</v>
      </c>
      <c r="N4" s="8">
        <v>0.53249999999999997</v>
      </c>
      <c r="T4" s="9" t="s">
        <v>14</v>
      </c>
      <c r="U4" s="4" t="s">
        <v>23</v>
      </c>
      <c r="V4" s="8">
        <v>1.1100000000000001E-3</v>
      </c>
    </row>
    <row r="5" spans="1:22" x14ac:dyDescent="0.25">
      <c r="B5" s="5">
        <v>50</v>
      </c>
      <c r="C5" s="5">
        <v>32768</v>
      </c>
      <c r="D5" s="5">
        <v>2.5817999999999999</v>
      </c>
      <c r="E5" s="5">
        <v>0.52980000000000005</v>
      </c>
      <c r="F5" s="5">
        <f t="shared" si="0"/>
        <v>3.1116000000000001</v>
      </c>
      <c r="L5" s="9" t="s">
        <v>14</v>
      </c>
      <c r="M5" s="4" t="s">
        <v>23</v>
      </c>
      <c r="N5" s="8">
        <v>1.1100000000000001E-3</v>
      </c>
      <c r="T5" s="9"/>
      <c r="U5" s="4" t="s">
        <v>34</v>
      </c>
      <c r="V5" s="8">
        <f>N6+N7</f>
        <v>4.5429000000000004</v>
      </c>
    </row>
    <row r="6" spans="1:22" x14ac:dyDescent="0.25">
      <c r="B6" s="5">
        <v>50</v>
      </c>
      <c r="C6" s="5">
        <v>32768</v>
      </c>
      <c r="D6" s="5">
        <v>2.5880000000000001</v>
      </c>
      <c r="E6" s="5">
        <v>0.52429999999999999</v>
      </c>
      <c r="F6" s="5">
        <f t="shared" si="0"/>
        <v>3.1123000000000003</v>
      </c>
      <c r="I6" s="4"/>
      <c r="L6" s="9"/>
      <c r="M6" s="4" t="s">
        <v>32</v>
      </c>
      <c r="N6" s="8">
        <v>0.97880999999999996</v>
      </c>
      <c r="T6" s="9"/>
      <c r="U6" s="4" t="s">
        <v>28</v>
      </c>
      <c r="V6" s="8">
        <v>2.5951500000000003</v>
      </c>
    </row>
    <row r="7" spans="1:22" x14ac:dyDescent="0.25">
      <c r="B7" s="5">
        <v>50</v>
      </c>
      <c r="C7" s="5">
        <v>32768</v>
      </c>
      <c r="D7" s="5">
        <v>2.585</v>
      </c>
      <c r="E7" s="5">
        <v>0.53569999999999995</v>
      </c>
      <c r="F7" s="5">
        <f t="shared" si="0"/>
        <v>3.1206999999999998</v>
      </c>
      <c r="L7" s="9"/>
      <c r="M7" s="4" t="s">
        <v>22</v>
      </c>
      <c r="N7" s="8">
        <v>3.5640900000000002</v>
      </c>
      <c r="T7" s="9" t="s">
        <v>15</v>
      </c>
      <c r="U7" s="4" t="s">
        <v>31</v>
      </c>
      <c r="V7" s="8">
        <v>20.751139999999999</v>
      </c>
    </row>
    <row r="8" spans="1:22" x14ac:dyDescent="0.25">
      <c r="B8" s="5">
        <v>50</v>
      </c>
      <c r="C8" s="5">
        <v>32768</v>
      </c>
      <c r="D8" s="5">
        <v>2.5905</v>
      </c>
      <c r="E8" s="5">
        <v>0.53690000000000004</v>
      </c>
      <c r="F8" s="5">
        <f t="shared" si="0"/>
        <v>3.1274000000000002</v>
      </c>
      <c r="L8" s="9"/>
      <c r="M8" s="4" t="s">
        <v>28</v>
      </c>
      <c r="N8" s="8">
        <v>2.5951500000000003</v>
      </c>
      <c r="T8" s="9"/>
      <c r="U8" s="4" t="s">
        <v>20</v>
      </c>
      <c r="V8" s="8">
        <v>0.62138000000000004</v>
      </c>
    </row>
    <row r="9" spans="1:22" x14ac:dyDescent="0.25">
      <c r="B9" s="5">
        <v>50</v>
      </c>
      <c r="C9" s="5">
        <v>32768</v>
      </c>
      <c r="D9" s="5">
        <v>2.5935000000000001</v>
      </c>
      <c r="E9" s="5">
        <v>0.53739999999999999</v>
      </c>
      <c r="F9" s="5">
        <f t="shared" si="0"/>
        <v>3.1309</v>
      </c>
      <c r="L9" s="9" t="s">
        <v>15</v>
      </c>
      <c r="M9" s="4" t="s">
        <v>31</v>
      </c>
      <c r="N9" s="8">
        <v>20.751139999999999</v>
      </c>
    </row>
    <row r="10" spans="1:22" x14ac:dyDescent="0.25">
      <c r="B10" s="5">
        <v>50</v>
      </c>
      <c r="C10" s="5">
        <v>32768</v>
      </c>
      <c r="D10" s="5">
        <v>2.5928</v>
      </c>
      <c r="E10" s="5">
        <v>0.53969999999999996</v>
      </c>
      <c r="F10" s="5">
        <f t="shared" si="0"/>
        <v>3.1324999999999998</v>
      </c>
      <c r="L10" s="9"/>
      <c r="M10" s="4" t="s">
        <v>20</v>
      </c>
      <c r="N10" s="8">
        <v>0.62138000000000004</v>
      </c>
    </row>
    <row r="11" spans="1:22" x14ac:dyDescent="0.25">
      <c r="B11" s="5">
        <v>50</v>
      </c>
      <c r="C11" s="5">
        <v>32768</v>
      </c>
      <c r="D11" s="5">
        <v>2.5956000000000001</v>
      </c>
      <c r="E11" s="5">
        <v>0.54069999999999996</v>
      </c>
      <c r="F11" s="5">
        <f t="shared" si="0"/>
        <v>3.1363000000000003</v>
      </c>
    </row>
    <row r="12" spans="1:22" x14ac:dyDescent="0.25">
      <c r="B12" s="5">
        <v>50</v>
      </c>
      <c r="C12" s="5">
        <v>32768</v>
      </c>
      <c r="D12" s="5">
        <v>2.6583999999999999</v>
      </c>
      <c r="E12" s="5">
        <v>0.53</v>
      </c>
      <c r="F12" s="5">
        <f t="shared" si="0"/>
        <v>3.1883999999999997</v>
      </c>
    </row>
    <row r="13" spans="1:22" x14ac:dyDescent="0.25">
      <c r="B13" s="1">
        <f>AVERAGE(B3:B12)</f>
        <v>50</v>
      </c>
      <c r="C13" s="1">
        <f>AVERAGE(C3:C12)</f>
        <v>32768</v>
      </c>
      <c r="D13" s="1">
        <f>AVERAGE(D3:D12)</f>
        <v>2.5951500000000003</v>
      </c>
      <c r="E13" s="1">
        <f>AVERAGE(E3:E12)</f>
        <v>0.53249999999999997</v>
      </c>
      <c r="F13" s="1">
        <f>AVERAGE(F3:F12)</f>
        <v>3.1276500000000005</v>
      </c>
      <c r="M13" s="4"/>
    </row>
    <row r="15" spans="1:22" x14ac:dyDescent="0.25">
      <c r="A15" s="4" t="s">
        <v>10</v>
      </c>
      <c r="N15" s="4"/>
      <c r="O15" s="4"/>
      <c r="P15" s="4"/>
    </row>
    <row r="16" spans="1:22" x14ac:dyDescent="0.25">
      <c r="B16" s="1" t="s">
        <v>0</v>
      </c>
      <c r="C16" s="1" t="s">
        <v>1</v>
      </c>
      <c r="D16" s="4" t="s">
        <v>19</v>
      </c>
      <c r="E16" s="4" t="s">
        <v>20</v>
      </c>
      <c r="F16" s="4" t="s">
        <v>21</v>
      </c>
      <c r="G16" s="4" t="s">
        <v>22</v>
      </c>
      <c r="H16" s="4" t="s">
        <v>23</v>
      </c>
      <c r="I16" s="4" t="s">
        <v>24</v>
      </c>
      <c r="J16" s="4" t="s">
        <v>25</v>
      </c>
      <c r="K16" s="4" t="s">
        <v>26</v>
      </c>
      <c r="L16" s="4" t="s">
        <v>27</v>
      </c>
      <c r="M16" s="4"/>
      <c r="O16" s="6"/>
    </row>
    <row r="17" spans="1:15" x14ac:dyDescent="0.25">
      <c r="B17" s="1">
        <v>50</v>
      </c>
      <c r="C17" s="1">
        <v>32768</v>
      </c>
      <c r="D17" s="1">
        <v>20.1464</v>
      </c>
      <c r="E17" s="1">
        <v>0.65469999999999995</v>
      </c>
      <c r="F17" s="1">
        <v>0.97519999999999996</v>
      </c>
      <c r="G17" s="1">
        <v>3.5249000000000001</v>
      </c>
      <c r="H17" s="1">
        <v>4.0000000000000002E-4</v>
      </c>
      <c r="I17" s="1">
        <v>12.711</v>
      </c>
      <c r="J17" s="1">
        <v>0.1149</v>
      </c>
      <c r="K17" s="1">
        <v>0.1154</v>
      </c>
      <c r="L17" s="1">
        <v>38.242899999999999</v>
      </c>
      <c r="O17" s="6"/>
    </row>
    <row r="18" spans="1:15" x14ac:dyDescent="0.25">
      <c r="B18" s="1">
        <v>50</v>
      </c>
      <c r="C18" s="1">
        <v>32768</v>
      </c>
      <c r="D18" s="1">
        <v>20.546299999999999</v>
      </c>
      <c r="E18" s="1">
        <v>0.62409999999999999</v>
      </c>
      <c r="F18" s="1">
        <v>0.97550000000000003</v>
      </c>
      <c r="G18" s="1">
        <v>3.5747</v>
      </c>
      <c r="H18" s="1">
        <v>2E-3</v>
      </c>
      <c r="I18" s="1">
        <v>12.6937</v>
      </c>
      <c r="J18" s="1">
        <v>0.1198</v>
      </c>
      <c r="K18" s="1">
        <v>0.12039999999999999</v>
      </c>
      <c r="L18" s="1">
        <v>38.656499999999987</v>
      </c>
      <c r="O18" s="6"/>
    </row>
    <row r="19" spans="1:15" x14ac:dyDescent="0.25">
      <c r="B19" s="1">
        <v>50</v>
      </c>
      <c r="C19" s="1">
        <v>32768</v>
      </c>
      <c r="D19" s="1">
        <v>20.511900000000001</v>
      </c>
      <c r="E19" s="1">
        <v>0.61639999999999995</v>
      </c>
      <c r="F19" s="1">
        <v>0.96909999999999996</v>
      </c>
      <c r="G19" s="1">
        <v>3.5259</v>
      </c>
      <c r="H19" s="1">
        <v>4.0000000000000002E-4</v>
      </c>
      <c r="I19" s="1">
        <v>12.8233</v>
      </c>
      <c r="J19" s="1">
        <v>0.1162</v>
      </c>
      <c r="K19" s="1">
        <v>0.1167</v>
      </c>
      <c r="L19" s="1">
        <v>38.679900000000004</v>
      </c>
      <c r="M19" s="4"/>
      <c r="O19" s="6"/>
    </row>
    <row r="20" spans="1:15" x14ac:dyDescent="0.25">
      <c r="B20" s="1">
        <v>50</v>
      </c>
      <c r="C20" s="1">
        <v>32768</v>
      </c>
      <c r="D20" s="1">
        <v>20.627600000000001</v>
      </c>
      <c r="E20" s="1">
        <v>0.61029999999999995</v>
      </c>
      <c r="F20" s="1">
        <v>0.98319999999999996</v>
      </c>
      <c r="G20" s="1">
        <v>3.6778</v>
      </c>
      <c r="H20" s="1">
        <v>1.4E-3</v>
      </c>
      <c r="I20" s="1">
        <v>12.683299999999999</v>
      </c>
      <c r="J20" s="1">
        <v>0.12230000000000001</v>
      </c>
      <c r="K20" s="1">
        <v>0.1229</v>
      </c>
      <c r="L20" s="1">
        <v>38.828800000000008</v>
      </c>
      <c r="M20" s="4"/>
      <c r="N20" s="6"/>
      <c r="O20" s="6"/>
    </row>
    <row r="21" spans="1:15" x14ac:dyDescent="0.25">
      <c r="B21" s="1">
        <v>50</v>
      </c>
      <c r="C21" s="1">
        <v>32768</v>
      </c>
      <c r="D21" s="1">
        <v>20.949000000000002</v>
      </c>
      <c r="E21" s="1">
        <v>0.62070000000000003</v>
      </c>
      <c r="F21" s="1">
        <v>0.94979999999999998</v>
      </c>
      <c r="G21" s="1">
        <v>3.5133000000000001</v>
      </c>
      <c r="H21" s="1">
        <v>4.0000000000000002E-4</v>
      </c>
      <c r="I21" s="1">
        <v>12.698499999999999</v>
      </c>
      <c r="J21" s="1">
        <v>0.12559999999999999</v>
      </c>
      <c r="K21" s="1">
        <v>0.12620000000000001</v>
      </c>
      <c r="L21" s="1">
        <v>38.983499999999999</v>
      </c>
      <c r="N21" s="6"/>
      <c r="O21" s="6"/>
    </row>
    <row r="22" spans="1:15" x14ac:dyDescent="0.25">
      <c r="B22" s="1">
        <v>50</v>
      </c>
      <c r="C22" s="1">
        <v>32768</v>
      </c>
      <c r="D22" s="1">
        <v>20.7041</v>
      </c>
      <c r="E22" s="1">
        <v>0.61580000000000001</v>
      </c>
      <c r="F22" s="1">
        <v>1.0141</v>
      </c>
      <c r="G22" s="1">
        <v>3.5186999999999999</v>
      </c>
      <c r="H22" s="1">
        <v>1.5E-3</v>
      </c>
      <c r="I22" s="1">
        <v>12.9696</v>
      </c>
      <c r="J22" s="1">
        <v>0.1145</v>
      </c>
      <c r="K22" s="1">
        <v>0.115</v>
      </c>
      <c r="L22" s="1">
        <v>39.0533</v>
      </c>
      <c r="N22" s="6"/>
      <c r="O22" s="6"/>
    </row>
    <row r="23" spans="1:15" x14ac:dyDescent="0.25">
      <c r="B23" s="1">
        <v>50</v>
      </c>
      <c r="C23" s="1">
        <v>32768</v>
      </c>
      <c r="D23" s="1">
        <v>20.8673</v>
      </c>
      <c r="E23" s="1">
        <v>0.61509999999999998</v>
      </c>
      <c r="F23" s="1">
        <v>0.98019999999999996</v>
      </c>
      <c r="G23" s="1">
        <v>3.4859</v>
      </c>
      <c r="H23" s="1">
        <v>4.0000000000000002E-4</v>
      </c>
      <c r="I23" s="1">
        <v>12.9476</v>
      </c>
      <c r="J23" s="1">
        <v>0.11360000000000001</v>
      </c>
      <c r="K23" s="1">
        <v>0.1198</v>
      </c>
      <c r="L23" s="1">
        <v>39.129899999999992</v>
      </c>
      <c r="N23" s="6"/>
      <c r="O23" s="6"/>
    </row>
    <row r="24" spans="1:15" x14ac:dyDescent="0.25">
      <c r="B24" s="1">
        <v>50</v>
      </c>
      <c r="C24" s="1">
        <v>32768</v>
      </c>
      <c r="D24" s="1">
        <v>21.009399999999999</v>
      </c>
      <c r="E24" s="1">
        <v>0.61339999999999995</v>
      </c>
      <c r="F24" s="1">
        <v>0.97289999999999999</v>
      </c>
      <c r="G24" s="1">
        <v>3.5878000000000001</v>
      </c>
      <c r="H24" s="1">
        <v>2.0999999999999999E-3</v>
      </c>
      <c r="I24" s="1">
        <v>12.7059</v>
      </c>
      <c r="J24" s="1">
        <v>0.12570000000000001</v>
      </c>
      <c r="K24" s="1">
        <v>0.1263</v>
      </c>
      <c r="L24" s="1">
        <v>39.143499999999996</v>
      </c>
      <c r="N24" s="6"/>
      <c r="O24" s="6"/>
    </row>
    <row r="25" spans="1:15" x14ac:dyDescent="0.25">
      <c r="B25" s="1">
        <v>50</v>
      </c>
      <c r="C25" s="1">
        <v>32768</v>
      </c>
      <c r="D25" s="1">
        <v>21.094000000000001</v>
      </c>
      <c r="E25" s="1">
        <v>0.62570000000000003</v>
      </c>
      <c r="F25" s="1">
        <v>0.97340000000000004</v>
      </c>
      <c r="G25" s="1">
        <v>3.5478000000000001</v>
      </c>
      <c r="H25" s="1">
        <v>4.0000000000000002E-4</v>
      </c>
      <c r="I25" s="1">
        <v>12.696999999999999</v>
      </c>
      <c r="J25" s="1">
        <v>0.1181</v>
      </c>
      <c r="K25" s="1">
        <v>0.1187</v>
      </c>
      <c r="L25" s="1">
        <v>39.175099999999993</v>
      </c>
      <c r="N25" s="6"/>
      <c r="O25" s="6"/>
    </row>
    <row r="26" spans="1:15" x14ac:dyDescent="0.25">
      <c r="B26" s="1">
        <v>50</v>
      </c>
      <c r="C26" s="1">
        <v>32768</v>
      </c>
      <c r="D26" s="1">
        <v>21.055399999999999</v>
      </c>
      <c r="E26" s="1">
        <v>0.61760000000000004</v>
      </c>
      <c r="F26" s="1">
        <v>0.99470000000000003</v>
      </c>
      <c r="G26" s="1">
        <v>3.6840999999999999</v>
      </c>
      <c r="H26" s="1">
        <v>2.0999999999999999E-3</v>
      </c>
      <c r="I26" s="1">
        <v>12.668799999999999</v>
      </c>
      <c r="J26" s="1">
        <v>0.13170000000000001</v>
      </c>
      <c r="K26" s="1">
        <v>0.1323</v>
      </c>
      <c r="L26" s="1">
        <v>39.286700000000003</v>
      </c>
    </row>
    <row r="27" spans="1:15" x14ac:dyDescent="0.25">
      <c r="A27" s="4" t="s">
        <v>12</v>
      </c>
      <c r="B27" s="1">
        <f>AVERAGE(B17:B26)</f>
        <v>50</v>
      </c>
      <c r="C27" s="1">
        <f t="shared" ref="C27:L27" si="1">AVERAGE(C17:C26)</f>
        <v>32768</v>
      </c>
      <c r="D27" s="1">
        <f t="shared" si="1"/>
        <v>20.751139999999999</v>
      </c>
      <c r="E27" s="1">
        <f t="shared" si="1"/>
        <v>0.62138000000000004</v>
      </c>
      <c r="F27" s="1">
        <f t="shared" si="1"/>
        <v>0.97880999999999996</v>
      </c>
      <c r="G27" s="1">
        <f t="shared" si="1"/>
        <v>3.5640900000000002</v>
      </c>
      <c r="H27" s="1">
        <f t="shared" si="1"/>
        <v>1.1100000000000001E-3</v>
      </c>
      <c r="I27" s="1">
        <f t="shared" si="1"/>
        <v>12.759869999999999</v>
      </c>
      <c r="J27" s="1">
        <f t="shared" si="1"/>
        <v>0.12024000000000001</v>
      </c>
      <c r="K27" s="1">
        <f t="shared" si="1"/>
        <v>0.12137000000000001</v>
      </c>
      <c r="L27" s="1">
        <f t="shared" si="1"/>
        <v>38.918009999999995</v>
      </c>
    </row>
  </sheetData>
  <mergeCells count="6">
    <mergeCell ref="L9:L10"/>
    <mergeCell ref="T7:T8"/>
    <mergeCell ref="T1:T3"/>
    <mergeCell ref="T4:T6"/>
    <mergeCell ref="L1:L4"/>
    <mergeCell ref="L5:L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round1</vt:lpstr>
      <vt:lpstr>round2</vt:lpstr>
      <vt:lpstr>compare_C50_L15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2023-10-25T04:00:36Z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