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benky\OneDrive\IdeaProjects\HoeKulator\08 Project Management\"/>
    </mc:Choice>
  </mc:AlternateContent>
  <xr:revisionPtr revIDLastSave="1" documentId="13_ncr:1_{A3AE9F02-6203-40F8-B532-7C2737AEBB68}" xr6:coauthVersionLast="45" xr6:coauthVersionMax="45" xr10:uidLastSave="{6EAF4CC5-3976-4AF4-92CE-895EEBEDC15A}"/>
  <bookViews>
    <workbookView xWindow="-108" yWindow="-108" windowWidth="23256" windowHeight="12576" xr2:uid="{872D2DD5-19B7-4594-8E8F-36A3740299DE}"/>
  </bookViews>
  <sheets>
    <sheet name="Risikoanalyse" sheetId="1" r:id="rId1"/>
    <sheet name="Konsekvensskal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6" i="1" l="1"/>
  <c r="H19" i="1"/>
  <c r="H21" i="1"/>
  <c r="H11" i="1"/>
  <c r="H10" i="1"/>
  <c r="H9" i="1"/>
  <c r="H23" i="1"/>
  <c r="H8" i="1"/>
  <c r="H12" i="1"/>
  <c r="H25" i="1"/>
  <c r="H18" i="1"/>
  <c r="H17" i="1"/>
  <c r="H15" i="1"/>
  <c r="H14" i="1"/>
  <c r="H4" i="1"/>
  <c r="H20" i="1"/>
  <c r="H5" i="1"/>
  <c r="H13" i="1"/>
  <c r="F26" i="1"/>
  <c r="H26" i="1" s="1"/>
  <c r="F28" i="1"/>
  <c r="H28" i="1" s="1"/>
  <c r="B28" i="1"/>
  <c r="E28" i="1"/>
  <c r="B15" i="1"/>
  <c r="E15" i="1" s="1"/>
  <c r="B9" i="1"/>
  <c r="E9" i="1" s="1"/>
  <c r="B21" i="1"/>
  <c r="E21" i="1" s="1"/>
  <c r="B6" i="1"/>
  <c r="E6" i="1" s="1"/>
  <c r="B11" i="1"/>
  <c r="E11" i="1" s="1"/>
  <c r="E14" i="1"/>
  <c r="B20" i="1"/>
  <c r="E20" i="1" s="1"/>
  <c r="E17" i="1"/>
  <c r="E18" i="1"/>
  <c r="B26" i="1"/>
  <c r="E26" i="1" s="1"/>
  <c r="E23" i="1"/>
  <c r="B8" i="1" l="1"/>
  <c r="E8" i="1" s="1"/>
  <c r="F7" i="1"/>
  <c r="H7" i="1" s="1"/>
  <c r="B7" i="1"/>
  <c r="E10" i="1"/>
  <c r="F27" i="1" l="1"/>
  <c r="H27" i="1" s="1"/>
  <c r="F24" i="1"/>
  <c r="H24" i="1" s="1"/>
  <c r="F22" i="1"/>
  <c r="H22" i="1" s="1"/>
  <c r="F16" i="1"/>
  <c r="H16" i="1" s="1"/>
  <c r="B4" i="1"/>
  <c r="E4" i="1" s="1"/>
  <c r="B19" i="1" l="1"/>
  <c r="E19" i="1" s="1"/>
  <c r="B5" i="1"/>
  <c r="E5" i="1" s="1"/>
  <c r="E12" i="1"/>
  <c r="E7" i="1"/>
  <c r="B13" i="1"/>
  <c r="E13" i="1" s="1"/>
  <c r="B25" i="1"/>
  <c r="E25" i="1" s="1"/>
  <c r="B24" i="1"/>
  <c r="E24" i="1" s="1"/>
  <c r="B22" i="1"/>
  <c r="E22" i="1" s="1"/>
  <c r="B16" i="1"/>
  <c r="E16" i="1" s="1"/>
  <c r="B27" i="1"/>
  <c r="E27" i="1" s="1"/>
</calcChain>
</file>

<file path=xl/sharedStrings.xml><?xml version="1.0" encoding="utf-8"?>
<sst xmlns="http://schemas.openxmlformats.org/spreadsheetml/2006/main" count="99" uniqueCount="85">
  <si>
    <t>Risikoanalyse for Hoekulator</t>
  </si>
  <si>
    <t>Risiko</t>
  </si>
  <si>
    <t>Konsekvens</t>
  </si>
  <si>
    <t>Kundemøder aflyses</t>
  </si>
  <si>
    <t>Et af artefakterne lever ikke op til kravene og skal laves om</t>
  </si>
  <si>
    <t>Kodning påbegyndes med utilstrækkelige artefakter</t>
  </si>
  <si>
    <t>Vi kan ikke udføre en functional requirement</t>
  </si>
  <si>
    <t>Vi kan ikke udføre en non-functional requirement</t>
  </si>
  <si>
    <t>Systemet skal laves om</t>
  </si>
  <si>
    <t>Kunden bliver utilfreds med produktet</t>
  </si>
  <si>
    <t>Sandsynlighed i %</t>
  </si>
  <si>
    <t>Prioritet</t>
  </si>
  <si>
    <t>Revideret sandsynlighed</t>
  </si>
  <si>
    <t>Revideret konsekvens</t>
  </si>
  <si>
    <t xml:space="preserve">frustration. I det store hele vil arbejdesmoralen falde markant. Risikoen kan imødekommes ved at der inden fyraften bliver lavet aftaler om, hvad der skal gøres næste dag, samt hvem, der skal udføre </t>
  </si>
  <si>
    <t>Hvis kodning påbegyndes før de nødvendige artefakter er færdiggjorte og reviewet, så kan det resultere i mangler i systemet. Derfor bør kodning af den enkelte del af systemet ikke påbegyndes, før</t>
  </si>
  <si>
    <t>de tilhørende artefakter er færdigudviklede.</t>
  </si>
  <si>
    <t>Hvis vi ikke kan udføre en non-functional requirement (fx et UI element), vil det højst sandsynligt resultere i at kunden bliver utilfreds med produktet, da det ikke lever op til de krav, som kunden selv har</t>
  </si>
  <si>
    <t>stillet. Dette kan forebygges ved at have grundige samtaler med kunden om, hvad der er realistisk at forvente om sådan et program.</t>
  </si>
  <si>
    <t>Vi må forvente at nogen af artefakterne skal laves om, da vi stadig er i en læringsproces. Dette kan imødekommes ved at afsætte ekstra tid til at lave tingene om.</t>
  </si>
  <si>
    <t>Hvis vi ikke kan få den nødvendige data fra kunden, så bliver det ikke muligt at udvikle den enkelte del af systemet. Dette kan imødekommes ved at aftale møder i god tid, så eventuelle aflysninger</t>
  </si>
  <si>
    <t>ikke forsinker projektet i større grad.</t>
  </si>
  <si>
    <t>Hvis en functional requirement ikke kan udføres, så kan systemet ikke fungere. Det er derfor nødvendigt at lave dele af systemet om. Dette imødegås til dels ved at arbejde iterativt, men det er også</t>
  </si>
  <si>
    <t>nødvendigt at afsætte tid i projektplanen til eventuelle problematikker ift. functional requirements.</t>
  </si>
  <si>
    <t>Skolens Internet/elektricitet går ned</t>
  </si>
  <si>
    <t>Arbejdsmoralen vil falde</t>
  </si>
  <si>
    <t>Konsekvensskala</t>
  </si>
  <si>
    <t>Systemets kvalitet forringes, bugs i koden</t>
  </si>
  <si>
    <t>Projektet forsinkes</t>
  </si>
  <si>
    <t>Manglende data</t>
  </si>
  <si>
    <t>Arbejdet går i stå</t>
  </si>
  <si>
    <t>Inaktivitet hos den enkelte studerende</t>
  </si>
  <si>
    <t>Manglende commits i GitHub</t>
  </si>
  <si>
    <t>Artefakter/kode bliver ikke leveret videre i kæden</t>
  </si>
  <si>
    <t>Hvis enkeltindivider forsømmer commits til GitHub, så vil det bremse overførslen af arbejde og viden til næste led i kæden. Det vil forplante sig og påvirker flere mennesker. Dette undgås ved at have</t>
  </si>
  <si>
    <t>den enkelte arbejdsopgave. Derudover kan ANDP give instrukser på mail.</t>
  </si>
  <si>
    <t>Hvis omstændigheder gør at arbejdsmiljøet ikke længere er godt nok til at fortsætte projektet, så må projektets lokation flyttes. Altså skal arbejdet flytte hjem til ANDP.</t>
  </si>
  <si>
    <t>Mere end 0,5 misforståelser pr. projektdeltager pr. dag i overlevering af arbejdsopgaver</t>
  </si>
  <si>
    <t>Grad</t>
  </si>
  <si>
    <t>Definition</t>
  </si>
  <si>
    <t>Projektet kan ikke færdiggøres til levering.</t>
  </si>
  <si>
    <t>Projektet forsinkes så meget, at 3 eller flere use cases ikke bliver færdiggjorte.</t>
  </si>
  <si>
    <t>Projektet forsinkes så meget, at 1-2 use cases ikke bliver færdiggjorte.</t>
  </si>
  <si>
    <t>Projektet forsinkes med en halv dag.</t>
  </si>
  <si>
    <t>Mindre frustationer og forsinkelser på få timer.</t>
  </si>
  <si>
    <t>Ingen konsekvens</t>
  </si>
  <si>
    <t>ANDP er utilgængelig i én dag</t>
  </si>
  <si>
    <t>ANDP er utilgængelig i 4 timer</t>
  </si>
  <si>
    <t>ANDP er utilgængelig i 2-3 dage</t>
  </si>
  <si>
    <t>ANDP er utilgængelig i en uge</t>
  </si>
  <si>
    <t>Manglende overblik og ledelse</t>
  </si>
  <si>
    <t>Arbejdsprocessen bremses markant</t>
  </si>
  <si>
    <t>Mindre irritation for enkelte studerende</t>
  </si>
  <si>
    <t>Projektes forsinkes pga. manglende artefakter</t>
  </si>
  <si>
    <t>Flere personer mangler 2+ commits</t>
  </si>
  <si>
    <t>Flere personer mangler 1-2 commits</t>
  </si>
  <si>
    <t>En enkelt person mangler 1-2 commits</t>
  </si>
  <si>
    <t>En enkelt person mangler 2+ commits</t>
  </si>
  <si>
    <t>Kvaliteten af artefakter vil falde</t>
  </si>
  <si>
    <t>En enkelt computer går i stykker</t>
  </si>
  <si>
    <t>Flere af artefakterne lever ikke op til kravene og skal laves om</t>
  </si>
  <si>
    <t>1-3 studerende er utilgængelige i 2-3 dage</t>
  </si>
  <si>
    <t>1-3 studerende er utilgængelige i én dag</t>
  </si>
  <si>
    <t>4-6 studerende er utilgængelige i 2-3 dage</t>
  </si>
  <si>
    <t>4-6 studerende er utilgængelige i én dag</t>
  </si>
  <si>
    <t>50% fremmøde til et enkelt kundemøde</t>
  </si>
  <si>
    <t>50% fremmøde til 1+ kundemøder</t>
  </si>
  <si>
    <t>Et enkelt kundemøde aflyses</t>
  </si>
  <si>
    <t>1+ kundemøder aflyses</t>
  </si>
  <si>
    <t>Skolens Internet/elektricitet går ned i én dag</t>
  </si>
  <si>
    <t>Skolens Internet/elektricitet går ned i 1+ dage</t>
  </si>
  <si>
    <t>en fælles commitaktivitet inden arbejdsdagen afsluttes.</t>
  </si>
  <si>
    <t>ANDP er utilgængelig</t>
  </si>
  <si>
    <t xml:space="preserve">Hvis ANDP er utilgængelig står vi pludselig og mangler vores projekt manager. Der vil opstå tvivl om, hvad der skal gøres. Vi vil mangle vores vejleder og nogen vil højst sandsynligt forlade skolen før tid i
</t>
  </si>
  <si>
    <t>Det kan næsten ikke undgås at enkelte elever er fraværende i projektets forløb. Dette kan imødekommes ved at undlade at tildele den enkelte person for stort ansvar og i stedet dele det ud på</t>
  </si>
  <si>
    <t>flere personer, samt at tage højde for mindre forsinkelser i tidsplanen. Hvis en større del af holdet er fraværende, vil en del af dagens opgaver ikke kunne udføres.</t>
  </si>
  <si>
    <t>Fraværende studerende</t>
  </si>
  <si>
    <t>Artefakter lever ikke op til kravene og skal laves om</t>
  </si>
  <si>
    <t>Lavt fremmøde til kundemøder</t>
  </si>
  <si>
    <t>Det er primært fremmøde fra vores side, der er et problem, da der er masser af HØK-studerende. Hvis vi ikke har stort nok fremmøde, så vil vi ikke kunne stille 2 mand til hvert møde. Det sænker</t>
  </si>
  <si>
    <t>kvaliteten af møderne og stiller os i dårligt lys overfor vores kunder. Det er svært at imødekomme denne risiko, men man kan afsætte nok tid til at aflyse mødet og aftale et nyt møde på et tidspunkt</t>
  </si>
  <si>
    <t>hvor vi kan stille med flere DAT-studerende. Man kan også konferere på mail. På denne måde mindsker vi konsekvensen.</t>
  </si>
  <si>
    <t>For at imødekomme denne risiko kan man enten planlægge arbejdet på et andet tidspunkt, eller aftale at de fraværende skal løse enkelte opgaver derhjemme. Vi har allerede en strategi i spil, da</t>
  </si>
  <si>
    <t>der er masser af DAT-studerende, så vi har nemmere ved at undvære enkelte personer.</t>
  </si>
  <si>
    <t>Revideret prioritet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</si>
</sst>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vertical="top" wrapText="1"/>
    </xf>
    <xf numFmtId="0" fontId="0" fillId="0" borderId="0" xfId="0" applyAlignment="1">
      <alignment vertical="top"/>
    </xf>
    <xf numFmtId="0" fontId="1" fillId="0" borderId="0" xfId="0" applyFont="1"/>
    <xf numFmtId="0" fontId="0" fillId="0" borderId="0" xfId="0" applyFont="1"/>
    <xf numFmtId="0" fontId="0" fillId="0" borderId="0" xfId="0" applyAlignment="1">
      <alignment horizontal="center" vertical="top"/>
    </xf>
    <xf numFmtId="0" fontId="0" fillId="0" borderId="0" xfId="0" applyAlignment="1">
      <alignment horizontal="center"/>
    </xf>
    <xf numFmtId="2" fontId="0" fillId="0" borderId="0" xfId="0" applyNumberFormat="1" applyAlignment="1">
      <alignment horizontal="center"/>
    </xf>
    <xf numFmtId="2" fontId="0" fillId="0" borderId="0" xfId="0" applyNumberFormat="1" applyAlignment="1">
      <alignment horizontal="center" vertical="top"/>
    </xf>
    <xf numFmtId="2" fontId="0" fillId="0" borderId="0" xfId="0" quotePrefix="1" applyNumberFormat="1" applyAlignment="1">
      <alignment horizontal="center"/>
    </xf>
    <xf numFmtId="2" fontId="0" fillId="0" borderId="0" xfId="0" applyNumberFormat="1" applyFont="1" applyAlignment="1">
      <alignment horizontal="center"/>
    </xf>
    <xf numFmtId="0" fontId="0" fillId="0" borderId="0" xfId="0" applyAlignment="1">
      <alignment horizontal="left"/>
    </xf>
    <xf numFmtId="2" fontId="1" fillId="0" borderId="0" xfId="0" applyNumberFormat="1" applyFont="1" applyAlignment="1">
      <alignment horizontal="center"/>
    </xf>
    <xf numFmtId="0" fontId="0" fillId="0" borderId="0" xfId="0" applyFont="1" applyAlignment="1">
      <alignment horizontal="center"/>
    </xf>
  </cellXfs>
  <cellStyles count="1">
    <cellStyle name="Normal" xfId="0" builtinId="0"/>
  </cellStyles>
  <dxfs count="7">
    <dxf>
      <font>
        <b/>
        <i val="0"/>
        <strike val="0"/>
        <condense val="0"/>
        <extend val="0"/>
        <outline val="0"/>
        <shadow val="0"/>
        <u val="none"/>
        <vertAlign val="baseline"/>
        <sz val="11"/>
        <color theme="1"/>
        <name val="Calibri"/>
        <family val="2"/>
        <scheme val="minor"/>
      </font>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2" formatCode="0.00"/>
      <alignment horizontal="center" textRotation="0" wrapText="0" indent="0" justifyLastLine="0" shrinkToFit="0" readingOrder="0"/>
    </dxf>
    <dxf>
      <alignment horizontal="center" textRotation="0" wrapText="0" indent="0" justifyLastLine="0" shrinkToFit="0" readingOrder="0"/>
    </dxf>
    <dxf>
      <numFmt numFmtId="2" formatCode="0.00"/>
      <alignment horizontal="center" textRotation="0" wrapText="0"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397260-D31E-477B-89A6-961FDBE131B9}" name="Tabel1" displayName="Tabel1" ref="A3:H28" totalsRowShown="0" headerRowDxfId="6">
  <autoFilter ref="A3:H28" xr:uid="{AA86F00A-DA21-4827-B0D8-6BCEC3DAC387}"/>
  <sortState xmlns:xlrd2="http://schemas.microsoft.com/office/spreadsheetml/2017/richdata2" ref="A4:H28">
    <sortCondition descending="1" ref="E3:E28"/>
  </sortState>
  <tableColumns count="8">
    <tableColumn id="1" xr3:uid="{B84FA912-7BB2-4940-A3E0-F0EAAC086151}" name="Risiko"/>
    <tableColumn id="2" xr3:uid="{FFCA38F3-B823-4702-BA36-8A383B17C202}" name="Sandsynlighed i %" dataDxfId="5"/>
    <tableColumn id="3" xr3:uid="{F0F4BD64-048E-40AE-BDFD-857211653072}" name="Konsekvensskala" dataDxfId="4"/>
    <tableColumn id="9" xr3:uid="{B057A0F0-D712-4481-BF4A-58522E75549F}" name="Konsekvens"/>
    <tableColumn id="4" xr3:uid="{C69EBE3E-9544-4CBD-BE4A-8EACF389D6E9}" name="Prioritet" dataDxfId="3">
      <calculatedColumnFormula>Tabel1[[#This Row],[Sandsynlighed i %]]*Tabel1[[#This Row],[Konsekvensskala]]</calculatedColumnFormula>
    </tableColumn>
    <tableColumn id="6" xr3:uid="{272ED536-391A-48BC-9F10-E038B228E382}" name="Revideret sandsynlighed" dataDxfId="2">
      <calculatedColumnFormula>80/100</calculatedColumnFormula>
    </tableColumn>
    <tableColumn id="7" xr3:uid="{BD39B864-CB6A-49B1-A1EE-99FB8E803D33}" name="Revideret konsekvens" dataDxfId="1"/>
    <tableColumn id="5" xr3:uid="{CF8567F8-0998-48D0-9190-051B47196ACF}" name="Revideret prioritet" dataDxfId="0">
      <calculatedColumnFormula>Tabel1[[#This Row],[Revideret sandsynlighed]]*Tabel1[[#This Row],[Revideret konsekvens]]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777-770E-43E9-834E-B9A0A26ECF9E}">
  <dimension ref="A1:H70"/>
  <sheetViews>
    <sheetView tabSelected="1" workbookViewId="0">
      <selection activeCell="E1" sqref="E1"/>
    </sheetView>
  </sheetViews>
  <sheetFormatPr defaultRowHeight="14.4" x14ac:dyDescent="0.3"/>
  <cols>
    <col min="1" max="1" width="53.6640625" customWidth="1"/>
    <col min="2" max="2" width="18.33203125" bestFit="1" customWidth="1"/>
    <col min="3" max="3" width="17.5546875" bestFit="1" customWidth="1"/>
    <col min="4" max="4" width="41.88671875" bestFit="1" customWidth="1"/>
    <col min="5" max="5" width="10" bestFit="1" customWidth="1"/>
    <col min="6" max="6" width="24" bestFit="1" customWidth="1"/>
    <col min="7" max="7" width="21.77734375" bestFit="1" customWidth="1"/>
    <col min="8" max="8" width="18.5546875" bestFit="1" customWidth="1"/>
  </cols>
  <sheetData>
    <row r="1" spans="1:8" ht="25.8" x14ac:dyDescent="0.5">
      <c r="A1" s="1" t="s">
        <v>0</v>
      </c>
    </row>
    <row r="3" spans="1:8" x14ac:dyDescent="0.3">
      <c r="A3" s="4" t="s">
        <v>1</v>
      </c>
      <c r="B3" s="4" t="s">
        <v>10</v>
      </c>
      <c r="C3" s="4" t="s">
        <v>26</v>
      </c>
      <c r="D3" s="4" t="s">
        <v>2</v>
      </c>
      <c r="E3" s="4" t="s">
        <v>11</v>
      </c>
      <c r="F3" s="4" t="s">
        <v>12</v>
      </c>
      <c r="G3" s="4" t="s">
        <v>13</v>
      </c>
      <c r="H3" s="4" t="s">
        <v>84</v>
      </c>
    </row>
    <row r="4" spans="1:8" x14ac:dyDescent="0.3">
      <c r="A4" t="s">
        <v>55</v>
      </c>
      <c r="B4" s="8">
        <f>90/100</f>
        <v>0.9</v>
      </c>
      <c r="C4" s="7">
        <v>3</v>
      </c>
      <c r="D4" t="s">
        <v>33</v>
      </c>
      <c r="E4" s="13">
        <f>Tabel1[[#This Row],[Sandsynlighed i %]]*Tabel1[[#This Row],[Konsekvensskala]]</f>
        <v>2.7</v>
      </c>
      <c r="F4" s="8">
        <v>0.4</v>
      </c>
      <c r="G4" s="7">
        <v>3</v>
      </c>
      <c r="H4" s="13">
        <f>Tabel1[[#This Row],[Revideret sandsynlighed]]*Tabel1[[#This Row],[Revideret konsekvens]]</f>
        <v>1.2000000000000002</v>
      </c>
    </row>
    <row r="5" spans="1:8" x14ac:dyDescent="0.3">
      <c r="A5" t="s">
        <v>5</v>
      </c>
      <c r="B5" s="8">
        <f>80/100</f>
        <v>0.8</v>
      </c>
      <c r="C5" s="7">
        <v>3</v>
      </c>
      <c r="D5" t="s">
        <v>27</v>
      </c>
      <c r="E5" s="13">
        <f>Tabel1[[#This Row],[Sandsynlighed i %]]*Tabel1[[#This Row],[Konsekvensskala]]</f>
        <v>2.4000000000000004</v>
      </c>
      <c r="F5" s="8">
        <v>0.1</v>
      </c>
      <c r="G5" s="7">
        <v>3</v>
      </c>
      <c r="H5" s="13">
        <f>Tabel1[[#This Row],[Revideret sandsynlighed]]*Tabel1[[#This Row],[Revideret konsekvens]]</f>
        <v>0.30000000000000004</v>
      </c>
    </row>
    <row r="6" spans="1:8" x14ac:dyDescent="0.3">
      <c r="A6" t="s">
        <v>61</v>
      </c>
      <c r="B6" s="8">
        <f>0.85</f>
        <v>0.85</v>
      </c>
      <c r="C6" s="7">
        <v>2</v>
      </c>
      <c r="D6" t="s">
        <v>28</v>
      </c>
      <c r="E6" s="13">
        <f>Tabel1[[#This Row],[Sandsynlighed i %]]*Tabel1[[#This Row],[Konsekvensskala]]</f>
        <v>1.7</v>
      </c>
      <c r="F6" s="8">
        <v>0.85</v>
      </c>
      <c r="G6" s="7">
        <v>1</v>
      </c>
      <c r="H6" s="13">
        <f>Tabel1[[#This Row],[Revideret sandsynlighed]]*Tabel1[[#This Row],[Revideret konsekvens]]</f>
        <v>0.85</v>
      </c>
    </row>
    <row r="7" spans="1:8" x14ac:dyDescent="0.3">
      <c r="A7" t="s">
        <v>37</v>
      </c>
      <c r="B7" s="8">
        <f>80/100</f>
        <v>0.8</v>
      </c>
      <c r="C7" s="7">
        <v>2</v>
      </c>
      <c r="D7" t="s">
        <v>28</v>
      </c>
      <c r="E7" s="13">
        <f>Tabel1[[#This Row],[Sandsynlighed i %]]*Tabel1[[#This Row],[Konsekvensskala]]</f>
        <v>1.6</v>
      </c>
      <c r="F7" s="8">
        <f>10/100</f>
        <v>0.1</v>
      </c>
      <c r="G7" s="7">
        <v>2</v>
      </c>
      <c r="H7" s="13">
        <f>Tabel1[[#This Row],[Revideret sandsynlighed]]*Tabel1[[#This Row],[Revideret konsekvens]]</f>
        <v>0.2</v>
      </c>
    </row>
    <row r="8" spans="1:8" x14ac:dyDescent="0.3">
      <c r="A8" s="3" t="s">
        <v>47</v>
      </c>
      <c r="B8" s="9">
        <f>80/100</f>
        <v>0.8</v>
      </c>
      <c r="C8" s="6">
        <v>2</v>
      </c>
      <c r="D8" s="2" t="s">
        <v>25</v>
      </c>
      <c r="E8" s="13">
        <f>Tabel1[[#This Row],[Sandsynlighed i %]]*Tabel1[[#This Row],[Konsekvensskala]]</f>
        <v>1.6</v>
      </c>
      <c r="F8" s="9">
        <v>0.8</v>
      </c>
      <c r="G8" s="7">
        <v>1</v>
      </c>
      <c r="H8" s="13">
        <f>Tabel1[[#This Row],[Revideret sandsynlighed]]*Tabel1[[#This Row],[Revideret konsekvens]]</f>
        <v>0.8</v>
      </c>
    </row>
    <row r="9" spans="1:8" x14ac:dyDescent="0.3">
      <c r="A9" t="s">
        <v>65</v>
      </c>
      <c r="B9" s="8">
        <f>0.8</f>
        <v>0.8</v>
      </c>
      <c r="C9" s="7">
        <v>2</v>
      </c>
      <c r="D9" t="s">
        <v>58</v>
      </c>
      <c r="E9" s="13">
        <f>Tabel1[[#This Row],[Sandsynlighed i %]]*Tabel1[[#This Row],[Konsekvensskala]]</f>
        <v>1.6</v>
      </c>
      <c r="F9" s="8">
        <v>0.8</v>
      </c>
      <c r="G9" s="7">
        <v>1</v>
      </c>
      <c r="H9" s="13">
        <f>Tabel1[[#This Row],[Revideret sandsynlighed]]*Tabel1[[#This Row],[Revideret konsekvens]]</f>
        <v>0.8</v>
      </c>
    </row>
    <row r="10" spans="1:8" x14ac:dyDescent="0.3">
      <c r="A10" t="s">
        <v>66</v>
      </c>
      <c r="B10" s="8">
        <v>0.4</v>
      </c>
      <c r="C10" s="7">
        <v>3</v>
      </c>
      <c r="D10" t="s">
        <v>58</v>
      </c>
      <c r="E10" s="13">
        <f>Tabel1[[#This Row],[Sandsynlighed i %]]*Tabel1[[#This Row],[Konsekvensskala]]</f>
        <v>1.2000000000000002</v>
      </c>
      <c r="F10" s="8">
        <v>0.4</v>
      </c>
      <c r="G10" s="7">
        <v>2</v>
      </c>
      <c r="H10" s="13">
        <f>Tabel1[[#This Row],[Revideret sandsynlighed]]*Tabel1[[#This Row],[Revideret konsekvens]]</f>
        <v>0.8</v>
      </c>
    </row>
    <row r="11" spans="1:8" x14ac:dyDescent="0.3">
      <c r="A11" t="s">
        <v>64</v>
      </c>
      <c r="B11" s="8">
        <f>0.6</f>
        <v>0.6</v>
      </c>
      <c r="C11" s="7">
        <v>2</v>
      </c>
      <c r="D11" t="s">
        <v>28</v>
      </c>
      <c r="E11" s="13">
        <f>Tabel1[[#This Row],[Sandsynlighed i %]]*Tabel1[[#This Row],[Konsekvensskala]]</f>
        <v>1.2</v>
      </c>
      <c r="F11" s="8">
        <v>0.6</v>
      </c>
      <c r="G11" s="7">
        <v>1</v>
      </c>
      <c r="H11" s="13">
        <f>Tabel1[[#This Row],[Revideret sandsynlighed]]*Tabel1[[#This Row],[Revideret konsekvens]]</f>
        <v>0.6</v>
      </c>
    </row>
    <row r="12" spans="1:8" x14ac:dyDescent="0.3">
      <c r="A12" s="3" t="s">
        <v>46</v>
      </c>
      <c r="B12" s="9">
        <v>0.35</v>
      </c>
      <c r="C12" s="6">
        <v>3</v>
      </c>
      <c r="D12" s="2" t="s">
        <v>50</v>
      </c>
      <c r="E12" s="13">
        <f>Tabel1[[#This Row],[Sandsynlighed i %]]*Tabel1[[#This Row],[Konsekvensskala]]</f>
        <v>1.0499999999999998</v>
      </c>
      <c r="F12" s="9">
        <v>0.35</v>
      </c>
      <c r="G12" s="7">
        <v>2</v>
      </c>
      <c r="H12" s="13">
        <f>Tabel1[[#This Row],[Revideret sandsynlighed]]*Tabel1[[#This Row],[Revideret konsekvens]]</f>
        <v>0.7</v>
      </c>
    </row>
    <row r="13" spans="1:8" x14ac:dyDescent="0.3">
      <c r="A13" t="s">
        <v>7</v>
      </c>
      <c r="B13" s="8">
        <f>50/100</f>
        <v>0.5</v>
      </c>
      <c r="C13" s="7">
        <v>2</v>
      </c>
      <c r="D13" t="s">
        <v>9</v>
      </c>
      <c r="E13" s="13">
        <f>Tabel1[[#This Row],[Sandsynlighed i %]]*Tabel1[[#This Row],[Konsekvensskala]]</f>
        <v>1</v>
      </c>
      <c r="F13" s="8">
        <v>0.1</v>
      </c>
      <c r="G13" s="7">
        <v>2</v>
      </c>
      <c r="H13" s="13">
        <f>Tabel1[[#This Row],[Revideret sandsynlighed]]*Tabel1[[#This Row],[Revideret konsekvens]]</f>
        <v>0.2</v>
      </c>
    </row>
    <row r="14" spans="1:8" x14ac:dyDescent="0.3">
      <c r="A14" t="s">
        <v>60</v>
      </c>
      <c r="B14" s="8">
        <v>0.5</v>
      </c>
      <c r="C14" s="7">
        <v>2</v>
      </c>
      <c r="D14" t="s">
        <v>28</v>
      </c>
      <c r="E14" s="13">
        <f>Tabel1[[#This Row],[Sandsynlighed i %]]*Tabel1[[#This Row],[Konsekvensskala]]</f>
        <v>1</v>
      </c>
      <c r="F14" s="8">
        <v>0.5</v>
      </c>
      <c r="G14" s="7">
        <v>1</v>
      </c>
      <c r="H14" s="13">
        <f>Tabel1[[#This Row],[Revideret sandsynlighed]]*Tabel1[[#This Row],[Revideret konsekvens]]</f>
        <v>0.5</v>
      </c>
    </row>
    <row r="15" spans="1:8" x14ac:dyDescent="0.3">
      <c r="A15" t="s">
        <v>67</v>
      </c>
      <c r="B15" s="8">
        <f>0.5</f>
        <v>0.5</v>
      </c>
      <c r="C15" s="7">
        <v>2</v>
      </c>
      <c r="D15" t="s">
        <v>29</v>
      </c>
      <c r="E15" s="13">
        <f>Tabel1[[#This Row],[Sandsynlighed i %]]*Tabel1[[#This Row],[Konsekvensskala]]</f>
        <v>1</v>
      </c>
      <c r="F15" s="8">
        <v>0.5</v>
      </c>
      <c r="G15" s="7">
        <v>1</v>
      </c>
      <c r="H15" s="13">
        <f>Tabel1[[#This Row],[Revideret sandsynlighed]]*Tabel1[[#This Row],[Revideret konsekvens]]</f>
        <v>0.5</v>
      </c>
    </row>
    <row r="16" spans="1:8" x14ac:dyDescent="0.3">
      <c r="A16" t="s">
        <v>4</v>
      </c>
      <c r="B16" s="8">
        <f>100/100</f>
        <v>1</v>
      </c>
      <c r="C16" s="7">
        <v>1</v>
      </c>
      <c r="D16" t="s">
        <v>28</v>
      </c>
      <c r="E16" s="13">
        <f>Tabel1[[#This Row],[Sandsynlighed i %]]*Tabel1[[#This Row],[Konsekvensskala]]</f>
        <v>1</v>
      </c>
      <c r="F16" s="8">
        <f>100/100</f>
        <v>1</v>
      </c>
      <c r="G16" s="7">
        <v>0</v>
      </c>
      <c r="H16" s="13">
        <f>Tabel1[[#This Row],[Revideret sandsynlighed]]*Tabel1[[#This Row],[Revideret konsekvens]]</f>
        <v>0</v>
      </c>
    </row>
    <row r="17" spans="1:8" x14ac:dyDescent="0.3">
      <c r="A17" t="s">
        <v>57</v>
      </c>
      <c r="B17" s="8">
        <v>0.5</v>
      </c>
      <c r="C17" s="7">
        <v>2</v>
      </c>
      <c r="D17" t="s">
        <v>53</v>
      </c>
      <c r="E17" s="13">
        <f>Tabel1[[#This Row],[Sandsynlighed i %]]*Tabel1[[#This Row],[Konsekvensskala]]</f>
        <v>1</v>
      </c>
      <c r="F17" s="8">
        <v>0.35</v>
      </c>
      <c r="G17" s="7">
        <v>2</v>
      </c>
      <c r="H17" s="13">
        <f>Tabel1[[#This Row],[Revideret sandsynlighed]]*Tabel1[[#This Row],[Revideret konsekvens]]</f>
        <v>0.7</v>
      </c>
    </row>
    <row r="18" spans="1:8" x14ac:dyDescent="0.3">
      <c r="A18" t="s">
        <v>56</v>
      </c>
      <c r="B18" s="8">
        <v>0.99</v>
      </c>
      <c r="C18" s="7">
        <v>1</v>
      </c>
      <c r="D18" t="s">
        <v>52</v>
      </c>
      <c r="E18" s="13">
        <f>Tabel1[[#This Row],[Sandsynlighed i %]]*Tabel1[[#This Row],[Konsekvensskala]]</f>
        <v>0.99</v>
      </c>
      <c r="F18" s="8">
        <v>0.85</v>
      </c>
      <c r="G18" s="7">
        <v>1</v>
      </c>
      <c r="H18" s="13">
        <f>Tabel1[[#This Row],[Revideret sandsynlighed]]*Tabel1[[#This Row],[Revideret konsekvens]]</f>
        <v>0.85</v>
      </c>
    </row>
    <row r="19" spans="1:8" x14ac:dyDescent="0.3">
      <c r="A19" t="s">
        <v>62</v>
      </c>
      <c r="B19" s="8">
        <f>99/100</f>
        <v>0.99</v>
      </c>
      <c r="C19" s="7">
        <v>1</v>
      </c>
      <c r="D19" t="s">
        <v>28</v>
      </c>
      <c r="E19" s="13">
        <f>Tabel1[[#This Row],[Sandsynlighed i %]]*Tabel1[[#This Row],[Konsekvensskala]]</f>
        <v>0.99</v>
      </c>
      <c r="F19" s="8">
        <v>0.99</v>
      </c>
      <c r="G19" s="7">
        <v>0</v>
      </c>
      <c r="H19" s="13">
        <f>Tabel1[[#This Row],[Revideret sandsynlighed]]*Tabel1[[#This Row],[Revideret konsekvens]]</f>
        <v>0</v>
      </c>
    </row>
    <row r="20" spans="1:8" x14ac:dyDescent="0.3">
      <c r="A20" t="s">
        <v>54</v>
      </c>
      <c r="B20" s="8">
        <f>0.2</f>
        <v>0.2</v>
      </c>
      <c r="C20" s="7">
        <v>4</v>
      </c>
      <c r="D20" t="s">
        <v>28</v>
      </c>
      <c r="E20" s="13">
        <f>Tabel1[[#This Row],[Sandsynlighed i %]]*Tabel1[[#This Row],[Konsekvensskala]]</f>
        <v>0.8</v>
      </c>
      <c r="F20" s="10">
        <v>0.05</v>
      </c>
      <c r="G20" s="7">
        <v>4</v>
      </c>
      <c r="H20" s="13">
        <f>Tabel1[[#This Row],[Revideret sandsynlighed]]*Tabel1[[#This Row],[Revideret konsekvens]]</f>
        <v>0.2</v>
      </c>
    </row>
    <row r="21" spans="1:8" x14ac:dyDescent="0.3">
      <c r="A21" t="s">
        <v>63</v>
      </c>
      <c r="B21" s="8">
        <f>0.2</f>
        <v>0.2</v>
      </c>
      <c r="C21" s="7">
        <v>3</v>
      </c>
      <c r="D21" t="s">
        <v>28</v>
      </c>
      <c r="E21" s="13">
        <f>Tabel1[[#This Row],[Sandsynlighed i %]]*Tabel1[[#This Row],[Konsekvensskala]]</f>
        <v>0.60000000000000009</v>
      </c>
      <c r="F21" s="8">
        <v>0.2</v>
      </c>
      <c r="G21" s="7">
        <v>2</v>
      </c>
      <c r="H21" s="13">
        <f>Tabel1[[#This Row],[Revideret sandsynlighed]]*Tabel1[[#This Row],[Revideret konsekvens]]</f>
        <v>0.4</v>
      </c>
    </row>
    <row r="22" spans="1:8" x14ac:dyDescent="0.3">
      <c r="A22" t="s">
        <v>68</v>
      </c>
      <c r="B22" s="8">
        <f>15/100</f>
        <v>0.15</v>
      </c>
      <c r="C22" s="7">
        <v>4</v>
      </c>
      <c r="D22" t="s">
        <v>29</v>
      </c>
      <c r="E22" s="13">
        <f>Tabel1[[#This Row],[Sandsynlighed i %]]*Tabel1[[#This Row],[Konsekvensskala]]</f>
        <v>0.6</v>
      </c>
      <c r="F22" s="8">
        <f>15/100</f>
        <v>0.15</v>
      </c>
      <c r="G22" s="7">
        <v>2</v>
      </c>
      <c r="H22" s="13">
        <f>Tabel1[[#This Row],[Revideret sandsynlighed]]*Tabel1[[#This Row],[Revideret konsekvens]]</f>
        <v>0.3</v>
      </c>
    </row>
    <row r="23" spans="1:8" x14ac:dyDescent="0.3">
      <c r="A23" s="5" t="s">
        <v>48</v>
      </c>
      <c r="B23" s="11">
        <v>0.1</v>
      </c>
      <c r="C23" s="14">
        <v>4</v>
      </c>
      <c r="D23" t="s">
        <v>51</v>
      </c>
      <c r="E23" s="13">
        <f>Tabel1[[#This Row],[Sandsynlighed i %]]*Tabel1[[#This Row],[Konsekvensskala]]</f>
        <v>0.4</v>
      </c>
      <c r="F23" s="11">
        <v>0.1</v>
      </c>
      <c r="G23" s="14">
        <v>3</v>
      </c>
      <c r="H23" s="13">
        <f>Tabel1[[#This Row],[Revideret sandsynlighed]]*Tabel1[[#This Row],[Revideret konsekvens]]</f>
        <v>0.30000000000000004</v>
      </c>
    </row>
    <row r="24" spans="1:8" x14ac:dyDescent="0.3">
      <c r="A24" t="s">
        <v>6</v>
      </c>
      <c r="B24" s="8">
        <f>5/100</f>
        <v>0.05</v>
      </c>
      <c r="C24" s="7">
        <v>5</v>
      </c>
      <c r="D24" t="s">
        <v>8</v>
      </c>
      <c r="E24" s="13">
        <f>Tabel1[[#This Row],[Sandsynlighed i %]]*Tabel1[[#This Row],[Konsekvensskala]]</f>
        <v>0.25</v>
      </c>
      <c r="F24" s="8">
        <f>5/100</f>
        <v>0.05</v>
      </c>
      <c r="G24" s="7">
        <v>3</v>
      </c>
      <c r="H24" s="13">
        <f>Tabel1[[#This Row],[Revideret sandsynlighed]]*Tabel1[[#This Row],[Revideret konsekvens]]</f>
        <v>0.15000000000000002</v>
      </c>
    </row>
    <row r="25" spans="1:8" x14ac:dyDescent="0.3">
      <c r="A25" t="s">
        <v>59</v>
      </c>
      <c r="B25" s="8">
        <f>5/100</f>
        <v>0.05</v>
      </c>
      <c r="C25" s="7">
        <v>1</v>
      </c>
      <c r="D25" t="s">
        <v>31</v>
      </c>
      <c r="E25" s="13">
        <f>Tabel1[[#This Row],[Sandsynlighed i %]]*Tabel1[[#This Row],[Konsekvensskala]]</f>
        <v>0.05</v>
      </c>
      <c r="F25" s="8"/>
      <c r="G25" s="7"/>
      <c r="H25" s="13">
        <f>Tabel1[[#This Row],[Revideret sandsynlighed]]*Tabel1[[#This Row],[Revideret konsekvens]]</f>
        <v>0</v>
      </c>
    </row>
    <row r="26" spans="1:8" x14ac:dyDescent="0.3">
      <c r="A26" s="5" t="s">
        <v>49</v>
      </c>
      <c r="B26" s="11">
        <f>0.01</f>
        <v>0.01</v>
      </c>
      <c r="C26" s="14">
        <v>5</v>
      </c>
      <c r="D26" s="5" t="s">
        <v>30</v>
      </c>
      <c r="E26" s="13">
        <f>Tabel1[[#This Row],[Sandsynlighed i %]]*Tabel1[[#This Row],[Konsekvensskala]]</f>
        <v>0.05</v>
      </c>
      <c r="F26" s="11">
        <f>0.01</f>
        <v>0.01</v>
      </c>
      <c r="G26" s="14">
        <v>4</v>
      </c>
      <c r="H26" s="13">
        <f>Tabel1[[#This Row],[Revideret sandsynlighed]]*Tabel1[[#This Row],[Revideret konsekvens]]</f>
        <v>0.04</v>
      </c>
    </row>
    <row r="27" spans="1:8" x14ac:dyDescent="0.3">
      <c r="A27" t="s">
        <v>69</v>
      </c>
      <c r="B27" s="8">
        <f>1/100</f>
        <v>0.01</v>
      </c>
      <c r="C27" s="7">
        <v>4</v>
      </c>
      <c r="D27" t="s">
        <v>30</v>
      </c>
      <c r="E27" s="13">
        <f>Tabel1[[#This Row],[Sandsynlighed i %]]*Tabel1[[#This Row],[Konsekvensskala]]</f>
        <v>0.04</v>
      </c>
      <c r="F27" s="8">
        <f>1/100</f>
        <v>0.01</v>
      </c>
      <c r="G27" s="7">
        <v>3</v>
      </c>
      <c r="H27" s="13">
        <f>Tabel1[[#This Row],[Revideret sandsynlighed]]*Tabel1[[#This Row],[Revideret konsekvens]]</f>
        <v>0.03</v>
      </c>
    </row>
    <row r="28" spans="1:8" x14ac:dyDescent="0.3">
      <c r="A28" t="s">
        <v>70</v>
      </c>
      <c r="B28" s="8">
        <f>5/1000</f>
        <v>5.0000000000000001E-3</v>
      </c>
      <c r="C28" s="7">
        <v>5</v>
      </c>
      <c r="D28" t="s">
        <v>30</v>
      </c>
      <c r="E28" s="13">
        <f>Tabel1[[#This Row],[Sandsynlighed i %]]*Tabel1[[#This Row],[Konsekvensskala]]</f>
        <v>2.5000000000000001E-2</v>
      </c>
      <c r="F28" s="8">
        <f>5/1000</f>
        <v>5.0000000000000001E-3</v>
      </c>
      <c r="G28" s="7">
        <v>3</v>
      </c>
      <c r="H28" s="13">
        <f>Tabel1[[#This Row],[Revideret sandsynlighed]]*Tabel1[[#This Row],[Revideret konsekvens]]</f>
        <v>1.4999999999999999E-2</v>
      </c>
    </row>
    <row r="30" spans="1:8" x14ac:dyDescent="0.3">
      <c r="A30" s="4" t="s">
        <v>72</v>
      </c>
    </row>
    <row r="31" spans="1:8" x14ac:dyDescent="0.3">
      <c r="A31" s="3" t="s">
        <v>73</v>
      </c>
    </row>
    <row r="32" spans="1:8" x14ac:dyDescent="0.3">
      <c r="A32" t="s">
        <v>14</v>
      </c>
    </row>
    <row r="33" spans="1:1" x14ac:dyDescent="0.3">
      <c r="A33" t="s">
        <v>35</v>
      </c>
    </row>
    <row r="35" spans="1:1" x14ac:dyDescent="0.3">
      <c r="A35" s="4" t="s">
        <v>32</v>
      </c>
    </row>
    <row r="36" spans="1:1" x14ac:dyDescent="0.3">
      <c r="A36" t="s">
        <v>34</v>
      </c>
    </row>
    <row r="37" spans="1:1" x14ac:dyDescent="0.3">
      <c r="A37" t="s">
        <v>71</v>
      </c>
    </row>
    <row r="39" spans="1:1" x14ac:dyDescent="0.3">
      <c r="A39" s="4" t="s">
        <v>5</v>
      </c>
    </row>
    <row r="40" spans="1:1" x14ac:dyDescent="0.3">
      <c r="A40" s="5" t="s">
        <v>15</v>
      </c>
    </row>
    <row r="41" spans="1:1" x14ac:dyDescent="0.3">
      <c r="A41" s="5" t="s">
        <v>16</v>
      </c>
    </row>
    <row r="42" spans="1:1" x14ac:dyDescent="0.3">
      <c r="A42" s="5"/>
    </row>
    <row r="43" spans="1:1" x14ac:dyDescent="0.3">
      <c r="A43" s="4" t="s">
        <v>7</v>
      </c>
    </row>
    <row r="44" spans="1:1" x14ac:dyDescent="0.3">
      <c r="A44" t="s">
        <v>17</v>
      </c>
    </row>
    <row r="45" spans="1:1" x14ac:dyDescent="0.3">
      <c r="A45" t="s">
        <v>18</v>
      </c>
    </row>
    <row r="47" spans="1:1" x14ac:dyDescent="0.3">
      <c r="A47" s="4" t="s">
        <v>77</v>
      </c>
    </row>
    <row r="48" spans="1:1" x14ac:dyDescent="0.3">
      <c r="A48" t="s">
        <v>19</v>
      </c>
    </row>
    <row r="50" spans="1:1" x14ac:dyDescent="0.3">
      <c r="A50" s="4" t="s">
        <v>76</v>
      </c>
    </row>
    <row r="51" spans="1:1" x14ac:dyDescent="0.3">
      <c r="A51" s="5" t="s">
        <v>74</v>
      </c>
    </row>
    <row r="52" spans="1:1" x14ac:dyDescent="0.3">
      <c r="A52" s="5" t="s">
        <v>75</v>
      </c>
    </row>
    <row r="53" spans="1:1" x14ac:dyDescent="0.3">
      <c r="A53" s="5" t="s">
        <v>82</v>
      </c>
    </row>
    <row r="54" spans="1:1" x14ac:dyDescent="0.3">
      <c r="A54" s="5" t="s">
        <v>83</v>
      </c>
    </row>
    <row r="55" spans="1:1" x14ac:dyDescent="0.3">
      <c r="A55" s="5"/>
    </row>
    <row r="56" spans="1:1" x14ac:dyDescent="0.3">
      <c r="A56" s="4" t="s">
        <v>3</v>
      </c>
    </row>
    <row r="57" spans="1:1" x14ac:dyDescent="0.3">
      <c r="A57" t="s">
        <v>20</v>
      </c>
    </row>
    <row r="58" spans="1:1" x14ac:dyDescent="0.3">
      <c r="A58" t="s">
        <v>21</v>
      </c>
    </row>
    <row r="60" spans="1:1" x14ac:dyDescent="0.3">
      <c r="A60" s="4" t="s">
        <v>78</v>
      </c>
    </row>
    <row r="61" spans="1:1" x14ac:dyDescent="0.3">
      <c r="A61" s="3" t="s">
        <v>79</v>
      </c>
    </row>
    <row r="62" spans="1:1" x14ac:dyDescent="0.3">
      <c r="A62" t="s">
        <v>80</v>
      </c>
    </row>
    <row r="63" spans="1:1" x14ac:dyDescent="0.3">
      <c r="A63" t="s">
        <v>81</v>
      </c>
    </row>
    <row r="65" spans="1:1" x14ac:dyDescent="0.3">
      <c r="A65" s="4" t="s">
        <v>6</v>
      </c>
    </row>
    <row r="66" spans="1:1" x14ac:dyDescent="0.3">
      <c r="A66" t="s">
        <v>22</v>
      </c>
    </row>
    <row r="67" spans="1:1" x14ac:dyDescent="0.3">
      <c r="A67" t="s">
        <v>23</v>
      </c>
    </row>
    <row r="69" spans="1:1" x14ac:dyDescent="0.3">
      <c r="A69" s="4" t="s">
        <v>24</v>
      </c>
    </row>
    <row r="70" spans="1:1" x14ac:dyDescent="0.3">
      <c r="A70" t="s">
        <v>36</v>
      </c>
    </row>
  </sheetData>
  <sortState xmlns:xlrd2="http://schemas.microsoft.com/office/spreadsheetml/2017/richdata2" ref="A12:D28">
    <sortCondition sortBy="cellColor" ref="A7"/>
  </sortState>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CDF8-FC18-4B48-9502-677B79D4312F}">
  <dimension ref="A1:B7"/>
  <sheetViews>
    <sheetView workbookViewId="0">
      <selection activeCell="B4" sqref="B4"/>
    </sheetView>
  </sheetViews>
  <sheetFormatPr defaultRowHeight="14.4" x14ac:dyDescent="0.3"/>
  <cols>
    <col min="2" max="2" width="65.33203125" bestFit="1" customWidth="1"/>
  </cols>
  <sheetData>
    <row r="1" spans="1:2" x14ac:dyDescent="0.3">
      <c r="A1" s="4" t="s">
        <v>38</v>
      </c>
      <c r="B1" s="4" t="s">
        <v>39</v>
      </c>
    </row>
    <row r="2" spans="1:2" x14ac:dyDescent="0.3">
      <c r="A2" s="12">
        <v>5</v>
      </c>
      <c r="B2" t="s">
        <v>40</v>
      </c>
    </row>
    <row r="3" spans="1:2" x14ac:dyDescent="0.3">
      <c r="A3" s="12">
        <v>4</v>
      </c>
      <c r="B3" t="s">
        <v>41</v>
      </c>
    </row>
    <row r="4" spans="1:2" x14ac:dyDescent="0.3">
      <c r="A4" s="12">
        <v>3</v>
      </c>
      <c r="B4" t="s">
        <v>42</v>
      </c>
    </row>
    <row r="5" spans="1:2" x14ac:dyDescent="0.3">
      <c r="A5" s="12">
        <v>2</v>
      </c>
      <c r="B5" t="s">
        <v>43</v>
      </c>
    </row>
    <row r="6" spans="1:2" x14ac:dyDescent="0.3">
      <c r="A6" s="12">
        <v>1</v>
      </c>
      <c r="B6" t="s">
        <v>44</v>
      </c>
    </row>
    <row r="7" spans="1:2" x14ac:dyDescent="0.3">
      <c r="A7" s="12">
        <v>0</v>
      </c>
      <c r="B7"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Risikoanalyse</vt:lpstr>
      <vt:lpstr>Konsekvensskala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Kyhn</dc:creator>
  <cp:lastModifiedBy>Benjamin Kyhn</cp:lastModifiedBy>
  <dcterms:created xsi:type="dcterms:W3CDTF">2020-02-24T09:59:01Z</dcterms:created>
  <dcterms:modified xsi:type="dcterms:W3CDTF">2020-02-25T09:19:06Z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3a9b74b0-238c-453f-ac64-99451138b437</vt:lpwstr>
  </property>
</Properties>
</file>