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/>
  <mc:AlternateContent xmlns:mc="http://schemas.openxmlformats.org/markup-compatibility/2006">
    <mc:Choice Requires="x15">
      <x15ac:absPath xmlns:x15ac="http://schemas.microsoft.com/office/spreadsheetml/2010/11/ac" url="F:\EWS-Bascorro\Bascorro v2 - Mon\RoboMon\"/>
    </mc:Choice>
  </mc:AlternateContent>
  <xr:revisionPtr revIDLastSave="0" documentId="10_ncr:8100000_{555F5DA8-169E-4404-BC78-7A688057C269}" xr6:coauthVersionLast="32" xr6:coauthVersionMax="32" xr10:uidLastSave="{00000000-0000-0000-0000-000000000000}"/>
  <bookViews>
    <workbookView xWindow="0" yWindow="0" windowWidth="20490" windowHeight="775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" i="1" l="1"/>
  <c r="E19" i="1" s="1"/>
  <c r="E20" i="1" s="1"/>
  <c r="C12" i="1" l="1"/>
  <c r="F4" i="1"/>
  <c r="G4" i="1"/>
  <c r="I4" i="1"/>
  <c r="J4" i="1"/>
  <c r="K4" i="1"/>
  <c r="E4" i="1"/>
  <c r="G22" i="1"/>
  <c r="G21" i="1"/>
  <c r="C9" i="1" l="1"/>
  <c r="C8" i="1"/>
  <c r="N3" i="1"/>
  <c r="F8" i="1"/>
  <c r="F6" i="1"/>
  <c r="F9" i="1" l="1"/>
  <c r="F13" i="1" s="1"/>
  <c r="C10" i="1"/>
  <c r="C7" i="1"/>
  <c r="J8" i="1"/>
  <c r="J7" i="1"/>
  <c r="J6" i="1"/>
  <c r="F7" i="1"/>
  <c r="N9" i="1"/>
  <c r="J9" i="1" l="1"/>
  <c r="J10" i="1" s="1"/>
  <c r="J16" i="1" s="1"/>
  <c r="F10" i="1"/>
  <c r="O9" i="1"/>
  <c r="Q9" i="1" s="1"/>
  <c r="R9" i="1" s="1"/>
  <c r="N13" i="1"/>
  <c r="O13" i="1" s="1"/>
  <c r="Q13" i="1" s="1"/>
  <c r="R13" i="1" s="1"/>
  <c r="O3" i="1"/>
  <c r="Q3" i="1" s="1"/>
  <c r="R3" i="1" s="1"/>
  <c r="N7" i="1"/>
  <c r="O7" i="1" s="1"/>
  <c r="Q7" i="1" s="1"/>
  <c r="R7" i="1" s="1"/>
  <c r="J11" i="1" l="1"/>
  <c r="J12" i="1" s="1"/>
  <c r="N11" i="1" s="1"/>
  <c r="O11" i="1" s="1"/>
  <c r="Q11" i="1" s="1"/>
  <c r="R11" i="1" s="1"/>
  <c r="F16" i="1"/>
  <c r="F11" i="1"/>
  <c r="F12" i="1" s="1"/>
  <c r="N5" i="1" s="1"/>
  <c r="F14" i="1" s="1"/>
  <c r="F15" i="1" s="1"/>
  <c r="J13" i="1"/>
  <c r="J14" i="1" l="1"/>
  <c r="J15" i="1" s="1"/>
  <c r="N10" i="1" s="1"/>
  <c r="O12" i="1" s="1"/>
  <c r="Q12" i="1" s="1"/>
  <c r="R12" i="1" s="1"/>
  <c r="N4" i="1"/>
  <c r="O6" i="1" s="1"/>
  <c r="O5" i="1"/>
  <c r="Q5" i="1" s="1"/>
  <c r="R5" i="1" s="1"/>
  <c r="O10" i="1" l="1"/>
  <c r="Q10" i="1" s="1"/>
  <c r="R10" i="1" s="1"/>
  <c r="O4" i="1"/>
  <c r="Q4" i="1" s="1"/>
  <c r="R4" i="1" s="1"/>
  <c r="Q6" i="1"/>
  <c r="R6" i="1" s="1"/>
</calcChain>
</file>

<file path=xl/sharedStrings.xml><?xml version="1.0" encoding="utf-8"?>
<sst xmlns="http://schemas.openxmlformats.org/spreadsheetml/2006/main" count="57" uniqueCount="38">
  <si>
    <t>L1</t>
  </si>
  <si>
    <t>L2</t>
  </si>
  <si>
    <t>L3</t>
  </si>
  <si>
    <t>L4</t>
  </si>
  <si>
    <t>X</t>
  </si>
  <si>
    <t>Y</t>
  </si>
  <si>
    <t>Z</t>
  </si>
  <si>
    <t>A1</t>
  </si>
  <si>
    <t>A2</t>
  </si>
  <si>
    <t>A3</t>
  </si>
  <si>
    <t>A4</t>
  </si>
  <si>
    <t>A5</t>
  </si>
  <si>
    <t>Sudut</t>
  </si>
  <si>
    <t>Norm</t>
  </si>
  <si>
    <t>Hasil</t>
  </si>
  <si>
    <t>PWM</t>
  </si>
  <si>
    <t>Rad</t>
  </si>
  <si>
    <t>a</t>
  </si>
  <si>
    <t>b</t>
  </si>
  <si>
    <t>c</t>
  </si>
  <si>
    <t>L1Kuadrat</t>
  </si>
  <si>
    <t>L2Kuadrat</t>
  </si>
  <si>
    <t>L3Kuadrat</t>
  </si>
  <si>
    <t>L4Kuadrat</t>
  </si>
  <si>
    <t>bKuadrat</t>
  </si>
  <si>
    <t>aKuadrat</t>
  </si>
  <si>
    <t>gama</t>
  </si>
  <si>
    <t>Xkuadrat</t>
  </si>
  <si>
    <t>Ykuadrat</t>
  </si>
  <si>
    <t>Zkuadrat</t>
  </si>
  <si>
    <t xml:space="preserve">            betai = acos((L2+ci)/ai);</t>
  </si>
  <si>
    <t xml:space="preserve">            theta2i = -(gamai + betai);</t>
  </si>
  <si>
    <t xml:space="preserve">            alphai = acos((L2Kuadrat+L3Kuadrat-biKuadrat)/(2*L2*L3));</t>
  </si>
  <si>
    <t xml:space="preserve">            theta5i = theta1i;</t>
  </si>
  <si>
    <t>beta</t>
  </si>
  <si>
    <t>derajat_theta4i = -(180-(alphai*(180/PI))+(theta2i*(180/PI)));</t>
  </si>
  <si>
    <t>alpha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</si>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</sst>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9"/>
      <color theme="1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vertical="center"/>
    </xf>
    <xf numFmtId="0" fontId="0" fillId="2" borderId="0" xfId="0" applyFill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8"/>
  <sheetViews>
    <sheetView tabSelected="1" workbookViewId="0">
      <selection activeCell="H9" sqref="H9"/>
    </sheetView>
  </sheetViews>
  <sheetFormatPr defaultRowHeight="15" x14ac:dyDescent="0.25"/>
  <cols>
    <col min="3" max="3" width="10.42578125" customWidth="1"/>
    <col min="6" max="6" width="10.5703125" customWidth="1"/>
    <col min="13" max="13" width="3.5703125" customWidth="1"/>
    <col min="14" max="14" width="10.5703125" customWidth="1"/>
    <col min="15" max="15" width="11.7109375" customWidth="1"/>
    <col min="16" max="16" width="6" customWidth="1"/>
  </cols>
  <sheetData>
    <row r="1" spans="1:18" x14ac:dyDescent="0.25">
      <c r="E1" s="4" t="s">
        <v>4</v>
      </c>
      <c r="F1" s="4" t="s">
        <v>5</v>
      </c>
      <c r="G1" s="4" t="s">
        <v>6</v>
      </c>
      <c r="I1" t="s">
        <v>4</v>
      </c>
      <c r="J1" t="s">
        <v>5</v>
      </c>
      <c r="K1" t="s">
        <v>6</v>
      </c>
    </row>
    <row r="2" spans="1:18" x14ac:dyDescent="0.25">
      <c r="E2" s="4">
        <v>0</v>
      </c>
      <c r="F2" s="4">
        <v>0</v>
      </c>
      <c r="G2" s="4">
        <v>0</v>
      </c>
      <c r="I2">
        <v>0</v>
      </c>
      <c r="J2">
        <v>0</v>
      </c>
      <c r="K2">
        <v>0</v>
      </c>
      <c r="M2" s="4"/>
      <c r="N2" s="4" t="s">
        <v>16</v>
      </c>
      <c r="O2" s="4" t="s">
        <v>12</v>
      </c>
      <c r="P2" s="4" t="s">
        <v>13</v>
      </c>
      <c r="Q2" s="4" t="s">
        <v>14</v>
      </c>
      <c r="R2" s="4" t="s">
        <v>15</v>
      </c>
    </row>
    <row r="3" spans="1:18" ht="15.75" x14ac:dyDescent="0.25">
      <c r="A3" s="1">
        <v>84</v>
      </c>
      <c r="B3" t="s">
        <v>0</v>
      </c>
      <c r="C3">
        <v>21</v>
      </c>
      <c r="D3">
        <v>55</v>
      </c>
      <c r="E3" s="4">
        <v>0</v>
      </c>
      <c r="F3" s="4">
        <v>0</v>
      </c>
      <c r="G3" s="4">
        <v>196</v>
      </c>
      <c r="I3">
        <v>0</v>
      </c>
      <c r="J3">
        <v>0</v>
      </c>
      <c r="K3">
        <v>216</v>
      </c>
      <c r="M3" s="4" t="s">
        <v>7</v>
      </c>
      <c r="N3" s="4">
        <f>ATAN2(G4,E4)</f>
        <v>0</v>
      </c>
      <c r="O3" s="4">
        <f>DEGREES(N3)</f>
        <v>0</v>
      </c>
      <c r="P3" s="4">
        <v>90</v>
      </c>
      <c r="Q3" s="4">
        <f>P3+O3</f>
        <v>90</v>
      </c>
      <c r="R3" s="4">
        <f>800+(7.7777*Q3)</f>
        <v>1499.9929999999999</v>
      </c>
    </row>
    <row r="4" spans="1:18" ht="15.75" x14ac:dyDescent="0.25">
      <c r="A4" s="1">
        <v>60</v>
      </c>
      <c r="B4" t="s">
        <v>1</v>
      </c>
      <c r="C4">
        <v>88</v>
      </c>
      <c r="D4">
        <v>75</v>
      </c>
      <c r="E4" s="4">
        <f>E2+E3</f>
        <v>0</v>
      </c>
      <c r="F4" s="4">
        <f t="shared" ref="F4:K4" si="0">F2+F3</f>
        <v>0</v>
      </c>
      <c r="G4" s="4">
        <f t="shared" si="0"/>
        <v>196</v>
      </c>
      <c r="I4">
        <f t="shared" si="0"/>
        <v>0</v>
      </c>
      <c r="J4">
        <f t="shared" si="0"/>
        <v>0</v>
      </c>
      <c r="K4">
        <f t="shared" si="0"/>
        <v>216</v>
      </c>
      <c r="M4" s="4" t="s">
        <v>8</v>
      </c>
      <c r="N4" s="4">
        <f>-(F13+F15)</f>
        <v>-0.47816795650423138</v>
      </c>
      <c r="O4" s="4">
        <f t="shared" ref="O4:O13" si="1">DEGREES(N4)</f>
        <v>-27.397005806087581</v>
      </c>
      <c r="P4" s="4">
        <v>90</v>
      </c>
      <c r="Q4" s="4">
        <f t="shared" ref="Q4:Q12" si="2">P4+O4</f>
        <v>62.602994193912423</v>
      </c>
      <c r="R4" s="4">
        <f>800+(7.7777*Q4)</f>
        <v>1286.9073079419927</v>
      </c>
    </row>
    <row r="5" spans="1:18" ht="15.75" x14ac:dyDescent="0.25">
      <c r="A5" s="1">
        <v>64.180000000000007</v>
      </c>
      <c r="B5" t="s">
        <v>2</v>
      </c>
      <c r="C5">
        <v>86</v>
      </c>
      <c r="D5">
        <v>64.180000000000007</v>
      </c>
      <c r="E5" s="4"/>
      <c r="F5" s="4"/>
      <c r="G5" s="4" t="s">
        <v>37</v>
      </c>
      <c r="M5" s="4" t="s">
        <v>9</v>
      </c>
      <c r="N5" s="4">
        <f>ACOS((F12-$C$8-$C$9)/(2*$C$4*$C$5))</f>
        <v>0.96842722085168653</v>
      </c>
      <c r="O5" s="4">
        <f t="shared" si="1"/>
        <v>55.486792520385315</v>
      </c>
      <c r="P5" s="4">
        <v>90</v>
      </c>
      <c r="Q5" s="4">
        <f t="shared" si="2"/>
        <v>145.48679252038531</v>
      </c>
      <c r="R5" s="4">
        <f>800+(7.7777*Q5)</f>
        <v>1931.5526261858008</v>
      </c>
    </row>
    <row r="6" spans="1:18" ht="15.75" x14ac:dyDescent="0.25">
      <c r="A6" s="1">
        <v>46.75</v>
      </c>
      <c r="B6" t="s">
        <v>3</v>
      </c>
      <c r="C6">
        <v>21</v>
      </c>
      <c r="D6">
        <v>45</v>
      </c>
      <c r="E6" s="4" t="s">
        <v>27</v>
      </c>
      <c r="F6" s="4">
        <f>E4*E4</f>
        <v>0</v>
      </c>
      <c r="G6" s="4"/>
      <c r="I6" t="s">
        <v>4</v>
      </c>
      <c r="J6">
        <f>I4*I4</f>
        <v>0</v>
      </c>
      <c r="M6" s="4" t="s">
        <v>10</v>
      </c>
      <c r="N6" s="4"/>
      <c r="O6" s="4">
        <f>-(180-DEGREES(F16)+DEGREES(N4))</f>
        <v>-28.089786714297727</v>
      </c>
      <c r="P6" s="4">
        <v>90</v>
      </c>
      <c r="Q6" s="4">
        <f t="shared" si="2"/>
        <v>61.91021328570227</v>
      </c>
      <c r="R6" s="4">
        <f t="shared" ref="R6:R13" si="3">800+(7.7777*Q6)</f>
        <v>1281.5190658722065</v>
      </c>
    </row>
    <row r="7" spans="1:18" x14ac:dyDescent="0.25">
      <c r="B7" t="s">
        <v>20</v>
      </c>
      <c r="C7">
        <f>C3*C3</f>
        <v>441</v>
      </c>
      <c r="E7" s="4" t="s">
        <v>28</v>
      </c>
      <c r="F7" s="4">
        <f>F4*F4</f>
        <v>0</v>
      </c>
      <c r="G7" s="4"/>
      <c r="I7" t="s">
        <v>5</v>
      </c>
      <c r="J7">
        <f>J4*J4</f>
        <v>0</v>
      </c>
      <c r="M7" s="4" t="s">
        <v>11</v>
      </c>
      <c r="N7" s="4">
        <f>N3</f>
        <v>0</v>
      </c>
      <c r="O7" s="4">
        <f t="shared" si="1"/>
        <v>0</v>
      </c>
      <c r="P7" s="4">
        <v>90</v>
      </c>
      <c r="Q7" s="4">
        <f t="shared" si="2"/>
        <v>90</v>
      </c>
      <c r="R7" s="4">
        <f t="shared" si="3"/>
        <v>1499.9929999999999</v>
      </c>
    </row>
    <row r="8" spans="1:18" x14ac:dyDescent="0.25">
      <c r="B8" t="s">
        <v>21</v>
      </c>
      <c r="C8">
        <f>C4*C4</f>
        <v>7744</v>
      </c>
      <c r="E8" s="4" t="s">
        <v>29</v>
      </c>
      <c r="F8" s="4">
        <f>G4*G4</f>
        <v>38416</v>
      </c>
      <c r="G8" s="4"/>
      <c r="I8" t="s">
        <v>6</v>
      </c>
      <c r="J8">
        <f>K4*K4</f>
        <v>46656</v>
      </c>
    </row>
    <row r="9" spans="1:18" x14ac:dyDescent="0.25">
      <c r="B9" t="s">
        <v>22</v>
      </c>
      <c r="C9">
        <f>C5*C5</f>
        <v>7396</v>
      </c>
      <c r="E9" s="4" t="s">
        <v>18</v>
      </c>
      <c r="F9" s="4">
        <f>( SQRT(F6+F8) ) -$C$3 - $C$6</f>
        <v>154</v>
      </c>
      <c r="G9" s="4"/>
      <c r="I9" t="s">
        <v>18</v>
      </c>
      <c r="J9">
        <f>( SQRT(J6+J8) ) -$C$3 - $C$6</f>
        <v>174</v>
      </c>
      <c r="M9" t="s">
        <v>7</v>
      </c>
      <c r="N9">
        <f>ATAN2(K4,J4)</f>
        <v>0</v>
      </c>
      <c r="O9">
        <f t="shared" si="1"/>
        <v>0</v>
      </c>
      <c r="P9">
        <v>90</v>
      </c>
      <c r="Q9">
        <f t="shared" si="2"/>
        <v>90</v>
      </c>
      <c r="R9">
        <f t="shared" si="3"/>
        <v>1499.9929999999999</v>
      </c>
    </row>
    <row r="10" spans="1:18" x14ac:dyDescent="0.25">
      <c r="B10" t="s">
        <v>23</v>
      </c>
      <c r="C10">
        <f t="shared" ref="C10" si="4">C6*C6</f>
        <v>441</v>
      </c>
      <c r="E10" s="4" t="s">
        <v>24</v>
      </c>
      <c r="F10" s="4">
        <f>F9*F9</f>
        <v>23716</v>
      </c>
      <c r="G10" s="4"/>
      <c r="I10" t="s">
        <v>24</v>
      </c>
      <c r="J10">
        <f>J9*J9</f>
        <v>30276</v>
      </c>
      <c r="M10" t="s">
        <v>8</v>
      </c>
      <c r="N10">
        <f>-(J13+J15)</f>
        <v>0</v>
      </c>
      <c r="O10">
        <f t="shared" si="1"/>
        <v>0</v>
      </c>
      <c r="P10">
        <v>90</v>
      </c>
      <c r="Q10">
        <f t="shared" si="2"/>
        <v>90</v>
      </c>
      <c r="R10">
        <f t="shared" si="3"/>
        <v>1499.9929999999999</v>
      </c>
    </row>
    <row r="11" spans="1:18" x14ac:dyDescent="0.25">
      <c r="E11" s="4" t="s">
        <v>17</v>
      </c>
      <c r="F11" s="4">
        <f>SQRT(F10+F7)</f>
        <v>154</v>
      </c>
      <c r="G11" s="4"/>
      <c r="I11" t="s">
        <v>17</v>
      </c>
      <c r="J11">
        <f>SQRT(J10+J7)</f>
        <v>174</v>
      </c>
      <c r="M11" t="s">
        <v>9</v>
      </c>
      <c r="N11">
        <f>ACOS((J12-$C$8-$C$9)/(2*$C$4*$C$5))</f>
        <v>0</v>
      </c>
      <c r="O11">
        <f t="shared" si="1"/>
        <v>0</v>
      </c>
      <c r="P11">
        <v>90</v>
      </c>
      <c r="Q11">
        <f t="shared" si="2"/>
        <v>90</v>
      </c>
      <c r="R11">
        <f t="shared" si="3"/>
        <v>1499.9929999999999</v>
      </c>
    </row>
    <row r="12" spans="1:18" x14ac:dyDescent="0.25">
      <c r="C12">
        <f>SUM(C3:C6)</f>
        <v>216</v>
      </c>
      <c r="E12" s="4" t="s">
        <v>25</v>
      </c>
      <c r="F12" s="4">
        <f>F11*F11</f>
        <v>23716</v>
      </c>
      <c r="G12" s="4"/>
      <c r="I12" t="s">
        <v>25</v>
      </c>
      <c r="J12">
        <f>J11*J11</f>
        <v>30276</v>
      </c>
      <c r="M12" t="s">
        <v>10</v>
      </c>
      <c r="O12">
        <f>-(180-DEGREES(J16)+DEGREES(N10))</f>
        <v>0</v>
      </c>
      <c r="P12">
        <v>90</v>
      </c>
      <c r="Q12">
        <f t="shared" si="2"/>
        <v>90</v>
      </c>
      <c r="R12">
        <f t="shared" si="3"/>
        <v>1499.9929999999999</v>
      </c>
    </row>
    <row r="13" spans="1:18" x14ac:dyDescent="0.25">
      <c r="E13" s="4" t="s">
        <v>26</v>
      </c>
      <c r="F13" s="4">
        <f>ATAN(F4/F9)</f>
        <v>0</v>
      </c>
      <c r="G13" s="4"/>
      <c r="I13" t="s">
        <v>26</v>
      </c>
      <c r="J13">
        <f>ACOS(J9/J11)</f>
        <v>0</v>
      </c>
      <c r="M13" t="s">
        <v>11</v>
      </c>
      <c r="N13">
        <f>N9</f>
        <v>0</v>
      </c>
      <c r="O13">
        <f t="shared" si="1"/>
        <v>0</v>
      </c>
      <c r="P13">
        <v>90</v>
      </c>
      <c r="Q13">
        <f>P13+O13</f>
        <v>90</v>
      </c>
      <c r="R13">
        <f t="shared" si="3"/>
        <v>1499.9929999999999</v>
      </c>
    </row>
    <row r="14" spans="1:18" x14ac:dyDescent="0.25">
      <c r="E14" s="4" t="s">
        <v>19</v>
      </c>
      <c r="F14" s="4">
        <f>$C$5*COS(N5)</f>
        <v>48.727272727272727</v>
      </c>
      <c r="G14" s="4"/>
      <c r="I14" t="s">
        <v>19</v>
      </c>
      <c r="J14">
        <f>$C$5*COS(N11)</f>
        <v>86</v>
      </c>
      <c r="L14" s="3"/>
    </row>
    <row r="15" spans="1:18" x14ac:dyDescent="0.25">
      <c r="E15" s="4" t="s">
        <v>34</v>
      </c>
      <c r="F15" s="4">
        <f>ACOS(($C$4+F14)/(F11))</f>
        <v>0.47816795650423138</v>
      </c>
      <c r="G15" s="5"/>
      <c r="I15" t="s">
        <v>34</v>
      </c>
      <c r="J15">
        <f>ACOS(($C$4+J14)/(J11))</f>
        <v>0</v>
      </c>
      <c r="L15" s="3" t="s">
        <v>30</v>
      </c>
    </row>
    <row r="16" spans="1:18" x14ac:dyDescent="0.25">
      <c r="E16" s="4" t="s">
        <v>36</v>
      </c>
      <c r="F16" s="4">
        <f>ACOS(($C$8+$C$9-F10)/(2*$C$4*$C$5))</f>
        <v>2.1731654327381067</v>
      </c>
      <c r="G16" s="5"/>
      <c r="I16" t="s">
        <v>36</v>
      </c>
      <c r="J16">
        <f>ACOS(($C$8+$C$9-J10)/(2*$C$4*$C$5))</f>
        <v>3.1415926535897931</v>
      </c>
      <c r="K16" s="3" t="s">
        <v>31</v>
      </c>
    </row>
    <row r="17" spans="5:12" x14ac:dyDescent="0.25">
      <c r="K17" s="3" t="s">
        <v>32</v>
      </c>
    </row>
    <row r="18" spans="5:12" x14ac:dyDescent="0.25">
      <c r="E18">
        <f>1400/180</f>
        <v>7.7777777777777777</v>
      </c>
      <c r="K18" s="3" t="s">
        <v>33</v>
      </c>
    </row>
    <row r="19" spans="5:12" x14ac:dyDescent="0.25">
      <c r="E19">
        <f>90*E18</f>
        <v>700</v>
      </c>
      <c r="L19" s="2" t="s">
        <v>35</v>
      </c>
    </row>
    <row r="20" spans="5:12" x14ac:dyDescent="0.25">
      <c r="E20">
        <f>1500-E19</f>
        <v>800</v>
      </c>
      <c r="G20" s="3"/>
    </row>
    <row r="21" spans="5:12" x14ac:dyDescent="0.25">
      <c r="G21" s="3">
        <f>22/7</f>
        <v>3.1428571428571428</v>
      </c>
      <c r="J21">
        <v>196</v>
      </c>
    </row>
    <row r="22" spans="5:12" x14ac:dyDescent="0.25">
      <c r="G22" s="3">
        <f>180*7/22</f>
        <v>57.272727272727273</v>
      </c>
    </row>
    <row r="23" spans="5:12" x14ac:dyDescent="0.25">
      <c r="G23" s="3"/>
    </row>
    <row r="24" spans="5:12" x14ac:dyDescent="0.25">
      <c r="H24" s="3"/>
    </row>
    <row r="25" spans="5:12" x14ac:dyDescent="0.25">
      <c r="H25" s="3"/>
    </row>
    <row r="26" spans="5:12" x14ac:dyDescent="0.25">
      <c r="H26" s="3"/>
    </row>
    <row r="27" spans="5:12" x14ac:dyDescent="0.25">
      <c r="H27" s="3"/>
    </row>
    <row r="28" spans="5:12" x14ac:dyDescent="0.25">
      <c r="H28" s="3"/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rofiqcp</dc:creator>
  <cp:lastModifiedBy>Lenovo</cp:lastModifiedBy>
  <dcterms:created xsi:type="dcterms:W3CDTF">2018-02-27T16:49:47Z</dcterms:created>
  <dcterms:modified xsi:type="dcterms:W3CDTF">2018-04-19T10:51:16Z</dcterms:modified>
</cp:coreProperties>
</file>