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8135" windowHeight="11760" activeTab="5"/>
  </bookViews>
  <sheets>
    <sheet name="Sheet5" sheetId="5" r:id="rId1"/>
    <sheet name="_TempBoxplot_" sheetId="7" state="hidden" r:id="rId2"/>
    <sheet name="_통계분석결과_" sheetId="8" r:id="rId3"/>
    <sheet name="1번문제" sheetId="1" r:id="rId4"/>
    <sheet name="2번문제" sheetId="2" r:id="rId5"/>
    <sheet name="3, 4번문제" sheetId="3" r:id="rId6"/>
  </sheets>
  <calcPr calcId="125725"/>
</workbook>
</file>

<file path=xl/calcChain.xml><?xml version="1.0" encoding="utf-8"?>
<calcChain xmlns="http://schemas.openxmlformats.org/spreadsheetml/2006/main">
  <c r="B22" i="3"/>
  <c r="B23"/>
  <c r="B24"/>
  <c r="B25"/>
  <c r="B26"/>
  <c r="B27"/>
  <c r="B28"/>
  <c r="B29"/>
  <c r="B30"/>
  <c r="B31"/>
  <c r="B32"/>
  <c r="B33"/>
  <c r="B34"/>
  <c r="B35"/>
  <c r="B36"/>
  <c r="B37"/>
  <c r="B21"/>
  <c r="A33"/>
  <c r="A34"/>
  <c r="A35"/>
  <c r="A36"/>
  <c r="A37"/>
  <c r="A22"/>
  <c r="A23"/>
  <c r="A24"/>
  <c r="A25"/>
  <c r="A26"/>
  <c r="A27"/>
  <c r="A28"/>
  <c r="A29"/>
  <c r="A30"/>
  <c r="A31"/>
  <c r="A32"/>
  <c r="A21"/>
  <c r="D10"/>
  <c r="D9"/>
  <c r="D8"/>
  <c r="D7"/>
  <c r="D6"/>
  <c r="D5"/>
  <c r="D4"/>
  <c r="B5"/>
  <c r="B6"/>
  <c r="B7"/>
  <c r="B8"/>
  <c r="B9"/>
  <c r="B10"/>
  <c r="B11"/>
  <c r="B12"/>
  <c r="B13"/>
  <c r="B4"/>
  <c r="D71" i="2"/>
  <c r="D70"/>
  <c r="D69"/>
  <c r="D68"/>
  <c r="D67"/>
  <c r="D66"/>
  <c r="D65"/>
  <c r="C71"/>
  <c r="C70"/>
  <c r="C69"/>
  <c r="C68"/>
  <c r="C67"/>
  <c r="C66"/>
  <c r="C65"/>
  <c r="B61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C4"/>
  <c r="B4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B40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sharedStrings.xml><?xml version="1.0" encoding="utf-8"?>
<sst xmlns="http://schemas.openxmlformats.org/spreadsheetml/2006/main" count="82" uniqueCount="36">
  <si>
    <t>연도</t>
    <phoneticPr fontId="1" type="noConversion"/>
  </si>
  <si>
    <t>A지역</t>
    <phoneticPr fontId="1" type="noConversion"/>
  </si>
  <si>
    <t>B지역</t>
    <phoneticPr fontId="1" type="noConversion"/>
  </si>
  <si>
    <t>Column1</t>
  </si>
  <si>
    <t>Column2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</si>
  <si>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</si>
  <si>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</si>
  <si>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</si>
  <si>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</si>
  <si>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</si>
  <si>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</si>
  <si>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</si>
  <si>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</si>
  <si>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</si>
  <si>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</si>
  <si>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</si>
  <si>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</si>
  <si>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</si>
  <si>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Pr[ X=x ]</t>
    <phoneticPr fontId="1" type="noConversion"/>
  </si>
  <si>
    <t>시행회수</t>
    <phoneticPr fontId="1" type="noConversion"/>
  </si>
  <si>
    <t>성공률</t>
    <phoneticPr fontId="1" type="noConversion"/>
  </si>
  <si>
    <t>X</t>
    <phoneticPr fontId="1" type="noConversion"/>
  </si>
  <si>
    <t>Pr[ X=x ]</t>
    <phoneticPr fontId="1" type="noConversion"/>
  </si>
  <si>
    <t>Pr[ X&lt;=x ]</t>
    <phoneticPr fontId="1" type="noConversion"/>
  </si>
  <si>
    <t>단위시간당 평균 발생 횟수</t>
    <phoneticPr fontId="1" type="noConversion"/>
  </si>
  <si>
    <t>단위시간당 발생횟수</t>
    <phoneticPr fontId="1" type="noConversion"/>
  </si>
  <si>
    <t>P( X =x )</t>
    <phoneticPr fontId="1" type="noConversion"/>
  </si>
  <si>
    <t>P( X &lt;=x )</t>
    <phoneticPr fontId="1" type="noConversion"/>
  </si>
  <si>
    <t>표준편차</t>
    <phoneticPr fontId="1" type="noConversion"/>
  </si>
  <si>
    <t>평균</t>
    <phoneticPr fontId="1" type="noConversion"/>
  </si>
  <si>
    <t>x</t>
    <phoneticPr fontId="1" type="noConversion"/>
  </si>
  <si>
    <t>P( X &lt; x )</t>
    <phoneticPr fontId="1" type="noConversion"/>
  </si>
  <si>
    <t>상위 퍼센트</t>
    <phoneticPr fontId="1" type="noConversion"/>
  </si>
  <si>
    <t>점수</t>
    <phoneticPr fontId="1" type="noConversion"/>
  </si>
  <si>
    <t>y</t>
    <phoneticPr fontId="1" type="noConversion"/>
  </si>
  <si>
    <t>4번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</si>
</sst>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"/>
    <numFmt numFmtId="177" formatCode="0.0_ "/>
    <numFmt numFmtId="178" formatCode="0.00_ "/>
    <numFmt numFmtId="179" formatCode="0.000000000_ "/>
    <numFmt numFmtId="191" formatCode="0.000000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sz val="9"/>
      <color indexed="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61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3" borderId="1" xfId="2" applyFont="1" applyAlignment="1">
      <alignment horizontal="center" vertical="center"/>
    </xf>
    <xf numFmtId="0" fontId="8" fillId="3" borderId="1" xfId="2" applyFont="1">
      <alignment vertical="center"/>
    </xf>
    <xf numFmtId="0" fontId="9" fillId="2" borderId="4" xfId="1" applyFont="1" applyBorder="1">
      <alignment vertical="center"/>
    </xf>
    <xf numFmtId="0" fontId="7" fillId="0" borderId="4" xfId="0" applyFont="1" applyBorder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Border="1">
      <alignment vertical="center"/>
    </xf>
    <xf numFmtId="0" fontId="9" fillId="0" borderId="0" xfId="1" applyFont="1" applyFill="1" applyBorder="1">
      <alignment vertical="center"/>
    </xf>
    <xf numFmtId="178" fontId="7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191" fontId="0" fillId="0" borderId="0" xfId="0" applyNumberFormat="1">
      <alignment vertical="center"/>
    </xf>
    <xf numFmtId="178" fontId="0" fillId="4" borderId="0" xfId="0" applyNumberFormat="1" applyFill="1">
      <alignment vertical="center"/>
    </xf>
    <xf numFmtId="0" fontId="0" fillId="4" borderId="0" xfId="0" applyFill="1">
      <alignment vertical="center"/>
    </xf>
    <xf numFmtId="191" fontId="0" fillId="4" borderId="0" xfId="0" applyNumberFormat="1" applyFill="1">
      <alignment vertical="center"/>
    </xf>
    <xf numFmtId="177" fontId="0" fillId="0" borderId="0" xfId="0" applyNumberFormat="1">
      <alignment vertical="center"/>
    </xf>
  </cellXfs>
  <cellStyles count="3">
    <cellStyle name="셀 확인" xfId="2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000" b="1"/>
            </a:pPr>
            <a:r>
              <a:rPr lang="ko-KR" altLang="en-US"/>
              <a:t>상자그림</a:t>
            </a:r>
            <a:r>
              <a:rPr lang="en-US" altLang="ko-KR"/>
              <a:t>(</a:t>
            </a:r>
            <a:r>
              <a:rPr lang="en-US"/>
              <a:t>Box Plot)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_TempBoxplot_!$A$34:$B$34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_TempBoxplot_!$A$35:$B$35</c:f>
              <c:numCache>
                <c:formatCode>General</c:formatCode>
                <c:ptCount val="2"/>
                <c:pt idx="0">
                  <c:v>962.2</c:v>
                </c:pt>
                <c:pt idx="1">
                  <c:v>1282.699951171875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_TempBoxplot_!$A$36:$B$36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_TempBoxplot_!$A$37:$B$37</c:f>
              <c:numCache>
                <c:formatCode>General</c:formatCode>
                <c:ptCount val="2"/>
                <c:pt idx="0">
                  <c:v>1653.4000244140625</c:v>
                </c:pt>
                <c:pt idx="1">
                  <c:v>2095.4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_TempBoxplot_!$A$38:$F$38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_TempBoxplot_!$A$39:$F$39</c:f>
              <c:numCache>
                <c:formatCode>General</c:formatCode>
                <c:ptCount val="6"/>
                <c:pt idx="0">
                  <c:v>1282.699951171875</c:v>
                </c:pt>
                <c:pt idx="1">
                  <c:v>1282.699951171875</c:v>
                </c:pt>
                <c:pt idx="2">
                  <c:v>1653.4000244140625</c:v>
                </c:pt>
                <c:pt idx="3">
                  <c:v>1653.4000244140625</c:v>
                </c:pt>
                <c:pt idx="4">
                  <c:v>1282.699951171875</c:v>
                </c:pt>
                <c:pt idx="5">
                  <c:v>1282.699951171875</c:v>
                </c:pt>
              </c:numCache>
            </c:numRef>
          </c:yVal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_TempBoxplot_!$A$40:$B$40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_TempBoxplot_!$A$41:$B$41</c:f>
              <c:numCache>
                <c:formatCode>General</c:formatCode>
                <c:ptCount val="2"/>
                <c:pt idx="0">
                  <c:v>1441.5999755859375</c:v>
                </c:pt>
                <c:pt idx="1">
                  <c:v>1441.5999755859375</c:v>
                </c:pt>
              </c:numCache>
            </c:numRef>
          </c:yVal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_TempBoxplot_!$A$42:$B$42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_TempBoxplot_!$A$43:$B$43</c:f>
              <c:numCache>
                <c:formatCode>General</c:formatCode>
                <c:ptCount val="2"/>
                <c:pt idx="0">
                  <c:v>962.2</c:v>
                </c:pt>
                <c:pt idx="1">
                  <c:v>2095.4</c:v>
                </c:pt>
              </c:numCache>
            </c:numRef>
          </c:yVal>
        </c:ser>
        <c:ser>
          <c:idx val="5"/>
          <c:order val="5"/>
          <c:tx>
            <c:v>극단이상점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howVal val="1"/>
          </c:dLbls>
          <c:xVal>
            <c:numRef>
              <c:f>_TempBoxplot_!$A$44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_TempBoxplot_!$A$45</c:f>
              <c:numCache>
                <c:formatCode>General</c:formatCode>
                <c:ptCount val="1"/>
                <c:pt idx="0">
                  <c:v>2009.8</c:v>
                </c:pt>
              </c:numCache>
            </c:numRef>
          </c:yVal>
        </c:ser>
        <c:ser>
          <c:idx val="6"/>
          <c:order val="6"/>
          <c:tx>
            <c:v>보통이상점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howVal val="1"/>
          </c:dLbls>
          <c:xVal>
            <c:numRef>
              <c:f>_TempBoxplot_!$A$46:$B$46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_TempBoxplot_!$A$47:$B$47</c:f>
              <c:numCache>
                <c:formatCode>General</c:formatCode>
                <c:ptCount val="2"/>
                <c:pt idx="0">
                  <c:v>1638.1</c:v>
                </c:pt>
                <c:pt idx="1">
                  <c:v>1702.2</c:v>
                </c:pt>
              </c:numCache>
            </c:numRef>
          </c:yVal>
        </c:ser>
        <c:ser>
          <c:idx val="7"/>
          <c:order val="7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_TempBoxplot_!$A$48:$B$48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_TempBoxplot_!$A$49:$B$49</c:f>
              <c:numCache>
                <c:formatCode>General</c:formatCode>
                <c:ptCount val="2"/>
                <c:pt idx="0">
                  <c:v>928.6</c:v>
                </c:pt>
                <c:pt idx="1">
                  <c:v>1125</c:v>
                </c:pt>
              </c:numCache>
            </c:numRef>
          </c:yVal>
        </c:ser>
        <c:ser>
          <c:idx val="8"/>
          <c:order val="8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_TempBoxplot_!$A$50:$B$50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_TempBoxplot_!$A$51:$B$51</c:f>
              <c:numCache>
                <c:formatCode>General</c:formatCode>
                <c:ptCount val="2"/>
                <c:pt idx="0">
                  <c:v>1305.0999755859375</c:v>
                </c:pt>
                <c:pt idx="1">
                  <c:v>1472.5</c:v>
                </c:pt>
              </c:numCache>
            </c:numRef>
          </c:yVal>
        </c:ser>
        <c:ser>
          <c:idx val="9"/>
          <c:order val="9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_TempBoxplot_!$A$52:$F$52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_TempBoxplot_!$A$53:$F$53</c:f>
              <c:numCache>
                <c:formatCode>General</c:formatCode>
                <c:ptCount val="6"/>
                <c:pt idx="0">
                  <c:v>1125</c:v>
                </c:pt>
                <c:pt idx="1">
                  <c:v>1125</c:v>
                </c:pt>
                <c:pt idx="2">
                  <c:v>1305.0999755859375</c:v>
                </c:pt>
                <c:pt idx="3">
                  <c:v>1305.0999755859375</c:v>
                </c:pt>
                <c:pt idx="4">
                  <c:v>1125</c:v>
                </c:pt>
                <c:pt idx="5">
                  <c:v>1125</c:v>
                </c:pt>
              </c:numCache>
            </c:numRef>
          </c:yVal>
        </c:ser>
        <c:ser>
          <c:idx val="10"/>
          <c:order val="1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_TempBoxplot_!$A$54:$B$54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xVal>
          <c:yVal>
            <c:numRef>
              <c:f>_TempBoxplot_!$A$55:$B$55</c:f>
              <c:numCache>
                <c:formatCode>General</c:formatCode>
                <c:ptCount val="2"/>
                <c:pt idx="0">
                  <c:v>1170.4000244140625</c:v>
                </c:pt>
                <c:pt idx="1">
                  <c:v>1170.4000244140625</c:v>
                </c:pt>
              </c:numCache>
            </c:numRef>
          </c:yVal>
        </c:ser>
        <c:ser>
          <c:idx val="11"/>
          <c:order val="11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_TempBoxplot_!$A$56:$B$56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_TempBoxplot_!$A$57:$B$57</c:f>
              <c:numCache>
                <c:formatCode>General</c:formatCode>
                <c:ptCount val="2"/>
                <c:pt idx="0">
                  <c:v>928.6</c:v>
                </c:pt>
                <c:pt idx="1">
                  <c:v>1472.5</c:v>
                </c:pt>
              </c:numCache>
            </c:numRef>
          </c:yVal>
        </c:ser>
        <c:axId val="78528512"/>
        <c:axId val="78530816"/>
      </c:scatterChart>
      <c:valAx>
        <c:axId val="78528512"/>
        <c:scaling>
          <c:orientation val="minMax"/>
          <c:max val="7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</a:t>
                </a:r>
                <a:r>
                  <a:rPr lang="ko-KR" altLang="en-US"/>
                  <a:t>지역 </a:t>
                </a:r>
                <a:r>
                  <a:rPr lang="en-US" altLang="ko-KR"/>
                  <a:t>, </a:t>
                </a:r>
                <a:r>
                  <a:rPr lang="en-US" altLang="en-US"/>
                  <a:t>B</a:t>
                </a:r>
                <a:r>
                  <a:rPr lang="ko-KR" altLang="en-US"/>
                  <a:t>지역</a:t>
                </a:r>
                <a:endParaRPr altLang="en-US"/>
              </a:p>
            </c:rich>
          </c:tx>
          <c:layout/>
        </c:title>
        <c:numFmt formatCode="General" sourceLinked="1"/>
        <c:tickLblPos val="none"/>
        <c:crossAx val="78530816"/>
        <c:crosses val="autoZero"/>
        <c:crossBetween val="midCat"/>
      </c:valAx>
      <c:valAx>
        <c:axId val="78530816"/>
        <c:scaling>
          <c:orientation val="minMax"/>
          <c:max val="2212.0798925781255"/>
          <c:min val="811.92000976562497"/>
        </c:scaling>
        <c:axPos val="l"/>
        <c:numFmt formatCode="0.00" sourceLinked="0"/>
        <c:tickLblPos val="nextTo"/>
        <c:crossAx val="78528512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</c:legend>
    <c:plotVisOnly val="1"/>
  </c:chart>
  <c:txPr>
    <a:bodyPr/>
    <a:lstStyle/>
    <a:p>
      <a:pPr>
        <a:defRPr sz="900"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'1번문제'!$B$1</c:f>
              <c:strCache>
                <c:ptCount val="1"/>
                <c:pt idx="0">
                  <c:v>A지역</c:v>
                </c:pt>
              </c:strCache>
            </c:strRef>
          </c:tx>
          <c:marker>
            <c:symbol val="none"/>
          </c:marker>
          <c:val>
            <c:numRef>
              <c:f>'1번문제'!$B$2:$B$26</c:f>
              <c:numCache>
                <c:formatCode>0.0</c:formatCode>
                <c:ptCount val="25"/>
                <c:pt idx="0">
                  <c:v>1911.1</c:v>
                </c:pt>
                <c:pt idx="1">
                  <c:v>1482.6</c:v>
                </c:pt>
                <c:pt idx="2">
                  <c:v>1489.2</c:v>
                </c:pt>
                <c:pt idx="3">
                  <c:v>1555.1</c:v>
                </c:pt>
                <c:pt idx="4">
                  <c:v>1146.7</c:v>
                </c:pt>
                <c:pt idx="5">
                  <c:v>962.2</c:v>
                </c:pt>
                <c:pt idx="6">
                  <c:v>1282.7</c:v>
                </c:pt>
                <c:pt idx="7">
                  <c:v>1273.9000000000001</c:v>
                </c:pt>
                <c:pt idx="8">
                  <c:v>1845.7</c:v>
                </c:pt>
                <c:pt idx="9">
                  <c:v>1825.5</c:v>
                </c:pt>
                <c:pt idx="10">
                  <c:v>1109.2</c:v>
                </c:pt>
                <c:pt idx="11">
                  <c:v>1117.5999999999999</c:v>
                </c:pt>
                <c:pt idx="12">
                  <c:v>2066.1999999999998</c:v>
                </c:pt>
                <c:pt idx="13">
                  <c:v>2095.4</c:v>
                </c:pt>
                <c:pt idx="14">
                  <c:v>1604.3</c:v>
                </c:pt>
                <c:pt idx="15">
                  <c:v>1653.4</c:v>
                </c:pt>
                <c:pt idx="16">
                  <c:v>1852.7</c:v>
                </c:pt>
                <c:pt idx="17">
                  <c:v>1441.6</c:v>
                </c:pt>
                <c:pt idx="18">
                  <c:v>1342.7</c:v>
                </c:pt>
                <c:pt idx="19">
                  <c:v>1404.2</c:v>
                </c:pt>
                <c:pt idx="20">
                  <c:v>1347.7</c:v>
                </c:pt>
                <c:pt idx="21">
                  <c:v>1122.5999999999999</c:v>
                </c:pt>
                <c:pt idx="22">
                  <c:v>1462.1</c:v>
                </c:pt>
                <c:pt idx="23">
                  <c:v>1335.9</c:v>
                </c:pt>
                <c:pt idx="24">
                  <c:v>1399</c:v>
                </c:pt>
              </c:numCache>
            </c:numRef>
          </c:val>
        </c:ser>
        <c:ser>
          <c:idx val="1"/>
          <c:order val="1"/>
          <c:tx>
            <c:strRef>
              <c:f>'1번문제'!$C$1</c:f>
              <c:strCache>
                <c:ptCount val="1"/>
                <c:pt idx="0">
                  <c:v>B지역</c:v>
                </c:pt>
              </c:strCache>
            </c:strRef>
          </c:tx>
          <c:marker>
            <c:symbol val="none"/>
          </c:marker>
          <c:val>
            <c:numRef>
              <c:f>'1번문제'!$C$2:$C$26</c:f>
              <c:numCache>
                <c:formatCode>0.0</c:formatCode>
                <c:ptCount val="25"/>
                <c:pt idx="0">
                  <c:v>2009.8</c:v>
                </c:pt>
                <c:pt idx="1">
                  <c:v>1072.5999999999999</c:v>
                </c:pt>
                <c:pt idx="2">
                  <c:v>1060</c:v>
                </c:pt>
                <c:pt idx="3">
                  <c:v>1170.4000000000001</c:v>
                </c:pt>
                <c:pt idx="4">
                  <c:v>1052.5</c:v>
                </c:pt>
                <c:pt idx="5">
                  <c:v>1326.2</c:v>
                </c:pt>
                <c:pt idx="6">
                  <c:v>928.6</c:v>
                </c:pt>
                <c:pt idx="7">
                  <c:v>1257.9000000000001</c:v>
                </c:pt>
                <c:pt idx="8">
                  <c:v>1638.1</c:v>
                </c:pt>
                <c:pt idx="9">
                  <c:v>1472.5</c:v>
                </c:pt>
                <c:pt idx="10">
                  <c:v>1159.4000000000001</c:v>
                </c:pt>
                <c:pt idx="11">
                  <c:v>1144.5</c:v>
                </c:pt>
                <c:pt idx="12">
                  <c:v>1033.7</c:v>
                </c:pt>
                <c:pt idx="13">
                  <c:v>1702.2</c:v>
                </c:pt>
                <c:pt idx="14">
                  <c:v>1307.5</c:v>
                </c:pt>
                <c:pt idx="15">
                  <c:v>1155.8</c:v>
                </c:pt>
                <c:pt idx="16">
                  <c:v>1300.0999999999999</c:v>
                </c:pt>
                <c:pt idx="17">
                  <c:v>1120</c:v>
                </c:pt>
                <c:pt idx="18">
                  <c:v>1137.4000000000001</c:v>
                </c:pt>
                <c:pt idx="19">
                  <c:v>1262.9000000000001</c:v>
                </c:pt>
                <c:pt idx="20">
                  <c:v>1125</c:v>
                </c:pt>
                <c:pt idx="21">
                  <c:v>1305.0999999999999</c:v>
                </c:pt>
                <c:pt idx="22">
                  <c:v>1164.9000000000001</c:v>
                </c:pt>
                <c:pt idx="23">
                  <c:v>1199.06</c:v>
                </c:pt>
                <c:pt idx="24">
                  <c:v>1182.0999999999999</c:v>
                </c:pt>
              </c:numCache>
            </c:numRef>
          </c:val>
        </c:ser>
        <c:marker val="1"/>
        <c:axId val="81745024"/>
        <c:axId val="81746560"/>
      </c:lineChart>
      <c:catAx>
        <c:axId val="81745024"/>
        <c:scaling>
          <c:orientation val="minMax"/>
        </c:scaling>
        <c:axPos val="b"/>
        <c:tickLblPos val="nextTo"/>
        <c:crossAx val="81746560"/>
        <c:crosses val="autoZero"/>
        <c:auto val="1"/>
        <c:lblAlgn val="ctr"/>
        <c:lblOffset val="100"/>
      </c:catAx>
      <c:valAx>
        <c:axId val="81746560"/>
        <c:scaling>
          <c:orientation val="minMax"/>
        </c:scaling>
        <c:axPos val="l"/>
        <c:majorGridlines/>
        <c:numFmt formatCode="0.0" sourceLinked="1"/>
        <c:tickLblPos val="nextTo"/>
        <c:crossAx val="81745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000" b="1"/>
            </a:pPr>
            <a:r>
              <a:rPr lang="ko-KR" altLang="en-US"/>
              <a:t>상자그림</a:t>
            </a:r>
            <a:r>
              <a:rPr lang="en-US" altLang="ko-KR"/>
              <a:t>(</a:t>
            </a:r>
            <a:r>
              <a:rPr lang="en-US"/>
              <a:t>Box Plot)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_TempBoxplot_!$A$34:$B$34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_TempBoxplot_!$A$35:$B$35</c:f>
              <c:numCache>
                <c:formatCode>General</c:formatCode>
                <c:ptCount val="2"/>
                <c:pt idx="0">
                  <c:v>962.2</c:v>
                </c:pt>
                <c:pt idx="1">
                  <c:v>1282.699951171875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_TempBoxplot_!$A$36:$B$36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_TempBoxplot_!$A$37:$B$37</c:f>
              <c:numCache>
                <c:formatCode>General</c:formatCode>
                <c:ptCount val="2"/>
                <c:pt idx="0">
                  <c:v>1653.4000244140625</c:v>
                </c:pt>
                <c:pt idx="1">
                  <c:v>2095.4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_TempBoxplot_!$A$38:$F$38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_TempBoxplot_!$A$39:$F$39</c:f>
              <c:numCache>
                <c:formatCode>General</c:formatCode>
                <c:ptCount val="6"/>
                <c:pt idx="0">
                  <c:v>1282.699951171875</c:v>
                </c:pt>
                <c:pt idx="1">
                  <c:v>1282.699951171875</c:v>
                </c:pt>
                <c:pt idx="2">
                  <c:v>1653.4000244140625</c:v>
                </c:pt>
                <c:pt idx="3">
                  <c:v>1653.4000244140625</c:v>
                </c:pt>
                <c:pt idx="4">
                  <c:v>1282.699951171875</c:v>
                </c:pt>
                <c:pt idx="5">
                  <c:v>1282.699951171875</c:v>
                </c:pt>
              </c:numCache>
            </c:numRef>
          </c:yVal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_TempBoxplot_!$A$40:$B$40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_TempBoxplot_!$A$41:$B$41</c:f>
              <c:numCache>
                <c:formatCode>General</c:formatCode>
                <c:ptCount val="2"/>
                <c:pt idx="0">
                  <c:v>1441.5999755859375</c:v>
                </c:pt>
                <c:pt idx="1">
                  <c:v>1441.5999755859375</c:v>
                </c:pt>
              </c:numCache>
            </c:numRef>
          </c:yVal>
        </c:ser>
        <c:ser>
          <c:idx val="4"/>
          <c:order val="4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_TempBoxplot_!$A$42:$B$42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_TempBoxplot_!$A$43:$B$43</c:f>
              <c:numCache>
                <c:formatCode>General</c:formatCode>
                <c:ptCount val="2"/>
                <c:pt idx="0">
                  <c:v>962.2</c:v>
                </c:pt>
                <c:pt idx="1">
                  <c:v>2095.4</c:v>
                </c:pt>
              </c:numCache>
            </c:numRef>
          </c:yVal>
        </c:ser>
        <c:ser>
          <c:idx val="5"/>
          <c:order val="5"/>
          <c:tx>
            <c:v>극단이상점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howVal val="1"/>
          </c:dLbls>
          <c:xVal>
            <c:numRef>
              <c:f>_TempBoxplot_!$A$44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_TempBoxplot_!$A$45</c:f>
              <c:numCache>
                <c:formatCode>General</c:formatCode>
                <c:ptCount val="1"/>
                <c:pt idx="0">
                  <c:v>2009.8</c:v>
                </c:pt>
              </c:numCache>
            </c:numRef>
          </c:yVal>
        </c:ser>
        <c:ser>
          <c:idx val="6"/>
          <c:order val="6"/>
          <c:tx>
            <c:v>보통이상점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howVal val="1"/>
          </c:dLbls>
          <c:xVal>
            <c:numRef>
              <c:f>_TempBoxplot_!$A$46:$B$46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_TempBoxplot_!$A$47:$B$47</c:f>
              <c:numCache>
                <c:formatCode>General</c:formatCode>
                <c:ptCount val="2"/>
                <c:pt idx="0">
                  <c:v>1638.1</c:v>
                </c:pt>
                <c:pt idx="1">
                  <c:v>1702.2</c:v>
                </c:pt>
              </c:numCache>
            </c:numRef>
          </c:yVal>
        </c:ser>
        <c:ser>
          <c:idx val="7"/>
          <c:order val="7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_TempBoxplot_!$A$48:$B$48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_TempBoxplot_!$A$49:$B$49</c:f>
              <c:numCache>
                <c:formatCode>General</c:formatCode>
                <c:ptCount val="2"/>
                <c:pt idx="0">
                  <c:v>928.6</c:v>
                </c:pt>
                <c:pt idx="1">
                  <c:v>1125</c:v>
                </c:pt>
              </c:numCache>
            </c:numRef>
          </c:yVal>
        </c:ser>
        <c:ser>
          <c:idx val="8"/>
          <c:order val="8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_TempBoxplot_!$A$50:$B$50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_TempBoxplot_!$A$51:$B$51</c:f>
              <c:numCache>
                <c:formatCode>General</c:formatCode>
                <c:ptCount val="2"/>
                <c:pt idx="0">
                  <c:v>1305.0999755859375</c:v>
                </c:pt>
                <c:pt idx="1">
                  <c:v>1472.5</c:v>
                </c:pt>
              </c:numCache>
            </c:numRef>
          </c:yVal>
        </c:ser>
        <c:ser>
          <c:idx val="9"/>
          <c:order val="9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_TempBoxplot_!$A$52:$F$52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_TempBoxplot_!$A$53:$F$53</c:f>
              <c:numCache>
                <c:formatCode>General</c:formatCode>
                <c:ptCount val="6"/>
                <c:pt idx="0">
                  <c:v>1125</c:v>
                </c:pt>
                <c:pt idx="1">
                  <c:v>1125</c:v>
                </c:pt>
                <c:pt idx="2">
                  <c:v>1305.0999755859375</c:v>
                </c:pt>
                <c:pt idx="3">
                  <c:v>1305.0999755859375</c:v>
                </c:pt>
                <c:pt idx="4">
                  <c:v>1125</c:v>
                </c:pt>
                <c:pt idx="5">
                  <c:v>1125</c:v>
                </c:pt>
              </c:numCache>
            </c:numRef>
          </c:yVal>
        </c:ser>
        <c:ser>
          <c:idx val="10"/>
          <c:order val="1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_TempBoxplot_!$A$54:$B$54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xVal>
          <c:yVal>
            <c:numRef>
              <c:f>_TempBoxplot_!$A$55:$B$55</c:f>
              <c:numCache>
                <c:formatCode>General</c:formatCode>
                <c:ptCount val="2"/>
                <c:pt idx="0">
                  <c:v>1170.4000244140625</c:v>
                </c:pt>
                <c:pt idx="1">
                  <c:v>1170.4000244140625</c:v>
                </c:pt>
              </c:numCache>
            </c:numRef>
          </c:yVal>
        </c:ser>
        <c:ser>
          <c:idx val="11"/>
          <c:order val="11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_TempBoxplot_!$A$56:$B$56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_TempBoxplot_!$A$57:$B$57</c:f>
              <c:numCache>
                <c:formatCode>General</c:formatCode>
                <c:ptCount val="2"/>
                <c:pt idx="0">
                  <c:v>928.6</c:v>
                </c:pt>
                <c:pt idx="1">
                  <c:v>1472.5</c:v>
                </c:pt>
              </c:numCache>
            </c:numRef>
          </c:yVal>
        </c:ser>
        <c:axId val="83387904"/>
        <c:axId val="83402752"/>
      </c:scatterChart>
      <c:valAx>
        <c:axId val="83387904"/>
        <c:scaling>
          <c:orientation val="minMax"/>
          <c:max val="7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</a:t>
                </a:r>
                <a:r>
                  <a:rPr lang="ko-KR" altLang="en-US"/>
                  <a:t>지역 </a:t>
                </a:r>
                <a:r>
                  <a:rPr lang="en-US" altLang="ko-KR"/>
                  <a:t>, </a:t>
                </a:r>
                <a:r>
                  <a:rPr lang="en-US" altLang="en-US"/>
                  <a:t>B</a:t>
                </a:r>
                <a:r>
                  <a:rPr lang="ko-KR" altLang="en-US"/>
                  <a:t>지역</a:t>
                </a:r>
                <a:endParaRPr altLang="en-US"/>
              </a:p>
            </c:rich>
          </c:tx>
          <c:layout/>
        </c:title>
        <c:numFmt formatCode="General" sourceLinked="1"/>
        <c:tickLblPos val="none"/>
        <c:crossAx val="83402752"/>
        <c:crosses val="autoZero"/>
        <c:crossBetween val="midCat"/>
      </c:valAx>
      <c:valAx>
        <c:axId val="83402752"/>
        <c:scaling>
          <c:orientation val="minMax"/>
          <c:max val="2212.0798925781264"/>
          <c:min val="811.92000976562497"/>
        </c:scaling>
        <c:axPos val="l"/>
        <c:numFmt formatCode="0.00" sourceLinked="0"/>
        <c:tickLblPos val="nextTo"/>
        <c:crossAx val="83387904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</c:legend>
    <c:plotVisOnly val="1"/>
  </c:chart>
  <c:txPr>
    <a:bodyPr/>
    <a:lstStyle/>
    <a:p>
      <a:pPr>
        <a:defRPr sz="900"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'3, 4번문제'!$B$20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'3, 4번문제'!$A$21:$A$37</c:f>
              <c:numCache>
                <c:formatCode>0.0_ 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'3, 4번문제'!$B$21:$B$37</c:f>
              <c:numCache>
                <c:formatCode>General</c:formatCode>
                <c:ptCount val="17"/>
                <c:pt idx="0">
                  <c:v>1.3383022576488534E-4</c:v>
                </c:pt>
                <c:pt idx="1">
                  <c:v>8.7268269504575994E-4</c:v>
                </c:pt>
                <c:pt idx="2">
                  <c:v>4.4318484119380067E-3</c:v>
                </c:pt>
                <c:pt idx="3">
                  <c:v>1.7528300493568537E-2</c:v>
                </c:pt>
                <c:pt idx="4">
                  <c:v>5.3990966513188049E-2</c:v>
                </c:pt>
                <c:pt idx="5">
                  <c:v>0.12951759566589172</c:v>
                </c:pt>
                <c:pt idx="6">
                  <c:v>0.24197072451914334</c:v>
                </c:pt>
                <c:pt idx="7">
                  <c:v>0.35206532676429947</c:v>
                </c:pt>
                <c:pt idx="8">
                  <c:v>0.39894228040143265</c:v>
                </c:pt>
                <c:pt idx="9">
                  <c:v>0.35206532676429947</c:v>
                </c:pt>
                <c:pt idx="10">
                  <c:v>0.24197072451914334</c:v>
                </c:pt>
                <c:pt idx="11">
                  <c:v>0.12951759566589172</c:v>
                </c:pt>
                <c:pt idx="12">
                  <c:v>5.3990966513188049E-2</c:v>
                </c:pt>
                <c:pt idx="13">
                  <c:v>1.7528300493568537E-2</c:v>
                </c:pt>
                <c:pt idx="14">
                  <c:v>4.4318484119380067E-3</c:v>
                </c:pt>
                <c:pt idx="15">
                  <c:v>8.7268269504575994E-4</c:v>
                </c:pt>
                <c:pt idx="16">
                  <c:v>1.3383022576488534E-4</c:v>
                </c:pt>
              </c:numCache>
            </c:numRef>
          </c:yVal>
          <c:smooth val="1"/>
        </c:ser>
        <c:axId val="98800768"/>
        <c:axId val="98524160"/>
      </c:scatterChart>
      <c:valAx>
        <c:axId val="98800768"/>
        <c:scaling>
          <c:orientation val="minMax"/>
        </c:scaling>
        <c:axPos val="b"/>
        <c:numFmt formatCode="0.0_ " sourceLinked="1"/>
        <c:tickLblPos val="nextTo"/>
        <c:crossAx val="98524160"/>
        <c:crosses val="autoZero"/>
        <c:crossBetween val="midCat"/>
      </c:valAx>
      <c:valAx>
        <c:axId val="98524160"/>
        <c:scaling>
          <c:orientation val="minMax"/>
        </c:scaling>
        <c:axPos val="l"/>
        <c:majorGridlines/>
        <c:numFmt formatCode="General" sourceLinked="1"/>
        <c:tickLblPos val="nextTo"/>
        <c:crossAx val="9880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31750</xdr:rowOff>
    </xdr:from>
    <xdr:to>
      <xdr:col>2</xdr:col>
      <xdr:colOff>454025</xdr:colOff>
      <xdr:row>5</xdr:row>
      <xdr:rowOff>63500</xdr:rowOff>
    </xdr:to>
    <xdr:sp macro="" textlink="">
      <xdr:nvSpPr>
        <xdr:cNvPr id="2" name="직사각형 1"/>
        <xdr:cNvSpPr/>
      </xdr:nvSpPr>
      <xdr:spPr>
        <a:xfrm>
          <a:off x="47625" y="317500"/>
          <a:ext cx="1778000" cy="3175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7</xdr:row>
      <xdr:rowOff>6350</xdr:rowOff>
    </xdr:from>
    <xdr:to>
      <xdr:col>4</xdr:col>
      <xdr:colOff>482600</xdr:colOff>
      <xdr:row>24</xdr:row>
      <xdr:rowOff>117475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31750</xdr:rowOff>
    </xdr:from>
    <xdr:to>
      <xdr:col>2</xdr:col>
      <xdr:colOff>454025</xdr:colOff>
      <xdr:row>30</xdr:row>
      <xdr:rowOff>63500</xdr:rowOff>
    </xdr:to>
    <xdr:sp macro="" textlink="">
      <xdr:nvSpPr>
        <xdr:cNvPr id="4" name="직사각형 3"/>
        <xdr:cNvSpPr/>
      </xdr:nvSpPr>
      <xdr:spPr>
        <a:xfrm>
          <a:off x="47625" y="3889375"/>
          <a:ext cx="1778000" cy="3175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32</xdr:row>
      <xdr:rowOff>3175</xdr:rowOff>
    </xdr:from>
    <xdr:to>
      <xdr:col>3</xdr:col>
      <xdr:colOff>659725</xdr:colOff>
      <xdr:row>53</xdr:row>
      <xdr:rowOff>44915</xdr:rowOff>
    </xdr:to>
    <xdr:sp macro="" textlink="">
      <xdr:nvSpPr>
        <xdr:cNvPr id="5" name="TextBox 4"/>
        <xdr:cNvSpPr txBox="1"/>
      </xdr:nvSpPr>
      <xdr:spPr>
        <a:xfrm>
          <a:off x="685800" y="4432300"/>
          <a:ext cx="2031325" cy="3042115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none" rtlCol="0" anchor="t">
          <a:spAutoFit/>
        </a:bodyPr>
        <a:lstStyle/>
        <a:p>
          <a:r>
            <a:rPr lang="ko-KR" altLang="en-US" sz="900">
              <a:latin typeface="굴림체"/>
            </a:rPr>
            <a:t>줄기</a:t>
          </a:r>
          <a:r>
            <a:rPr lang="en-US" altLang="ko-KR" sz="900">
              <a:latin typeface="굴림체"/>
            </a:rPr>
            <a:t>-</a:t>
          </a:r>
          <a:r>
            <a:rPr lang="ko-KR" altLang="en-US" sz="900">
              <a:latin typeface="굴림체"/>
            </a:rPr>
            <a:t>잎 그림</a:t>
          </a:r>
          <a:r>
            <a:rPr lang="en-US" altLang="ko-KR" sz="900">
              <a:latin typeface="굴림체"/>
            </a:rPr>
            <a:t>(Stem-and-Leaf Plot)
</a:t>
          </a:r>
          <a:r>
            <a:rPr lang="ko-KR" altLang="en-US" sz="900">
              <a:latin typeface="굴림체"/>
            </a:rPr>
            <a:t>변수명</a:t>
          </a:r>
          <a:r>
            <a:rPr lang="en-US" altLang="ko-KR" sz="900">
              <a:latin typeface="굴림체"/>
            </a:rPr>
            <a:t>: A</a:t>
          </a:r>
          <a:r>
            <a:rPr lang="ko-KR" altLang="en-US" sz="900">
              <a:latin typeface="굴림체"/>
            </a:rPr>
            <a:t>지역
</a:t>
          </a:r>
          <a:r>
            <a:rPr lang="en-US" altLang="ko-KR" sz="900">
              <a:latin typeface="굴림체"/>
            </a:rPr>
            <a:t>Stem Unit: 100  Leaf Unit: 10
     1       9   6
     1      10   
     5      11   0124
     7      12   78
    11      13   3449
   ( 5)     14   04688
     9      15   5
     8      16   05
     6      17   
     6      18   245
     3      19   1
     2      20   69
</a:t>
          </a:r>
          <a:endParaRPr lang="ko-KR" altLang="en-US" sz="900">
            <a:latin typeface="굴림체"/>
          </a:endParaRPr>
        </a:p>
      </xdr:txBody>
    </xdr:sp>
    <xdr:clientData/>
  </xdr:twoCellAnchor>
  <xdr:twoCellAnchor>
    <xdr:from>
      <xdr:col>0</xdr:col>
      <xdr:colOff>47625</xdr:colOff>
      <xdr:row>57</xdr:row>
      <xdr:rowOff>31750</xdr:rowOff>
    </xdr:from>
    <xdr:to>
      <xdr:col>2</xdr:col>
      <xdr:colOff>454025</xdr:colOff>
      <xdr:row>59</xdr:row>
      <xdr:rowOff>63500</xdr:rowOff>
    </xdr:to>
    <xdr:sp macro="" textlink="">
      <xdr:nvSpPr>
        <xdr:cNvPr id="6" name="직사각형 5"/>
        <xdr:cNvSpPr/>
      </xdr:nvSpPr>
      <xdr:spPr>
        <a:xfrm>
          <a:off x="47625" y="8032750"/>
          <a:ext cx="1778000" cy="317500"/>
        </a:xfrm>
        <a:prstGeom prst="rect">
          <a:avLst/>
        </a:prstGeom>
        <a:solidFill>
          <a:srgbClr val="FFFFFF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0" i="0">
              <a:solidFill>
                <a:srgbClr val="3366FF"/>
              </a:solidFill>
              <a:latin typeface="굴림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3</xdr:col>
      <xdr:colOff>659725</xdr:colOff>
      <xdr:row>82</xdr:row>
      <xdr:rowOff>41740</xdr:rowOff>
    </xdr:to>
    <xdr:sp macro="" textlink="">
      <xdr:nvSpPr>
        <xdr:cNvPr id="7" name="TextBox 6"/>
        <xdr:cNvSpPr txBox="1"/>
      </xdr:nvSpPr>
      <xdr:spPr>
        <a:xfrm>
          <a:off x="685800" y="8572500"/>
          <a:ext cx="2031325" cy="3042115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none" rtlCol="0" anchor="t">
          <a:spAutoFit/>
        </a:bodyPr>
        <a:lstStyle/>
        <a:p>
          <a:r>
            <a:rPr lang="ko-KR" altLang="en-US" sz="900">
              <a:latin typeface="굴림체"/>
            </a:rPr>
            <a:t>줄기</a:t>
          </a:r>
          <a:r>
            <a:rPr lang="en-US" altLang="ko-KR" sz="900">
              <a:latin typeface="굴림체"/>
            </a:rPr>
            <a:t>-</a:t>
          </a:r>
          <a:r>
            <a:rPr lang="ko-KR" altLang="en-US" sz="900">
              <a:latin typeface="굴림체"/>
            </a:rPr>
            <a:t>잎 그림</a:t>
          </a:r>
          <a:r>
            <a:rPr lang="en-US" altLang="ko-KR" sz="900">
              <a:latin typeface="굴림체"/>
            </a:rPr>
            <a:t>(Stem-and-Leaf Plot)
</a:t>
          </a:r>
          <a:r>
            <a:rPr lang="ko-KR" altLang="en-US" sz="900">
              <a:latin typeface="굴림체"/>
            </a:rPr>
            <a:t>변수명</a:t>
          </a:r>
          <a:r>
            <a:rPr lang="en-US" altLang="ko-KR" sz="900">
              <a:latin typeface="굴림체"/>
            </a:rPr>
            <a:t>: B</a:t>
          </a:r>
          <a:r>
            <a:rPr lang="ko-KR" altLang="en-US" sz="900">
              <a:latin typeface="굴림체"/>
            </a:rPr>
            <a:t>지역
</a:t>
          </a:r>
          <a:r>
            <a:rPr lang="en-US" altLang="ko-KR" sz="900">
              <a:latin typeface="굴림체"/>
            </a:rPr>
            <a:t>Stem Unit: 100  Leaf Unit: 10
     1       9   2
     5      10   3567
  ( 10)     11   2234556789
    10      12   56
     8      13   0002
     4      14   7
     3      15   
     3      16   3
     2      17   0
     1      18   
     1      19   
     1      20   0
</a:t>
          </a:r>
          <a:endParaRPr lang="ko-KR" altLang="en-US" sz="900">
            <a:latin typeface="굴림체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28575</xdr:rowOff>
    </xdr:from>
    <xdr:to>
      <xdr:col>5</xdr:col>
      <xdr:colOff>1143000</xdr:colOff>
      <xdr:row>40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26</xdr:row>
      <xdr:rowOff>0</xdr:rowOff>
    </xdr:from>
    <xdr:to>
      <xdr:col>5</xdr:col>
      <xdr:colOff>1190625</xdr:colOff>
      <xdr:row>28</xdr:row>
      <xdr:rowOff>19050</xdr:rowOff>
    </xdr:to>
    <xdr:sp macro="" textlink="">
      <xdr:nvSpPr>
        <xdr:cNvPr id="4" name="TextBox 3"/>
        <xdr:cNvSpPr txBox="1"/>
      </xdr:nvSpPr>
      <xdr:spPr>
        <a:xfrm>
          <a:off x="9526" y="4457700"/>
          <a:ext cx="5124449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  (1)  A</a:t>
          </a:r>
          <a:r>
            <a:rPr lang="ko-KR" altLang="en-US" sz="1100"/>
            <a:t>지역 강수량이 </a:t>
          </a:r>
          <a:r>
            <a:rPr lang="en-US" altLang="ko-KR" sz="1100"/>
            <a:t>B</a:t>
          </a:r>
          <a:r>
            <a:rPr lang="ko-KR" altLang="en-US" sz="1100"/>
            <a:t>지역의 강수량보다 많고</a:t>
          </a:r>
          <a:r>
            <a:rPr lang="en-US" altLang="ko-KR" sz="1100"/>
            <a:t>,</a:t>
          </a:r>
          <a:r>
            <a:rPr lang="en-US" altLang="ko-KR" sz="1100" baseline="0"/>
            <a:t>  </a:t>
          </a:r>
          <a:r>
            <a:rPr lang="ko-KR" altLang="en-US" sz="1100" baseline="0"/>
            <a:t>년도별 차이도 심하다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1</xdr:colOff>
      <xdr:row>40</xdr:row>
      <xdr:rowOff>133350</xdr:rowOff>
    </xdr:from>
    <xdr:to>
      <xdr:col>5</xdr:col>
      <xdr:colOff>1162051</xdr:colOff>
      <xdr:row>49</xdr:row>
      <xdr:rowOff>161926</xdr:rowOff>
    </xdr:to>
    <xdr:sp macro="" textlink="">
      <xdr:nvSpPr>
        <xdr:cNvPr id="5" name="TextBox 4"/>
        <xdr:cNvSpPr txBox="1"/>
      </xdr:nvSpPr>
      <xdr:spPr>
        <a:xfrm>
          <a:off x="1" y="7029450"/>
          <a:ext cx="5067300" cy="1571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  (2)  </a:t>
          </a:r>
          <a:r>
            <a:rPr lang="ko-KR" altLang="en-US" sz="1100"/>
            <a:t>평균은 </a:t>
          </a:r>
          <a:r>
            <a:rPr lang="en-US" altLang="ko-KR" sz="1100"/>
            <a:t>A</a:t>
          </a:r>
          <a:r>
            <a:rPr lang="ko-KR" altLang="en-US" sz="1100"/>
            <a:t>지역이 높고</a:t>
          </a:r>
          <a:r>
            <a:rPr lang="en-US" altLang="ko-KR" sz="1100"/>
            <a:t>,   </a:t>
          </a:r>
          <a:r>
            <a:rPr lang="ko-KR" altLang="en-US" sz="1100"/>
            <a:t>표준오차가 </a:t>
          </a:r>
          <a:r>
            <a:rPr lang="en-US" altLang="ko-KR" sz="1100"/>
            <a:t>A</a:t>
          </a:r>
          <a:r>
            <a:rPr lang="ko-KR" altLang="en-US" sz="1100"/>
            <a:t>지역이  커서 그래프로 확인한것 같이 강수량의 편차가  심하다고 할 수 있음</a:t>
          </a:r>
          <a:r>
            <a:rPr lang="en-US" altLang="ko-KR" sz="1100"/>
            <a:t>.  </a:t>
          </a:r>
        </a:p>
        <a:p>
          <a:r>
            <a:rPr lang="en-US" altLang="ko-KR" sz="1100"/>
            <a:t>B</a:t>
          </a:r>
          <a:r>
            <a:rPr lang="ko-KR" altLang="en-US" sz="1100"/>
            <a:t>지역은 첨도가  </a:t>
          </a:r>
          <a:r>
            <a:rPr lang="en-US" altLang="ko-KR" sz="1100"/>
            <a:t>1</a:t>
          </a:r>
          <a:r>
            <a:rPr lang="ko-KR" altLang="en-US" sz="1100"/>
            <a:t>보다 많이 커서  강수량이 평균에  모여 있으면</a:t>
          </a:r>
          <a:r>
            <a:rPr lang="en-US" altLang="ko-KR" sz="1100"/>
            <a:t>,  </a:t>
          </a:r>
          <a:r>
            <a:rPr lang="en-US" altLang="ko-KR" sz="1100" baseline="0"/>
            <a:t> </a:t>
          </a:r>
          <a:r>
            <a:rPr lang="ko-KR" altLang="en-US" sz="1100" baseline="0"/>
            <a:t>왜도가 </a:t>
          </a:r>
          <a:r>
            <a:rPr lang="en-US" altLang="ko-KR" sz="1100" baseline="0"/>
            <a:t>1</a:t>
          </a:r>
          <a:r>
            <a:rPr lang="ko-KR" altLang="en-US" sz="1100" baseline="0"/>
            <a:t>보가 커서 오른쪽으로 치우친 분포를 하고 있음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A</a:t>
          </a:r>
          <a:r>
            <a:rPr lang="ko-KR" altLang="en-US" sz="1100" baseline="0"/>
            <a:t>지역은 첨도가 </a:t>
          </a:r>
          <a:r>
            <a:rPr lang="en-US" altLang="ko-KR" sz="1100" baseline="0"/>
            <a:t>1</a:t>
          </a:r>
          <a:r>
            <a:rPr lang="ko-KR" altLang="en-US" sz="1100" baseline="0"/>
            <a:t>보다 작기 때문에 강수량이 평균에 모여 있지 않고</a:t>
          </a:r>
          <a:r>
            <a:rPr lang="en-US" altLang="ko-KR" sz="1100" baseline="0"/>
            <a:t>, </a:t>
          </a:r>
          <a:r>
            <a:rPr lang="ko-KR" altLang="en-US" sz="1100" baseline="0"/>
            <a:t>왜도가 </a:t>
          </a:r>
          <a:r>
            <a:rPr lang="en-US" altLang="ko-KR" sz="1100" baseline="0"/>
            <a:t>1</a:t>
          </a:r>
          <a:r>
            <a:rPr lang="ko-KR" altLang="en-US" sz="1100" baseline="0"/>
            <a:t>봐 작어서 왼쪽으로 치우친 분포를 하고 있음</a:t>
          </a:r>
          <a:r>
            <a:rPr lang="en-US" altLang="ko-KR" sz="1100" baseline="0"/>
            <a:t>.</a:t>
          </a:r>
          <a:endParaRPr lang="en-US" altLang="ko-KR" sz="1100"/>
        </a:p>
        <a:p>
          <a:endParaRPr lang="ko-KR" altLang="en-US" sz="1100"/>
        </a:p>
      </xdr:txBody>
    </xdr:sp>
    <xdr:clientData/>
  </xdr:twoCellAnchor>
  <xdr:twoCellAnchor>
    <xdr:from>
      <xdr:col>2</xdr:col>
      <xdr:colOff>0</xdr:colOff>
      <xdr:row>75</xdr:row>
      <xdr:rowOff>114300</xdr:rowOff>
    </xdr:from>
    <xdr:to>
      <xdr:col>5</xdr:col>
      <xdr:colOff>615950</xdr:colOff>
      <xdr:row>87</xdr:row>
      <xdr:rowOff>104775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89</xdr:row>
      <xdr:rowOff>9525</xdr:rowOff>
    </xdr:from>
    <xdr:to>
      <xdr:col>3</xdr:col>
      <xdr:colOff>88225</xdr:colOff>
      <xdr:row>106</xdr:row>
      <xdr:rowOff>95250</xdr:rowOff>
    </xdr:to>
    <xdr:sp macro="" textlink="">
      <xdr:nvSpPr>
        <xdr:cNvPr id="8" name="TextBox 7"/>
        <xdr:cNvSpPr txBox="1"/>
      </xdr:nvSpPr>
      <xdr:spPr>
        <a:xfrm>
          <a:off x="114300" y="15306675"/>
          <a:ext cx="2221825" cy="3000375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square" rtlCol="0" anchor="t">
          <a:noAutofit/>
        </a:bodyPr>
        <a:lstStyle/>
        <a:p>
          <a:r>
            <a:rPr lang="ko-KR" altLang="en-US" sz="900">
              <a:latin typeface="굴림체"/>
            </a:rPr>
            <a:t>줄기</a:t>
          </a:r>
          <a:r>
            <a:rPr lang="en-US" altLang="ko-KR" sz="900">
              <a:latin typeface="굴림체"/>
            </a:rPr>
            <a:t>-</a:t>
          </a:r>
          <a:r>
            <a:rPr lang="ko-KR" altLang="en-US" sz="900">
              <a:latin typeface="굴림체"/>
            </a:rPr>
            <a:t>잎 그림</a:t>
          </a:r>
          <a:r>
            <a:rPr lang="en-US" altLang="ko-KR" sz="900">
              <a:latin typeface="굴림체"/>
            </a:rPr>
            <a:t>(Stem-and-Leaf Plot)
</a:t>
          </a:r>
          <a:r>
            <a:rPr lang="ko-KR" altLang="en-US" sz="900">
              <a:latin typeface="굴림체"/>
            </a:rPr>
            <a:t>변수명</a:t>
          </a:r>
          <a:r>
            <a:rPr lang="en-US" altLang="ko-KR" sz="900">
              <a:latin typeface="굴림체"/>
            </a:rPr>
            <a:t>: A</a:t>
          </a:r>
          <a:r>
            <a:rPr lang="ko-KR" altLang="en-US" sz="900">
              <a:latin typeface="굴림체"/>
            </a:rPr>
            <a:t>지역
</a:t>
          </a:r>
          <a:r>
            <a:rPr lang="en-US" altLang="ko-KR" sz="900">
              <a:latin typeface="굴림체"/>
            </a:rPr>
            <a:t>Stem Unit: 100  Leaf Unit: 10
     1       9   6
     1      10   
     5      11   0124
     7      12   78
    11      13   3449
   ( 5)     14   04688
     9      15   5
     8      16   05
     6      17   
     6      18   245
     3      19   1
     2      20   69
</a:t>
          </a:r>
          <a:endParaRPr lang="ko-KR" altLang="en-US" sz="900">
            <a:latin typeface="굴림체"/>
          </a:endParaRPr>
        </a:p>
      </xdr:txBody>
    </xdr:sp>
    <xdr:clientData/>
  </xdr:twoCellAnchor>
  <xdr:twoCellAnchor>
    <xdr:from>
      <xdr:col>3</xdr:col>
      <xdr:colOff>638175</xdr:colOff>
      <xdr:row>89</xdr:row>
      <xdr:rowOff>57150</xdr:rowOff>
    </xdr:from>
    <xdr:to>
      <xdr:col>5</xdr:col>
      <xdr:colOff>1183600</xdr:colOff>
      <xdr:row>106</xdr:row>
      <xdr:rowOff>133350</xdr:rowOff>
    </xdr:to>
    <xdr:sp macro="" textlink="">
      <xdr:nvSpPr>
        <xdr:cNvPr id="9" name="TextBox 8"/>
        <xdr:cNvSpPr txBox="1"/>
      </xdr:nvSpPr>
      <xdr:spPr>
        <a:xfrm>
          <a:off x="2886075" y="15354300"/>
          <a:ext cx="2202775" cy="2990850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wrap="square" rtlCol="0" anchor="t">
          <a:noAutofit/>
        </a:bodyPr>
        <a:lstStyle/>
        <a:p>
          <a:r>
            <a:rPr lang="ko-KR" altLang="en-US" sz="900">
              <a:latin typeface="굴림체"/>
            </a:rPr>
            <a:t>줄기</a:t>
          </a:r>
          <a:r>
            <a:rPr lang="en-US" altLang="ko-KR" sz="900">
              <a:latin typeface="굴림체"/>
            </a:rPr>
            <a:t>-</a:t>
          </a:r>
          <a:r>
            <a:rPr lang="ko-KR" altLang="en-US" sz="900">
              <a:latin typeface="굴림체"/>
            </a:rPr>
            <a:t>잎 그림</a:t>
          </a:r>
          <a:r>
            <a:rPr lang="en-US" altLang="ko-KR" sz="900">
              <a:latin typeface="굴림체"/>
            </a:rPr>
            <a:t>(Stem-and-Leaf Plot)
</a:t>
          </a:r>
          <a:r>
            <a:rPr lang="ko-KR" altLang="en-US" sz="900">
              <a:latin typeface="굴림체"/>
            </a:rPr>
            <a:t>변수명</a:t>
          </a:r>
          <a:r>
            <a:rPr lang="en-US" altLang="ko-KR" sz="900">
              <a:latin typeface="굴림체"/>
            </a:rPr>
            <a:t>: B</a:t>
          </a:r>
          <a:r>
            <a:rPr lang="ko-KR" altLang="en-US" sz="900">
              <a:latin typeface="굴림체"/>
            </a:rPr>
            <a:t>지역
</a:t>
          </a:r>
          <a:r>
            <a:rPr lang="en-US" altLang="ko-KR" sz="900">
              <a:latin typeface="굴림체"/>
            </a:rPr>
            <a:t>Stem Unit: 100  Leaf Unit: 10
     1       9   2
     5      10   3567
  ( 10)     11   2234556789
    10      12   56
     8      13   0002
     4      14   7
     3      15   
     3      16   3
     2      17   0
     1      18   
     1      19   
     1      20   0
</a:t>
          </a:r>
          <a:endParaRPr lang="ko-KR" altLang="en-US" sz="900">
            <a:latin typeface="굴림체"/>
          </a:endParaRPr>
        </a:p>
      </xdr:txBody>
    </xdr:sp>
    <xdr:clientData/>
  </xdr:twoCellAnchor>
  <xdr:twoCellAnchor>
    <xdr:from>
      <xdr:col>0</xdr:col>
      <xdr:colOff>9526</xdr:colOff>
      <xdr:row>66</xdr:row>
      <xdr:rowOff>9525</xdr:rowOff>
    </xdr:from>
    <xdr:to>
      <xdr:col>5</xdr:col>
      <xdr:colOff>1171576</xdr:colOff>
      <xdr:row>75</xdr:row>
      <xdr:rowOff>38101</xdr:rowOff>
    </xdr:to>
    <xdr:sp macro="" textlink="">
      <xdr:nvSpPr>
        <xdr:cNvPr id="12" name="TextBox 11"/>
        <xdr:cNvSpPr txBox="1"/>
      </xdr:nvSpPr>
      <xdr:spPr>
        <a:xfrm>
          <a:off x="9526" y="11363325"/>
          <a:ext cx="5067300" cy="1571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  (3)  B</a:t>
          </a:r>
          <a:r>
            <a:rPr lang="ko-KR" altLang="en-US" sz="1100"/>
            <a:t>지역은 중앙값에 강수량이 몰려</a:t>
          </a:r>
          <a:r>
            <a:rPr lang="ko-KR" altLang="en-US" sz="1100" baseline="0"/>
            <a:t> 있으나</a:t>
          </a:r>
          <a:r>
            <a:rPr lang="en-US" altLang="ko-KR" sz="1100" baseline="0"/>
            <a:t>,  </a:t>
          </a:r>
          <a:r>
            <a:rPr lang="ko-KR" altLang="en-US" sz="1100" baseline="0"/>
            <a:t>이상치가 존재하는것을 볼수 있고</a:t>
          </a:r>
          <a:r>
            <a:rPr lang="en-US" altLang="ko-KR" sz="1100" baseline="0"/>
            <a:t>,  A</a:t>
          </a:r>
          <a:r>
            <a:rPr lang="ko-KR" altLang="en-US" sz="1100" baseline="0"/>
            <a:t>지역은 분포가 넗게 퍼져 있지만</a:t>
          </a:r>
          <a:r>
            <a:rPr lang="en-US" altLang="ko-KR" sz="1100" baseline="0"/>
            <a:t>,  </a:t>
          </a:r>
          <a:r>
            <a:rPr lang="ko-KR" altLang="en-US" sz="1100" baseline="0"/>
            <a:t>이상치가 존재하지 않은것을 볼 수 있음</a:t>
          </a:r>
          <a:r>
            <a:rPr lang="en-US" altLang="ko-KR" sz="1100" baseline="0"/>
            <a:t>.</a:t>
          </a:r>
          <a:endParaRPr lang="en-US" altLang="ko-KR" sz="1100"/>
        </a:p>
        <a:p>
          <a:r>
            <a:rPr lang="en-US" altLang="ko-KR" sz="1100"/>
            <a:t>1.  (4)  </a:t>
          </a:r>
          <a:r>
            <a:rPr lang="ko-KR" altLang="en-US" sz="1100"/>
            <a:t>평균</a:t>
          </a:r>
          <a:r>
            <a:rPr lang="en-US" altLang="ko-KR" sz="1100"/>
            <a:t>, </a:t>
          </a:r>
          <a:r>
            <a:rPr lang="ko-KR" altLang="en-US" sz="1100"/>
            <a:t>중앙값이 크고 산포가 큰 </a:t>
          </a:r>
          <a:r>
            <a:rPr lang="en-US" altLang="ko-KR" sz="1100"/>
            <a:t>A</a:t>
          </a:r>
          <a:r>
            <a:rPr lang="ko-KR" altLang="en-US" sz="1100"/>
            <a:t>지역이 강수량이 많음</a:t>
          </a:r>
          <a:r>
            <a:rPr lang="en-US" altLang="ko-KR" sz="1100"/>
            <a:t>.</a:t>
          </a:r>
        </a:p>
        <a:p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5</xdr:col>
      <xdr:colOff>1</xdr:colOff>
      <xdr:row>35</xdr:row>
      <xdr:rowOff>95250</xdr:rowOff>
    </xdr:to>
    <xdr:sp macro="" textlink="">
      <xdr:nvSpPr>
        <xdr:cNvPr id="2" name="TextBox 1"/>
        <xdr:cNvSpPr txBox="1"/>
      </xdr:nvSpPr>
      <xdr:spPr>
        <a:xfrm>
          <a:off x="1" y="5029200"/>
          <a:ext cx="379095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2.  (1) </a:t>
          </a:r>
        </a:p>
        <a:p>
          <a:r>
            <a:rPr lang="en-US" altLang="ko-KR" sz="1100"/>
            <a:t>20</a:t>
          </a:r>
          <a:r>
            <a:rPr lang="ko-KR" altLang="en-US" sz="1100"/>
            <a:t>대가 모두 정시에  도착할 확률 </a:t>
          </a:r>
          <a:r>
            <a:rPr lang="en-US" altLang="ko-KR" sz="1100"/>
            <a:t>: 0.1215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대 이상이 정시에 도착할 확률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0.2701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+ 0.1215 =  0.3916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대 이하가 정시에 도착할 확률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0.043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2. (2)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정답 수가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이하일 확률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0.41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정답 수가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이상일 확률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0.1018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Pr[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X &gt;=8 ]   = Pr[ X=8 ]  + ...  + Pr[ X=20 ]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/>
        </a:p>
      </xdr:txBody>
    </xdr:sp>
    <xdr:clientData/>
  </xdr:twoCellAnchor>
  <xdr:twoCellAnchor>
    <xdr:from>
      <xdr:col>0</xdr:col>
      <xdr:colOff>28575</xdr:colOff>
      <xdr:row>71</xdr:row>
      <xdr:rowOff>66675</xdr:rowOff>
    </xdr:from>
    <xdr:to>
      <xdr:col>5</xdr:col>
      <xdr:colOff>28575</xdr:colOff>
      <xdr:row>78</xdr:row>
      <xdr:rowOff>133350</xdr:rowOff>
    </xdr:to>
    <xdr:sp macro="" textlink="">
      <xdr:nvSpPr>
        <xdr:cNvPr id="3" name="TextBox 2"/>
        <xdr:cNvSpPr txBox="1"/>
      </xdr:nvSpPr>
      <xdr:spPr>
        <a:xfrm>
          <a:off x="28575" y="14944725"/>
          <a:ext cx="389572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2.  (3)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특정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 동안에 꼭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명의 고객이 방문할 확률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0.19536</a:t>
          </a:r>
        </a:p>
        <a:p>
          <a:pPr fontAlgn="base" latinLnBrk="1"/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 latinLnBrk="1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특정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 동안에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명 이상의 고객이 방문할 확률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1 - P(  X &lt;=5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) =  1 - 0.785 =  0.215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57150</xdr:rowOff>
    </xdr:from>
    <xdr:to>
      <xdr:col>5</xdr:col>
      <xdr:colOff>590550</xdr:colOff>
      <xdr:row>17</xdr:row>
      <xdr:rowOff>171450</xdr:rowOff>
    </xdr:to>
    <xdr:sp macro="" textlink="">
      <xdr:nvSpPr>
        <xdr:cNvPr id="2" name="TextBox 1"/>
        <xdr:cNvSpPr txBox="1"/>
      </xdr:nvSpPr>
      <xdr:spPr>
        <a:xfrm>
          <a:off x="95250" y="2781300"/>
          <a:ext cx="40386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3. </a:t>
          </a:r>
          <a:r>
            <a:rPr lang="en-US" altLang="ko-KR" sz="1100" baseline="0"/>
            <a:t>( 1 ) 0.076</a:t>
          </a:r>
        </a:p>
        <a:p>
          <a:r>
            <a:rPr lang="en-US" altLang="ko-KR" sz="1100" baseline="0"/>
            <a:t>3. ( 2 )  1 - 0.5  = 0.5</a:t>
          </a:r>
        </a:p>
        <a:p>
          <a:r>
            <a:rPr lang="en-US" altLang="ko-KR" sz="1100" baseline="0"/>
            <a:t>3. ( 3 )  91.51</a:t>
          </a:r>
          <a:endParaRPr lang="ko-KR" altLang="en-US" sz="1100"/>
        </a:p>
      </xdr:txBody>
    </xdr:sp>
    <xdr:clientData/>
  </xdr:twoCellAnchor>
  <xdr:twoCellAnchor>
    <xdr:from>
      <xdr:col>2</xdr:col>
      <xdr:colOff>19050</xdr:colOff>
      <xdr:row>20</xdr:row>
      <xdr:rowOff>9525</xdr:rowOff>
    </xdr:from>
    <xdr:to>
      <xdr:col>7</xdr:col>
      <xdr:colOff>676275</xdr:colOff>
      <xdr:row>33</xdr:row>
      <xdr:rowOff>28575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B8" sqref="B8"/>
    </sheetView>
  </sheetViews>
  <sheetFormatPr defaultRowHeight="16.5"/>
  <cols>
    <col min="2" max="2" width="15.625" customWidth="1"/>
    <col min="4" max="4" width="18.5" customWidth="1"/>
  </cols>
  <sheetData>
    <row r="1" spans="1:4">
      <c r="A1" s="3" t="s">
        <v>3</v>
      </c>
      <c r="B1" s="3"/>
      <c r="C1" s="3" t="s">
        <v>4</v>
      </c>
      <c r="D1" s="3"/>
    </row>
    <row r="2" spans="1:4">
      <c r="A2" s="1"/>
      <c r="B2" s="1"/>
      <c r="C2" s="1"/>
      <c r="D2" s="1"/>
    </row>
    <row r="3" spans="1:4">
      <c r="A3" s="1" t="s">
        <v>5</v>
      </c>
      <c r="B3" s="1">
        <v>1485.172</v>
      </c>
      <c r="C3" s="1" t="s">
        <v>5</v>
      </c>
      <c r="D3" s="1">
        <v>1251.5303999999999</v>
      </c>
    </row>
    <row r="4" spans="1:4">
      <c r="A4" s="1" t="s">
        <v>6</v>
      </c>
      <c r="B4" s="1">
        <v>61.633053231741314</v>
      </c>
      <c r="C4" s="1" t="s">
        <v>6</v>
      </c>
      <c r="D4" s="1">
        <v>47.391944647728096</v>
      </c>
    </row>
    <row r="5" spans="1:4">
      <c r="A5" s="1" t="s">
        <v>7</v>
      </c>
      <c r="B5" s="1">
        <v>1441.6</v>
      </c>
      <c r="C5" s="1" t="s">
        <v>7</v>
      </c>
      <c r="D5" s="1">
        <v>1170.4000000000001</v>
      </c>
    </row>
    <row r="6" spans="1:4">
      <c r="A6" s="1" t="s">
        <v>8</v>
      </c>
      <c r="B6" s="1" t="e">
        <v>#N/A</v>
      </c>
      <c r="C6" s="1" t="s">
        <v>8</v>
      </c>
      <c r="D6" s="1" t="e">
        <v>#N/A</v>
      </c>
    </row>
    <row r="7" spans="1:4">
      <c r="A7" s="1" t="s">
        <v>9</v>
      </c>
      <c r="B7" s="1">
        <v>308.16526615870657</v>
      </c>
      <c r="C7" s="1" t="s">
        <v>9</v>
      </c>
      <c r="D7" s="1">
        <v>236.95972323864046</v>
      </c>
    </row>
    <row r="8" spans="1:4">
      <c r="A8" s="1" t="s">
        <v>10</v>
      </c>
      <c r="B8" s="1">
        <v>94965.831266666457</v>
      </c>
      <c r="C8" s="1" t="s">
        <v>10</v>
      </c>
      <c r="D8" s="1">
        <v>56149.910437333085</v>
      </c>
    </row>
    <row r="9" spans="1:4">
      <c r="A9" s="1" t="s">
        <v>11</v>
      </c>
      <c r="B9" s="1">
        <v>-0.54480450086684007</v>
      </c>
      <c r="C9" s="1" t="s">
        <v>11</v>
      </c>
      <c r="D9" s="1">
        <v>3.6273288181400023</v>
      </c>
    </row>
    <row r="10" spans="1:4">
      <c r="A10" s="1" t="s">
        <v>12</v>
      </c>
      <c r="B10" s="1">
        <v>0.43839734798505064</v>
      </c>
      <c r="C10" s="1" t="s">
        <v>12</v>
      </c>
      <c r="D10" s="1">
        <v>1.7766582984936123</v>
      </c>
    </row>
    <row r="11" spans="1:4">
      <c r="A11" s="1" t="s">
        <v>13</v>
      </c>
      <c r="B11" s="1">
        <v>1133.2</v>
      </c>
      <c r="C11" s="1" t="s">
        <v>13</v>
      </c>
      <c r="D11" s="1">
        <v>1081.1999999999998</v>
      </c>
    </row>
    <row r="12" spans="1:4">
      <c r="A12" s="1" t="s">
        <v>14</v>
      </c>
      <c r="B12" s="1">
        <v>962.2</v>
      </c>
      <c r="C12" s="1" t="s">
        <v>14</v>
      </c>
      <c r="D12" s="1">
        <v>928.6</v>
      </c>
    </row>
    <row r="13" spans="1:4">
      <c r="A13" s="1" t="s">
        <v>15</v>
      </c>
      <c r="B13" s="1">
        <v>2095.4</v>
      </c>
      <c r="C13" s="1" t="s">
        <v>15</v>
      </c>
      <c r="D13" s="1">
        <v>2009.8</v>
      </c>
    </row>
    <row r="14" spans="1:4">
      <c r="A14" s="1" t="s">
        <v>16</v>
      </c>
      <c r="B14" s="1">
        <v>37129.300000000003</v>
      </c>
      <c r="C14" s="1" t="s">
        <v>16</v>
      </c>
      <c r="D14" s="1">
        <v>31288.26</v>
      </c>
    </row>
    <row r="15" spans="1:4" ht="17.25" thickBot="1">
      <c r="A15" s="2" t="s">
        <v>17</v>
      </c>
      <c r="B15" s="2">
        <v>25</v>
      </c>
      <c r="C15" s="2" t="s">
        <v>17</v>
      </c>
      <c r="D15" s="2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7"/>
  <sheetViews>
    <sheetView workbookViewId="0"/>
  </sheetViews>
  <sheetFormatPr defaultRowHeight="16.5"/>
  <sheetData>
    <row r="1" spans="1:6">
      <c r="A1">
        <v>57</v>
      </c>
    </row>
    <row r="6" spans="1:6">
      <c r="A6">
        <v>2</v>
      </c>
      <c r="B6">
        <v>2</v>
      </c>
    </row>
    <row r="7" spans="1:6">
      <c r="A7">
        <v>962.2</v>
      </c>
      <c r="B7">
        <v>1282.699951171875</v>
      </c>
    </row>
    <row r="8" spans="1:6">
      <c r="A8">
        <v>2</v>
      </c>
      <c r="B8">
        <v>2</v>
      </c>
    </row>
    <row r="9" spans="1:6">
      <c r="A9">
        <v>1653.4000244140625</v>
      </c>
      <c r="B9">
        <v>2095.4</v>
      </c>
    </row>
    <row r="10" spans="1:6">
      <c r="A10">
        <v>2</v>
      </c>
      <c r="B10">
        <v>3</v>
      </c>
      <c r="C10">
        <v>3</v>
      </c>
      <c r="D10">
        <v>1</v>
      </c>
      <c r="E10">
        <v>1</v>
      </c>
      <c r="F10">
        <v>2</v>
      </c>
    </row>
    <row r="11" spans="1:6">
      <c r="A11">
        <v>1282.699951171875</v>
      </c>
      <c r="B11">
        <v>1282.699951171875</v>
      </c>
      <c r="C11">
        <v>1653.4000244140625</v>
      </c>
      <c r="D11">
        <v>1653.4000244140625</v>
      </c>
      <c r="E11">
        <v>1282.699951171875</v>
      </c>
      <c r="F11">
        <v>1282.699951171875</v>
      </c>
    </row>
    <row r="12" spans="1:6">
      <c r="A12">
        <v>1</v>
      </c>
      <c r="B12">
        <v>3</v>
      </c>
    </row>
    <row r="13" spans="1:6">
      <c r="A13">
        <v>1441.5999755859375</v>
      </c>
      <c r="B13">
        <v>1441.5999755859375</v>
      </c>
    </row>
    <row r="14" spans="1:6">
      <c r="A14">
        <v>2</v>
      </c>
      <c r="B14">
        <v>2</v>
      </c>
    </row>
    <row r="15" spans="1:6">
      <c r="A15">
        <v>962.2</v>
      </c>
      <c r="B15">
        <v>2095.4</v>
      </c>
    </row>
    <row r="16" spans="1:6">
      <c r="A16">
        <v>2</v>
      </c>
    </row>
    <row r="17" spans="1:6">
      <c r="A17">
        <v>2009.8</v>
      </c>
    </row>
    <row r="18" spans="1:6">
      <c r="A18">
        <v>2</v>
      </c>
      <c r="B18">
        <v>2</v>
      </c>
    </row>
    <row r="19" spans="1:6">
      <c r="A19">
        <v>1638.1</v>
      </c>
      <c r="B19">
        <v>1702.2</v>
      </c>
    </row>
    <row r="20" spans="1:6">
      <c r="A20">
        <v>2</v>
      </c>
      <c r="B20">
        <v>2</v>
      </c>
    </row>
    <row r="21" spans="1:6">
      <c r="A21">
        <v>928.6</v>
      </c>
      <c r="B21">
        <v>1125</v>
      </c>
    </row>
    <row r="22" spans="1:6">
      <c r="A22">
        <v>2</v>
      </c>
      <c r="B22">
        <v>2</v>
      </c>
    </row>
    <row r="23" spans="1:6">
      <c r="A23">
        <v>1305.0999755859375</v>
      </c>
      <c r="B23">
        <v>1472.5</v>
      </c>
    </row>
    <row r="24" spans="1:6">
      <c r="A24">
        <v>2</v>
      </c>
      <c r="B24">
        <v>3</v>
      </c>
      <c r="C24">
        <v>3</v>
      </c>
      <c r="D24">
        <v>1</v>
      </c>
      <c r="E24">
        <v>1</v>
      </c>
      <c r="F24">
        <v>2</v>
      </c>
    </row>
    <row r="25" spans="1:6">
      <c r="A25">
        <v>1125</v>
      </c>
      <c r="B25">
        <v>1125</v>
      </c>
      <c r="C25">
        <v>1305.0999755859375</v>
      </c>
      <c r="D25">
        <v>1305.0999755859375</v>
      </c>
      <c r="E25">
        <v>1125</v>
      </c>
      <c r="F25">
        <v>1125</v>
      </c>
    </row>
    <row r="26" spans="1:6">
      <c r="A26">
        <v>1</v>
      </c>
      <c r="B26">
        <v>3</v>
      </c>
    </row>
    <row r="27" spans="1:6">
      <c r="A27">
        <v>1170.4000244140625</v>
      </c>
      <c r="B27">
        <v>1170.4000244140625</v>
      </c>
    </row>
    <row r="28" spans="1:6">
      <c r="A28">
        <v>2</v>
      </c>
      <c r="B28">
        <v>2</v>
      </c>
    </row>
    <row r="29" spans="1:6">
      <c r="A29">
        <v>928.6</v>
      </c>
      <c r="B29">
        <v>1472.5</v>
      </c>
    </row>
    <row r="34" spans="1:6">
      <c r="A34">
        <v>2</v>
      </c>
      <c r="B34">
        <v>2</v>
      </c>
    </row>
    <row r="35" spans="1:6">
      <c r="A35">
        <v>962.2</v>
      </c>
      <c r="B35">
        <v>1282.699951171875</v>
      </c>
    </row>
    <row r="36" spans="1:6">
      <c r="A36">
        <v>2</v>
      </c>
      <c r="B36">
        <v>2</v>
      </c>
    </row>
    <row r="37" spans="1:6">
      <c r="A37">
        <v>1653.4000244140625</v>
      </c>
      <c r="B37">
        <v>2095.4</v>
      </c>
    </row>
    <row r="38" spans="1:6">
      <c r="A38">
        <v>2</v>
      </c>
      <c r="B38">
        <v>3</v>
      </c>
      <c r="C38">
        <v>3</v>
      </c>
      <c r="D38">
        <v>1</v>
      </c>
      <c r="E38">
        <v>1</v>
      </c>
      <c r="F38">
        <v>2</v>
      </c>
    </row>
    <row r="39" spans="1:6">
      <c r="A39">
        <v>1282.699951171875</v>
      </c>
      <c r="B39">
        <v>1282.699951171875</v>
      </c>
      <c r="C39">
        <v>1653.4000244140625</v>
      </c>
      <c r="D39">
        <v>1653.4000244140625</v>
      </c>
      <c r="E39">
        <v>1282.699951171875</v>
      </c>
      <c r="F39">
        <v>1282.699951171875</v>
      </c>
    </row>
    <row r="40" spans="1:6">
      <c r="A40">
        <v>1</v>
      </c>
      <c r="B40">
        <v>3</v>
      </c>
    </row>
    <row r="41" spans="1:6">
      <c r="A41">
        <v>1441.5999755859375</v>
      </c>
      <c r="B41">
        <v>1441.5999755859375</v>
      </c>
    </row>
    <row r="42" spans="1:6">
      <c r="A42">
        <v>2</v>
      </c>
      <c r="B42">
        <v>2</v>
      </c>
    </row>
    <row r="43" spans="1:6">
      <c r="A43">
        <v>962.2</v>
      </c>
      <c r="B43">
        <v>2095.4</v>
      </c>
    </row>
    <row r="44" spans="1:6">
      <c r="A44">
        <v>5</v>
      </c>
    </row>
    <row r="45" spans="1:6">
      <c r="A45">
        <v>2009.8</v>
      </c>
    </row>
    <row r="46" spans="1:6">
      <c r="A46">
        <v>5</v>
      </c>
      <c r="B46">
        <v>5</v>
      </c>
    </row>
    <row r="47" spans="1:6">
      <c r="A47">
        <v>1638.1</v>
      </c>
      <c r="B47">
        <v>1702.2</v>
      </c>
    </row>
    <row r="48" spans="1:6">
      <c r="A48">
        <v>5</v>
      </c>
      <c r="B48">
        <v>5</v>
      </c>
    </row>
    <row r="49" spans="1:6">
      <c r="A49">
        <v>928.6</v>
      </c>
      <c r="B49">
        <v>1125</v>
      </c>
    </row>
    <row r="50" spans="1:6">
      <c r="A50">
        <v>5</v>
      </c>
      <c r="B50">
        <v>5</v>
      </c>
    </row>
    <row r="51" spans="1:6">
      <c r="A51">
        <v>1305.0999755859375</v>
      </c>
      <c r="B51">
        <v>1472.5</v>
      </c>
    </row>
    <row r="52" spans="1:6">
      <c r="A52">
        <v>5</v>
      </c>
      <c r="B52">
        <v>6</v>
      </c>
      <c r="C52">
        <v>6</v>
      </c>
      <c r="D52">
        <v>4</v>
      </c>
      <c r="E52">
        <v>4</v>
      </c>
      <c r="F52">
        <v>5</v>
      </c>
    </row>
    <row r="53" spans="1:6">
      <c r="A53">
        <v>1125</v>
      </c>
      <c r="B53">
        <v>1125</v>
      </c>
      <c r="C53">
        <v>1305.0999755859375</v>
      </c>
      <c r="D53">
        <v>1305.0999755859375</v>
      </c>
      <c r="E53">
        <v>1125</v>
      </c>
      <c r="F53">
        <v>1125</v>
      </c>
    </row>
    <row r="54" spans="1:6">
      <c r="A54">
        <v>4</v>
      </c>
      <c r="B54">
        <v>6</v>
      </c>
    </row>
    <row r="55" spans="1:6">
      <c r="A55">
        <v>1170.4000244140625</v>
      </c>
      <c r="B55">
        <v>1170.4000244140625</v>
      </c>
    </row>
    <row r="56" spans="1:6">
      <c r="A56">
        <v>5</v>
      </c>
      <c r="B56">
        <v>5</v>
      </c>
    </row>
    <row r="57" spans="1:6">
      <c r="A57">
        <v>928.6</v>
      </c>
      <c r="B57">
        <v>1472.5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2" workbookViewId="0">
      <selection activeCell="G49" sqref="G49"/>
    </sheetView>
  </sheetViews>
  <sheetFormatPr defaultRowHeight="11.25"/>
  <cols>
    <col min="1" max="16384" width="9" style="4"/>
  </cols>
  <sheetData>
    <row r="1" spans="1:1" hidden="1">
      <c r="A1" s="5">
        <v>85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5"/>
  <sheetViews>
    <sheetView topLeftCell="A55" workbookViewId="0">
      <selection activeCell="H100" sqref="H100"/>
    </sheetView>
  </sheetViews>
  <sheetFormatPr defaultColWidth="9" defaultRowHeight="13.5"/>
  <cols>
    <col min="1" max="1" width="9" style="7"/>
    <col min="2" max="2" width="11.875" style="7" bestFit="1" customWidth="1"/>
    <col min="3" max="3" width="8.625" style="7" bestFit="1" customWidth="1"/>
    <col min="4" max="4" width="11.25" style="7" bestFit="1" customWidth="1"/>
    <col min="5" max="5" width="10.5" style="7" bestFit="1" customWidth="1"/>
    <col min="6" max="6" width="15.875" style="7" bestFit="1" customWidth="1"/>
    <col min="7" max="7" width="14.625" style="7" bestFit="1" customWidth="1"/>
    <col min="8" max="8" width="14.5" style="7" bestFit="1" customWidth="1"/>
    <col min="9" max="9" width="9" style="7"/>
    <col min="10" max="11" width="11.375" style="7" bestFit="1" customWidth="1"/>
    <col min="12" max="16384" width="9" style="7"/>
  </cols>
  <sheetData>
    <row r="1" spans="1:12">
      <c r="A1" s="6" t="s">
        <v>0</v>
      </c>
      <c r="B1" s="6" t="s">
        <v>1</v>
      </c>
      <c r="C1" s="6" t="s">
        <v>2</v>
      </c>
    </row>
    <row r="2" spans="1:12">
      <c r="A2" s="7">
        <v>1990</v>
      </c>
      <c r="B2" s="8">
        <v>1911.1</v>
      </c>
      <c r="C2" s="8">
        <v>2009.8</v>
      </c>
      <c r="D2" s="9"/>
      <c r="E2" s="9"/>
      <c r="F2" s="9"/>
      <c r="G2" s="9"/>
      <c r="H2" s="9"/>
      <c r="I2" s="9"/>
      <c r="J2" s="9"/>
      <c r="K2" s="9"/>
      <c r="L2" s="9"/>
    </row>
    <row r="3" spans="1:12">
      <c r="A3" s="7">
        <v>1991</v>
      </c>
      <c r="B3" s="8">
        <v>1482.6</v>
      </c>
      <c r="C3" s="8">
        <v>1072.5999999999999</v>
      </c>
      <c r="D3" s="9"/>
      <c r="E3" s="9"/>
      <c r="F3" s="9"/>
      <c r="G3" s="9"/>
      <c r="H3" s="9"/>
      <c r="I3" s="9"/>
      <c r="J3" s="9"/>
      <c r="K3" s="9"/>
      <c r="L3" s="9"/>
    </row>
    <row r="4" spans="1:12">
      <c r="A4" s="7">
        <v>1992</v>
      </c>
      <c r="B4" s="8">
        <v>1489.2</v>
      </c>
      <c r="C4" s="8">
        <v>1060</v>
      </c>
      <c r="D4" s="9"/>
      <c r="E4" s="9"/>
      <c r="F4" s="9"/>
      <c r="G4" s="9"/>
      <c r="H4" s="9"/>
      <c r="I4" s="9"/>
      <c r="J4" s="9"/>
      <c r="K4" s="9"/>
      <c r="L4" s="9"/>
    </row>
    <row r="5" spans="1:12">
      <c r="A5" s="7">
        <v>1993</v>
      </c>
      <c r="B5" s="8">
        <v>1555.1</v>
      </c>
      <c r="C5" s="8">
        <v>1170.4000000000001</v>
      </c>
      <c r="D5" s="9"/>
      <c r="E5" s="9"/>
      <c r="F5" s="9"/>
      <c r="G5" s="9"/>
      <c r="H5" s="9"/>
      <c r="I5" s="9"/>
      <c r="J5" s="9"/>
      <c r="K5" s="9"/>
      <c r="L5" s="9"/>
    </row>
    <row r="6" spans="1:12">
      <c r="A6" s="7">
        <v>1994</v>
      </c>
      <c r="B6" s="8">
        <v>1146.7</v>
      </c>
      <c r="C6" s="8">
        <v>1052.5</v>
      </c>
      <c r="D6" s="9"/>
      <c r="E6" s="9"/>
      <c r="F6" s="9"/>
      <c r="G6" s="9"/>
      <c r="H6" s="9"/>
      <c r="I6" s="9"/>
      <c r="J6" s="9"/>
      <c r="K6" s="9"/>
      <c r="L6" s="9"/>
    </row>
    <row r="7" spans="1:12">
      <c r="A7" s="7">
        <v>1995</v>
      </c>
      <c r="B7" s="8">
        <v>962.2</v>
      </c>
      <c r="C7" s="8">
        <v>1326.2</v>
      </c>
      <c r="D7" s="9"/>
      <c r="E7" s="9"/>
      <c r="F7" s="9"/>
      <c r="G7" s="9"/>
      <c r="H7" s="9"/>
      <c r="I7" s="9"/>
      <c r="J7" s="9"/>
      <c r="K7" s="9"/>
      <c r="L7" s="9"/>
    </row>
    <row r="8" spans="1:12">
      <c r="A8" s="7">
        <v>1996</v>
      </c>
      <c r="B8" s="8">
        <v>1282.7</v>
      </c>
      <c r="C8" s="8">
        <v>928.6</v>
      </c>
      <c r="D8" s="9"/>
      <c r="E8" s="9"/>
      <c r="F8" s="9"/>
      <c r="G8" s="9"/>
      <c r="H8" s="9"/>
      <c r="I8" s="9"/>
      <c r="J8" s="9"/>
      <c r="K8" s="9"/>
      <c r="L8" s="9"/>
    </row>
    <row r="9" spans="1:12">
      <c r="A9" s="7">
        <v>1997</v>
      </c>
      <c r="B9" s="8">
        <v>1273.9000000000001</v>
      </c>
      <c r="C9" s="8">
        <v>1257.9000000000001</v>
      </c>
      <c r="D9" s="9"/>
      <c r="E9" s="9"/>
      <c r="F9" s="9"/>
      <c r="G9" s="9"/>
      <c r="H9" s="9"/>
      <c r="I9" s="9"/>
      <c r="J9" s="9"/>
      <c r="K9" s="9"/>
      <c r="L9" s="9"/>
    </row>
    <row r="10" spans="1:12">
      <c r="A10" s="7">
        <v>1998</v>
      </c>
      <c r="B10" s="8">
        <v>1845.7</v>
      </c>
      <c r="C10" s="8">
        <v>1638.1</v>
      </c>
      <c r="D10" s="9"/>
      <c r="E10" s="9"/>
      <c r="F10" s="9"/>
      <c r="G10" s="9"/>
      <c r="H10" s="9"/>
      <c r="I10" s="9"/>
      <c r="J10" s="9"/>
      <c r="K10" s="9"/>
      <c r="L10" s="9"/>
    </row>
    <row r="11" spans="1:12">
      <c r="A11" s="7">
        <v>1999</v>
      </c>
      <c r="B11" s="8">
        <v>1825.5</v>
      </c>
      <c r="C11" s="8">
        <v>1472.5</v>
      </c>
      <c r="D11" s="9"/>
      <c r="E11" s="9"/>
      <c r="F11" s="9"/>
      <c r="G11" s="9"/>
      <c r="H11" s="9"/>
      <c r="I11" s="9"/>
      <c r="J11" s="9"/>
      <c r="K11" s="9"/>
      <c r="L11" s="9"/>
    </row>
    <row r="12" spans="1:12">
      <c r="A12" s="7">
        <v>2000</v>
      </c>
      <c r="B12" s="8">
        <v>1109.2</v>
      </c>
      <c r="C12" s="8">
        <v>1159.4000000000001</v>
      </c>
      <c r="D12" s="9"/>
      <c r="E12" s="9"/>
      <c r="F12" s="9"/>
      <c r="G12" s="9"/>
      <c r="H12" s="9"/>
      <c r="I12" s="9"/>
      <c r="J12" s="9"/>
      <c r="K12" s="9"/>
      <c r="L12" s="9"/>
    </row>
    <row r="13" spans="1:12">
      <c r="A13" s="7">
        <v>2001</v>
      </c>
      <c r="B13" s="8">
        <v>1117.5999999999999</v>
      </c>
      <c r="C13" s="8">
        <v>1144.5</v>
      </c>
      <c r="D13" s="9"/>
      <c r="E13" s="9"/>
      <c r="F13" s="9"/>
      <c r="G13" s="9"/>
      <c r="H13" s="9"/>
      <c r="I13" s="9"/>
      <c r="J13" s="9"/>
      <c r="K13" s="9"/>
      <c r="L13" s="9"/>
    </row>
    <row r="14" spans="1:12">
      <c r="A14" s="7">
        <v>2002</v>
      </c>
      <c r="B14" s="8">
        <v>2066.1999999999998</v>
      </c>
      <c r="C14" s="8">
        <v>1033.7</v>
      </c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7">
        <v>2003</v>
      </c>
      <c r="B15" s="8">
        <v>2095.4</v>
      </c>
      <c r="C15" s="8">
        <v>1702.2</v>
      </c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7">
        <v>2004</v>
      </c>
      <c r="B16" s="8">
        <v>1604.3</v>
      </c>
      <c r="C16" s="8">
        <v>1307.5</v>
      </c>
      <c r="D16" s="9"/>
      <c r="E16" s="9"/>
      <c r="F16" s="9"/>
      <c r="G16" s="9"/>
      <c r="H16" s="9"/>
      <c r="I16" s="9"/>
      <c r="J16" s="9"/>
      <c r="K16" s="9"/>
      <c r="L16" s="9"/>
    </row>
    <row r="17" spans="1:20">
      <c r="A17" s="7">
        <v>2005</v>
      </c>
      <c r="B17" s="8">
        <v>1653.4</v>
      </c>
      <c r="C17" s="8">
        <v>1155.8</v>
      </c>
      <c r="D17" s="9"/>
      <c r="E17" s="9"/>
      <c r="F17" s="9"/>
      <c r="G17" s="9"/>
      <c r="H17" s="9"/>
      <c r="I17" s="9"/>
      <c r="J17" s="9"/>
      <c r="K17" s="9"/>
      <c r="L17" s="9"/>
    </row>
    <row r="18" spans="1:20">
      <c r="A18" s="7">
        <v>2006</v>
      </c>
      <c r="B18" s="8">
        <v>1852.7</v>
      </c>
      <c r="C18" s="8">
        <v>1300.0999999999999</v>
      </c>
      <c r="D18" s="9"/>
      <c r="E18" s="9"/>
      <c r="F18" s="9"/>
      <c r="G18" s="9"/>
      <c r="H18" s="9"/>
      <c r="I18" s="9"/>
      <c r="J18" s="9"/>
      <c r="K18" s="9"/>
      <c r="L18" s="9"/>
      <c r="O18" s="17"/>
      <c r="P18" s="17"/>
      <c r="Q18" s="17"/>
      <c r="R18" s="17"/>
      <c r="S18" s="17"/>
      <c r="T18" s="17"/>
    </row>
    <row r="19" spans="1:20">
      <c r="A19" s="7">
        <v>2007</v>
      </c>
      <c r="B19" s="8">
        <v>1441.6</v>
      </c>
      <c r="C19" s="8">
        <v>1120</v>
      </c>
      <c r="D19" s="9"/>
      <c r="E19" s="9"/>
      <c r="F19" s="9"/>
      <c r="G19" s="9"/>
      <c r="H19" s="9"/>
      <c r="I19" s="9"/>
      <c r="J19" s="9"/>
      <c r="K19" s="9"/>
      <c r="L19" s="9"/>
      <c r="O19" s="17"/>
      <c r="P19" s="17"/>
      <c r="Q19" s="17"/>
      <c r="R19" s="17"/>
      <c r="S19" s="17"/>
      <c r="T19" s="17"/>
    </row>
    <row r="20" spans="1:20">
      <c r="A20" s="7">
        <v>2008</v>
      </c>
      <c r="B20" s="8">
        <v>1342.7</v>
      </c>
      <c r="C20" s="8">
        <v>1137.4000000000001</v>
      </c>
      <c r="D20" s="9"/>
      <c r="E20" s="9"/>
      <c r="F20" s="9"/>
      <c r="G20" s="9"/>
      <c r="H20" s="9"/>
      <c r="I20" s="9"/>
      <c r="J20" s="9"/>
      <c r="K20" s="9"/>
      <c r="L20" s="9"/>
      <c r="O20" s="17"/>
      <c r="P20" s="18"/>
      <c r="Q20" s="19"/>
      <c r="R20" s="18"/>
      <c r="S20" s="19"/>
      <c r="T20" s="17"/>
    </row>
    <row r="21" spans="1:20">
      <c r="A21" s="7">
        <v>2009</v>
      </c>
      <c r="B21" s="8">
        <v>1404.2</v>
      </c>
      <c r="C21" s="8">
        <v>1262.9000000000001</v>
      </c>
      <c r="O21" s="17"/>
      <c r="P21" s="20"/>
      <c r="Q21" s="17"/>
      <c r="R21" s="20"/>
      <c r="S21" s="17"/>
      <c r="T21" s="17"/>
    </row>
    <row r="22" spans="1:20">
      <c r="A22" s="7">
        <v>2010</v>
      </c>
      <c r="B22" s="8">
        <v>1347.7</v>
      </c>
      <c r="C22" s="8">
        <v>1125</v>
      </c>
      <c r="O22" s="17"/>
      <c r="P22" s="20"/>
      <c r="Q22" s="17"/>
      <c r="R22" s="20"/>
      <c r="S22" s="17"/>
      <c r="T22" s="17"/>
    </row>
    <row r="23" spans="1:20">
      <c r="A23" s="7">
        <v>2011</v>
      </c>
      <c r="B23" s="8">
        <v>1122.5999999999999</v>
      </c>
      <c r="C23" s="8">
        <v>1305.0999999999999</v>
      </c>
      <c r="O23" s="17"/>
      <c r="P23" s="20"/>
      <c r="Q23" s="17"/>
      <c r="R23" s="20"/>
      <c r="S23" s="17"/>
      <c r="T23" s="17"/>
    </row>
    <row r="24" spans="1:20">
      <c r="A24" s="7">
        <v>2012</v>
      </c>
      <c r="B24" s="14">
        <v>1462.1</v>
      </c>
      <c r="C24" s="14">
        <v>1164.9000000000001</v>
      </c>
      <c r="O24" s="17"/>
      <c r="P24" s="20"/>
      <c r="Q24" s="17"/>
      <c r="R24" s="20"/>
      <c r="S24" s="17"/>
      <c r="T24" s="17"/>
    </row>
    <row r="25" spans="1:20">
      <c r="A25" s="7">
        <v>2013</v>
      </c>
      <c r="B25" s="14">
        <v>1335.9</v>
      </c>
      <c r="C25" s="14">
        <v>1199.06</v>
      </c>
      <c r="O25" s="17"/>
      <c r="P25" s="20"/>
      <c r="Q25" s="17"/>
      <c r="R25" s="20"/>
      <c r="S25" s="17"/>
      <c r="T25" s="17"/>
    </row>
    <row r="26" spans="1:20">
      <c r="A26" s="7">
        <v>2014</v>
      </c>
      <c r="B26" s="14">
        <v>1399</v>
      </c>
      <c r="C26" s="14">
        <v>1182.0999999999999</v>
      </c>
      <c r="O26" s="17"/>
      <c r="P26" s="20"/>
      <c r="Q26" s="17"/>
      <c r="R26" s="20"/>
      <c r="S26" s="17"/>
      <c r="T26" s="17"/>
    </row>
    <row r="27" spans="1:20">
      <c r="O27" s="17"/>
      <c r="P27" s="20"/>
      <c r="Q27" s="17"/>
      <c r="R27" s="20"/>
      <c r="S27" s="17"/>
      <c r="T27" s="17"/>
    </row>
    <row r="28" spans="1:20">
      <c r="O28" s="17"/>
      <c r="P28" s="20"/>
      <c r="Q28" s="17"/>
      <c r="R28" s="20"/>
      <c r="S28" s="17"/>
      <c r="T28" s="17"/>
    </row>
    <row r="29" spans="1:20">
      <c r="O29" s="17"/>
      <c r="P29" s="20"/>
      <c r="Q29" s="17"/>
      <c r="R29" s="20"/>
      <c r="S29" s="17"/>
      <c r="T29" s="17"/>
    </row>
    <row r="30" spans="1:20">
      <c r="O30" s="17"/>
      <c r="P30" s="20"/>
      <c r="Q30" s="17"/>
      <c r="R30" s="20"/>
      <c r="S30" s="17"/>
      <c r="T30" s="17"/>
    </row>
    <row r="31" spans="1:20">
      <c r="O31" s="17"/>
      <c r="P31" s="20"/>
      <c r="Q31" s="17"/>
      <c r="R31" s="20"/>
      <c r="S31" s="17"/>
      <c r="T31" s="17"/>
    </row>
    <row r="32" spans="1:20">
      <c r="O32" s="17"/>
      <c r="P32" s="20"/>
      <c r="Q32" s="17"/>
      <c r="R32" s="20"/>
      <c r="S32" s="17"/>
      <c r="T32" s="17"/>
    </row>
    <row r="33" spans="15:20">
      <c r="O33" s="17"/>
      <c r="P33" s="20"/>
      <c r="Q33" s="17"/>
      <c r="R33" s="20"/>
      <c r="S33" s="17"/>
      <c r="T33" s="17"/>
    </row>
    <row r="34" spans="15:20">
      <c r="O34" s="17"/>
      <c r="P34" s="17"/>
      <c r="Q34" s="17"/>
      <c r="R34" s="17"/>
      <c r="S34" s="17"/>
      <c r="T34" s="17"/>
    </row>
    <row r="35" spans="15:20">
      <c r="O35" s="17"/>
      <c r="P35" s="17"/>
      <c r="Q35" s="17"/>
      <c r="R35" s="17"/>
      <c r="S35" s="17"/>
      <c r="T35" s="17"/>
    </row>
    <row r="36" spans="15:20">
      <c r="O36" s="17"/>
      <c r="P36" s="17"/>
      <c r="Q36" s="17"/>
      <c r="R36" s="17"/>
      <c r="S36" s="17"/>
      <c r="T36" s="17"/>
    </row>
    <row r="37" spans="15:20">
      <c r="O37" s="17"/>
      <c r="P37" s="17"/>
      <c r="Q37" s="17"/>
      <c r="R37" s="17"/>
      <c r="S37" s="17"/>
      <c r="T37" s="17"/>
    </row>
    <row r="38" spans="15:20">
      <c r="O38" s="17"/>
      <c r="P38" s="17"/>
      <c r="Q38" s="17"/>
      <c r="R38" s="17"/>
      <c r="S38" s="17"/>
      <c r="T38" s="17"/>
    </row>
    <row r="51" spans="1:4" ht="14.25" thickBot="1"/>
    <row r="52" spans="1:4" ht="15" thickTop="1" thickBot="1">
      <c r="A52" s="10" t="s">
        <v>1</v>
      </c>
      <c r="B52" s="11"/>
      <c r="C52" s="10" t="s">
        <v>2</v>
      </c>
      <c r="D52" s="11"/>
    </row>
    <row r="53" spans="1:4" ht="14.25" thickTop="1">
      <c r="A53" s="12" t="s">
        <v>5</v>
      </c>
      <c r="B53" s="13">
        <v>1485.172</v>
      </c>
      <c r="C53" s="12" t="s">
        <v>5</v>
      </c>
      <c r="D53" s="13">
        <v>1251.5303999999999</v>
      </c>
    </row>
    <row r="54" spans="1:4">
      <c r="A54" s="12" t="s">
        <v>6</v>
      </c>
      <c r="B54" s="13">
        <v>61.633053231741314</v>
      </c>
      <c r="C54" s="12" t="s">
        <v>6</v>
      </c>
      <c r="D54" s="13">
        <v>47.391944647728096</v>
      </c>
    </row>
    <row r="55" spans="1:4">
      <c r="A55" s="12" t="s">
        <v>7</v>
      </c>
      <c r="B55" s="13">
        <v>1441.6</v>
      </c>
      <c r="C55" s="12" t="s">
        <v>7</v>
      </c>
      <c r="D55" s="13">
        <v>1170.4000000000001</v>
      </c>
    </row>
    <row r="56" spans="1:4">
      <c r="A56" s="12" t="s">
        <v>8</v>
      </c>
      <c r="B56" s="13" t="e">
        <v>#N/A</v>
      </c>
      <c r="C56" s="12" t="s">
        <v>8</v>
      </c>
      <c r="D56" s="13" t="e">
        <v>#N/A</v>
      </c>
    </row>
    <row r="57" spans="1:4">
      <c r="A57" s="12" t="s">
        <v>9</v>
      </c>
      <c r="B57" s="13">
        <v>308.16526615870657</v>
      </c>
      <c r="C57" s="12" t="s">
        <v>9</v>
      </c>
      <c r="D57" s="13">
        <v>236.95972323864046</v>
      </c>
    </row>
    <row r="58" spans="1:4">
      <c r="A58" s="12" t="s">
        <v>10</v>
      </c>
      <c r="B58" s="13">
        <v>94965.831266666457</v>
      </c>
      <c r="C58" s="12" t="s">
        <v>10</v>
      </c>
      <c r="D58" s="13">
        <v>56149.910437333085</v>
      </c>
    </row>
    <row r="59" spans="1:4">
      <c r="A59" s="12" t="s">
        <v>11</v>
      </c>
      <c r="B59" s="13">
        <v>-0.54480450086684007</v>
      </c>
      <c r="C59" s="12" t="s">
        <v>11</v>
      </c>
      <c r="D59" s="13">
        <v>3.6273288181400023</v>
      </c>
    </row>
    <row r="60" spans="1:4">
      <c r="A60" s="12" t="s">
        <v>12</v>
      </c>
      <c r="B60" s="13">
        <v>0.43839734798505064</v>
      </c>
      <c r="C60" s="12" t="s">
        <v>12</v>
      </c>
      <c r="D60" s="13">
        <v>1.7766582984936123</v>
      </c>
    </row>
    <row r="61" spans="1:4">
      <c r="A61" s="12" t="s">
        <v>13</v>
      </c>
      <c r="B61" s="13">
        <v>1133.2</v>
      </c>
      <c r="C61" s="12" t="s">
        <v>13</v>
      </c>
      <c r="D61" s="13">
        <v>1081.1999999999998</v>
      </c>
    </row>
    <row r="62" spans="1:4">
      <c r="A62" s="12" t="s">
        <v>14</v>
      </c>
      <c r="B62" s="13">
        <v>962.2</v>
      </c>
      <c r="C62" s="12" t="s">
        <v>14</v>
      </c>
      <c r="D62" s="13">
        <v>928.6</v>
      </c>
    </row>
    <row r="63" spans="1:4">
      <c r="A63" s="12" t="s">
        <v>15</v>
      </c>
      <c r="B63" s="13">
        <v>2095.4</v>
      </c>
      <c r="C63" s="12" t="s">
        <v>15</v>
      </c>
      <c r="D63" s="13">
        <v>2009.8</v>
      </c>
    </row>
    <row r="64" spans="1:4">
      <c r="A64" s="12" t="s">
        <v>16</v>
      </c>
      <c r="B64" s="13">
        <v>37129.300000000003</v>
      </c>
      <c r="C64" s="12" t="s">
        <v>16</v>
      </c>
      <c r="D64" s="13">
        <v>31288.26</v>
      </c>
    </row>
    <row r="65" spans="1:4">
      <c r="A65" s="12" t="s">
        <v>17</v>
      </c>
      <c r="B65" s="13">
        <v>25</v>
      </c>
      <c r="C65" s="12" t="s">
        <v>17</v>
      </c>
      <c r="D65" s="13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"/>
  <sheetViews>
    <sheetView topLeftCell="A40" workbookViewId="0">
      <selection activeCell="E88" sqref="E88"/>
    </sheetView>
  </sheetViews>
  <sheetFormatPr defaultRowHeight="16.5"/>
  <cols>
    <col min="2" max="2" width="12.75" bestFit="1" customWidth="1"/>
    <col min="3" max="3" width="11.375" bestFit="1" customWidth="1"/>
  </cols>
  <sheetData>
    <row r="1" spans="1:3">
      <c r="A1" s="7" t="s">
        <v>19</v>
      </c>
      <c r="B1" s="15">
        <v>20</v>
      </c>
      <c r="C1" s="7"/>
    </row>
    <row r="2" spans="1:3">
      <c r="A2" s="7" t="s">
        <v>20</v>
      </c>
      <c r="B2" s="15">
        <v>0.9</v>
      </c>
      <c r="C2" s="7"/>
    </row>
    <row r="3" spans="1:3">
      <c r="A3" s="7" t="s">
        <v>21</v>
      </c>
      <c r="B3" s="7" t="s">
        <v>22</v>
      </c>
      <c r="C3" s="7" t="s">
        <v>23</v>
      </c>
    </row>
    <row r="4" spans="1:3">
      <c r="A4" s="7">
        <v>0</v>
      </c>
      <c r="B4" s="16">
        <f>BINOMDIST($A4, $B$1, $B$2, 0 )</f>
        <v>9.9999999999999212E-21</v>
      </c>
      <c r="C4" s="16">
        <f>BINOMDIST($A4, $B$1, $B$2, 1 )</f>
        <v>9.9999999999999212E-21</v>
      </c>
    </row>
    <row r="5" spans="1:3">
      <c r="A5" s="7">
        <v>1</v>
      </c>
      <c r="B5" s="16">
        <f t="shared" ref="B5:B24" si="0">BINOMDIST($A5, $B$1, $B$2, 0 )</f>
        <v>1.7999999999999943E-18</v>
      </c>
      <c r="C5" s="16">
        <f t="shared" ref="C5:C24" si="1">BINOMDIST($A5, $B$1, $B$2, 1 )</f>
        <v>1.8099999999999942E-18</v>
      </c>
    </row>
    <row r="6" spans="1:3">
      <c r="A6" s="7">
        <v>2</v>
      </c>
      <c r="B6" s="16">
        <f t="shared" si="0"/>
        <v>1.5389999999999913E-16</v>
      </c>
      <c r="C6" s="16">
        <f t="shared" si="1"/>
        <v>1.5570999999999913E-16</v>
      </c>
    </row>
    <row r="7" spans="1:3">
      <c r="A7" s="7">
        <v>3</v>
      </c>
      <c r="B7" s="16">
        <f t="shared" si="0"/>
        <v>8.3105999999999927E-15</v>
      </c>
      <c r="C7" s="16">
        <f t="shared" si="1"/>
        <v>8.4663099999999914E-15</v>
      </c>
    </row>
    <row r="8" spans="1:3">
      <c r="A8" s="7">
        <v>4</v>
      </c>
      <c r="B8" s="16">
        <f t="shared" si="0"/>
        <v>3.178804499999989E-13</v>
      </c>
      <c r="C8" s="16">
        <f t="shared" si="1"/>
        <v>3.2634675999999888E-13</v>
      </c>
    </row>
    <row r="9" spans="1:3">
      <c r="A9" s="7">
        <v>5</v>
      </c>
      <c r="B9" s="16">
        <f t="shared" si="0"/>
        <v>9.1549569599999454E-12</v>
      </c>
      <c r="C9" s="16">
        <f t="shared" si="1"/>
        <v>9.481303719999945E-12</v>
      </c>
    </row>
    <row r="10" spans="1:3">
      <c r="A10" s="7">
        <v>6</v>
      </c>
      <c r="B10" s="16">
        <f t="shared" si="0"/>
        <v>2.0598653159999975E-10</v>
      </c>
      <c r="C10" s="16">
        <f t="shared" si="1"/>
        <v>2.1546783531999968E-10</v>
      </c>
    </row>
    <row r="11" spans="1:3">
      <c r="A11" s="7">
        <v>7</v>
      </c>
      <c r="B11" s="16">
        <f t="shared" si="0"/>
        <v>3.7077575687999865E-9</v>
      </c>
      <c r="C11" s="16">
        <f t="shared" si="1"/>
        <v>3.9232254041199861E-9</v>
      </c>
    </row>
    <row r="12" spans="1:3">
      <c r="A12" s="7">
        <v>8</v>
      </c>
      <c r="B12" s="16">
        <f t="shared" si="0"/>
        <v>5.422595444369987E-8</v>
      </c>
      <c r="C12" s="16">
        <f t="shared" si="1"/>
        <v>5.8149179847819855E-8</v>
      </c>
    </row>
    <row r="13" spans="1:3">
      <c r="A13" s="7">
        <v>9</v>
      </c>
      <c r="B13" s="16">
        <f t="shared" si="0"/>
        <v>6.5071145332439912E-7</v>
      </c>
      <c r="C13" s="16">
        <f t="shared" si="1"/>
        <v>7.0886063317221898E-7</v>
      </c>
    </row>
    <row r="14" spans="1:3">
      <c r="A14" s="7">
        <v>10</v>
      </c>
      <c r="B14" s="16">
        <f t="shared" si="0"/>
        <v>6.4420433879115348E-6</v>
      </c>
      <c r="C14" s="16">
        <f t="shared" si="1"/>
        <v>7.1509040210837534E-6</v>
      </c>
    </row>
    <row r="15" spans="1:3">
      <c r="A15" s="7">
        <v>11</v>
      </c>
      <c r="B15" s="16">
        <f t="shared" si="0"/>
        <v>5.2707627719276259E-5</v>
      </c>
      <c r="C15" s="16">
        <f t="shared" si="1"/>
        <v>5.9858531740360011E-5</v>
      </c>
    </row>
    <row r="16" spans="1:3">
      <c r="A16" s="7">
        <v>12</v>
      </c>
      <c r="B16" s="16">
        <f t="shared" si="0"/>
        <v>3.5577648710511517E-4</v>
      </c>
      <c r="C16" s="16">
        <f t="shared" si="1"/>
        <v>4.1563501884547518E-4</v>
      </c>
    </row>
    <row r="17" spans="1:3">
      <c r="A17" s="7">
        <v>13</v>
      </c>
      <c r="B17" s="16">
        <f t="shared" si="0"/>
        <v>1.9704543901206402E-3</v>
      </c>
      <c r="C17" s="16">
        <f t="shared" si="1"/>
        <v>2.3860894089661154E-3</v>
      </c>
    </row>
    <row r="18" spans="1:3">
      <c r="A18" s="7">
        <v>14</v>
      </c>
      <c r="B18" s="16">
        <f t="shared" si="0"/>
        <v>8.8670447555428758E-3</v>
      </c>
      <c r="C18" s="16">
        <f t="shared" si="1"/>
        <v>1.1253134164508991E-2</v>
      </c>
    </row>
    <row r="19" spans="1:3">
      <c r="A19" s="7">
        <v>15</v>
      </c>
      <c r="B19" s="16">
        <f t="shared" si="0"/>
        <v>3.1921361119954327E-2</v>
      </c>
      <c r="C19" s="16">
        <f t="shared" si="1"/>
        <v>4.3174495284463321E-2</v>
      </c>
    </row>
    <row r="20" spans="1:3">
      <c r="A20" s="7">
        <v>16</v>
      </c>
      <c r="B20" s="16">
        <f t="shared" si="0"/>
        <v>8.9778828149871648E-2</v>
      </c>
      <c r="C20" s="16">
        <f t="shared" si="1"/>
        <v>0.13295332343433497</v>
      </c>
    </row>
    <row r="21" spans="1:3">
      <c r="A21" s="7">
        <v>17</v>
      </c>
      <c r="B21" s="16">
        <f t="shared" si="0"/>
        <v>0.19011987137619882</v>
      </c>
      <c r="C21" s="16">
        <f t="shared" si="1"/>
        <v>0.32307319481053376</v>
      </c>
    </row>
    <row r="22" spans="1:3">
      <c r="A22" s="7">
        <v>18</v>
      </c>
      <c r="B22" s="16">
        <f t="shared" si="0"/>
        <v>0.28517980706429824</v>
      </c>
      <c r="C22" s="16">
        <f t="shared" si="1"/>
        <v>0.608253001874832</v>
      </c>
    </row>
    <row r="23" spans="1:3">
      <c r="A23" s="7">
        <v>19</v>
      </c>
      <c r="B23" s="16">
        <f t="shared" si="0"/>
        <v>0.2701703435345984</v>
      </c>
      <c r="C23" s="16">
        <f t="shared" si="1"/>
        <v>0.87842334540943035</v>
      </c>
    </row>
    <row r="24" spans="1:3">
      <c r="A24" s="7">
        <v>20</v>
      </c>
      <c r="B24" s="16">
        <f t="shared" si="0"/>
        <v>0.12157665459056931</v>
      </c>
      <c r="C24" s="16">
        <f t="shared" si="1"/>
        <v>0.99999999999999967</v>
      </c>
    </row>
    <row r="37" spans="1:3">
      <c r="A37" s="7" t="s">
        <v>19</v>
      </c>
      <c r="B37" s="15">
        <v>20</v>
      </c>
      <c r="C37" s="7"/>
    </row>
    <row r="38" spans="1:3">
      <c r="A38" s="7" t="s">
        <v>20</v>
      </c>
      <c r="B38" s="21">
        <v>0.25</v>
      </c>
      <c r="C38" s="7"/>
    </row>
    <row r="39" spans="1:3">
      <c r="A39" s="7" t="s">
        <v>21</v>
      </c>
      <c r="B39" s="7" t="s">
        <v>18</v>
      </c>
      <c r="C39" s="7" t="s">
        <v>23</v>
      </c>
    </row>
    <row r="40" spans="1:3">
      <c r="A40" s="7">
        <v>0</v>
      </c>
      <c r="B40" s="16">
        <f>BINOMDIST($A40, $B$37, $B$38, 0)</f>
        <v>3.1712119389339963E-3</v>
      </c>
      <c r="C40" s="16">
        <f>BINOMDIST($A40, $B$37, $B$38, 1)</f>
        <v>3.1712119389339963E-3</v>
      </c>
    </row>
    <row r="41" spans="1:3">
      <c r="A41" s="7">
        <v>1</v>
      </c>
      <c r="B41" s="16">
        <f t="shared" ref="B41:B60" si="2">BINOMDIST(A41, $B$37, $B$38, 0)</f>
        <v>2.1141412926226639E-2</v>
      </c>
      <c r="C41" s="16">
        <f t="shared" ref="C41:C60" si="3">BINOMDIST($A41, $B$37, $B$38, 1)</f>
        <v>2.4312624865160636E-2</v>
      </c>
    </row>
    <row r="42" spans="1:3">
      <c r="A42" s="7">
        <v>2</v>
      </c>
      <c r="B42" s="16">
        <f t="shared" si="2"/>
        <v>6.6947807599717676E-2</v>
      </c>
      <c r="C42" s="16">
        <f t="shared" si="3"/>
        <v>9.1260432464878305E-2</v>
      </c>
    </row>
    <row r="43" spans="1:3">
      <c r="A43" s="7">
        <v>3</v>
      </c>
      <c r="B43" s="16">
        <f t="shared" si="2"/>
        <v>0.13389561519943541</v>
      </c>
      <c r="C43" s="16">
        <f t="shared" si="3"/>
        <v>0.22515604766431371</v>
      </c>
    </row>
    <row r="44" spans="1:3">
      <c r="A44" s="7">
        <v>4</v>
      </c>
      <c r="B44" s="16">
        <f t="shared" si="2"/>
        <v>0.18968545486586674</v>
      </c>
      <c r="C44" s="16">
        <f t="shared" si="3"/>
        <v>0.41484150253018048</v>
      </c>
    </row>
    <row r="45" spans="1:3">
      <c r="A45" s="7">
        <v>5</v>
      </c>
      <c r="B45" s="16">
        <f t="shared" si="2"/>
        <v>0.20233115185692443</v>
      </c>
      <c r="C45" s="16">
        <f t="shared" si="3"/>
        <v>0.61717265438710489</v>
      </c>
    </row>
    <row r="46" spans="1:3">
      <c r="A46" s="7">
        <v>6</v>
      </c>
      <c r="B46" s="16">
        <f t="shared" si="2"/>
        <v>0.16860929321410384</v>
      </c>
      <c r="C46" s="16">
        <f t="shared" si="3"/>
        <v>0.78578194760120867</v>
      </c>
    </row>
    <row r="47" spans="1:3">
      <c r="A47" s="7">
        <v>7</v>
      </c>
      <c r="B47" s="16">
        <f t="shared" si="2"/>
        <v>0.11240619547606921</v>
      </c>
      <c r="C47" s="16">
        <f t="shared" si="3"/>
        <v>0.8981881430772779</v>
      </c>
    </row>
    <row r="48" spans="1:3">
      <c r="A48" s="7">
        <v>8</v>
      </c>
      <c r="B48" s="16">
        <f t="shared" si="2"/>
        <v>6.0886689216204153E-2</v>
      </c>
      <c r="C48" s="16">
        <f t="shared" si="3"/>
        <v>0.959074832293482</v>
      </c>
    </row>
    <row r="49" spans="1:5">
      <c r="A49" s="7">
        <v>9</v>
      </c>
      <c r="B49" s="16">
        <f t="shared" si="2"/>
        <v>2.706075076275739E-2</v>
      </c>
      <c r="C49" s="16">
        <f t="shared" si="3"/>
        <v>0.98613558305623938</v>
      </c>
    </row>
    <row r="50" spans="1:5">
      <c r="A50" s="7">
        <v>10</v>
      </c>
      <c r="B50" s="16">
        <f t="shared" si="2"/>
        <v>9.922275279677711E-3</v>
      </c>
      <c r="C50" s="16">
        <f t="shared" si="3"/>
        <v>0.99605785833591709</v>
      </c>
    </row>
    <row r="51" spans="1:5">
      <c r="A51" s="7">
        <v>11</v>
      </c>
      <c r="B51" s="16">
        <f t="shared" si="2"/>
        <v>3.0067500847508204E-3</v>
      </c>
      <c r="C51" s="16">
        <f t="shared" si="3"/>
        <v>0.99906460842066791</v>
      </c>
    </row>
    <row r="52" spans="1:5">
      <c r="A52" s="7">
        <v>12</v>
      </c>
      <c r="B52" s="16">
        <f t="shared" si="2"/>
        <v>7.516875211877064E-4</v>
      </c>
      <c r="C52" s="16">
        <f t="shared" si="3"/>
        <v>0.99981629594185562</v>
      </c>
    </row>
    <row r="53" spans="1:5">
      <c r="A53" s="7">
        <v>13</v>
      </c>
      <c r="B53" s="16">
        <f t="shared" si="2"/>
        <v>1.5419231203850378E-4</v>
      </c>
      <c r="C53" s="16">
        <f t="shared" si="3"/>
        <v>0.99997048825389412</v>
      </c>
    </row>
    <row r="54" spans="1:5">
      <c r="A54" s="7">
        <v>14</v>
      </c>
      <c r="B54" s="16">
        <f t="shared" si="2"/>
        <v>2.5698718673083965E-5</v>
      </c>
      <c r="C54" s="16">
        <f t="shared" si="3"/>
        <v>0.9999961869725672</v>
      </c>
    </row>
    <row r="55" spans="1:5">
      <c r="A55" s="7">
        <v>15</v>
      </c>
      <c r="B55" s="16">
        <f t="shared" si="2"/>
        <v>3.4264958230778613E-6</v>
      </c>
      <c r="C55" s="16">
        <f t="shared" si="3"/>
        <v>0.99999961346839028</v>
      </c>
    </row>
    <row r="56" spans="1:5">
      <c r="A56" s="7">
        <v>16</v>
      </c>
      <c r="B56" s="16">
        <f t="shared" si="2"/>
        <v>3.5692664823727714E-7</v>
      </c>
      <c r="C56" s="16">
        <f t="shared" si="3"/>
        <v>0.99999997039503852</v>
      </c>
    </row>
    <row r="57" spans="1:5">
      <c r="A57" s="7">
        <v>17</v>
      </c>
      <c r="B57" s="16">
        <f t="shared" si="2"/>
        <v>2.7994246920570751E-8</v>
      </c>
      <c r="C57" s="16">
        <f t="shared" si="3"/>
        <v>0.99999999838928544</v>
      </c>
    </row>
    <row r="58" spans="1:5">
      <c r="A58" s="7">
        <v>18</v>
      </c>
      <c r="B58" s="16">
        <f t="shared" si="2"/>
        <v>1.5552359400317079E-9</v>
      </c>
      <c r="C58" s="16">
        <f t="shared" si="3"/>
        <v>0.99999999994452138</v>
      </c>
    </row>
    <row r="59" spans="1:5">
      <c r="A59" s="7">
        <v>19</v>
      </c>
      <c r="B59" s="16">
        <f t="shared" si="2"/>
        <v>5.4569682106375707E-11</v>
      </c>
      <c r="C59" s="16">
        <f t="shared" si="3"/>
        <v>0.99999999999909106</v>
      </c>
    </row>
    <row r="60" spans="1:5">
      <c r="A60" s="7">
        <v>20</v>
      </c>
      <c r="B60" s="16">
        <f t="shared" si="2"/>
        <v>9.0949470177292824E-13</v>
      </c>
      <c r="C60" s="16">
        <f t="shared" si="3"/>
        <v>1.0000000000000004</v>
      </c>
    </row>
    <row r="61" spans="1:5">
      <c r="B61" s="22">
        <f>SUM(B48:B60)</f>
        <v>0.10181185692272271</v>
      </c>
    </row>
    <row r="63" spans="1:5">
      <c r="A63" s="23" t="s">
        <v>24</v>
      </c>
      <c r="B63" s="7"/>
      <c r="C63" s="7">
        <v>4</v>
      </c>
      <c r="D63" s="7"/>
      <c r="E63" s="7"/>
    </row>
    <row r="64" spans="1:5">
      <c r="A64" s="7" t="s">
        <v>25</v>
      </c>
      <c r="B64" s="7"/>
      <c r="C64" s="7" t="s">
        <v>26</v>
      </c>
      <c r="D64" s="7" t="s">
        <v>27</v>
      </c>
      <c r="E64" s="7"/>
    </row>
    <row r="65" spans="1:5">
      <c r="A65" s="7">
        <v>0</v>
      </c>
      <c r="B65" s="7"/>
      <c r="C65" s="7">
        <f>POISSON($A65, $C$63, 0)</f>
        <v>1.8315638888734272E-2</v>
      </c>
      <c r="D65" s="7">
        <f>POISSON($A65, $C$63, 1)</f>
        <v>1.8315638888734272E-2</v>
      </c>
      <c r="E65" s="7"/>
    </row>
    <row r="66" spans="1:5">
      <c r="A66" s="7">
        <v>1</v>
      </c>
      <c r="B66" s="7"/>
      <c r="C66" s="7">
        <f t="shared" ref="C66:C71" si="4">POISSON($A66, $C$63, 0)</f>
        <v>7.3262555554937089E-2</v>
      </c>
      <c r="D66" s="7">
        <f t="shared" ref="D66:D71" si="5">POISSON($A66, $C$63, 1)</f>
        <v>9.1578194443671365E-2</v>
      </c>
      <c r="E66" s="7"/>
    </row>
    <row r="67" spans="1:5">
      <c r="A67" s="7">
        <v>2</v>
      </c>
      <c r="B67" s="7"/>
      <c r="C67" s="7">
        <f t="shared" si="4"/>
        <v>0.14652511110987418</v>
      </c>
      <c r="D67" s="7">
        <f t="shared" si="5"/>
        <v>0.23810330555354556</v>
      </c>
      <c r="E67" s="7"/>
    </row>
    <row r="68" spans="1:5">
      <c r="A68" s="7">
        <v>3</v>
      </c>
      <c r="B68" s="7"/>
      <c r="C68" s="7">
        <f t="shared" si="4"/>
        <v>0.19536681481316559</v>
      </c>
      <c r="D68" s="7">
        <f t="shared" si="5"/>
        <v>0.43347012036671112</v>
      </c>
      <c r="E68" s="7"/>
    </row>
    <row r="69" spans="1:5">
      <c r="A69" s="7">
        <v>4</v>
      </c>
      <c r="B69" s="7"/>
      <c r="C69" s="7">
        <f t="shared" si="4"/>
        <v>0.19536681481316559</v>
      </c>
      <c r="D69" s="7">
        <f t="shared" si="5"/>
        <v>0.62883693517987671</v>
      </c>
      <c r="E69" s="7"/>
    </row>
    <row r="70" spans="1:5">
      <c r="A70" s="7">
        <v>5</v>
      </c>
      <c r="B70" s="7"/>
      <c r="C70" s="7">
        <f t="shared" si="4"/>
        <v>0.15629345185053248</v>
      </c>
      <c r="D70" s="7">
        <f t="shared" si="5"/>
        <v>0.78513038703040916</v>
      </c>
      <c r="E70" s="7"/>
    </row>
    <row r="71" spans="1:5">
      <c r="A71" s="7">
        <v>6</v>
      </c>
      <c r="B71" s="7"/>
      <c r="C71" s="7">
        <f t="shared" si="4"/>
        <v>0.10419563456702165</v>
      </c>
      <c r="D71" s="7">
        <f t="shared" si="5"/>
        <v>0.8893260215974309</v>
      </c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7"/>
  <sheetViews>
    <sheetView tabSelected="1" topLeftCell="A10" workbookViewId="0">
      <selection activeCell="N36" sqref="N36"/>
    </sheetView>
  </sheetViews>
  <sheetFormatPr defaultRowHeight="16.5"/>
  <cols>
    <col min="2" max="2" width="10.5" bestFit="1" customWidth="1"/>
    <col min="3" max="3" width="11.625" bestFit="1" customWidth="1"/>
    <col min="4" max="4" width="12.75" bestFit="1" customWidth="1"/>
  </cols>
  <sheetData>
    <row r="1" spans="1:4">
      <c r="A1" t="s">
        <v>28</v>
      </c>
      <c r="B1">
        <v>7</v>
      </c>
    </row>
    <row r="2" spans="1:4">
      <c r="A2" t="s">
        <v>29</v>
      </c>
      <c r="B2">
        <v>80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1:4">
      <c r="A4">
        <v>10</v>
      </c>
      <c r="B4" s="25">
        <f>NORMDIST($A4, $B$2, $B$1, 1)</f>
        <v>7.619853024160474E-24</v>
      </c>
      <c r="C4" s="24">
        <v>0.01</v>
      </c>
      <c r="D4">
        <f>NORMINV( 1-$C4, $B$2, $B$1)</f>
        <v>96.28443511828587</v>
      </c>
    </row>
    <row r="5" spans="1:4">
      <c r="A5">
        <v>20</v>
      </c>
      <c r="B5" s="25">
        <f t="shared" ref="B5:B13" si="0">NORMDIST($A5, $B$2, $B$1, 1)</f>
        <v>5.1104552589616985E-18</v>
      </c>
      <c r="C5" s="26">
        <v>0.05</v>
      </c>
      <c r="D5" s="27">
        <f t="shared" ref="D5:D10" si="1">NORMINV( 1-$C5, $B$2, $B$1)</f>
        <v>91.513975388660299</v>
      </c>
    </row>
    <row r="6" spans="1:4">
      <c r="A6">
        <v>30</v>
      </c>
      <c r="B6" s="25">
        <f t="shared" si="0"/>
        <v>4.570530827193337E-13</v>
      </c>
      <c r="C6" s="24">
        <v>0.1</v>
      </c>
      <c r="D6">
        <f t="shared" si="1"/>
        <v>88.97086095881221</v>
      </c>
    </row>
    <row r="7" spans="1:4">
      <c r="A7">
        <v>40</v>
      </c>
      <c r="B7" s="25">
        <f t="shared" si="0"/>
        <v>5.5082885485168839E-9</v>
      </c>
      <c r="C7" s="24">
        <v>0.15</v>
      </c>
      <c r="D7">
        <f t="shared" si="1"/>
        <v>87.255033726456531</v>
      </c>
    </row>
    <row r="8" spans="1:4">
      <c r="A8">
        <v>50</v>
      </c>
      <c r="B8" s="25">
        <f t="shared" si="0"/>
        <v>9.1076485869701074E-6</v>
      </c>
      <c r="C8" s="24">
        <v>0.2</v>
      </c>
      <c r="D8">
        <f t="shared" si="1"/>
        <v>85.891348635010402</v>
      </c>
    </row>
    <row r="9" spans="1:4">
      <c r="A9">
        <v>60</v>
      </c>
      <c r="B9" s="25">
        <f t="shared" si="0"/>
        <v>2.1373669800861528E-3</v>
      </c>
      <c r="C9" s="24">
        <v>0.25</v>
      </c>
      <c r="D9">
        <f t="shared" si="1"/>
        <v>84.721428251372572</v>
      </c>
    </row>
    <row r="10" spans="1:4">
      <c r="A10" s="27">
        <v>70</v>
      </c>
      <c r="B10" s="28">
        <f t="shared" si="0"/>
        <v>7.6563725509834812E-2</v>
      </c>
      <c r="C10" s="24">
        <v>0.3</v>
      </c>
      <c r="D10">
        <f t="shared" si="1"/>
        <v>83.670803588956289</v>
      </c>
    </row>
    <row r="11" spans="1:4">
      <c r="A11">
        <v>80</v>
      </c>
      <c r="B11" s="25">
        <f t="shared" si="0"/>
        <v>0.5</v>
      </c>
    </row>
    <row r="12" spans="1:4">
      <c r="A12">
        <v>90</v>
      </c>
      <c r="B12" s="25">
        <f t="shared" si="0"/>
        <v>0.92343627449016519</v>
      </c>
    </row>
    <row r="13" spans="1:4">
      <c r="A13">
        <v>100</v>
      </c>
      <c r="B13" s="25">
        <f t="shared" si="0"/>
        <v>0.99786263301991385</v>
      </c>
    </row>
    <row r="19" spans="1:2">
      <c r="A19" t="s">
        <v>35</v>
      </c>
    </row>
    <row r="20" spans="1:2">
      <c r="A20" t="s">
        <v>30</v>
      </c>
      <c r="B20" t="s">
        <v>34</v>
      </c>
    </row>
    <row r="21" spans="1:2">
      <c r="A21" s="29">
        <f xml:space="preserve"> -4 +0.5 * (  ROW() - 21 )</f>
        <v>-4</v>
      </c>
      <c r="B21">
        <f>NORMDIST($A21, 0, 1, 0)</f>
        <v>1.3383022576488534E-4</v>
      </c>
    </row>
    <row r="22" spans="1:2">
      <c r="A22" s="29">
        <f t="shared" ref="A22:A37" si="2" xml:space="preserve"> -4 +0.5 * (  ROW() - 21 )</f>
        <v>-3.5</v>
      </c>
      <c r="B22">
        <f t="shared" ref="B22:B37" si="3">NORMDIST($A22, 0, 1, 0)</f>
        <v>8.7268269504575994E-4</v>
      </c>
    </row>
    <row r="23" spans="1:2">
      <c r="A23" s="29">
        <f t="shared" si="2"/>
        <v>-3</v>
      </c>
      <c r="B23">
        <f t="shared" si="3"/>
        <v>4.4318484119380067E-3</v>
      </c>
    </row>
    <row r="24" spans="1:2">
      <c r="A24" s="29">
        <f t="shared" si="2"/>
        <v>-2.5</v>
      </c>
      <c r="B24">
        <f t="shared" si="3"/>
        <v>1.7528300493568537E-2</v>
      </c>
    </row>
    <row r="25" spans="1:2">
      <c r="A25" s="29">
        <f t="shared" si="2"/>
        <v>-2</v>
      </c>
      <c r="B25">
        <f t="shared" si="3"/>
        <v>5.3990966513188049E-2</v>
      </c>
    </row>
    <row r="26" spans="1:2">
      <c r="A26" s="29">
        <f t="shared" si="2"/>
        <v>-1.5</v>
      </c>
      <c r="B26">
        <f t="shared" si="3"/>
        <v>0.12951759566589172</v>
      </c>
    </row>
    <row r="27" spans="1:2">
      <c r="A27" s="29">
        <f t="shared" si="2"/>
        <v>-1</v>
      </c>
      <c r="B27">
        <f t="shared" si="3"/>
        <v>0.24197072451914334</v>
      </c>
    </row>
    <row r="28" spans="1:2">
      <c r="A28" s="29">
        <f t="shared" si="2"/>
        <v>-0.5</v>
      </c>
      <c r="B28">
        <f t="shared" si="3"/>
        <v>0.35206532676429947</v>
      </c>
    </row>
    <row r="29" spans="1:2">
      <c r="A29" s="29">
        <f t="shared" si="2"/>
        <v>0</v>
      </c>
      <c r="B29">
        <f t="shared" si="3"/>
        <v>0.39894228040143265</v>
      </c>
    </row>
    <row r="30" spans="1:2">
      <c r="A30" s="29">
        <f t="shared" si="2"/>
        <v>0.5</v>
      </c>
      <c r="B30">
        <f t="shared" si="3"/>
        <v>0.35206532676429947</v>
      </c>
    </row>
    <row r="31" spans="1:2">
      <c r="A31" s="29">
        <f t="shared" si="2"/>
        <v>1</v>
      </c>
      <c r="B31">
        <f t="shared" si="3"/>
        <v>0.24197072451914334</v>
      </c>
    </row>
    <row r="32" spans="1:2">
      <c r="A32" s="29">
        <f t="shared" si="2"/>
        <v>1.5</v>
      </c>
      <c r="B32">
        <f t="shared" si="3"/>
        <v>0.12951759566589172</v>
      </c>
    </row>
    <row r="33" spans="1:2">
      <c r="A33" s="29">
        <f xml:space="preserve"> -4 +0.5 * (  ROW() - 21 )</f>
        <v>2</v>
      </c>
      <c r="B33">
        <f t="shared" si="3"/>
        <v>5.3990966513188049E-2</v>
      </c>
    </row>
    <row r="34" spans="1:2">
      <c r="A34" s="29">
        <f t="shared" si="2"/>
        <v>2.5</v>
      </c>
      <c r="B34">
        <f t="shared" si="3"/>
        <v>1.7528300493568537E-2</v>
      </c>
    </row>
    <row r="35" spans="1:2">
      <c r="A35" s="29">
        <f t="shared" si="2"/>
        <v>3</v>
      </c>
      <c r="B35">
        <f t="shared" si="3"/>
        <v>4.4318484119380067E-3</v>
      </c>
    </row>
    <row r="36" spans="1:2">
      <c r="A36" s="29">
        <f t="shared" si="2"/>
        <v>3.5</v>
      </c>
      <c r="B36">
        <f t="shared" si="3"/>
        <v>8.7268269504575994E-4</v>
      </c>
    </row>
    <row r="37" spans="1:2">
      <c r="A37" s="29">
        <f t="shared" si="2"/>
        <v>4</v>
      </c>
      <c r="B37">
        <f t="shared" si="3"/>
        <v>1.3383022576488534E-4</v>
      </c>
    </row>
  </sheetData>
  <phoneticPr fontId="1" type="noConversion"/>
  <pageMargins left="0.7" right="0.7" top="0.75" bottom="0.75" header="0.3" footer="0.3"/>
  <pageSetup paperSize="9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Sheet5</vt:lpstr>
      <vt:lpstr>_TempBoxplot_</vt:lpstr>
      <vt:lpstr>_통계분석결과_</vt:lpstr>
      <vt:lpstr>1번문제</vt:lpstr>
      <vt:lpstr>2번문제</vt:lpstr>
      <vt:lpstr>3, 4번문제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정보통계</dc:creator>
  <cp:lastModifiedBy>John</cp:lastModifiedBy>
  <cp:lastPrinted>2015-03-28T09:47:39Z</cp:lastPrinted>
  <dcterms:created xsi:type="dcterms:W3CDTF">2010-04-02T02:16:58Z</dcterms:created>
  <dcterms:modified xsi:type="dcterms:W3CDTF">2015-03-28T10:21:21Z</dcterms:modified>
</cp:coreProperties>
</file>