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ZTech Caio\Downloads\"/>
    </mc:Choice>
  </mc:AlternateContent>
  <bookViews>
    <workbookView xWindow="0" yWindow="0" windowWidth="20490" windowHeight="7530" tabRatio="776" firstSheet="12" xr2:uid="{00000000-000D-0000-FFFF-FFFF00000000}"/>
  </bookViews>
  <sheets>
    <sheet name="Principal" sheetId="12" r:id="rId1"/>
    <sheet name="Básico Obrigatório" sheetId="13" r:id="rId2"/>
    <sheet name="Boas Práticas Básicas" sheetId="5" r:id="rId3"/>
    <sheet name="Leitura de entregas" sheetId="8" r:id="rId4"/>
    <sheet name="Controle básico da bomba" sheetId="21" r:id="rId5"/>
    <sheet name="Controle de bomba ampliado" sheetId="10" r:id="rId6"/>
    <sheet name="Controle de Preço da Bomba" sheetId="20" r:id="rId7"/>
    <sheet name="Leitura de Cartão do Atendente" sheetId="14" r:id="rId8"/>
    <sheet name="Registro de Atendente" sheetId="15" r:id="rId9"/>
    <sheet name="Leitura de Cartões de Clientes" sheetId="16" r:id="rId10"/>
    <sheet name="Registro de Clientes" sheetId="17" r:id="rId11"/>
    <sheet name="Leitura de sensores e tanques" sheetId="18" r:id="rId12"/>
    <sheet name="Config Geral da Instalação" sheetId="19" r:id="rId13"/>
  </sheets>
  <externalReferences>
    <externalReference r:id="rId14"/>
  </externalReferences>
  <definedNames>
    <definedName name="_xlnm._FilterDatabase" localSheetId="12" hidden="1">'Config Geral da Instalação'!$D$5:$H$5</definedName>
    <definedName name="_xlnm._FilterDatabase" localSheetId="4" hidden="1">'Controle básico da bomba'!$D$5:$H$11</definedName>
    <definedName name="_xlnm._FilterDatabase" localSheetId="5" hidden="1">'Controle de bomba ampliado'!$D$5:$H$5</definedName>
    <definedName name="_xlnm._FilterDatabase" localSheetId="6" hidden="1">'Controle de Preço da Bomba'!$D$5:$H$5</definedName>
    <definedName name="_xlnm._FilterDatabase" localSheetId="7" hidden="1">'Leitura de Cartão do Atendente'!$D$5:$H$5</definedName>
    <definedName name="_xlnm._FilterDatabase" localSheetId="9" hidden="1">'Leitura de Cartões de Clientes'!$D$5:$H$5</definedName>
    <definedName name="_xlnm._FilterDatabase" localSheetId="3" hidden="1">'Leitura de entregas'!$D$5:$H$5</definedName>
    <definedName name="_xlnm._FilterDatabase" localSheetId="11" hidden="1">'Leitura de sensores e tanques'!$D$5:$H$5</definedName>
    <definedName name="_xlnm._FilterDatabase" localSheetId="8" hidden="1">'Registro de Atendente'!$D$5:$H$5</definedName>
    <definedName name="_xlnm._FilterDatabase" localSheetId="10" hidden="1">'Registro de Clientes'!$D$5:$H$5</definedName>
    <definedName name="_xlnm.Print_Area" localSheetId="1">'[1]Medication Data Entry'!$C:$I</definedName>
    <definedName name="_xlnm.Print_Area" localSheetId="2">'[1]Medication Data Entry'!$C:$I</definedName>
    <definedName name="_xlnm.Print_Area" localSheetId="12">'[1]Medication Data Entry'!$C:$I</definedName>
    <definedName name="_xlnm.Print_Area" localSheetId="4">'[1]Medication Data Entry'!$C:$I</definedName>
    <definedName name="_xlnm.Print_Area" localSheetId="5">'[1]Medication Data Entry'!$C:$I</definedName>
    <definedName name="_xlnm.Print_Area" localSheetId="6">'[1]Medication Data Entry'!$C:$I</definedName>
    <definedName name="_xlnm.Print_Area" localSheetId="7">'[1]Medication Data Entry'!$C:$I</definedName>
    <definedName name="_xlnm.Print_Area" localSheetId="9">'[1]Medication Data Entry'!$C:$I</definedName>
    <definedName name="_xlnm.Print_Area" localSheetId="3">'[1]Medication Data Entry'!$C:$I</definedName>
    <definedName name="_xlnm.Print_Area" localSheetId="11">'[1]Medication Data Entry'!$C:$I</definedName>
    <definedName name="_xlnm.Print_Area" localSheetId="0">'[1]Medication Data Entry'!$C:$I</definedName>
    <definedName name="_xlnm.Print_Area" localSheetId="8">'[1]Medication Data Entry'!$C:$I</definedName>
    <definedName name="_xlnm.Print_Area" localSheetId="10">'[1]Medication Data Entry'!$C:$I</definedName>
    <definedName name="ListaMeds" localSheetId="1">#REF!</definedName>
    <definedName name="ListaMeds" localSheetId="12">#REF!</definedName>
    <definedName name="ListaMeds" localSheetId="4">#REF!</definedName>
    <definedName name="ListaMeds" localSheetId="6">#REF!</definedName>
    <definedName name="ListaMeds" localSheetId="7">#REF!</definedName>
    <definedName name="ListaMeds" localSheetId="9">#REF!</definedName>
    <definedName name="ListaMeds" localSheetId="11">#REF!</definedName>
    <definedName name="ListaMeds" localSheetId="0">#REF!</definedName>
    <definedName name="ListaMeds" localSheetId="8">#REF!</definedName>
    <definedName name="ListaMeds" localSheetId="10">#REF!</definedName>
    <definedName name="ListaMeds">#REF!</definedName>
    <definedName name="NúmeroGrade">9.9999E+307</definedName>
    <definedName name="_xlnm.Print_Titles" localSheetId="1">'[1]Medication Data Entry'!$4:$4</definedName>
    <definedName name="_xlnm.Print_Titles" localSheetId="2">'[1]Medication Data Entry'!$4:$4</definedName>
    <definedName name="_xlnm.Print_Titles" localSheetId="12">'[1]Medication Data Entry'!$4:$4</definedName>
    <definedName name="_xlnm.Print_Titles" localSheetId="4">'[1]Medication Data Entry'!$4:$4</definedName>
    <definedName name="_xlnm.Print_Titles" localSheetId="5">'[1]Medication Data Entry'!$4:$4</definedName>
    <definedName name="_xlnm.Print_Titles" localSheetId="6">'[1]Medication Data Entry'!$4:$4</definedName>
    <definedName name="_xlnm.Print_Titles" localSheetId="7">'[1]Medication Data Entry'!$4:$4</definedName>
    <definedName name="_xlnm.Print_Titles" localSheetId="9">'[1]Medication Data Entry'!$4:$4</definedName>
    <definedName name="_xlnm.Print_Titles" localSheetId="3">'[1]Medication Data Entry'!$4:$4</definedName>
    <definedName name="_xlnm.Print_Titles" localSheetId="11">'[1]Medication Data Entry'!$4:$4</definedName>
    <definedName name="_xlnm.Print_Titles" localSheetId="0">'[1]Medication Data Entry'!$4:$4</definedName>
    <definedName name="_xlnm.Print_Titles" localSheetId="8">'[1]Medication Data Entry'!$4:$4</definedName>
    <definedName name="_xlnm.Print_Titles" localSheetId="10">'[1]Medication Data Entry'!$4:$4</definedName>
    <definedName name="ÚltimaLinha" localSheetId="1">MATCH([0]!NúmeroGrade,'Básico Obrigatório'!$C:$C)</definedName>
    <definedName name="ÚltimaLinha" localSheetId="12">MATCH([0]!NúmeroGrade,'Config Geral da Instalação'!$C:$C)</definedName>
    <definedName name="ÚltimaLinha" localSheetId="4">MATCH([0]!NúmeroGrade,'Controle básico da bomba'!$C:$C)</definedName>
    <definedName name="ÚltimaLinha" localSheetId="5">MATCH([0]!NúmeroGrade,'Controle de bomba ampliado'!$C:$C)</definedName>
    <definedName name="ÚltimaLinha" localSheetId="6">MATCH([0]!NúmeroGrade,'Controle de Preço da Bomba'!$C:$C)</definedName>
    <definedName name="ÚltimaLinha" localSheetId="7">MATCH([0]!NúmeroGrade,'Leitura de Cartão do Atendente'!$C:$C)</definedName>
    <definedName name="ÚltimaLinha" localSheetId="9">MATCH([0]!NúmeroGrade,'Leitura de Cartões de Clientes'!$C:$C)</definedName>
    <definedName name="ÚltimaLinha" localSheetId="3">MATCH([0]!NúmeroGrade,'Leitura de entregas'!$C:$C)</definedName>
    <definedName name="ÚltimaLinha" localSheetId="11">MATCH([0]!NúmeroGrade,'Leitura de sensores e tanques'!$C:$C)</definedName>
    <definedName name="ÚltimaLinha" localSheetId="0">MATCH([0]!NúmeroGrade,Principal!$C:$C)</definedName>
    <definedName name="ÚltimaLinha" localSheetId="8">MATCH([0]!NúmeroGrade,'Registro de Atendente'!$C:$C)</definedName>
    <definedName name="ÚltimaLinha" localSheetId="10">MATCH([0]!NúmeroGrade,'Registro de Clientes'!$C:$C)</definedName>
    <definedName name="ÚltimaLinha">MATCH(NúmeroGrade,'Boas Práticas Básicas'!$C:$C)</definedName>
  </definedNames>
  <calcPr calcId="171026"/>
</workbook>
</file>

<file path=xl/calcChain.xml><?xml version="1.0" encoding="utf-8"?>
<calcChain xmlns="http://schemas.openxmlformats.org/spreadsheetml/2006/main">
  <c r="F10" i="12" l="1"/>
  <c r="F11" i="12" l="1"/>
  <c r="F12" i="12"/>
  <c r="F14" i="12"/>
  <c r="F13" i="12"/>
  <c r="F15" i="12"/>
  <c r="F18" i="12"/>
  <c r="F19" i="12"/>
  <c r="F21" i="12"/>
  <c r="F20" i="12"/>
  <c r="F17" i="12"/>
  <c r="F16" i="12"/>
  <c r="G5" i="21"/>
  <c r="F5" i="21"/>
  <c r="E5" i="21"/>
  <c r="D5" i="21"/>
  <c r="F4" i="21"/>
  <c r="D4" i="21"/>
  <c r="H3" i="21"/>
  <c r="F3" i="21"/>
  <c r="D3" i="21"/>
  <c r="D2" i="21"/>
  <c r="G5" i="20"/>
  <c r="F5" i="20"/>
  <c r="E5" i="20"/>
  <c r="D5" i="20"/>
  <c r="F4" i="20"/>
  <c r="D4" i="20"/>
  <c r="H3" i="20"/>
  <c r="F3" i="20"/>
  <c r="D3" i="20"/>
  <c r="D2" i="20"/>
  <c r="H7" i="14"/>
  <c r="G5" i="19"/>
  <c r="F5" i="19"/>
  <c r="E5" i="19"/>
  <c r="D5" i="19"/>
  <c r="F4" i="19"/>
  <c r="D4" i="19"/>
  <c r="H3" i="19"/>
  <c r="F3" i="19"/>
  <c r="D3" i="19"/>
  <c r="D2" i="19"/>
  <c r="G5" i="18"/>
  <c r="F5" i="18"/>
  <c r="E5" i="18"/>
  <c r="D5" i="18"/>
  <c r="F4" i="18"/>
  <c r="D4" i="18"/>
  <c r="H3" i="18"/>
  <c r="F3" i="18"/>
  <c r="D3" i="18"/>
  <c r="D2" i="18"/>
  <c r="G5" i="17"/>
  <c r="F5" i="17"/>
  <c r="E5" i="17"/>
  <c r="D5" i="17"/>
  <c r="F4" i="17"/>
  <c r="D4" i="17"/>
  <c r="H3" i="17"/>
  <c r="F3" i="17"/>
  <c r="D3" i="17"/>
  <c r="D2" i="17"/>
  <c r="H9" i="16"/>
  <c r="G5" i="16"/>
  <c r="F5" i="16"/>
  <c r="E5" i="16"/>
  <c r="D5" i="16"/>
  <c r="F4" i="16"/>
  <c r="D4" i="16"/>
  <c r="H3" i="16"/>
  <c r="F3" i="16"/>
  <c r="D3" i="16"/>
  <c r="D2" i="16"/>
  <c r="H10" i="15"/>
  <c r="G5" i="15"/>
  <c r="F5" i="15"/>
  <c r="E5" i="15"/>
  <c r="D5" i="15"/>
  <c r="F4" i="15"/>
  <c r="D4" i="15"/>
  <c r="H3" i="15"/>
  <c r="F3" i="15"/>
  <c r="D3" i="15"/>
  <c r="D2" i="15"/>
  <c r="H12" i="14"/>
  <c r="G5" i="14"/>
  <c r="F5" i="14"/>
  <c r="E5" i="14"/>
  <c r="D5" i="14"/>
  <c r="F4" i="14"/>
  <c r="D4" i="14"/>
  <c r="H3" i="14"/>
  <c r="F3" i="14"/>
  <c r="D3" i="14"/>
  <c r="D2" i="14"/>
  <c r="F4" i="13"/>
  <c r="D4" i="13"/>
  <c r="H3" i="13"/>
  <c r="F3" i="13"/>
  <c r="D3" i="13"/>
  <c r="H3" i="10"/>
  <c r="F3" i="10"/>
  <c r="D3" i="10"/>
  <c r="F4" i="10"/>
  <c r="D4" i="10"/>
  <c r="F4" i="5"/>
  <c r="D4" i="5"/>
  <c r="H3" i="5"/>
  <c r="F3" i="5"/>
  <c r="D3" i="5"/>
  <c r="H3" i="8"/>
  <c r="F4" i="8"/>
  <c r="F3" i="8"/>
  <c r="D3" i="8"/>
  <c r="D4" i="8"/>
  <c r="G5" i="10"/>
  <c r="F5" i="10"/>
  <c r="E5" i="10"/>
  <c r="D5" i="10"/>
  <c r="D2" i="10"/>
  <c r="D2" i="8"/>
  <c r="G5" i="8"/>
  <c r="F5" i="8"/>
  <c r="E5" i="8"/>
  <c r="D5" i="8"/>
  <c r="G3" i="10" l="1"/>
  <c r="G3" i="17"/>
  <c r="G3" i="14"/>
  <c r="G3" i="16"/>
  <c r="G3" i="8"/>
  <c r="G3" i="18"/>
  <c r="G3" i="21"/>
  <c r="G3" i="20"/>
  <c r="G3" i="15"/>
  <c r="G3" i="5"/>
  <c r="G3" i="19"/>
  <c r="G4" i="16"/>
  <c r="G4" i="18"/>
  <c r="G4" i="17"/>
  <c r="G4" i="14"/>
  <c r="G4" i="19"/>
  <c r="G4" i="20"/>
  <c r="G4" i="10"/>
  <c r="G4" i="8"/>
  <c r="G4" i="21"/>
  <c r="G4" i="5"/>
  <c r="G4" i="15"/>
  <c r="G3" i="13"/>
  <c r="G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E7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https://github.com/EZTechBrasil/EZTechInstalls/raw/master/EZForecourt%20Plus%2022b07.exe</t>
        </r>
      </text>
    </comment>
    <comment ref="E8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The license key can be changed through EZTelnet.exe [C: \ EZServerCE \ EZTelnet] with the EZLicense command.</t>
        </r>
      </text>
    </comment>
    <comment ref="F9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How to check if the customer has logged out:
Open the client log within [C: \ EZForecourt \ Log] in EZClientXXX.LOO where X = client ID. Verify that the ClientLogoff XXX logged off message appeared stating that the client has logged off correctly.</t>
        </r>
      </text>
    </comment>
  </commentList>
</comments>
</file>

<file path=xl/sharedStrings.xml><?xml version="1.0" encoding="utf-8"?>
<sst xmlns="http://schemas.openxmlformats.org/spreadsheetml/2006/main" count="159" uniqueCount="137">
  <si>
    <t>Homologação da Integração</t>
  </si>
  <si>
    <t>[ NOME DA EMPRESA ]
nome fantasia da empresa </t>
  </si>
  <si>
    <t xml:space="preserve">
[ CÓDIGO DO CLIENTE ]
  NÃO PREENCHA 
</t>
  </si>
  <si>
    <t>v1.5</t>
  </si>
  <si>
    <t>[ EZTECH VERSÃO ]
EZTech versão testada</t>
  </si>
  <si>
    <t>[ SISTEMA DE GERENCIAMENTO DE VERSÃO ]
Versão do sistema de gerenciamento testada</t>
  </si>
  <si>
    <t>OK</t>
  </si>
  <si>
    <t xml:space="preserve">Percentual de conclusão do teste
</t>
  </si>
  <si>
    <t>Básico Obrigatório</t>
  </si>
  <si>
    <t>Boas Práticas Básicas</t>
  </si>
  <si>
    <t>Leitura de entregas</t>
  </si>
  <si>
    <t>Controle Básico da Bomba</t>
  </si>
  <si>
    <t>Controle de Bomba Ampliado</t>
  </si>
  <si>
    <t>Controle de Preço da Bomba</t>
  </si>
  <si>
    <t>Leitura de Cartões dos Atendentes</t>
  </si>
  <si>
    <t>Registro de Atendentes</t>
  </si>
  <si>
    <t>Leitura de Cartões dos Clientes</t>
  </si>
  <si>
    <t>Registro de Cliente</t>
  </si>
  <si>
    <t>Tanques e Sensores</t>
  </si>
  <si>
    <t>Configuração geral</t>
  </si>
  <si>
    <t>FUNCIONALIDADE</t>
  </si>
  <si>
    <t>CENARIO</t>
  </si>
  <si>
    <t>RESULTADO ESPERADO</t>
  </si>
  <si>
    <t>RESULTADO ENCONTRADO</t>
  </si>
  <si>
    <t>OK?</t>
  </si>
  <si>
    <t>Perda de Conexão com o EZTech</t>
  </si>
  <si>
    <t>Desconectar o cabo de rede EZTech. Aguardar 30 segundos e conectar novamente.</t>
  </si>
  <si>
    <t>O sistema de gerenciamento deve se conectar automaticamente ao Eztech depois de iniciar a comunicação.</t>
  </si>
  <si>
    <t>Funcionalidade</t>
  </si>
  <si>
    <t xml:space="preserve">Atualização de Data / Hora </t>
  </si>
  <si>
    <t>Faça uma distribuição(entrega), volte 1 hora do computador, faça outra distribuição(entrega) e compare os dois.</t>
  </si>
  <si>
    <t>É esperado que as entregas tenham a diferença de 1 hora entre elas.</t>
  </si>
  <si>
    <t>Compatibilidade da Versão</t>
  </si>
  <si>
    <t>Instale uma versão anterior do EZTech e execute o sistema de gerenciamento.</t>
  </si>
  <si>
    <t>O sistema de gerenciamento deverá notificar o usuário sobre a versão mínima do EZTech compativel.</t>
  </si>
  <si>
    <t>Verificação da Licença</t>
  </si>
  <si>
    <t>Altere a chave de licença EZTech com a chave de teste enviada por e-mail.</t>
  </si>
  <si>
    <t>  É esperada uma mensagem do sistema de gerenciamento informando que a licença não é valida para todas as operações.</t>
  </si>
  <si>
    <t>Desconectar(ou sair) do EZTech</t>
  </si>
  <si>
    <t>Finalização do sistema gerenciamento.</t>
  </si>
  <si>
    <t>É esperado que o sistema de gerenciamento seja desconectado do EZTech. Mesmo que seja uma finalização por engano.</t>
  </si>
  <si>
    <t>Integridade dos dados de entrega</t>
  </si>
  <si>
    <t>Simule uma entrega e colete-a com o sistema de gerenciamento, compare os dados com o mostrado no simulador da bomba.</t>
  </si>
  <si>
    <t>Os dados devem ser iguais, desde valor, volume e preço por litro.</t>
  </si>
  <si>
    <t>Leitura das entregas pendentes</t>
  </si>
  <si>
    <t>Simula 10 entregas com o sistema de gerenciamento desligado. Inicie o sistema de gerenciamento.</t>
  </si>
  <si>
    <t>Todas as 10 entregas devem ser capturadas.</t>
  </si>
  <si>
    <t>Etotals Pós-entregas</t>
  </si>
  <si>
    <t>Obs -&gt; Volume ETotals deve ser exatamente o mesmo que a mangueira(bico) relacionada.</t>
  </si>
  <si>
    <t>Parada Temporária</t>
  </si>
  <si>
    <t xml:space="preserve">Faça uma parada temporária pelo sistema de gerenciamento na bomba em que ocorre a entrega.
</t>
  </si>
  <si>
    <t>O simulador deve pausar a entrega da bomba.</t>
  </si>
  <si>
    <t>Entrega Reautorizada</t>
  </si>
  <si>
    <t>Simule uma entrega.
Faça uma parada temporária pelo sistema de gerenciamento na bomba onde está ocorrendo a entrega.
Reautorize a entrega naquela bomba.</t>
  </si>
  <si>
    <t>O simulador deve continuar a entrega de onde a bomba parou.</t>
  </si>
  <si>
    <t>Desativar Bomba</t>
  </si>
  <si>
    <t>Desative uma bomba através do sistema de gerenciamento.
Simule uma entrega.</t>
  </si>
  <si>
    <t>A bomba não deve permitir a inicialização da entrega, mesmo com o uso do cartão.</t>
  </si>
  <si>
    <t>Condição da Bomba</t>
  </si>
  <si>
    <t>Suba uma mangueira usando o simulador de bomba.</t>
  </si>
  <si>
    <t>O sistema de gestão deve mostrar o estado da bomba e a mangueira em operação.</t>
  </si>
  <si>
    <t>Entrega Autorizada</t>
  </si>
  <si>
    <t>Autorize uma bomba pelo sistema de gerenciamento._x000D_
Simule uma entrega sem o uso do cartão em nenhuma das mangueiras da bomba autorizada.</t>
  </si>
  <si>
    <t xml:space="preserve">Espera-se que o sistema de gestão possa liberar a entrega.
</t>
  </si>
  <si>
    <t>Cancelar Autorização</t>
  </si>
  <si>
    <t>Autorize uma bomba pelo sistema de gerenciamento.
Cancele a autorização.
Simule uma entrega sem o uso do cartão em uma dessas mangueiras da bomba.</t>
  </si>
  <si>
    <t>O Simulador não deve permitir que as mangueiras sejam liberadas dessa bomba sem o uso do cartão.</t>
  </si>
  <si>
    <t>Entrega Programada</t>
  </si>
  <si>
    <t>Programe uma entrega através do sistema de gerenciamento especificando o atendente e o cliente que podem liberar essa entrega, também especifique a mangueira que será lançada.</t>
  </si>
  <si>
    <t>O simulador de bomba deve permitir que a mangueira seja liberada apenas com o cartão do cliente e do atendente, e exatamente com a mangueira que foi especificada.</t>
  </si>
  <si>
    <t>Entrega Predefinida</t>
  </si>
  <si>
    <t>Faça uma entrega configurando no sistema de gerenciamento um valor limite ou volume que irá fechar automaticamente essa entrega.</t>
  </si>
  <si>
    <t>Espera-se que a entrega seja finalizada ao chegar ao valor ou volume predefinido pelo sistema de gerenciamento.</t>
  </si>
  <si>
    <t>Mudança de preço por mangueira</t>
  </si>
  <si>
    <t>Mude o preço unitário da mangueira através do sistema de gerenciamento._x000D_
Faça uma entrega.</t>
  </si>
  <si>
    <t>O preço da entrega deve ser o novo preço definido.</t>
  </si>
  <si>
    <t>Mudança de preço por categoria</t>
  </si>
  <si>
    <t>Obs -&gt; Altere o preço unitário da categoria(combustível) através do sistema de gerenciamento.
Faça uma entrega.</t>
  </si>
  <si>
    <t>Mude o preço secundário da mangueira</t>
  </si>
  <si>
    <t>Registre um preço secundário em uma mangueira pelo sistema de gerenciamento._x000D_
Mude a configuração da mangueira para usar o preço secundário._x000D_
Simule o enchimento naquela mangueira.</t>
  </si>
  <si>
    <t>O preço da entrega deve ser baseado no preço secundário definido.</t>
  </si>
  <si>
    <t>Alterar o preço secundário da categoria</t>
  </si>
  <si>
    <t>Registre um preço secundário em uma categoria pelo sistema de gerenciamento._x000D_
Mude a configuração da mangueira para usar o preço secundário._x000D_
Simule o enchimento naquela mangueira.</t>
  </si>
  <si>
    <t>Leitor de Cartão</t>
  </si>
  <si>
    <t>Passe qualquer cartão para um dos leitores de cartões.</t>
  </si>
  <si>
    <t>O sistema de gerenciamento deve informar o tipo de cartão: Atendente, número, nome e TAG do último cartão.</t>
  </si>
  <si>
    <t>Checagem de Atendentes</t>
  </si>
  <si>
    <t>Simule uma entrega usando um cartão de atendimento.</t>
  </si>
  <si>
    <t>A identificação do atendente que efetuou a liberação da bomba deve aparecer no sistema de gerenciamento.</t>
  </si>
  <si>
    <t xml:space="preserve">Registro de Atendentes </t>
  </si>
  <si>
    <t>Registrar atendentes através do sistema de gerenciamento.
Simule uma entrega usando o cartão de atendimento registrado.</t>
  </si>
  <si>
    <t>A liberação da bomba deve ser permitida com o uso desse cartão.</t>
  </si>
  <si>
    <t>Excluir Atendente</t>
  </si>
  <si>
    <t>Exclua um atendente registrado através do sistema de gerenciamento._x000D_
Simule uma entrega usando o cartão de atendimento excluído.</t>
  </si>
  <si>
    <t>A liberação da bomba não deve ser permitida com o uso desse cartão e o sistema de gerenciamento deve informar o motivo da não liberação.</t>
  </si>
  <si>
    <t>Mudança de Horário do Atendente</t>
  </si>
  <si>
    <t>Altere o horário de trabalho de um atendente registrado para uma mudança fora do cronograma atual._x000D_
Simule uma entrega usando o cartão de atendimento que foi alterado.</t>
  </si>
  <si>
    <t>A liberação da bomba não deve ser permitida com o uso desse cartão eo sistema de gerenciamento deve informar o motivo da não liberação.</t>
  </si>
  <si>
    <t>Leitura de Cartão</t>
  </si>
  <si>
    <t>O sistema de gerenciamento deve informar o tipo de cartão: Cliente, número, nome, tipo e TAG do último cartão.</t>
  </si>
  <si>
    <t xml:space="preserve">Registro de Cliente </t>
  </si>
  <si>
    <t>Registre o cliente através de um sistema de gerenciamento._x000D_
Simule uma entrega usando o cartão de cliente registrado.</t>
  </si>
  <si>
    <t>Exclusão Cliente</t>
  </si>
  <si>
    <t xml:space="preserve">Exclua um cliente cadastrado através do sistema de gerenciamento.
Simule uma entrega usando o cartão do cliente excluído. </t>
  </si>
  <si>
    <t>Medidor de entrega</t>
  </si>
  <si>
    <t>Registre um cartão como indicador de um cheque no sistema de gerenciamento, faça uma entrega usando esse cartão.</t>
  </si>
  <si>
    <t>O sistema de gerenciamento deve tratar essa entrega como um indicador.</t>
  </si>
  <si>
    <t>Leitura do Tanque</t>
  </si>
  <si>
    <t>Diminua uma pequena quantidade de volume de produto de um dos tanques usando o simulador de tanques.</t>
  </si>
  <si>
    <t>Compare o volume do produto desse tanque antes e depois da mudança no simulador, esse volume deve ter sido modificado.</t>
  </si>
  <si>
    <t>Entrega de combustível no tanque</t>
  </si>
  <si>
    <t>Aumente o volume de um combustível usando o simulador do tanque.</t>
  </si>
  <si>
    <t>O sistema de gerenciamento deve informar que houve uma entrega de combustível e quanto foi a entrega.</t>
  </si>
  <si>
    <t>Alarme de Monitoramento</t>
  </si>
  <si>
    <t>Ative o alarme para um dos tanques no simulador de tanques.</t>
  </si>
  <si>
    <t>O sistema de gerenciamento deve notificar que o alarme do sensor foi disparado.</t>
  </si>
  <si>
    <t>Registro de posição de entrega</t>
  </si>
  <si>
    <t>Crie a posição de entrega através do sistema de gerenciamento.</t>
  </si>
  <si>
    <t>O simulador de bomba deve apresentar a nova posição de entrega registrada.</t>
  </si>
  <si>
    <t>Exclusão de uma posição de entrega</t>
  </si>
  <si>
    <t>Exclua uma posição de entrega do sistema de gerenciamento.</t>
  </si>
  <si>
    <t>O simulador de bomba não deve mais exibir a nova posição de entrega registrada.</t>
  </si>
  <si>
    <t xml:space="preserve">Registro de mangueira_x000D_
</t>
  </si>
  <si>
    <t>Registre uma mangueira para o sistema de gerenciamento.</t>
  </si>
  <si>
    <t>O simulador de bomba deve apresentar a nova mangueira.</t>
  </si>
  <si>
    <t>Exclusão de Mangueira</t>
  </si>
  <si>
    <t>Exclua uma mangueira do sistema de gerenciamento.</t>
  </si>
  <si>
    <t>O simulador de bomba não deve mais visualizar a mangueira.</t>
  </si>
  <si>
    <t>Registro de Combustível</t>
  </si>
  <si>
    <t>Registre um combustível pelo sistema de gerenciamento.
Mude um dos tanques para o combustível registrado.
Simular uma entrega na mangueira relacionada a configuração efetuada.</t>
  </si>
  <si>
    <t>O nome do combustível registrado deve aparecer na leitura dessa entrega.</t>
  </si>
  <si>
    <t xml:space="preserve">Registro de Tanque </t>
  </si>
  <si>
    <t>Registre um tanque pelo sistema de gerenciamento._x000D_
Mude um dos valores de combustível para esse tanque pelo simulador de tanque.</t>
  </si>
  <si>
    <t>O sistema de gestão deve capturar o valor modificado desse tanque.</t>
  </si>
  <si>
    <t>Registro do Dispositivo Zigbee</t>
  </si>
  <si>
    <t>Registro do Dispositivo Zigbee pelo sistema de gerenciamento.</t>
  </si>
  <si>
    <t>Espera-se que este dispositivo seja registrado no aplicativo EZMonitor na guia ZigBee.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</si>
</sst>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19" x14ac:knownFonts="1">
    <font>
      <sz val="11"/>
      <color theme="1"/>
      <name val="Corbel"/>
      <family val="2"/>
      <scheme val="minor"/>
    </font>
    <font>
      <b/>
      <sz val="13"/>
      <color theme="4"/>
      <name val="Corbel"/>
      <family val="2"/>
      <scheme val="minor"/>
    </font>
    <font>
      <b/>
      <sz val="26"/>
      <color theme="3" tint="0.499984740745262"/>
      <name val="Corbel"/>
      <family val="2"/>
      <scheme val="major"/>
    </font>
    <font>
      <b/>
      <sz val="26"/>
      <color theme="3" tint="0.14999847407452621"/>
      <name val="Corbel"/>
      <family val="2"/>
      <scheme val="maj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C00000"/>
      <name val="Corbel"/>
      <family val="2"/>
      <scheme val="minor"/>
    </font>
    <font>
      <b/>
      <sz val="11"/>
      <name val="Corbel"/>
      <family val="2"/>
      <scheme val="minor"/>
    </font>
    <font>
      <b/>
      <sz val="12"/>
      <name val="Arial Black"/>
      <family val="2"/>
    </font>
    <font>
      <b/>
      <sz val="14"/>
      <name val="Corbel"/>
      <family val="2"/>
      <scheme val="minor"/>
    </font>
    <font>
      <sz val="10"/>
      <color indexed="81"/>
      <name val="Segoe UI"/>
      <family val="2"/>
    </font>
    <font>
      <sz val="11"/>
      <color indexed="81"/>
      <name val="Segoe UI"/>
      <family val="2"/>
    </font>
    <font>
      <sz val="14"/>
      <name val="Corbel"/>
      <family val="2"/>
      <scheme val="minor"/>
    </font>
    <font>
      <sz val="14"/>
      <color theme="1"/>
      <name val="Corbel"/>
      <family val="2"/>
      <scheme val="minor"/>
    </font>
    <font>
      <b/>
      <sz val="14"/>
      <color theme="4"/>
      <name val="Corbel"/>
      <family val="2"/>
      <scheme val="minor"/>
    </font>
    <font>
      <b/>
      <sz val="16"/>
      <name val="Corbel"/>
      <family val="2"/>
      <scheme val="minor"/>
    </font>
    <font>
      <b/>
      <u/>
      <sz val="14"/>
      <name val="Corbel"/>
      <family val="2"/>
      <scheme val="minor"/>
    </font>
    <font>
      <sz val="11"/>
      <color theme="2"/>
      <name val="Corbel"/>
      <family val="2"/>
      <scheme val="minor"/>
    </font>
    <font>
      <sz val="14"/>
      <name val="Corbe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80">
        <stop position="0">
          <color theme="5" tint="0.59999389629810485"/>
        </stop>
        <stop position="1">
          <color theme="5" tint="0.80001220740379042"/>
        </stop>
      </gradientFill>
    </fill>
    <fill>
      <gradientFill degree="180">
        <stop position="0">
          <color theme="5" tint="0.80001220740379042"/>
        </stop>
        <stop position="1">
          <color theme="5" tint="0.59999389629810485"/>
        </stop>
      </gradient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3" borderId="0">
      <alignment vertical="center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 vertical="center" indent="10"/>
    </xf>
  </cellStyleXfs>
  <cellXfs count="54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vertical="center"/>
    </xf>
    <xf numFmtId="0" fontId="2" fillId="2" borderId="1" xfId="2" applyFill="1" applyBorder="1" applyAlignment="1">
      <alignment horizontal="left" vertical="center"/>
    </xf>
    <xf numFmtId="0" fontId="0" fillId="3" borderId="0" xfId="0" applyFont="1">
      <alignment vertical="center"/>
    </xf>
    <xf numFmtId="0" fontId="6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14" fontId="12" fillId="3" borderId="0" xfId="0" applyNumberFormat="1" applyFont="1" applyFill="1" applyBorder="1" applyAlignment="1">
      <alignment horizontal="left" vertical="center" wrapText="1"/>
    </xf>
    <xf numFmtId="164" fontId="12" fillId="3" borderId="0" xfId="0" applyNumberFormat="1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left" vertical="center"/>
    </xf>
    <xf numFmtId="14" fontId="13" fillId="6" borderId="0" xfId="0" applyNumberFormat="1" applyFont="1" applyFill="1" applyBorder="1" applyAlignment="1">
      <alignment horizontal="left" vertical="center" wrapText="1"/>
    </xf>
    <xf numFmtId="14" fontId="13" fillId="6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/>
    </xf>
    <xf numFmtId="0" fontId="14" fillId="3" borderId="5" xfId="1" applyFont="1" applyFill="1" applyBorder="1" applyAlignment="1">
      <alignment horizontal="left"/>
    </xf>
    <xf numFmtId="0" fontId="14" fillId="3" borderId="5" xfId="1" applyFont="1" applyFill="1" applyBorder="1" applyAlignment="1">
      <alignment horizontal="center"/>
    </xf>
    <xf numFmtId="14" fontId="13" fillId="6" borderId="7" xfId="0" applyNumberFormat="1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7" fillId="2" borderId="0" xfId="0" applyFont="1" applyFill="1">
      <alignment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9" fontId="9" fillId="11" borderId="14" xfId="0" applyNumberFormat="1" applyFont="1" applyFill="1" applyBorder="1" applyAlignment="1">
      <alignment horizontal="center" vertical="center" wrapText="1"/>
    </xf>
    <xf numFmtId="14" fontId="13" fillId="3" borderId="6" xfId="0" applyNumberFormat="1" applyFont="1" applyBorder="1" applyAlignment="1">
      <alignment horizontal="left" vertical="center" wrapText="1"/>
    </xf>
    <xf numFmtId="0" fontId="14" fillId="3" borderId="15" xfId="1" applyFont="1" applyFill="1" applyBorder="1" applyAlignment="1">
      <alignment horizontal="left"/>
    </xf>
    <xf numFmtId="0" fontId="14" fillId="3" borderId="15" xfId="1" applyFont="1" applyFill="1" applyBorder="1" applyAlignment="1">
      <alignment horizontal="center"/>
    </xf>
    <xf numFmtId="14" fontId="13" fillId="6" borderId="6" xfId="0" applyNumberFormat="1" applyFont="1" applyFill="1" applyBorder="1" applyAlignment="1">
      <alignment horizontal="left" vertical="center"/>
    </xf>
    <xf numFmtId="164" fontId="18" fillId="3" borderId="0" xfId="0" applyNumberFormat="1" applyFont="1" applyFill="1" applyBorder="1" applyAlignment="1">
      <alignment horizontal="left" vertical="center" wrapText="1"/>
    </xf>
    <xf numFmtId="14" fontId="18" fillId="3" borderId="0" xfId="0" applyNumberFormat="1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 wrapText="1"/>
    </xf>
    <xf numFmtId="14" fontId="13" fillId="6" borderId="6" xfId="0" applyNumberFormat="1" applyFont="1" applyFill="1" applyBorder="1" applyAlignment="1">
      <alignment horizontal="left" vertical="center" wrapText="1"/>
    </xf>
    <xf numFmtId="0" fontId="0" fillId="2" borderId="0" xfId="0" applyFont="1" applyFill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</cellXfs>
  <cellStyles count="3">
    <cellStyle name="Normal" xfId="0" builtinId="0" customBuiltin="1"/>
    <cellStyle name="Título" xfId="2" builtinId="15" customBuiltin="1"/>
    <cellStyle name="Título 1" xfId="1" builtinId="16" customBuiltin="1"/>
  </cellStyles>
  <dxfs count="66"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  <color theme="4"/>
      </font>
      <fill>
        <patternFill patternType="none">
          <fgColor indexed="64"/>
          <bgColor auto="1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thin">
          <color theme="0" tint="-4.9989318521683403E-2"/>
        </vertical>
        <horizontal/>
      </border>
    </dxf>
    <dxf>
      <font>
        <b val="0"/>
        <i val="0"/>
        <color theme="1" tint="0.499984740745262"/>
      </font>
      <fill>
        <patternFill>
          <bgColor theme="0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 style="thin">
          <color theme="0" tint="-4.9989318521683403E-2"/>
        </horizontal>
      </border>
    </dxf>
  </dxfs>
  <tableStyles count="1" defaultTableStyle="Agenda de medicação" defaultPivotStyle="PivotStyleMedium2">
    <tableStyle name="Agenda de medicação" pivot="0" count="2" xr9:uid="{00000000-0011-0000-FFFF-FFFF00000000}">
      <tableStyleElement type="wholeTable" dxfId="65"/>
      <tableStyleElement type="headerRow" dxfId="64"/>
    </tableStyle>
  </tableStyles>
  <colors>
    <mruColors>
      <color rgb="FFFA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6" name="Imagem 5" descr="eztec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5</xdr:row>
      <xdr:rowOff>85725</xdr:rowOff>
    </xdr:from>
    <xdr:to>
      <xdr:col>7</xdr:col>
      <xdr:colOff>638175</xdr:colOff>
      <xdr:row>5</xdr:row>
      <xdr:rowOff>314325</xdr:rowOff>
    </xdr:to>
    <xdr:sp macro="" textlink="">
      <xdr:nvSpPr>
        <xdr:cNvPr id="10241" name="Check Box 24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6</xdr:row>
      <xdr:rowOff>161925</xdr:rowOff>
    </xdr:from>
    <xdr:to>
      <xdr:col>7</xdr:col>
      <xdr:colOff>657225</xdr:colOff>
      <xdr:row>6</xdr:row>
      <xdr:rowOff>390525</xdr:rowOff>
    </xdr:to>
    <xdr:sp macro="" textlink="">
      <xdr:nvSpPr>
        <xdr:cNvPr id="11282" name="Check Box 44" hidden="1">
          <a:extLst>
            <a:ext uri="{63B3BB69-23CF-44E3-9099-C40C66FF867C}">
              <a14:compatExt xmlns:a14="http://schemas.microsoft.com/office/drawing/2010/main" spid="_x0000_s11282"/>
            </a:ext>
            <a:ext uri="{FF2B5EF4-FFF2-40B4-BE49-F238E27FC236}">
              <a16:creationId xmlns:a16="http://schemas.microsoft.com/office/drawing/2014/main" id="{00000000-0008-0000-0A00-000012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5</xdr:row>
      <xdr:rowOff>219075</xdr:rowOff>
    </xdr:from>
    <xdr:to>
      <xdr:col>7</xdr:col>
      <xdr:colOff>657225</xdr:colOff>
      <xdr:row>5</xdr:row>
      <xdr:rowOff>447675</xdr:rowOff>
    </xdr:to>
    <xdr:sp macro="" textlink="">
      <xdr:nvSpPr>
        <xdr:cNvPr id="11283" name="Check Box 56" hidden="1">
          <a:extLst>
            <a:ext uri="{63B3BB69-23CF-44E3-9099-C40C66FF867C}">
              <a14:compatExt xmlns:a14="http://schemas.microsoft.com/office/drawing/2010/main" spid="_x0000_s11283"/>
            </a:ext>
            <a:ext uri="{FF2B5EF4-FFF2-40B4-BE49-F238E27FC236}">
              <a16:creationId xmlns:a16="http://schemas.microsoft.com/office/drawing/2014/main" id="{00000000-0008-0000-0A00-000013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7</xdr:row>
      <xdr:rowOff>9525</xdr:rowOff>
    </xdr:from>
    <xdr:to>
      <xdr:col>7</xdr:col>
      <xdr:colOff>638175</xdr:colOff>
      <xdr:row>7</xdr:row>
      <xdr:rowOff>238125</xdr:rowOff>
    </xdr:to>
    <xdr:sp macro="" textlink="">
      <xdr:nvSpPr>
        <xdr:cNvPr id="11284" name="Check Box 33" hidden="1">
          <a:extLst>
            <a:ext uri="{63B3BB69-23CF-44E3-9099-C40C66FF867C}">
              <a14:compatExt xmlns:a14="http://schemas.microsoft.com/office/drawing/2010/main" spid="_x0000_s11284"/>
            </a:ext>
            <a:ext uri="{FF2B5EF4-FFF2-40B4-BE49-F238E27FC236}">
              <a16:creationId xmlns:a16="http://schemas.microsoft.com/office/drawing/2014/main" id="{00000000-0008-0000-0A00-000014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6</xdr:row>
      <xdr:rowOff>85725</xdr:rowOff>
    </xdr:from>
    <xdr:to>
      <xdr:col>7</xdr:col>
      <xdr:colOff>657225</xdr:colOff>
      <xdr:row>6</xdr:row>
      <xdr:rowOff>304800</xdr:rowOff>
    </xdr:to>
    <xdr:sp macro="" textlink="">
      <xdr:nvSpPr>
        <xdr:cNvPr id="12305" name="Check Box 17" hidden="1">
          <a:extLst>
            <a:ext uri="{63B3BB69-23CF-44E3-9099-C40C66FF867C}">
              <a14:compatExt xmlns:a14="http://schemas.microsoft.com/office/drawing/2010/main" spid="_x0000_s12305"/>
            </a:ext>
            <a:ext uri="{FF2B5EF4-FFF2-40B4-BE49-F238E27FC236}">
              <a16:creationId xmlns:a16="http://schemas.microsoft.com/office/drawing/2014/main" id="{00000000-0008-0000-0B00-00001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7</xdr:row>
      <xdr:rowOff>47625</xdr:rowOff>
    </xdr:from>
    <xdr:to>
      <xdr:col>7</xdr:col>
      <xdr:colOff>657225</xdr:colOff>
      <xdr:row>7</xdr:row>
      <xdr:rowOff>276225</xdr:rowOff>
    </xdr:to>
    <xdr:sp macro="" textlink="">
      <xdr:nvSpPr>
        <xdr:cNvPr id="12306" name="Check Box 32" hidden="1">
          <a:extLst>
            <a:ext uri="{63B3BB69-23CF-44E3-9099-C40C66FF867C}">
              <a14:compatExt xmlns:a14="http://schemas.microsoft.com/office/drawing/2010/main" spid="_x0000_s12306"/>
            </a:ext>
            <a:ext uri="{FF2B5EF4-FFF2-40B4-BE49-F238E27FC236}">
              <a16:creationId xmlns:a16="http://schemas.microsoft.com/office/drawing/2014/main" id="{00000000-0008-0000-0B00-000012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5</xdr:row>
      <xdr:rowOff>133350</xdr:rowOff>
    </xdr:from>
    <xdr:to>
      <xdr:col>7</xdr:col>
      <xdr:colOff>657225</xdr:colOff>
      <xdr:row>5</xdr:row>
      <xdr:rowOff>723900</xdr:rowOff>
    </xdr:to>
    <xdr:sp macro="" textlink="">
      <xdr:nvSpPr>
        <xdr:cNvPr id="12307" name="Check Box 54" hidden="1">
          <a:extLst>
            <a:ext uri="{63B3BB69-23CF-44E3-9099-C40C66FF867C}">
              <a14:compatExt xmlns:a14="http://schemas.microsoft.com/office/drawing/2010/main" spid="_x0000_s12307"/>
            </a:ext>
            <a:ext uri="{FF2B5EF4-FFF2-40B4-BE49-F238E27FC236}">
              <a16:creationId xmlns:a16="http://schemas.microsoft.com/office/drawing/2014/main" id="{00000000-0008-0000-0B00-00001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5</xdr:row>
      <xdr:rowOff>85725</xdr:rowOff>
    </xdr:from>
    <xdr:to>
      <xdr:col>7</xdr:col>
      <xdr:colOff>638175</xdr:colOff>
      <xdr:row>5</xdr:row>
      <xdr:rowOff>314325</xdr:rowOff>
    </xdr:to>
    <xdr:sp macro="" textlink="">
      <xdr:nvSpPr>
        <xdr:cNvPr id="13313" name="Check Box 24" hidden="1">
          <a:extLst>
            <a:ext uri="{63B3BB69-23CF-44E3-9099-C40C66FF867C}">
              <a14:compatExt xmlns:a14="http://schemas.microsoft.com/office/drawing/2010/main" spid="_x0000_s13313"/>
            </a:ext>
            <a:ext uri="{FF2B5EF4-FFF2-40B4-BE49-F238E27FC236}">
              <a16:creationId xmlns:a16="http://schemas.microsoft.com/office/drawing/2014/main" id="{00000000-0008-0000-0C00-000001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6</xdr:row>
      <xdr:rowOff>47625</xdr:rowOff>
    </xdr:from>
    <xdr:to>
      <xdr:col>7</xdr:col>
      <xdr:colOff>638175</xdr:colOff>
      <xdr:row>6</xdr:row>
      <xdr:rowOff>276225</xdr:rowOff>
    </xdr:to>
    <xdr:sp macro="" textlink="">
      <xdr:nvSpPr>
        <xdr:cNvPr id="13318" name="Check Box 33" hidden="1">
          <a:extLst>
            <a:ext uri="{63B3BB69-23CF-44E3-9099-C40C66FF867C}">
              <a14:compatExt xmlns:a14="http://schemas.microsoft.com/office/drawing/2010/main" spid="_x0000_s13318"/>
            </a:ext>
            <a:ext uri="{FF2B5EF4-FFF2-40B4-BE49-F238E27FC236}">
              <a16:creationId xmlns:a16="http://schemas.microsoft.com/office/drawing/2014/main" id="{00000000-0008-0000-0C00-000006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8</xdr:row>
      <xdr:rowOff>38100</xdr:rowOff>
    </xdr:from>
    <xdr:to>
      <xdr:col>7</xdr:col>
      <xdr:colOff>638175</xdr:colOff>
      <xdr:row>8</xdr:row>
      <xdr:rowOff>276225</xdr:rowOff>
    </xdr:to>
    <xdr:sp macro="" textlink="">
      <xdr:nvSpPr>
        <xdr:cNvPr id="13319" name="Check Box 34" hidden="1">
          <a:extLst>
            <a:ext uri="{63B3BB69-23CF-44E3-9099-C40C66FF867C}">
              <a14:compatExt xmlns:a14="http://schemas.microsoft.com/office/drawing/2010/main" spid="_x0000_s13319"/>
            </a:ext>
            <a:ext uri="{FF2B5EF4-FFF2-40B4-BE49-F238E27FC236}">
              <a16:creationId xmlns:a16="http://schemas.microsoft.com/office/drawing/2014/main" id="{00000000-0008-0000-0C00-000007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7</xdr:row>
      <xdr:rowOff>95250</xdr:rowOff>
    </xdr:from>
    <xdr:to>
      <xdr:col>7</xdr:col>
      <xdr:colOff>638175</xdr:colOff>
      <xdr:row>7</xdr:row>
      <xdr:rowOff>323850</xdr:rowOff>
    </xdr:to>
    <xdr:sp macro="" textlink="">
      <xdr:nvSpPr>
        <xdr:cNvPr id="13320" name="Check Box 35" hidden="1">
          <a:extLst>
            <a:ext uri="{63B3BB69-23CF-44E3-9099-C40C66FF867C}">
              <a14:compatExt xmlns:a14="http://schemas.microsoft.com/office/drawing/2010/main" spid="_x0000_s13320"/>
            </a:ext>
            <a:ext uri="{FF2B5EF4-FFF2-40B4-BE49-F238E27FC236}">
              <a16:creationId xmlns:a16="http://schemas.microsoft.com/office/drawing/2014/main" id="{00000000-0008-0000-0C00-000008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10</xdr:row>
      <xdr:rowOff>0</xdr:rowOff>
    </xdr:from>
    <xdr:to>
      <xdr:col>7</xdr:col>
      <xdr:colOff>638175</xdr:colOff>
      <xdr:row>10</xdr:row>
      <xdr:rowOff>228600</xdr:rowOff>
    </xdr:to>
    <xdr:sp macro="" textlink="">
      <xdr:nvSpPr>
        <xdr:cNvPr id="13321" name="Check Box 36" hidden="1">
          <a:extLst>
            <a:ext uri="{63B3BB69-23CF-44E3-9099-C40C66FF867C}">
              <a14:compatExt xmlns:a14="http://schemas.microsoft.com/office/drawing/2010/main" spid="_x0000_s13321"/>
            </a:ext>
            <a:ext uri="{FF2B5EF4-FFF2-40B4-BE49-F238E27FC236}">
              <a16:creationId xmlns:a16="http://schemas.microsoft.com/office/drawing/2014/main" id="{00000000-0008-0000-0C00-000009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9</xdr:row>
      <xdr:rowOff>257175</xdr:rowOff>
    </xdr:from>
    <xdr:to>
      <xdr:col>7</xdr:col>
      <xdr:colOff>638175</xdr:colOff>
      <xdr:row>9</xdr:row>
      <xdr:rowOff>485775</xdr:rowOff>
    </xdr:to>
    <xdr:sp macro="" textlink="">
      <xdr:nvSpPr>
        <xdr:cNvPr id="13322" name="Check Box 37" hidden="1">
          <a:extLst>
            <a:ext uri="{63B3BB69-23CF-44E3-9099-C40C66FF867C}">
              <a14:compatExt xmlns:a14="http://schemas.microsoft.com/office/drawing/2010/main" spid="_x0000_s13322"/>
            </a:ext>
            <a:ext uri="{FF2B5EF4-FFF2-40B4-BE49-F238E27FC236}">
              <a16:creationId xmlns:a16="http://schemas.microsoft.com/office/drawing/2014/main" id="{00000000-0008-0000-0C00-00000A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11</xdr:row>
      <xdr:rowOff>0</xdr:rowOff>
    </xdr:from>
    <xdr:to>
      <xdr:col>7</xdr:col>
      <xdr:colOff>638175</xdr:colOff>
      <xdr:row>11</xdr:row>
      <xdr:rowOff>219075</xdr:rowOff>
    </xdr:to>
    <xdr:sp macro="" textlink="">
      <xdr:nvSpPr>
        <xdr:cNvPr id="13324" name="Check Box 39" hidden="1">
          <a:extLst>
            <a:ext uri="{63B3BB69-23CF-44E3-9099-C40C66FF867C}">
              <a14:compatExt xmlns:a14="http://schemas.microsoft.com/office/drawing/2010/main" spid="_x0000_s13324"/>
            </a:ext>
            <a:ext uri="{FF2B5EF4-FFF2-40B4-BE49-F238E27FC236}">
              <a16:creationId xmlns:a16="http://schemas.microsoft.com/office/drawing/2014/main" id="{00000000-0008-0000-0C00-00000C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10</xdr:row>
      <xdr:rowOff>0</xdr:rowOff>
    </xdr:from>
    <xdr:to>
      <xdr:col>7</xdr:col>
      <xdr:colOff>638175</xdr:colOff>
      <xdr:row>10</xdr:row>
      <xdr:rowOff>228600</xdr:rowOff>
    </xdr:to>
    <xdr:sp macro="" textlink="">
      <xdr:nvSpPr>
        <xdr:cNvPr id="13327" name="Check Box 42" hidden="1">
          <a:extLst>
            <a:ext uri="{63B3BB69-23CF-44E3-9099-C40C66FF867C}">
              <a14:compatExt xmlns:a14="http://schemas.microsoft.com/office/drawing/2010/main" spid="_x0000_s13327"/>
            </a:ext>
            <a:ext uri="{FF2B5EF4-FFF2-40B4-BE49-F238E27FC236}">
              <a16:creationId xmlns:a16="http://schemas.microsoft.com/office/drawing/2014/main" id="{00000000-0008-0000-0C00-00000F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11</xdr:row>
      <xdr:rowOff>0</xdr:rowOff>
    </xdr:from>
    <xdr:to>
      <xdr:col>7</xdr:col>
      <xdr:colOff>638175</xdr:colOff>
      <xdr:row>11</xdr:row>
      <xdr:rowOff>219075</xdr:rowOff>
    </xdr:to>
    <xdr:sp macro="" textlink="">
      <xdr:nvSpPr>
        <xdr:cNvPr id="13328" name="Check Box 43" hidden="1">
          <a:extLst>
            <a:ext uri="{63B3BB69-23CF-44E3-9099-C40C66FF867C}">
              <a14:compatExt xmlns:a14="http://schemas.microsoft.com/office/drawing/2010/main" spid="_x0000_s13328"/>
            </a:ext>
            <a:ext uri="{FF2B5EF4-FFF2-40B4-BE49-F238E27FC236}">
              <a16:creationId xmlns:a16="http://schemas.microsoft.com/office/drawing/2014/main" id="{00000000-0008-0000-0C00-000010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5</xdr:row>
      <xdr:rowOff>85725</xdr:rowOff>
    </xdr:from>
    <xdr:to>
      <xdr:col>7</xdr:col>
      <xdr:colOff>638175</xdr:colOff>
      <xdr:row>5</xdr:row>
      <xdr:rowOff>314325</xdr:rowOff>
    </xdr:to>
    <xdr:sp macro="" textlink="">
      <xdr:nvSpPr>
        <xdr:cNvPr id="13329" name="Check Box 24" hidden="1">
          <a:extLst>
            <a:ext uri="{63B3BB69-23CF-44E3-9099-C40C66FF867C}">
              <a14:compatExt xmlns:a14="http://schemas.microsoft.com/office/drawing/2010/main" spid="_x0000_s13329"/>
            </a:ext>
            <a:ext uri="{FF2B5EF4-FFF2-40B4-BE49-F238E27FC236}">
              <a16:creationId xmlns:a16="http://schemas.microsoft.com/office/drawing/2014/main" id="{00000000-0008-0000-0C00-000011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6</xdr:row>
      <xdr:rowOff>47625</xdr:rowOff>
    </xdr:from>
    <xdr:to>
      <xdr:col>7</xdr:col>
      <xdr:colOff>638175</xdr:colOff>
      <xdr:row>6</xdr:row>
      <xdr:rowOff>276225</xdr:rowOff>
    </xdr:to>
    <xdr:sp macro="" textlink="">
      <xdr:nvSpPr>
        <xdr:cNvPr id="13330" name="Check Box 33" hidden="1">
          <a:extLst>
            <a:ext uri="{63B3BB69-23CF-44E3-9099-C40C66FF867C}">
              <a14:compatExt xmlns:a14="http://schemas.microsoft.com/office/drawing/2010/main" spid="_x0000_s13330"/>
            </a:ext>
            <a:ext uri="{FF2B5EF4-FFF2-40B4-BE49-F238E27FC236}">
              <a16:creationId xmlns:a16="http://schemas.microsoft.com/office/drawing/2014/main" id="{00000000-0008-0000-0C00-000012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8</xdr:row>
      <xdr:rowOff>38100</xdr:rowOff>
    </xdr:from>
    <xdr:to>
      <xdr:col>7</xdr:col>
      <xdr:colOff>638175</xdr:colOff>
      <xdr:row>8</xdr:row>
      <xdr:rowOff>276225</xdr:rowOff>
    </xdr:to>
    <xdr:sp macro="" textlink="">
      <xdr:nvSpPr>
        <xdr:cNvPr id="13331" name="Check Box 34" hidden="1">
          <a:extLst>
            <a:ext uri="{63B3BB69-23CF-44E3-9099-C40C66FF867C}">
              <a14:compatExt xmlns:a14="http://schemas.microsoft.com/office/drawing/2010/main" spid="_x0000_s13331"/>
            </a:ext>
            <a:ext uri="{FF2B5EF4-FFF2-40B4-BE49-F238E27FC236}">
              <a16:creationId xmlns:a16="http://schemas.microsoft.com/office/drawing/2014/main" id="{00000000-0008-0000-0C00-000013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7</xdr:row>
      <xdr:rowOff>95250</xdr:rowOff>
    </xdr:from>
    <xdr:to>
      <xdr:col>7</xdr:col>
      <xdr:colOff>638175</xdr:colOff>
      <xdr:row>7</xdr:row>
      <xdr:rowOff>323850</xdr:rowOff>
    </xdr:to>
    <xdr:sp macro="" textlink="">
      <xdr:nvSpPr>
        <xdr:cNvPr id="13332" name="Check Box 35" hidden="1">
          <a:extLst>
            <a:ext uri="{63B3BB69-23CF-44E3-9099-C40C66FF867C}">
              <a14:compatExt xmlns:a14="http://schemas.microsoft.com/office/drawing/2010/main" spid="_x0000_s13332"/>
            </a:ext>
            <a:ext uri="{FF2B5EF4-FFF2-40B4-BE49-F238E27FC236}">
              <a16:creationId xmlns:a16="http://schemas.microsoft.com/office/drawing/2014/main" id="{00000000-0008-0000-0C00-000014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10</xdr:row>
      <xdr:rowOff>0</xdr:rowOff>
    </xdr:from>
    <xdr:to>
      <xdr:col>7</xdr:col>
      <xdr:colOff>638175</xdr:colOff>
      <xdr:row>10</xdr:row>
      <xdr:rowOff>228600</xdr:rowOff>
    </xdr:to>
    <xdr:sp macro="" textlink="">
      <xdr:nvSpPr>
        <xdr:cNvPr id="13333" name="Check Box 36" hidden="1">
          <a:extLst>
            <a:ext uri="{63B3BB69-23CF-44E3-9099-C40C66FF867C}">
              <a14:compatExt xmlns:a14="http://schemas.microsoft.com/office/drawing/2010/main" spid="_x0000_s13333"/>
            </a:ext>
            <a:ext uri="{FF2B5EF4-FFF2-40B4-BE49-F238E27FC236}">
              <a16:creationId xmlns:a16="http://schemas.microsoft.com/office/drawing/2014/main" id="{00000000-0008-0000-0C00-000015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9</xdr:row>
      <xdr:rowOff>257175</xdr:rowOff>
    </xdr:from>
    <xdr:to>
      <xdr:col>7</xdr:col>
      <xdr:colOff>638175</xdr:colOff>
      <xdr:row>9</xdr:row>
      <xdr:rowOff>485775</xdr:rowOff>
    </xdr:to>
    <xdr:sp macro="" textlink="">
      <xdr:nvSpPr>
        <xdr:cNvPr id="13334" name="Check Box 37" hidden="1">
          <a:extLst>
            <a:ext uri="{63B3BB69-23CF-44E3-9099-C40C66FF867C}">
              <a14:compatExt xmlns:a14="http://schemas.microsoft.com/office/drawing/2010/main" spid="_x0000_s13334"/>
            </a:ext>
            <a:ext uri="{FF2B5EF4-FFF2-40B4-BE49-F238E27FC236}">
              <a16:creationId xmlns:a16="http://schemas.microsoft.com/office/drawing/2014/main" id="{00000000-0008-0000-0C00-000016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11</xdr:row>
      <xdr:rowOff>0</xdr:rowOff>
    </xdr:from>
    <xdr:to>
      <xdr:col>7</xdr:col>
      <xdr:colOff>638175</xdr:colOff>
      <xdr:row>11</xdr:row>
      <xdr:rowOff>219075</xdr:rowOff>
    </xdr:to>
    <xdr:sp macro="" textlink="">
      <xdr:nvSpPr>
        <xdr:cNvPr id="13336" name="Check Box 39" hidden="1">
          <a:extLst>
            <a:ext uri="{63B3BB69-23CF-44E3-9099-C40C66FF867C}">
              <a14:compatExt xmlns:a14="http://schemas.microsoft.com/office/drawing/2010/main" spid="_x0000_s13336"/>
            </a:ext>
            <a:ext uri="{FF2B5EF4-FFF2-40B4-BE49-F238E27FC236}">
              <a16:creationId xmlns:a16="http://schemas.microsoft.com/office/drawing/2014/main" id="{00000000-0008-0000-0C00-000018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10</xdr:row>
      <xdr:rowOff>0</xdr:rowOff>
    </xdr:from>
    <xdr:to>
      <xdr:col>7</xdr:col>
      <xdr:colOff>638175</xdr:colOff>
      <xdr:row>10</xdr:row>
      <xdr:rowOff>228600</xdr:rowOff>
    </xdr:to>
    <xdr:sp macro="" textlink="">
      <xdr:nvSpPr>
        <xdr:cNvPr id="13337" name="Check Box 42" hidden="1">
          <a:extLst>
            <a:ext uri="{63B3BB69-23CF-44E3-9099-C40C66FF867C}">
              <a14:compatExt xmlns:a14="http://schemas.microsoft.com/office/drawing/2010/main" spid="_x0000_s13337"/>
            </a:ext>
            <a:ext uri="{FF2B5EF4-FFF2-40B4-BE49-F238E27FC236}">
              <a16:creationId xmlns:a16="http://schemas.microsoft.com/office/drawing/2014/main" id="{00000000-0008-0000-0C00-000019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11</xdr:row>
      <xdr:rowOff>0</xdr:rowOff>
    </xdr:from>
    <xdr:to>
      <xdr:col>7</xdr:col>
      <xdr:colOff>638175</xdr:colOff>
      <xdr:row>11</xdr:row>
      <xdr:rowOff>219075</xdr:rowOff>
    </xdr:to>
    <xdr:sp macro="" textlink="">
      <xdr:nvSpPr>
        <xdr:cNvPr id="13338" name="Check Box 43" hidden="1">
          <a:extLst>
            <a:ext uri="{63B3BB69-23CF-44E3-9099-C40C66FF867C}">
              <a14:compatExt xmlns:a14="http://schemas.microsoft.com/office/drawing/2010/main" spid="_x0000_s13338"/>
            </a:ext>
            <a:ext uri="{FF2B5EF4-FFF2-40B4-BE49-F238E27FC236}">
              <a16:creationId xmlns:a16="http://schemas.microsoft.com/office/drawing/2014/main" id="{00000000-0008-0000-0C00-00001A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5</xdr:row>
      <xdr:rowOff>95250</xdr:rowOff>
    </xdr:from>
    <xdr:to>
      <xdr:col>7</xdr:col>
      <xdr:colOff>638175</xdr:colOff>
      <xdr:row>5</xdr:row>
      <xdr:rowOff>323850</xdr:rowOff>
    </xdr:to>
    <xdr:sp macro="" textlink="">
      <xdr:nvSpPr>
        <xdr:cNvPr id="7169" name="Check Box 8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1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6" name="Imagem 5" descr="eztech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6</xdr:row>
      <xdr:rowOff>66675</xdr:rowOff>
    </xdr:from>
    <xdr:to>
      <xdr:col>7</xdr:col>
      <xdr:colOff>638175</xdr:colOff>
      <xdr:row>6</xdr:row>
      <xdr:rowOff>295275</xdr:rowOff>
    </xdr:to>
    <xdr:sp macro="" textlink="">
      <xdr:nvSpPr>
        <xdr:cNvPr id="1032" name="Check Box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7</xdr:row>
      <xdr:rowOff>0</xdr:rowOff>
    </xdr:from>
    <xdr:to>
      <xdr:col>7</xdr:col>
      <xdr:colOff>638175</xdr:colOff>
      <xdr:row>7</xdr:row>
      <xdr:rowOff>314325</xdr:rowOff>
    </xdr:to>
    <xdr:sp macro="" textlink="">
      <xdr:nvSpPr>
        <xdr:cNvPr id="1033" name="Check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15" name="Imagem 14" descr="eztech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9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323850</xdr:colOff>
      <xdr:row>5</xdr:row>
      <xdr:rowOff>85725</xdr:rowOff>
    </xdr:from>
    <xdr:to>
      <xdr:col>7</xdr:col>
      <xdr:colOff>628650</xdr:colOff>
      <xdr:row>5</xdr:row>
      <xdr:rowOff>314325</xdr:rowOff>
    </xdr:to>
    <xdr:sp macro="" textlink="">
      <xdr:nvSpPr>
        <xdr:cNvPr id="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8</xdr:row>
      <xdr:rowOff>0</xdr:rowOff>
    </xdr:from>
    <xdr:to>
      <xdr:col>7</xdr:col>
      <xdr:colOff>657225</xdr:colOff>
      <xdr:row>8</xdr:row>
      <xdr:rowOff>228600</xdr:rowOff>
    </xdr:to>
    <xdr:sp macro="" textlink="">
      <xdr:nvSpPr>
        <xdr:cNvPr id="1050" name="Check Box 14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5</xdr:row>
      <xdr:rowOff>47625</xdr:rowOff>
    </xdr:from>
    <xdr:to>
      <xdr:col>7</xdr:col>
      <xdr:colOff>638175</xdr:colOff>
      <xdr:row>5</xdr:row>
      <xdr:rowOff>276225</xdr:rowOff>
    </xdr:to>
    <xdr:sp macro="" textlink="">
      <xdr:nvSpPr>
        <xdr:cNvPr id="4099" name="Check Box 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35" name="Imagem 34" descr="eztech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6</xdr:row>
      <xdr:rowOff>104775</xdr:rowOff>
    </xdr:from>
    <xdr:to>
      <xdr:col>7</xdr:col>
      <xdr:colOff>638175</xdr:colOff>
      <xdr:row>6</xdr:row>
      <xdr:rowOff>342900</xdr:rowOff>
    </xdr:to>
    <xdr:sp macro="" textlink="">
      <xdr:nvSpPr>
        <xdr:cNvPr id="4142" name="Check Box 46" hidden="1">
          <a:extLst>
            <a:ext uri="{63B3BB69-23CF-44E3-9099-C40C66FF867C}">
              <a14:compatExt xmlns:a14="http://schemas.microsoft.com/office/drawing/2010/main" spid="_x0000_s4142"/>
            </a:ex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333375</xdr:colOff>
      <xdr:row>7</xdr:row>
      <xdr:rowOff>104775</xdr:rowOff>
    </xdr:from>
    <xdr:to>
      <xdr:col>7</xdr:col>
      <xdr:colOff>638175</xdr:colOff>
      <xdr:row>7</xdr:row>
      <xdr:rowOff>342900</xdr:rowOff>
    </xdr:to>
    <xdr:sp macro="" textlink="">
      <xdr:nvSpPr>
        <xdr:cNvPr id="4158" name="Check Box 46" hidden="1">
          <a:extLst>
            <a:ext uri="{63B3BB69-23CF-44E3-9099-C40C66FF867C}">
              <a14:compatExt xmlns:a14="http://schemas.microsoft.com/office/drawing/2010/main" spid="_x0000_s4158"/>
            </a:ex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5</xdr:row>
      <xdr:rowOff>295275</xdr:rowOff>
    </xdr:from>
    <xdr:to>
      <xdr:col>7</xdr:col>
      <xdr:colOff>533400</xdr:colOff>
      <xdr:row>5</xdr:row>
      <xdr:rowOff>533400</xdr:rowOff>
    </xdr:to>
    <xdr:sp macro="" textlink="">
      <xdr:nvSpPr>
        <xdr:cNvPr id="20481" name="Check Box 3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00000000-0008-0000-0400-000001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228600</xdr:colOff>
      <xdr:row>6</xdr:row>
      <xdr:rowOff>295275</xdr:rowOff>
    </xdr:from>
    <xdr:to>
      <xdr:col>7</xdr:col>
      <xdr:colOff>533400</xdr:colOff>
      <xdr:row>6</xdr:row>
      <xdr:rowOff>533400</xdr:rowOff>
    </xdr:to>
    <xdr:sp macro="" textlink="">
      <xdr:nvSpPr>
        <xdr:cNvPr id="20482" name="Check Box 3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00000000-0008-0000-0400-000002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228600</xdr:colOff>
      <xdr:row>7</xdr:row>
      <xdr:rowOff>295275</xdr:rowOff>
    </xdr:from>
    <xdr:to>
      <xdr:col>7</xdr:col>
      <xdr:colOff>533400</xdr:colOff>
      <xdr:row>7</xdr:row>
      <xdr:rowOff>533400</xdr:rowOff>
    </xdr:to>
    <xdr:sp macro="" textlink="">
      <xdr:nvSpPr>
        <xdr:cNvPr id="20483" name="Check Box 3" hidden="1">
          <a:extLst>
            <a:ext uri="{63B3BB69-23CF-44E3-9099-C40C66FF867C}">
              <a14:compatExt xmlns:a14="http://schemas.microsoft.com/office/drawing/2010/main" spid="_x0000_s20483"/>
            </a:ext>
            <a:ext uri="{FF2B5EF4-FFF2-40B4-BE49-F238E27FC236}">
              <a16:creationId xmlns:a16="http://schemas.microsoft.com/office/drawing/2014/main" id="{00000000-0008-0000-0400-000003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219075</xdr:colOff>
      <xdr:row>8</xdr:row>
      <xdr:rowOff>123825</xdr:rowOff>
    </xdr:from>
    <xdr:to>
      <xdr:col>7</xdr:col>
      <xdr:colOff>533400</xdr:colOff>
      <xdr:row>8</xdr:row>
      <xdr:rowOff>447675</xdr:rowOff>
    </xdr:to>
    <xdr:sp macro="" textlink="">
      <xdr:nvSpPr>
        <xdr:cNvPr id="20485" name="Check Box 53" hidden="1">
          <a:extLst>
            <a:ext uri="{63B3BB69-23CF-44E3-9099-C40C66FF867C}">
              <a14:compatExt xmlns:a14="http://schemas.microsoft.com/office/drawing/2010/main" spid="_x0000_s20485"/>
            </a:ext>
            <a:ext uri="{FF2B5EF4-FFF2-40B4-BE49-F238E27FC236}">
              <a16:creationId xmlns:a16="http://schemas.microsoft.com/office/drawing/2014/main" id="{00000000-0008-0000-0400-000005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235403</xdr:colOff>
      <xdr:row>9</xdr:row>
      <xdr:rowOff>190500</xdr:rowOff>
    </xdr:from>
    <xdr:to>
      <xdr:col>7</xdr:col>
      <xdr:colOff>540203</xdr:colOff>
      <xdr:row>9</xdr:row>
      <xdr:rowOff>419100</xdr:rowOff>
    </xdr:to>
    <xdr:sp macro="" textlink="">
      <xdr:nvSpPr>
        <xdr:cNvPr id="20490" name="Check Box 28" hidden="1">
          <a:extLst>
            <a:ext uri="{63B3BB69-23CF-44E3-9099-C40C66FF867C}">
              <a14:compatExt xmlns:a14="http://schemas.microsoft.com/office/drawing/2010/main" spid="_x0000_s20490"/>
            </a:ext>
            <a:ext uri="{FF2B5EF4-FFF2-40B4-BE49-F238E27FC236}">
              <a16:creationId xmlns:a16="http://schemas.microsoft.com/office/drawing/2014/main" id="{00000000-0008-0000-0400-00000A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208189</xdr:colOff>
      <xdr:row>10</xdr:row>
      <xdr:rowOff>190500</xdr:rowOff>
    </xdr:from>
    <xdr:to>
      <xdr:col>7</xdr:col>
      <xdr:colOff>512989</xdr:colOff>
      <xdr:row>10</xdr:row>
      <xdr:rowOff>419100</xdr:rowOff>
    </xdr:to>
    <xdr:sp macro="" textlink="">
      <xdr:nvSpPr>
        <xdr:cNvPr id="20491" name="Check Box 28" hidden="1">
          <a:extLst>
            <a:ext uri="{63B3BB69-23CF-44E3-9099-C40C66FF867C}">
              <a14:compatExt xmlns:a14="http://schemas.microsoft.com/office/drawing/2010/main" spid="_x0000_s20491"/>
            </a:ext>
            <a:ext uri="{FF2B5EF4-FFF2-40B4-BE49-F238E27FC236}">
              <a16:creationId xmlns:a16="http://schemas.microsoft.com/office/drawing/2014/main" id="{00000000-0008-0000-0400-00000B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19" name="Imagem 18" descr="eztech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2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5</xdr:row>
      <xdr:rowOff>190500</xdr:rowOff>
    </xdr:from>
    <xdr:to>
      <xdr:col>7</xdr:col>
      <xdr:colOff>638175</xdr:colOff>
      <xdr:row>5</xdr:row>
      <xdr:rowOff>419100</xdr:rowOff>
    </xdr:to>
    <xdr:sp macro="" textlink="">
      <xdr:nvSpPr>
        <xdr:cNvPr id="5160" name="Check Box 40" hidden="1">
          <a:extLst>
            <a:ext uri="{63B3BB69-23CF-44E3-9099-C40C66FF867C}">
              <a14:compatExt xmlns:a14="http://schemas.microsoft.com/office/drawing/2010/main" spid="_x0000_s5160"/>
            </a:ext>
            <a:ext uri="{FF2B5EF4-FFF2-40B4-BE49-F238E27FC236}">
              <a16:creationId xmlns:a16="http://schemas.microsoft.com/office/drawing/2014/main" id="{00000000-0008-0000-0500-000028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6</xdr:row>
      <xdr:rowOff>190500</xdr:rowOff>
    </xdr:from>
    <xdr:to>
      <xdr:col>7</xdr:col>
      <xdr:colOff>638175</xdr:colOff>
      <xdr:row>6</xdr:row>
      <xdr:rowOff>409575</xdr:rowOff>
    </xdr:to>
    <xdr:sp macro="" textlink="">
      <xdr:nvSpPr>
        <xdr:cNvPr id="5174" name="Check Box 57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00000000-0008-0000-0500-000036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8" name="Imagem 7" descr="eztech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6</xdr:row>
      <xdr:rowOff>200025</xdr:rowOff>
    </xdr:from>
    <xdr:to>
      <xdr:col>7</xdr:col>
      <xdr:colOff>657225</xdr:colOff>
      <xdr:row>6</xdr:row>
      <xdr:rowOff>409575</xdr:rowOff>
    </xdr:to>
    <xdr:sp macro="" textlink="">
      <xdr:nvSpPr>
        <xdr:cNvPr id="19472" name="Check Box 51" hidden="1">
          <a:extLst>
            <a:ext uri="{63B3BB69-23CF-44E3-9099-C40C66FF867C}">
              <a14:compatExt xmlns:a14="http://schemas.microsoft.com/office/drawing/2010/main" spid="_x0000_s19472"/>
            </a:ext>
            <a:ext uri="{FF2B5EF4-FFF2-40B4-BE49-F238E27FC236}">
              <a16:creationId xmlns:a16="http://schemas.microsoft.com/office/drawing/2014/main" id="{00000000-0008-0000-0600-000010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5</xdr:row>
      <xdr:rowOff>200025</xdr:rowOff>
    </xdr:from>
    <xdr:to>
      <xdr:col>7</xdr:col>
      <xdr:colOff>657225</xdr:colOff>
      <xdr:row>5</xdr:row>
      <xdr:rowOff>409575</xdr:rowOff>
    </xdr:to>
    <xdr:sp macro="" textlink="">
      <xdr:nvSpPr>
        <xdr:cNvPr id="19473" name="Check Box 59" hidden="1">
          <a:extLst>
            <a:ext uri="{63B3BB69-23CF-44E3-9099-C40C66FF867C}">
              <a14:compatExt xmlns:a14="http://schemas.microsoft.com/office/drawing/2010/main" spid="_x0000_s19473"/>
            </a:ext>
            <a:ext uri="{FF2B5EF4-FFF2-40B4-BE49-F238E27FC236}">
              <a16:creationId xmlns:a16="http://schemas.microsoft.com/office/drawing/2014/main" id="{00000000-0008-0000-0600-000011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8</xdr:row>
      <xdr:rowOff>187779</xdr:rowOff>
    </xdr:from>
    <xdr:to>
      <xdr:col>7</xdr:col>
      <xdr:colOff>657225</xdr:colOff>
      <xdr:row>8</xdr:row>
      <xdr:rowOff>397329</xdr:rowOff>
    </xdr:to>
    <xdr:sp macro="" textlink="">
      <xdr:nvSpPr>
        <xdr:cNvPr id="19474" name="Check Box 51" hidden="1">
          <a:extLst>
            <a:ext uri="{63B3BB69-23CF-44E3-9099-C40C66FF867C}">
              <a14:compatExt xmlns:a14="http://schemas.microsoft.com/office/drawing/2010/main" spid="_x0000_s19474"/>
            </a:ext>
            <a:ext uri="{FF2B5EF4-FFF2-40B4-BE49-F238E27FC236}">
              <a16:creationId xmlns:a16="http://schemas.microsoft.com/office/drawing/2014/main" id="{00000000-0008-0000-0600-000012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342900</xdr:colOff>
      <xdr:row>7</xdr:row>
      <xdr:rowOff>228600</xdr:rowOff>
    </xdr:from>
    <xdr:ext cx="314325" cy="209550"/>
    <xdr:sp macro="" textlink="">
      <xdr:nvSpPr>
        <xdr:cNvPr id="19475" name="Check Box 19" hidden="1">
          <a:extLst>
            <a:ext uri="{63B3BB69-23CF-44E3-9099-C40C66FF867C}">
              <a14:compatExt xmlns:a14="http://schemas.microsoft.com/office/drawing/2010/main" spid="_x0000_s19475"/>
            </a:ext>
            <a:ext uri="{FF2B5EF4-FFF2-40B4-BE49-F238E27FC236}">
              <a16:creationId xmlns:a16="http://schemas.microsoft.com/office/drawing/2014/main" id="{00000000-0008-0000-0600-000013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5</xdr:row>
      <xdr:rowOff>47625</xdr:rowOff>
    </xdr:from>
    <xdr:to>
      <xdr:col>7</xdr:col>
      <xdr:colOff>657225</xdr:colOff>
      <xdr:row>5</xdr:row>
      <xdr:rowOff>276225</xdr:rowOff>
    </xdr:to>
    <xdr:sp macro="" textlink="">
      <xdr:nvSpPr>
        <xdr:cNvPr id="8211" name="Check Box 55" hidden="1">
          <a:extLst>
            <a:ext uri="{63B3BB69-23CF-44E3-9099-C40C66FF867C}">
              <a14:compatExt xmlns:a14="http://schemas.microsoft.com/office/drawing/2010/main" spid="_x0000_s8211"/>
            </a:ext>
            <a:ext uri="{FF2B5EF4-FFF2-40B4-BE49-F238E27FC236}">
              <a16:creationId xmlns:a16="http://schemas.microsoft.com/office/drawing/2014/main" id="{00000000-0008-0000-0700-000013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6</xdr:row>
      <xdr:rowOff>0</xdr:rowOff>
    </xdr:from>
    <xdr:to>
      <xdr:col>7</xdr:col>
      <xdr:colOff>657225</xdr:colOff>
      <xdr:row>6</xdr:row>
      <xdr:rowOff>219075</xdr:rowOff>
    </xdr:to>
    <xdr:sp macro="" textlink="">
      <xdr:nvSpPr>
        <xdr:cNvPr id="8213" name="Check Box 55" hidden="1">
          <a:extLst>
            <a:ext uri="{63B3BB69-23CF-44E3-9099-C40C66FF867C}">
              <a14:compatExt xmlns:a14="http://schemas.microsoft.com/office/drawing/2010/main" spid="_x0000_s8213"/>
            </a:ext>
            <a:ext uri="{FF2B5EF4-FFF2-40B4-BE49-F238E27FC236}">
              <a16:creationId xmlns:a16="http://schemas.microsoft.com/office/drawing/2014/main" id="{00000000-0008-0000-0700-000015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323850</xdr:colOff>
      <xdr:row>7</xdr:row>
      <xdr:rowOff>190500</xdr:rowOff>
    </xdr:from>
    <xdr:to>
      <xdr:col>7</xdr:col>
      <xdr:colOff>628650</xdr:colOff>
      <xdr:row>7</xdr:row>
      <xdr:rowOff>409575</xdr:rowOff>
    </xdr:to>
    <xdr:sp macro="" textlink="">
      <xdr:nvSpPr>
        <xdr:cNvPr id="9232" name="Check Box 43" hidden="1">
          <a:extLst>
            <a:ext uri="{63B3BB69-23CF-44E3-9099-C40C66FF867C}">
              <a14:compatExt xmlns:a14="http://schemas.microsoft.com/office/drawing/2010/main" spid="_x0000_s9232"/>
            </a:ext>
            <a:ext uri="{FF2B5EF4-FFF2-40B4-BE49-F238E27FC236}">
              <a16:creationId xmlns:a16="http://schemas.microsoft.com/office/drawing/2014/main" id="{00000000-0008-0000-0800-000010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6</xdr:row>
      <xdr:rowOff>161925</xdr:rowOff>
    </xdr:from>
    <xdr:to>
      <xdr:col>7</xdr:col>
      <xdr:colOff>657225</xdr:colOff>
      <xdr:row>6</xdr:row>
      <xdr:rowOff>390525</xdr:rowOff>
    </xdr:to>
    <xdr:sp macro="" textlink="">
      <xdr:nvSpPr>
        <xdr:cNvPr id="9233" name="Check Box 44" hidden="1">
          <a:extLst>
            <a:ext uri="{63B3BB69-23CF-44E3-9099-C40C66FF867C}">
              <a14:compatExt xmlns:a14="http://schemas.microsoft.com/office/drawing/2010/main" spid="_x0000_s9233"/>
            </a:ext>
            <a:ext uri="{FF2B5EF4-FFF2-40B4-BE49-F238E27FC236}">
              <a16:creationId xmlns:a16="http://schemas.microsoft.com/office/drawing/2014/main" id="{00000000-0008-0000-0800-000011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5</xdr:row>
      <xdr:rowOff>219075</xdr:rowOff>
    </xdr:from>
    <xdr:to>
      <xdr:col>7</xdr:col>
      <xdr:colOff>657225</xdr:colOff>
      <xdr:row>5</xdr:row>
      <xdr:rowOff>447675</xdr:rowOff>
    </xdr:to>
    <xdr:sp macro="" textlink="">
      <xdr:nvSpPr>
        <xdr:cNvPr id="9234" name="Check Box 56" hidden="1">
          <a:extLst>
            <a:ext uri="{63B3BB69-23CF-44E3-9099-C40C66FF867C}">
              <a14:compatExt xmlns:a14="http://schemas.microsoft.com/office/drawing/2010/main" spid="_x0000_s9234"/>
            </a:ext>
            <a:ext uri="{FF2B5EF4-FFF2-40B4-BE49-F238E27FC236}">
              <a16:creationId xmlns:a16="http://schemas.microsoft.com/office/drawing/2014/main" id="{00000000-0008-0000-0800-000012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cation%20Data%20Ent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tion Data Entr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enda2" displayName="Agenda2" ref="D5:H6" totalsRowShown="0" headerRowDxfId="60" dataDxfId="58" headerRowBorderDxfId="59" headerRowCellStyle="Título 1">
  <autoFilter ref="D5:H6" xr:uid="{00000000-0009-0000-0100-000001000000}"/>
  <tableColumns count="5">
    <tableColumn id="1" xr3:uid="{00000000-0010-0000-0000-000001000000}" name="FUNCIONALIDADE" dataDxfId="57"/>
    <tableColumn id="2" xr3:uid="{00000000-0010-0000-0000-000002000000}" name="CENARIO" dataDxfId="56"/>
    <tableColumn id="3" xr3:uid="{00000000-0010-0000-0000-000003000000}" name="RESULTADO ESPERADO" dataDxfId="55"/>
    <tableColumn id="7" xr3:uid="{00000000-0010-0000-0000-000007000000}" name="RESULTADO ENCONTRADO" dataDxfId="54"/>
    <tableColumn id="4" xr3:uid="{00000000-0010-0000-0000-000004000000}" name="OK?" dataDxfId="53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Agenda" displayName="Agenda" ref="D5:H9" totalsRowShown="0" headerRowDxfId="44" dataDxfId="42" headerRowBorderDxfId="43" headerRowCellStyle="Título 1">
  <autoFilter ref="D5:H9" xr:uid="{00000000-0009-0000-0100-000005000000}"/>
  <tableColumns count="5">
    <tableColumn id="1" xr3:uid="{00000000-0010-0000-0100-000001000000}" name="Funcionalidade" dataDxfId="41"/>
    <tableColumn id="2" xr3:uid="{00000000-0010-0000-0100-000002000000}" name="CENARIO" dataDxfId="40"/>
    <tableColumn id="3" xr3:uid="{00000000-0010-0000-0100-000003000000}" name="RESULTADO ESPERADO" dataDxfId="39"/>
    <tableColumn id="7" xr3:uid="{00000000-0010-0000-0100-000007000000}" name="RESULTADO ENCONTRADO" dataDxfId="38"/>
    <tableColumn id="4" xr3:uid="{00000000-0010-0000-0100-000004000000}" name="OK?" dataDxfId="37">
      <calculatedColumnFormula>IFERROR(VLOOKUP(Agenda[[#This Row],[CENARIO]],#REF!,5,0)-COUNTIFS(Agenda[CENARIO],Agenda[[#This Row],[CENARIO]],Agenda[Funcionalidade],Agenda[[#This Row],[Funcionalidade]]),"")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heme/theme1.xml><?xml version="1.0" encoding="utf-8"?>
<a:theme xmlns:a="http://schemas.openxmlformats.org/drawingml/2006/main" name="Office Theme">
  <a:themeElements>
    <a:clrScheme name="Medication Schedule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edication Schedule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vertOverflow="clip" horzOverflow="clip" vert="vert270" lIns="0" tIns="137160" rIns="0" bIns="137160" rtlCol="0" anchor="ctr"/>
      <a:lstStyle>
        <a:defPPr marL="0" indent="0" algn="ctr">
          <a:defRPr sz="1200" b="1">
            <a:solidFill>
              <a:schemeClr val="bg1"/>
            </a:solidFill>
            <a:latin typeface="+mn-lt"/>
            <a:ea typeface="+mn-ea"/>
            <a:cs typeface="+mn-cs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  <pageSetUpPr autoPageBreaks="0" fitToPage="1"/>
  </sheetPr>
  <dimension ref="A1:H22"/>
  <sheetViews>
    <sheetView showGridLines="0" tabSelected="1" topLeftCell="D1" zoomScale="55" zoomScaleNormal="55" workbookViewId="0">
      <selection activeCell="F11" sqref="F11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70.5" style="4" customWidth="1"/>
    <col min="5" max="5" width="11.625" style="4" customWidth="1"/>
    <col min="6" max="6" width="78.5" style="4" customWidth="1"/>
    <col min="7" max="7" width="11.625" style="4" customWidth="1"/>
    <col min="8" max="8" width="22" style="4" customWidth="1"/>
  </cols>
  <sheetData>
    <row r="1" spans="1:8" ht="24" customHeight="1" x14ac:dyDescent="0.25">
      <c r="A1" s="6">
        <v>5</v>
      </c>
    </row>
    <row r="2" spans="1:8" ht="34.5" thickBot="1" x14ac:dyDescent="0.3">
      <c r="D2" s="48" t="s">
        <v>0</v>
      </c>
      <c r="E2" s="48"/>
      <c r="F2" s="48"/>
      <c r="G2" s="48"/>
      <c r="H2" s="5"/>
    </row>
    <row r="3" spans="1:8" ht="58.5" customHeight="1" thickBot="1" x14ac:dyDescent="0.3">
      <c r="D3" s="44" t="s">
        <v>1</v>
      </c>
      <c r="E3" s="49" t="s">
        <v>2</v>
      </c>
      <c r="F3" s="50"/>
      <c r="G3" s="19" t="s">
        <v>3</v>
      </c>
    </row>
    <row r="4" spans="1:8" ht="62.25" customHeight="1" thickBot="1" x14ac:dyDescent="0.3">
      <c r="D4" s="44" t="s">
        <v>4</v>
      </c>
      <c r="E4" s="51" t="s">
        <v>5</v>
      </c>
      <c r="F4" s="52"/>
      <c r="G4" s="53"/>
      <c r="H4" s="1"/>
    </row>
    <row r="5" spans="1:8" ht="15" x14ac:dyDescent="0.25">
      <c r="H5" s="1"/>
    </row>
    <row r="6" spans="1:8" ht="24" customHeight="1" x14ac:dyDescent="0.25">
      <c r="G6" s="1"/>
      <c r="H6" s="1" t="s">
        <v>6</v>
      </c>
    </row>
    <row r="7" spans="1:8" ht="24" customHeight="1" thickBot="1" x14ac:dyDescent="0.3">
      <c r="G7" s="1"/>
      <c r="H7" s="1"/>
    </row>
    <row r="8" spans="1:8" ht="24" customHeight="1" thickBot="1" x14ac:dyDescent="0.3">
      <c r="D8" s="45" t="s">
        <v>7</v>
      </c>
      <c r="E8" s="46"/>
      <c r="F8" s="46"/>
      <c r="G8" s="47"/>
      <c r="H8" s="1"/>
    </row>
    <row r="9" spans="1:8" ht="24" customHeight="1" x14ac:dyDescent="0.25">
      <c r="D9" s="22"/>
      <c r="E9" s="27"/>
      <c r="F9" s="27"/>
      <c r="G9" s="28"/>
      <c r="H9" s="1"/>
    </row>
    <row r="10" spans="1:8" ht="24" customHeight="1" x14ac:dyDescent="0.25">
      <c r="D10" s="23" t="s">
        <v>8</v>
      </c>
      <c r="E10" s="29"/>
      <c r="F10" s="32">
        <f>IF(COUNTA('Boas Práticas Básicas'!I5:I8)&lt;&gt;0,COUNTIF('Boas Práticas Básicas'!I5:I8,"VERDADEIRO")/COUNTA('Boas Práticas Básicas'!I5:I8),"Coming Soon")</f>
        <v>0</v>
      </c>
      <c r="G10" s="28"/>
      <c r="H10" s="1"/>
    </row>
    <row r="11" spans="1:8" ht="24" customHeight="1" x14ac:dyDescent="0.25">
      <c r="D11" s="23" t="s">
        <v>9</v>
      </c>
      <c r="E11" s="29"/>
      <c r="F11" s="32">
        <f>IF(COUNTA('Boas Práticas Básicas'!I6:I9)&lt;&gt;0,COUNTIF('Boas Práticas Básicas'!I6:I9,"VERDADEIRO")/COUNTA('Boas Práticas Básicas'!I6:I9),"Coming Soon")</f>
        <v>0</v>
      </c>
      <c r="G11" s="28"/>
      <c r="H11" s="1"/>
    </row>
    <row r="12" spans="1:8" ht="24" customHeight="1" x14ac:dyDescent="0.25">
      <c r="D12" s="23" t="s">
        <v>10</v>
      </c>
      <c r="E12" s="29"/>
      <c r="F12" s="32">
        <f>IF(COUNTA('Leitura de entregas'!I6:I8)&lt;&gt;0,COUNTIF('Leitura de entregas'!I6:I8,"VERDADEIRO")/COUNTA('Leitura de entregas'!I6:I8),"Coming Soon")</f>
        <v>0</v>
      </c>
      <c r="G12" s="28"/>
      <c r="H12" s="1"/>
    </row>
    <row r="13" spans="1:8" ht="24" customHeight="1" x14ac:dyDescent="0.25">
      <c r="D13" s="23" t="s">
        <v>11</v>
      </c>
      <c r="E13" s="29"/>
      <c r="F13" s="32">
        <f>IF(COUNTA('Controle básico da bomba'!I6:I11)&lt;&gt;0,COUNTIF('Controle básico da bomba'!I6:I11,"VERDADEIRO")/COUNTA('Controle básico da bomba'!I6:I11),"Coming Soon")</f>
        <v>0</v>
      </c>
      <c r="G13" s="28"/>
      <c r="H13" s="1"/>
    </row>
    <row r="14" spans="1:8" ht="24" customHeight="1" x14ac:dyDescent="0.25">
      <c r="D14" s="23" t="s">
        <v>12</v>
      </c>
      <c r="E14" s="29"/>
      <c r="F14" s="32">
        <f>IF(COUNTA('Controle de bomba ampliado'!I6:I7)&lt;&gt;0,COUNTIF('Controle de bomba ampliado'!I6:I7,"VERDADEIRO")/COUNTA('Controle de bomba ampliado'!I6:I7),"Coming Soon")</f>
        <v>0</v>
      </c>
      <c r="G14" s="28"/>
      <c r="H14" s="1"/>
    </row>
    <row r="15" spans="1:8" ht="24" customHeight="1" x14ac:dyDescent="0.25">
      <c r="D15" s="23" t="s">
        <v>13</v>
      </c>
      <c r="E15" s="29"/>
      <c r="F15" s="32">
        <f>IF(COUNTA('Controle de Preço da Bomba'!I6:I9)&lt;&gt;0,COUNTIF('Controle de Preço da Bomba'!I6:I9,"VERDADEIRO")/COUNTA('Controle de Preço da Bomba'!I6:I9),"Coming Soon")</f>
        <v>0</v>
      </c>
      <c r="G15" s="28"/>
      <c r="H15" s="1"/>
    </row>
    <row r="16" spans="1:8" ht="24" customHeight="1" x14ac:dyDescent="0.25">
      <c r="D16" s="23" t="s">
        <v>14</v>
      </c>
      <c r="E16" s="29"/>
      <c r="F16" s="32">
        <f>IF(COUNTA('Leitura de Cartão do Atendente'!I6:I7)&lt;&gt;0,COUNTIF('Leitura de Cartão do Atendente'!I6:I7,"VERDADEIRO")/COUNTA('Leitura de Cartão do Atendente'!I6:I7),"Coming Soon")</f>
        <v>0</v>
      </c>
      <c r="G16" s="28"/>
      <c r="H16" s="1"/>
    </row>
    <row r="17" spans="4:8" ht="24" customHeight="1" x14ac:dyDescent="0.25">
      <c r="D17" s="23" t="s">
        <v>15</v>
      </c>
      <c r="E17" s="29"/>
      <c r="F17" s="32">
        <f>IF(COUNTA('Registro de Atendente'!I6:I8)&lt;&gt;0,COUNTIF('Registro de Atendente'!I6:I8,"VERDADEIRO")/COUNTA('Registro de Atendente'!I6:I8),"Coming Soon")</f>
        <v>0</v>
      </c>
      <c r="G17" s="28"/>
      <c r="H17" s="1"/>
    </row>
    <row r="18" spans="4:8" ht="24" customHeight="1" x14ac:dyDescent="0.25">
      <c r="D18" s="23" t="s">
        <v>16</v>
      </c>
      <c r="E18" s="29"/>
      <c r="F18" s="32">
        <f>IF(COUNTA('Leitura de Cartões de Clientes'!I6:I6)&lt;&gt;0,COUNTIF('Leitura de Cartões de Clientes'!I6:I6,"VERDADEIRO")/COUNTA('Leitura de Cartões de Clientes'!I6:I6),"Coming Soon")</f>
        <v>0</v>
      </c>
      <c r="G18" s="28"/>
      <c r="H18" s="1"/>
    </row>
    <row r="19" spans="4:8" ht="24" customHeight="1" x14ac:dyDescent="0.25">
      <c r="D19" s="23" t="s">
        <v>17</v>
      </c>
      <c r="E19" s="29"/>
      <c r="F19" s="32">
        <f>IF(COUNTA('Registro de Clientes'!I6:I8)&lt;&gt;0,COUNTIF('Registro de Clientes'!I6:I8,"VERDADEIRO")/COUNTA('Registro de Clientes'!I6:I8),"Coming Soon")</f>
        <v>0</v>
      </c>
      <c r="G19" s="28"/>
      <c r="H19" s="1"/>
    </row>
    <row r="20" spans="4:8" ht="24" customHeight="1" x14ac:dyDescent="0.25">
      <c r="D20" s="23" t="s">
        <v>18</v>
      </c>
      <c r="E20" s="29"/>
      <c r="F20" s="32">
        <f>IF(COUNTA('Leitura de sensores e tanques'!I6:I8)&lt;&gt;0,COUNTIF('Leitura de sensores e tanques'!I6:I8,"VERDADEIRO")/COUNTA('Leitura de sensores e tanques'!I6:I8),"Coming Soon")</f>
        <v>0</v>
      </c>
      <c r="G20" s="28"/>
      <c r="H20" s="1"/>
    </row>
    <row r="21" spans="4:8" ht="24" customHeight="1" x14ac:dyDescent="0.25">
      <c r="D21" s="23" t="s">
        <v>19</v>
      </c>
      <c r="E21" s="29"/>
      <c r="F21" s="32">
        <f>IF(COUNTA('Config Geral da Instalação'!I6:I12)&lt;&gt;0,COUNTIF('Config Geral da Instalação'!I6:I12,"VERDADEIRO")/COUNTA('Config Geral da Instalação'!I6:I12),"Coming Soon")</f>
        <v>0</v>
      </c>
      <c r="G21" s="28"/>
      <c r="H21" s="1"/>
    </row>
    <row r="22" spans="4:8" ht="24" customHeight="1" thickBot="1" x14ac:dyDescent="0.3">
      <c r="D22" s="24"/>
      <c r="E22" s="30"/>
      <c r="F22" s="30"/>
      <c r="G22" s="31"/>
      <c r="H22" s="1"/>
    </row>
  </sheetData>
  <mergeCells count="4">
    <mergeCell ref="D8:G8"/>
    <mergeCell ref="D2:G2"/>
    <mergeCell ref="E3:F3"/>
    <mergeCell ref="E4:G4"/>
  </mergeCells>
  <conditionalFormatting sqref="F10:F2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{952EA468-B54A-4F18-A291-FF4BB3BB7C30}</x14:id>
        </ext>
      </extLst>
    </cfRule>
  </conditionalFormatting>
  <printOptions horizontalCentered="1"/>
  <pageMargins left="0.25" right="0.25" top="0.75" bottom="0.75" header="0.3" footer="0.3"/>
  <pageSetup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EA468-B54A-4F18-A291-FF4BB3BB7C3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9.9978637043366805E-2"/>
    <pageSetUpPr autoPageBreaks="0" fitToPage="1"/>
  </sheetPr>
  <dimension ref="A1:J14"/>
  <sheetViews>
    <sheetView showGridLines="0" topLeftCell="F1" zoomScale="70" zoomScaleNormal="70" workbookViewId="0">
      <selection activeCell="E33" sqref="E33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37.5" x14ac:dyDescent="0.25">
      <c r="D6" s="18" t="s">
        <v>98</v>
      </c>
      <c r="E6" s="18" t="s">
        <v>84</v>
      </c>
      <c r="F6" s="18" t="s">
        <v>99</v>
      </c>
      <c r="G6" s="18"/>
      <c r="H6" s="18"/>
      <c r="I6" s="25" t="b">
        <v>0</v>
      </c>
      <c r="J6"/>
    </row>
    <row r="7" spans="1:10" ht="15" x14ac:dyDescent="0.25">
      <c r="I7" s="25" t="b">
        <v>0</v>
      </c>
      <c r="J7"/>
    </row>
    <row r="8" spans="1:10" ht="24" customHeight="1" x14ac:dyDescent="0.25">
      <c r="D8" s="1"/>
      <c r="E8" s="1"/>
      <c r="F8" s="1"/>
      <c r="H8" s="1"/>
      <c r="I8" s="1"/>
      <c r="J8"/>
    </row>
    <row r="9" spans="1:10" ht="24" customHeight="1" x14ac:dyDescent="0.25">
      <c r="D9" s="1"/>
      <c r="E9" s="1"/>
      <c r="F9" s="1"/>
      <c r="H9" s="1" t="str">
        <f>IFERROR(VLOOKUP('Leitura de Cartões de Clientes'!#REF!,#REF!,5,0)-COUNTIFS('Leitura de Cartões de Clientes'!#REF!,'Leitura de Cartões de Clientes'!#REF!,'Leitura de Cartões de Clientes'!#REF!,'Leitura de Cartões de Clientes'!#REF!),"")</f>
        <v/>
      </c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  <c r="I12" s="1"/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</row>
  </sheetData>
  <autoFilter ref="D5:H5" xr:uid="{00000000-0009-0000-0000-000009000000}"/>
  <mergeCells count="3">
    <mergeCell ref="D2:G2"/>
    <mergeCell ref="D3:E3"/>
    <mergeCell ref="D4:E4"/>
  </mergeCells>
  <conditionalFormatting sqref="D6:H6">
    <cfRule type="expression" dxfId="14" priority="2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9.9978637043366805E-2"/>
    <pageSetUpPr autoPageBreaks="0" fitToPage="1"/>
  </sheetPr>
  <dimension ref="A1:J11"/>
  <sheetViews>
    <sheetView showGridLines="0" topLeftCell="A10" zoomScale="70" zoomScaleNormal="70" workbookViewId="0">
      <selection activeCell="D15" sqref="D15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75" x14ac:dyDescent="0.25">
      <c r="D6" s="13" t="s">
        <v>100</v>
      </c>
      <c r="E6" s="13" t="s">
        <v>101</v>
      </c>
      <c r="F6" s="13" t="s">
        <v>91</v>
      </c>
      <c r="G6" s="13"/>
      <c r="H6" s="14"/>
      <c r="I6" s="25" t="b">
        <v>0</v>
      </c>
      <c r="J6"/>
    </row>
    <row r="7" spans="1:10" ht="93.75" x14ac:dyDescent="0.25">
      <c r="D7" s="41" t="s">
        <v>102</v>
      </c>
      <c r="E7" s="41" t="s">
        <v>103</v>
      </c>
      <c r="F7" s="41" t="s">
        <v>97</v>
      </c>
      <c r="G7" s="41"/>
      <c r="H7" s="41"/>
      <c r="I7" s="25" t="b">
        <v>0</v>
      </c>
      <c r="J7"/>
    </row>
    <row r="8" spans="1:10" ht="75" x14ac:dyDescent="0.25">
      <c r="D8" s="36" t="s">
        <v>104</v>
      </c>
      <c r="E8" s="42" t="s">
        <v>105</v>
      </c>
      <c r="F8" s="36" t="s">
        <v>106</v>
      </c>
      <c r="G8" s="36"/>
      <c r="H8" s="36"/>
      <c r="I8" s="25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</row>
  </sheetData>
  <autoFilter ref="D5:H5" xr:uid="{00000000-0009-0000-0000-00000A000000}"/>
  <mergeCells count="3">
    <mergeCell ref="D2:G2"/>
    <mergeCell ref="D3:E3"/>
    <mergeCell ref="D4:E4"/>
  </mergeCells>
  <printOptions horizontalCentered="1"/>
  <pageMargins left="0.25" right="0.25" top="0.75" bottom="0.75" header="0.3" footer="0.3"/>
  <pageSetup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C604260-8BD2-4943-9065-D67F818A99C2}">
            <xm:f>('Controle de bomba ampliado'!#REF!&gt;0)*(LEN('Controle de bomba ampliado'!#REF!)&gt;0)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D7:H7</xm:sqref>
        </x14:conditionalFormatting>
        <x14:conditionalFormatting xmlns:xm="http://schemas.microsoft.com/office/excel/2006/main">
          <x14:cfRule type="expression" priority="4" id="{80543C3C-1E5F-4861-9B4D-825C181A2901}">
            <xm:f>('Controle de bomba ampliado'!$H7&gt;0)*(LEN('Controle de bomba ampliado'!$H7)&gt;0)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  <x14:conditionalFormatting xmlns:xm="http://schemas.microsoft.com/office/excel/2006/main">
          <x14:cfRule type="expression" priority="189" id="{80543C3C-1E5F-4861-9B4D-825C181A2901}">
            <xm:f>('Controle básico da bomba'!$H10&gt;0)*(LEN('Controle básico da bomba'!$H10)&gt;0)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9.9978637043366805E-2"/>
    <pageSetUpPr autoPageBreaks="0" fitToPage="1"/>
  </sheetPr>
  <dimension ref="A1:J12"/>
  <sheetViews>
    <sheetView showGridLines="0" topLeftCell="G5" zoomScale="70" zoomScaleNormal="70" workbookViewId="0">
      <selection activeCell="D7" sqref="D7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75" x14ac:dyDescent="0.25">
      <c r="D6" s="13" t="s">
        <v>107</v>
      </c>
      <c r="E6" s="13" t="s">
        <v>108</v>
      </c>
      <c r="F6" s="13" t="s">
        <v>109</v>
      </c>
      <c r="G6" s="13"/>
      <c r="H6" s="13"/>
      <c r="I6" s="25" t="b">
        <v>0</v>
      </c>
      <c r="J6"/>
    </row>
    <row r="7" spans="1:10" ht="56.25" x14ac:dyDescent="0.25">
      <c r="D7" s="41" t="s">
        <v>110</v>
      </c>
      <c r="E7" s="41" t="s">
        <v>111</v>
      </c>
      <c r="F7" s="41" t="s">
        <v>112</v>
      </c>
      <c r="G7" s="41"/>
      <c r="H7" s="41"/>
      <c r="I7" s="25" t="b">
        <v>0</v>
      </c>
      <c r="J7"/>
    </row>
    <row r="8" spans="1:10" ht="37.5" x14ac:dyDescent="0.25">
      <c r="D8" s="42" t="s">
        <v>113</v>
      </c>
      <c r="E8" s="42" t="s">
        <v>114</v>
      </c>
      <c r="F8" s="42" t="s">
        <v>115</v>
      </c>
      <c r="G8" s="42"/>
      <c r="H8" s="42"/>
      <c r="I8" s="25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</row>
  </sheetData>
  <autoFilter ref="D5:H5" xr:uid="{00000000-0009-0000-0000-00000B000000}"/>
  <mergeCells count="3">
    <mergeCell ref="D2:G2"/>
    <mergeCell ref="D3:E3"/>
    <mergeCell ref="D4:E4"/>
  </mergeCells>
  <conditionalFormatting sqref="D6:H6">
    <cfRule type="expression" dxfId="10" priority="2">
      <formula>(#REF!&gt;0)*(LEN(#REF!)&gt;0)</formula>
    </cfRule>
  </conditionalFormatting>
  <conditionalFormatting sqref="D7:H7">
    <cfRule type="expression" dxfId="9" priority="1">
      <formula>(#REF!&gt;0)*(LEN(#REF!)&gt;0)</formula>
    </cfRule>
  </conditionalFormatting>
  <conditionalFormatting sqref="D8:H8">
    <cfRule type="expression" dxfId="8" priority="3">
      <formula>($H19&gt;0)*(LEN($H19)&gt;0)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9.9978637043366805E-2"/>
    <pageSetUpPr autoPageBreaks="0" fitToPage="1"/>
  </sheetPr>
  <dimension ref="A1:J17"/>
  <sheetViews>
    <sheetView showGridLines="0" topLeftCell="A11" zoomScale="70" zoomScaleNormal="70" workbookViewId="0">
      <selection activeCell="E11" sqref="E11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37.5" x14ac:dyDescent="0.25">
      <c r="D6" s="41" t="s">
        <v>116</v>
      </c>
      <c r="E6" s="41" t="s">
        <v>117</v>
      </c>
      <c r="F6" s="41" t="s">
        <v>118</v>
      </c>
      <c r="G6" s="41"/>
      <c r="H6" s="41"/>
      <c r="I6" s="25" t="b">
        <v>0</v>
      </c>
      <c r="J6"/>
    </row>
    <row r="7" spans="1:10" ht="37.5" x14ac:dyDescent="0.25">
      <c r="D7" s="13" t="s">
        <v>119</v>
      </c>
      <c r="E7" s="13" t="s">
        <v>120</v>
      </c>
      <c r="F7" s="13" t="s">
        <v>121</v>
      </c>
      <c r="G7" s="13"/>
      <c r="H7" s="13"/>
      <c r="I7" s="25" t="b">
        <v>0</v>
      </c>
      <c r="J7"/>
    </row>
    <row r="8" spans="1:10" ht="37.5" x14ac:dyDescent="0.25">
      <c r="D8" s="41" t="s">
        <v>122</v>
      </c>
      <c r="E8" s="41" t="s">
        <v>123</v>
      </c>
      <c r="F8" s="41" t="s">
        <v>124</v>
      </c>
      <c r="G8" s="41"/>
      <c r="H8" s="41"/>
      <c r="I8" s="25" t="b">
        <v>0</v>
      </c>
      <c r="J8"/>
    </row>
    <row r="9" spans="1:10" ht="37.5" x14ac:dyDescent="0.25">
      <c r="D9" s="13" t="s">
        <v>125</v>
      </c>
      <c r="E9" s="13" t="s">
        <v>126</v>
      </c>
      <c r="F9" s="13" t="s">
        <v>127</v>
      </c>
      <c r="G9" s="13"/>
      <c r="H9" s="13"/>
      <c r="I9" s="25" t="b">
        <v>0</v>
      </c>
      <c r="J9"/>
    </row>
    <row r="10" spans="1:10" ht="131.25" x14ac:dyDescent="0.25">
      <c r="D10" s="41" t="s">
        <v>128</v>
      </c>
      <c r="E10" s="41" t="s">
        <v>129</v>
      </c>
      <c r="F10" s="41" t="s">
        <v>130</v>
      </c>
      <c r="G10" s="41"/>
      <c r="H10" s="41"/>
      <c r="I10" s="25" t="b">
        <v>0</v>
      </c>
      <c r="J10"/>
    </row>
    <row r="11" spans="1:10" ht="93.75" x14ac:dyDescent="0.25">
      <c r="D11" s="13" t="s">
        <v>131</v>
      </c>
      <c r="E11" s="13" t="s">
        <v>132</v>
      </c>
      <c r="F11" s="13" t="s">
        <v>133</v>
      </c>
      <c r="G11" s="13"/>
      <c r="H11" s="13"/>
      <c r="I11" s="25" t="b">
        <v>0</v>
      </c>
      <c r="J11"/>
    </row>
    <row r="12" spans="1:10" ht="37.5" x14ac:dyDescent="0.25">
      <c r="D12" s="33" t="s">
        <v>134</v>
      </c>
      <c r="E12" s="33" t="s">
        <v>135</v>
      </c>
      <c r="F12" s="33" t="s">
        <v>136</v>
      </c>
      <c r="G12" s="33"/>
      <c r="H12" s="33"/>
      <c r="I12" s="25" t="b">
        <v>0</v>
      </c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  <c r="I14" s="1"/>
      <c r="J14"/>
    </row>
    <row r="15" spans="1:10" ht="24" customHeight="1" x14ac:dyDescent="0.25">
      <c r="D15" s="1"/>
      <c r="E15" s="1"/>
      <c r="F15" s="1"/>
      <c r="H15" s="1"/>
      <c r="I15" s="1"/>
      <c r="J15"/>
    </row>
    <row r="16" spans="1:10" ht="24" customHeight="1" x14ac:dyDescent="0.25">
      <c r="D16" s="1"/>
      <c r="E16" s="1"/>
      <c r="F16" s="1"/>
      <c r="H16" s="1"/>
      <c r="I16" s="1"/>
      <c r="J16"/>
    </row>
    <row r="17" spans="4:8" ht="24" customHeight="1" x14ac:dyDescent="0.25">
      <c r="D17" s="1"/>
      <c r="E17" s="1"/>
      <c r="F17" s="1"/>
      <c r="H17" s="1"/>
    </row>
  </sheetData>
  <autoFilter ref="D5:H5" xr:uid="{00000000-0009-0000-0000-00000C000000}"/>
  <mergeCells count="3">
    <mergeCell ref="D2:G2"/>
    <mergeCell ref="D3:E3"/>
    <mergeCell ref="D4:E4"/>
  </mergeCells>
  <conditionalFormatting sqref="D11:H11">
    <cfRule type="expression" dxfId="7" priority="3">
      <formula>(#REF!&gt;0)*(LEN(#REF!)&gt;0)</formula>
    </cfRule>
  </conditionalFormatting>
  <conditionalFormatting sqref="D6:H6">
    <cfRule type="expression" dxfId="6" priority="8">
      <formula>($H10&gt;0)*(LEN($H10)&gt;0)</formula>
    </cfRule>
  </conditionalFormatting>
  <conditionalFormatting sqref="D9:H9">
    <cfRule type="expression" dxfId="5" priority="9">
      <formula>(#REF!&gt;0)*(LEN(#REF!)&gt;0)</formula>
    </cfRule>
  </conditionalFormatting>
  <conditionalFormatting sqref="D10:G10">
    <cfRule type="expression" dxfId="4" priority="7">
      <formula>($H12&gt;0)*(LEN($H12)&gt;0)</formula>
    </cfRule>
  </conditionalFormatting>
  <conditionalFormatting sqref="H10">
    <cfRule type="expression" dxfId="3" priority="6">
      <formula>($H12&gt;0)*(LEN($H12)&gt;0)</formula>
    </cfRule>
  </conditionalFormatting>
  <conditionalFormatting sqref="D7:H7">
    <cfRule type="expression" dxfId="2" priority="5">
      <formula>(#REF!&gt;0)*(LEN(#REF!)&gt;0)</formula>
    </cfRule>
  </conditionalFormatting>
  <conditionalFormatting sqref="D8:H8">
    <cfRule type="expression" dxfId="1" priority="4">
      <formula>($H10&gt;0)*(LEN($H10)&gt;0)</formula>
    </cfRule>
  </conditionalFormatting>
  <conditionalFormatting sqref="D12:H12">
    <cfRule type="expression" dxfId="0" priority="182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autoPageBreaks="0" fitToPage="1"/>
  </sheetPr>
  <dimension ref="A1:I21"/>
  <sheetViews>
    <sheetView showGridLines="0" topLeftCell="E1" zoomScale="70" zoomScaleNormal="70" workbookViewId="0">
      <selection activeCell="H6" sqref="H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9.6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48" t="s">
        <v>0</v>
      </c>
      <c r="E2" s="48"/>
      <c r="F2" s="48"/>
      <c r="G2" s="48"/>
      <c r="H2" s="5"/>
      <c r="I2" s="5"/>
    </row>
    <row r="3" spans="1:9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CONCATENATE('Básico Obrigatório'!G3)</f>
        <v/>
      </c>
      <c r="H3" s="8" t="str">
        <f>CONCATENATE(Principal!G3)</f>
        <v>v1.5</v>
      </c>
    </row>
    <row r="4" spans="1:9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CONCATENATE('Básico Obrigatório'!G4)</f>
        <v/>
      </c>
      <c r="H4" s="7"/>
      <c r="I4" s="1"/>
    </row>
    <row r="5" spans="1:9" ht="18.75" x14ac:dyDescent="0.3">
      <c r="D5" s="16" t="s">
        <v>20</v>
      </c>
      <c r="E5" s="16" t="s">
        <v>21</v>
      </c>
      <c r="F5" s="16" t="s">
        <v>22</v>
      </c>
      <c r="G5" s="16" t="s">
        <v>23</v>
      </c>
      <c r="H5" s="17" t="s">
        <v>24</v>
      </c>
      <c r="I5" s="1"/>
    </row>
    <row r="6" spans="1:9" ht="56.25" x14ac:dyDescent="0.25">
      <c r="D6" s="12" t="s">
        <v>25</v>
      </c>
      <c r="E6" s="9" t="s">
        <v>26</v>
      </c>
      <c r="F6" s="10" t="s">
        <v>27</v>
      </c>
      <c r="G6" s="10"/>
      <c r="H6" s="11"/>
      <c r="I6" s="25" t="b">
        <v>0</v>
      </c>
    </row>
    <row r="7" spans="1:9" ht="15" x14ac:dyDescent="0.25">
      <c r="H7" s="1"/>
      <c r="I7" s="25" t="b">
        <v>0</v>
      </c>
    </row>
    <row r="8" spans="1:9" ht="15" x14ac:dyDescent="0.25">
      <c r="H8" s="1"/>
      <c r="I8" s="25" t="b">
        <v>0</v>
      </c>
    </row>
    <row r="9" spans="1:9" ht="15" x14ac:dyDescent="0.25">
      <c r="H9" s="1"/>
      <c r="I9" s="25" t="b">
        <v>0</v>
      </c>
    </row>
    <row r="10" spans="1:9" ht="15" x14ac:dyDescent="0.25">
      <c r="H10" s="1"/>
      <c r="I10" s="25" t="b">
        <v>0</v>
      </c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I16" s="1"/>
    </row>
    <row r="17" spans="9:9" ht="24" customHeight="1" x14ac:dyDescent="0.25">
      <c r="I17" s="1"/>
    </row>
    <row r="18" spans="9:9" ht="24" customHeight="1" x14ac:dyDescent="0.25">
      <c r="I18" s="1"/>
    </row>
    <row r="19" spans="9:9" ht="24" customHeight="1" x14ac:dyDescent="0.25">
      <c r="I19" s="1"/>
    </row>
    <row r="20" spans="9:9" ht="24" customHeight="1" x14ac:dyDescent="0.25">
      <c r="I20" s="1"/>
    </row>
    <row r="21" spans="9:9" ht="24" customHeight="1" x14ac:dyDescent="0.25">
      <c r="I21" s="1"/>
    </row>
  </sheetData>
  <mergeCells count="3">
    <mergeCell ref="D2:G2"/>
    <mergeCell ref="D3:E3"/>
    <mergeCell ref="D4:E4"/>
  </mergeCells>
  <conditionalFormatting sqref="E6">
    <cfRule type="expression" dxfId="63" priority="6">
      <formula>($H6&gt;0)*(LEN($H6)&gt;0)</formula>
    </cfRule>
  </conditionalFormatting>
  <conditionalFormatting sqref="E6:H6">
    <cfRule type="expression" dxfId="62" priority="5">
      <formula>($H6&gt;0)*(LEN($H6)&gt;0)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2F03EC2B-81E0-4A2A-8F54-D5760D79603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</xm:sqref>
        </x14:conditionalFormatting>
        <x14:conditionalFormatting xmlns:xm="http://schemas.microsoft.com/office/excel/2006/main">
          <x14:cfRule type="expression" priority="183" id="{3BF9349E-85F4-4789-8886-7B8A9CF0CB33}">
            <xm:f>('Boas Práticas Básicas'!$H9&gt;0)*(LEN('Boas Práticas Básicas'!$H9)&gt;0)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tabColor theme="2" tint="-9.9978637043366805E-2"/>
    <pageSetUpPr autoPageBreaks="0" fitToPage="1"/>
  </sheetPr>
  <dimension ref="A1:I21"/>
  <sheetViews>
    <sheetView showGridLines="0" topLeftCell="F6" zoomScale="70" zoomScaleNormal="70" workbookViewId="0">
      <selection activeCell="J6" sqref="J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9.6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48" t="s">
        <v>0</v>
      </c>
      <c r="E2" s="48"/>
      <c r="F2" s="48"/>
      <c r="G2" s="48"/>
      <c r="H2" s="5"/>
      <c r="I2" s="5"/>
    </row>
    <row r="3" spans="1:9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</row>
    <row r="4" spans="1:9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</row>
    <row r="5" spans="1:9" ht="18.75" x14ac:dyDescent="0.3">
      <c r="D5" s="16" t="s">
        <v>28</v>
      </c>
      <c r="E5" s="16" t="s">
        <v>21</v>
      </c>
      <c r="F5" s="16" t="s">
        <v>22</v>
      </c>
      <c r="G5" s="16" t="s">
        <v>23</v>
      </c>
      <c r="H5" s="17" t="s">
        <v>24</v>
      </c>
      <c r="I5" s="1"/>
    </row>
    <row r="6" spans="1:9" ht="75" x14ac:dyDescent="0.25">
      <c r="D6" s="9" t="s">
        <v>29</v>
      </c>
      <c r="E6" s="9" t="s">
        <v>30</v>
      </c>
      <c r="F6" s="10" t="s">
        <v>31</v>
      </c>
      <c r="G6" s="10"/>
      <c r="H6" s="11"/>
      <c r="I6" s="25" t="b">
        <v>0</v>
      </c>
    </row>
    <row r="7" spans="1:9" ht="56.25" x14ac:dyDescent="0.25">
      <c r="D7" s="40" t="s">
        <v>32</v>
      </c>
      <c r="E7" s="38" t="s">
        <v>33</v>
      </c>
      <c r="F7" s="37" t="s">
        <v>34</v>
      </c>
      <c r="G7" s="38"/>
      <c r="H7" s="39"/>
      <c r="I7" s="25" t="b">
        <v>0</v>
      </c>
    </row>
    <row r="8" spans="1:9" ht="56.25" x14ac:dyDescent="0.25">
      <c r="D8" s="10" t="s">
        <v>35</v>
      </c>
      <c r="E8" s="10" t="s">
        <v>36</v>
      </c>
      <c r="F8" s="10" t="s">
        <v>37</v>
      </c>
      <c r="G8" s="9"/>
      <c r="H8" s="11"/>
      <c r="I8" s="25" t="b">
        <v>0</v>
      </c>
    </row>
    <row r="9" spans="1:9" ht="37.5" x14ac:dyDescent="0.25">
      <c r="D9" s="10" t="s">
        <v>38</v>
      </c>
      <c r="E9" s="10" t="s">
        <v>39</v>
      </c>
      <c r="F9" s="10" t="s">
        <v>40</v>
      </c>
      <c r="G9" s="9"/>
      <c r="H9" s="11"/>
      <c r="I9" s="25" t="b">
        <v>0</v>
      </c>
    </row>
    <row r="10" spans="1:9" ht="15" x14ac:dyDescent="0.25">
      <c r="H10" s="1"/>
      <c r="I10" s="25" t="b">
        <v>0</v>
      </c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H16" s="1"/>
      <c r="I16" s="1"/>
    </row>
    <row r="17" spans="8:9" ht="24" customHeight="1" x14ac:dyDescent="0.25">
      <c r="H17" s="1"/>
      <c r="I17" s="1"/>
    </row>
    <row r="18" spans="8:9" ht="24" customHeight="1" x14ac:dyDescent="0.25">
      <c r="H18" s="1"/>
      <c r="I18" s="1"/>
    </row>
    <row r="19" spans="8:9" ht="24" customHeight="1" x14ac:dyDescent="0.25">
      <c r="I19" s="1"/>
    </row>
    <row r="20" spans="8:9" ht="24" customHeight="1" x14ac:dyDescent="0.25">
      <c r="I20" s="1"/>
    </row>
    <row r="21" spans="8:9" ht="24" customHeight="1" x14ac:dyDescent="0.25">
      <c r="I21" s="1"/>
    </row>
  </sheetData>
  <mergeCells count="3">
    <mergeCell ref="D3:E3"/>
    <mergeCell ref="D4:E4"/>
    <mergeCell ref="D2:G2"/>
  </mergeCells>
  <conditionalFormatting sqref="E6:E7 D8:G8">
    <cfRule type="expression" dxfId="52" priority="15">
      <formula>($H6&gt;0)*(LEN($H6)&gt;0)</formula>
    </cfRule>
  </conditionalFormatting>
  <conditionalFormatting sqref="D6">
    <cfRule type="expression" dxfId="51" priority="36">
      <formula>($H7&gt;0)*(LEN($H7)&gt;0)</formula>
    </cfRule>
  </conditionalFormatting>
  <conditionalFormatting sqref="E6:H7 D8:G8">
    <cfRule type="expression" dxfId="50" priority="12">
      <formula>($H6&gt;0)*(LEN($H6)&gt;0)</formula>
    </cfRule>
  </conditionalFormatting>
  <conditionalFormatting sqref="H8">
    <cfRule type="expression" dxfId="49" priority="5">
      <formula>($H8&gt;0)*(LEN($H8)&gt;0)</formula>
    </cfRule>
  </conditionalFormatting>
  <conditionalFormatting sqref="D7">
    <cfRule type="expression" dxfId="48" priority="113">
      <formula>(#REF!&gt;0)*(LEN(#REF!)&gt;0)</formula>
    </cfRule>
  </conditionalFormatting>
  <conditionalFormatting sqref="D9:G9">
    <cfRule type="expression" dxfId="47" priority="4">
      <formula>($H9&gt;0)*(LEN($H9)&gt;0)</formula>
    </cfRule>
  </conditionalFormatting>
  <conditionalFormatting sqref="D9:G9">
    <cfRule type="expression" dxfId="46" priority="3">
      <formula>($H9&gt;0)*(LEN($H9)&gt;0)</formula>
    </cfRule>
  </conditionalFormatting>
  <conditionalFormatting sqref="H9">
    <cfRule type="expression" dxfId="45" priority="1">
      <formula>($H9&gt;0)*(LEN($H9)&gt;0)</formula>
    </cfRule>
  </conditionalFormatting>
  <printOptions horizontalCentered="1"/>
  <pageMargins left="0.25" right="0.25" top="0.75" bottom="0.75" header="0.3" footer="0.3"/>
  <pageSetup scale="41" fitToHeight="0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F9968CB-DD6D-4AC3-9FF3-0D96DF3758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H8</xm:sqref>
        </x14:conditionalFormatting>
        <x14:conditionalFormatting xmlns:xm="http://schemas.microsoft.com/office/excel/2006/main">
          <x14:cfRule type="iconSet" priority="159" id="{02E57E8C-E333-4EFA-B5A7-76D4FA3F24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H6:H7</xm:sqref>
        </x14:conditionalFormatting>
        <x14:conditionalFormatting xmlns:xm="http://schemas.microsoft.com/office/excel/2006/main">
          <x14:cfRule type="iconSet" priority="2" id="{EBE6EFCD-41FE-4AF8-BFA4-66BBD77A21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>
    <tabColor theme="2" tint="-9.9978637043366805E-2"/>
    <pageSetUpPr autoPageBreaks="0" fitToPage="1"/>
  </sheetPr>
  <dimension ref="A1:J38"/>
  <sheetViews>
    <sheetView showGridLines="0" topLeftCell="F5" zoomScale="70" zoomScaleNormal="70" workbookViewId="0">
      <selection activeCell="H6" sqref="H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68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20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93.75" x14ac:dyDescent="0.25">
      <c r="D6" s="41" t="s">
        <v>41</v>
      </c>
      <c r="E6" s="41" t="s">
        <v>42</v>
      </c>
      <c r="F6" s="41" t="s">
        <v>43</v>
      </c>
      <c r="G6" s="41"/>
      <c r="H6" s="41"/>
      <c r="I6" s="25" t="b">
        <v>0</v>
      </c>
      <c r="J6"/>
    </row>
    <row r="7" spans="1:10" ht="75" x14ac:dyDescent="0.25">
      <c r="D7" s="13" t="s">
        <v>44</v>
      </c>
      <c r="E7" s="13" t="s">
        <v>45</v>
      </c>
      <c r="F7" s="13" t="s">
        <v>46</v>
      </c>
      <c r="G7" s="13"/>
      <c r="H7" s="14"/>
      <c r="I7" s="25" t="b">
        <v>0</v>
      </c>
      <c r="J7"/>
    </row>
    <row r="8" spans="1:10" ht="93.75" x14ac:dyDescent="0.25">
      <c r="D8" s="33" t="s">
        <v>47</v>
      </c>
      <c r="E8" s="33" t="s">
        <v>42</v>
      </c>
      <c r="F8" s="33" t="s">
        <v>48</v>
      </c>
      <c r="G8" s="33"/>
      <c r="H8" s="33"/>
      <c r="I8" s="25" t="b">
        <v>0</v>
      </c>
      <c r="J8"/>
    </row>
    <row r="9" spans="1:10" ht="15" x14ac:dyDescent="0.25">
      <c r="I9" s="25" t="b">
        <v>0</v>
      </c>
      <c r="J9"/>
    </row>
    <row r="10" spans="1:10" ht="15" x14ac:dyDescent="0.25">
      <c r="I10" s="25" t="b">
        <v>0</v>
      </c>
      <c r="J10"/>
    </row>
    <row r="11" spans="1:10" ht="15" x14ac:dyDescent="0.25">
      <c r="I11" s="25"/>
      <c r="J11"/>
    </row>
    <row r="12" spans="1:10" ht="15" x14ac:dyDescent="0.25">
      <c r="I12" s="25" t="b">
        <v>0</v>
      </c>
      <c r="J12"/>
    </row>
    <row r="13" spans="1:10" ht="15" x14ac:dyDescent="0.25">
      <c r="I13" s="25" t="b">
        <v>0</v>
      </c>
      <c r="J13"/>
    </row>
    <row r="14" spans="1:10" ht="15" x14ac:dyDescent="0.25">
      <c r="I14" s="25" t="b">
        <v>0</v>
      </c>
      <c r="J14"/>
    </row>
    <row r="15" spans="1:10" ht="15" x14ac:dyDescent="0.25">
      <c r="I15" s="25"/>
      <c r="J15"/>
    </row>
    <row r="16" spans="1:10" ht="15" x14ac:dyDescent="0.25">
      <c r="I16" s="25" t="b">
        <v>0</v>
      </c>
      <c r="J16"/>
    </row>
    <row r="17" spans="9:10" ht="15" x14ac:dyDescent="0.25">
      <c r="I17" s="25" t="b">
        <v>0</v>
      </c>
      <c r="J17"/>
    </row>
    <row r="18" spans="9:10" ht="15" x14ac:dyDescent="0.25">
      <c r="I18" s="25"/>
      <c r="J18"/>
    </row>
    <row r="19" spans="9:10" ht="15" x14ac:dyDescent="0.25">
      <c r="I19" s="25" t="b">
        <v>0</v>
      </c>
      <c r="J19"/>
    </row>
    <row r="20" spans="9:10" ht="15" x14ac:dyDescent="0.25">
      <c r="I20" s="25" t="b">
        <v>0</v>
      </c>
      <c r="J20"/>
    </row>
    <row r="21" spans="9:10" ht="15" x14ac:dyDescent="0.25">
      <c r="I21" s="25" t="b">
        <v>0</v>
      </c>
      <c r="J21"/>
    </row>
    <row r="22" spans="9:10" ht="15" x14ac:dyDescent="0.25">
      <c r="I22" s="25" t="b">
        <v>0</v>
      </c>
      <c r="J22"/>
    </row>
    <row r="23" spans="9:10" ht="15" x14ac:dyDescent="0.25">
      <c r="I23" s="25"/>
      <c r="J23"/>
    </row>
    <row r="24" spans="9:10" ht="15" x14ac:dyDescent="0.25">
      <c r="I24" s="25" t="b">
        <v>0</v>
      </c>
      <c r="J24"/>
    </row>
    <row r="25" spans="9:10" ht="15" x14ac:dyDescent="0.25">
      <c r="I25" s="25" t="b">
        <v>0</v>
      </c>
      <c r="J25"/>
    </row>
    <row r="26" spans="9:10" ht="15" x14ac:dyDescent="0.25">
      <c r="I26" s="25" t="b">
        <v>0</v>
      </c>
      <c r="J26"/>
    </row>
    <row r="27" spans="9:10" ht="15" x14ac:dyDescent="0.25">
      <c r="I27" s="25"/>
      <c r="J27"/>
    </row>
    <row r="28" spans="9:10" ht="15" x14ac:dyDescent="0.25">
      <c r="I28" s="25" t="b">
        <v>0</v>
      </c>
      <c r="J28"/>
    </row>
    <row r="29" spans="9:10" ht="78" customHeight="1" x14ac:dyDescent="0.25">
      <c r="I29" s="1"/>
      <c r="J29"/>
    </row>
    <row r="30" spans="9:10" ht="15" x14ac:dyDescent="0.25">
      <c r="I30" s="1"/>
      <c r="J30"/>
    </row>
    <row r="31" spans="9:10" ht="15" x14ac:dyDescent="0.25">
      <c r="I31" s="1"/>
      <c r="J31"/>
    </row>
    <row r="32" spans="9:10" ht="15" x14ac:dyDescent="0.25">
      <c r="I32" s="1"/>
      <c r="J32"/>
    </row>
    <row r="33" spans="9:10" ht="15" x14ac:dyDescent="0.25">
      <c r="I33" s="1"/>
      <c r="J33"/>
    </row>
    <row r="34" spans="9:10" ht="48.75" customHeight="1" x14ac:dyDescent="0.25">
      <c r="I34" s="1"/>
      <c r="J34"/>
    </row>
    <row r="35" spans="9:10" ht="15" x14ac:dyDescent="0.25">
      <c r="I35" s="1"/>
      <c r="J35"/>
    </row>
    <row r="36" spans="9:10" ht="24" customHeight="1" x14ac:dyDescent="0.25">
      <c r="I36" s="1"/>
    </row>
    <row r="37" spans="9:10" ht="24" customHeight="1" x14ac:dyDescent="0.25">
      <c r="I37" s="1"/>
    </row>
    <row r="38" spans="9:10" ht="24" customHeight="1" x14ac:dyDescent="0.25">
      <c r="I38" s="1"/>
    </row>
  </sheetData>
  <autoFilter ref="D5:H5" xr:uid="{00000000-0009-0000-0000-000003000000}"/>
  <mergeCells count="3">
    <mergeCell ref="D2:G2"/>
    <mergeCell ref="D3:E3"/>
    <mergeCell ref="D4:E4"/>
  </mergeCells>
  <conditionalFormatting sqref="D7:H7">
    <cfRule type="expression" dxfId="36" priority="6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E636F635-F3F1-42DB-802E-633C115C49E7}">
            <xm:f>('Controle de Preço da Bomba'!$H7&gt;0)*(LEN('Controle de Preço da Bomba'!$H7)&gt;0)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  <x14:conditionalFormatting xmlns:xm="http://schemas.microsoft.com/office/excel/2006/main">
          <x14:cfRule type="expression" priority="176" id="{8147BAFA-30FA-41FA-AD3A-1527093E3DF8}">
            <xm:f>('Controle de Preço da Bomba'!$H7&gt;0)*(LEN('Controle de Preço da Bomba'!$H7)&gt;0)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9.9978637043366805E-2"/>
    <pageSetUpPr autoPageBreaks="0" fitToPage="1"/>
  </sheetPr>
  <dimension ref="A1:J15"/>
  <sheetViews>
    <sheetView showGridLines="0" topLeftCell="F11" zoomScale="70" zoomScaleNormal="70" workbookViewId="0">
      <selection activeCell="F15" sqref="F15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75" x14ac:dyDescent="0.25">
      <c r="D6" s="41" t="s">
        <v>49</v>
      </c>
      <c r="E6" s="41" t="s">
        <v>50</v>
      </c>
      <c r="F6" s="41" t="s">
        <v>51</v>
      </c>
      <c r="G6" s="41"/>
      <c r="H6" s="41"/>
      <c r="I6" s="25" t="b">
        <v>0</v>
      </c>
      <c r="J6"/>
    </row>
    <row r="7" spans="1:10" ht="131.25" x14ac:dyDescent="0.25">
      <c r="D7" s="13" t="s">
        <v>52</v>
      </c>
      <c r="E7" s="13" t="s">
        <v>53</v>
      </c>
      <c r="F7" s="13" t="s">
        <v>54</v>
      </c>
      <c r="G7" s="13"/>
      <c r="H7" s="13"/>
      <c r="I7" s="25" t="b">
        <v>0</v>
      </c>
      <c r="J7"/>
    </row>
    <row r="8" spans="1:10" ht="56.25" x14ac:dyDescent="0.25">
      <c r="D8" s="41" t="s">
        <v>55</v>
      </c>
      <c r="E8" s="41" t="s">
        <v>56</v>
      </c>
      <c r="F8" s="41" t="s">
        <v>57</v>
      </c>
      <c r="G8" s="41"/>
      <c r="H8" s="41"/>
      <c r="I8" s="25" t="b">
        <v>0</v>
      </c>
      <c r="J8"/>
    </row>
    <row r="9" spans="1:10" ht="37.5" x14ac:dyDescent="0.25">
      <c r="D9" s="13" t="s">
        <v>58</v>
      </c>
      <c r="E9" s="13" t="s">
        <v>59</v>
      </c>
      <c r="F9" s="13" t="s">
        <v>60</v>
      </c>
      <c r="G9" s="13"/>
      <c r="H9" s="13"/>
      <c r="I9" s="25" t="b">
        <v>0</v>
      </c>
      <c r="J9"/>
    </row>
    <row r="10" spans="1:10" ht="93.75" x14ac:dyDescent="0.25">
      <c r="D10" s="41" t="s">
        <v>61</v>
      </c>
      <c r="E10" s="41" t="s">
        <v>62</v>
      </c>
      <c r="F10" s="41" t="s">
        <v>63</v>
      </c>
      <c r="G10" s="41"/>
      <c r="H10" s="41"/>
      <c r="I10" s="25" t="b">
        <v>0</v>
      </c>
      <c r="J10"/>
    </row>
    <row r="11" spans="1:10" ht="112.5" x14ac:dyDescent="0.25">
      <c r="D11" s="42" t="s">
        <v>64</v>
      </c>
      <c r="E11" s="42" t="s">
        <v>65</v>
      </c>
      <c r="F11" s="42" t="s">
        <v>66</v>
      </c>
      <c r="G11" s="42"/>
      <c r="H11" s="42"/>
      <c r="I11" s="25" t="b">
        <v>0</v>
      </c>
      <c r="J11"/>
    </row>
    <row r="12" spans="1:10" ht="24" customHeight="1" x14ac:dyDescent="0.25">
      <c r="I12" s="1"/>
      <c r="J12"/>
    </row>
    <row r="13" spans="1:10" ht="24" customHeight="1" x14ac:dyDescent="0.25">
      <c r="I13" s="1"/>
      <c r="J13"/>
    </row>
    <row r="14" spans="1:10" ht="24" customHeight="1" x14ac:dyDescent="0.25">
      <c r="I14" s="1"/>
      <c r="J14"/>
    </row>
    <row r="15" spans="1:10" ht="24" customHeight="1" x14ac:dyDescent="0.25">
      <c r="I15" s="1"/>
      <c r="J15"/>
    </row>
  </sheetData>
  <autoFilter ref="D5:H11" xr:uid="{00000000-0009-0000-0000-000004000000}"/>
  <mergeCells count="3">
    <mergeCell ref="D2:G2"/>
    <mergeCell ref="D3:E3"/>
    <mergeCell ref="D4:E4"/>
  </mergeCells>
  <conditionalFormatting sqref="D7:H7">
    <cfRule type="expression" dxfId="33" priority="20">
      <formula>(#REF!&gt;0)*(LEN(#REF!)&gt;0)</formula>
    </cfRule>
  </conditionalFormatting>
  <conditionalFormatting sqref="D6:H6">
    <cfRule type="expression" dxfId="32" priority="19">
      <formula>(#REF!&gt;0)*(LEN(#REF!)&gt;0)</formula>
    </cfRule>
  </conditionalFormatting>
  <conditionalFormatting sqref="D8:H8">
    <cfRule type="expression" dxfId="31" priority="15">
      <formula>(#REF!&gt;0)*(LEN(#REF!)&gt;0)</formula>
    </cfRule>
  </conditionalFormatting>
  <conditionalFormatting sqref="D9:H9">
    <cfRule type="expression" dxfId="30" priority="11">
      <formula>(#REF!&gt;0)*(LEN(#REF!)&gt;0)</formula>
    </cfRule>
  </conditionalFormatting>
  <conditionalFormatting sqref="D10:H10">
    <cfRule type="expression" dxfId="29" priority="2">
      <formula>(#REF!&gt;0)*(LEN(#REF!)&gt;0)</formula>
    </cfRule>
  </conditionalFormatting>
  <conditionalFormatting sqref="D11:H11">
    <cfRule type="expression" dxfId="28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3">
    <tabColor theme="2" tint="-9.9978637043366805E-2"/>
    <pageSetUpPr autoPageBreaks="0" fitToPage="1"/>
  </sheetPr>
  <dimension ref="A1:J17"/>
  <sheetViews>
    <sheetView showGridLines="0" topLeftCell="F4" zoomScale="70" zoomScaleNormal="70" workbookViewId="0">
      <selection activeCell="E9" sqref="E9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112.5" x14ac:dyDescent="0.25">
      <c r="D6" s="13" t="s">
        <v>67</v>
      </c>
      <c r="E6" s="13" t="s">
        <v>68</v>
      </c>
      <c r="F6" s="13" t="s">
        <v>69</v>
      </c>
      <c r="G6" s="13"/>
      <c r="H6" s="13"/>
      <c r="I6" s="25" t="b">
        <v>0</v>
      </c>
      <c r="J6"/>
    </row>
    <row r="7" spans="1:10" ht="93.75" x14ac:dyDescent="0.25">
      <c r="D7" s="33" t="s">
        <v>70</v>
      </c>
      <c r="E7" s="33" t="s">
        <v>71</v>
      </c>
      <c r="F7" s="33" t="s">
        <v>72</v>
      </c>
      <c r="G7" s="33"/>
      <c r="H7" s="33"/>
      <c r="I7" s="25" t="b">
        <v>0</v>
      </c>
      <c r="J7"/>
    </row>
    <row r="8" spans="1:10" ht="24" customHeight="1" x14ac:dyDescent="0.25">
      <c r="I8" s="1"/>
      <c r="J8"/>
    </row>
    <row r="9" spans="1:10" ht="24" customHeight="1" x14ac:dyDescent="0.25">
      <c r="E9" s="43"/>
      <c r="I9" s="1"/>
      <c r="J9"/>
    </row>
    <row r="10" spans="1:10" ht="24" customHeight="1" x14ac:dyDescent="0.25">
      <c r="I10" s="1"/>
      <c r="J10"/>
    </row>
    <row r="11" spans="1:10" ht="24" customHeight="1" x14ac:dyDescent="0.25">
      <c r="I11" s="1"/>
      <c r="J11"/>
    </row>
    <row r="12" spans="1:10" ht="24" customHeight="1" x14ac:dyDescent="0.25">
      <c r="I12" s="1"/>
      <c r="J12"/>
    </row>
    <row r="17" ht="15" x14ac:dyDescent="0.25"/>
  </sheetData>
  <autoFilter ref="D5:H5" xr:uid="{00000000-0009-0000-0000-000005000000}"/>
  <mergeCells count="3">
    <mergeCell ref="D2:G2"/>
    <mergeCell ref="D3:E3"/>
    <mergeCell ref="D4:E4"/>
  </mergeCells>
  <conditionalFormatting sqref="D6:F6 H6">
    <cfRule type="expression" dxfId="27" priority="48">
      <formula>(#REF!&gt;0)*(LEN(#REF!)&gt;0)</formula>
    </cfRule>
  </conditionalFormatting>
  <conditionalFormatting sqref="G6">
    <cfRule type="expression" dxfId="26" priority="38">
      <formula>(#REF!&gt;0)*(LEN(#REF!)&gt;0)</formula>
    </cfRule>
  </conditionalFormatting>
  <conditionalFormatting sqref="D7:H7">
    <cfRule type="expression" dxfId="25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9.9978637043366805E-2"/>
    <pageSetUpPr autoPageBreaks="0" fitToPage="1"/>
  </sheetPr>
  <dimension ref="A1:J11"/>
  <sheetViews>
    <sheetView showGridLines="0" topLeftCell="F7" zoomScale="70" zoomScaleNormal="70" workbookViewId="0">
      <selection activeCell="F7" sqref="F7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75" x14ac:dyDescent="0.25">
      <c r="D6" s="41" t="s">
        <v>73</v>
      </c>
      <c r="E6" s="41" t="s">
        <v>74</v>
      </c>
      <c r="F6" s="41" t="s">
        <v>75</v>
      </c>
      <c r="G6" s="41"/>
      <c r="H6" s="15"/>
      <c r="I6" s="25" t="b">
        <v>0</v>
      </c>
      <c r="J6"/>
    </row>
    <row r="7" spans="1:10" ht="75" x14ac:dyDescent="0.25">
      <c r="D7" s="13" t="s">
        <v>76</v>
      </c>
      <c r="E7" s="13" t="s">
        <v>77</v>
      </c>
      <c r="F7" s="13" t="s">
        <v>75</v>
      </c>
      <c r="G7" s="13"/>
      <c r="H7" s="14"/>
      <c r="I7" s="25" t="b">
        <v>0</v>
      </c>
      <c r="J7"/>
    </row>
    <row r="8" spans="1:10" ht="150" x14ac:dyDescent="0.25">
      <c r="D8" s="41" t="s">
        <v>78</v>
      </c>
      <c r="E8" s="41" t="s">
        <v>79</v>
      </c>
      <c r="F8" s="41" t="s">
        <v>80</v>
      </c>
      <c r="G8" s="41"/>
      <c r="H8" s="41"/>
      <c r="I8" s="25" t="b">
        <v>0</v>
      </c>
      <c r="J8"/>
    </row>
    <row r="9" spans="1:10" ht="150" x14ac:dyDescent="0.25">
      <c r="D9" s="42" t="s">
        <v>81</v>
      </c>
      <c r="E9" s="42" t="s">
        <v>82</v>
      </c>
      <c r="F9" s="42" t="s">
        <v>80</v>
      </c>
      <c r="G9" s="42"/>
      <c r="H9" s="42"/>
      <c r="I9" s="25" t="b">
        <v>0</v>
      </c>
      <c r="J9"/>
    </row>
    <row r="10" spans="1:10" ht="24" customHeight="1" x14ac:dyDescent="0.25">
      <c r="I10" s="1"/>
      <c r="J10"/>
    </row>
    <row r="11" spans="1:10" ht="24" customHeight="1" x14ac:dyDescent="0.25">
      <c r="I11" s="1"/>
      <c r="J11"/>
    </row>
  </sheetData>
  <autoFilter ref="D5:H5" xr:uid="{00000000-0009-0000-0000-000006000000}"/>
  <mergeCells count="3">
    <mergeCell ref="D2:G2"/>
    <mergeCell ref="D3:E3"/>
    <mergeCell ref="D4:E4"/>
  </mergeCells>
  <conditionalFormatting sqref="D7">
    <cfRule type="expression" dxfId="24" priority="3">
      <formula>(#REF!&gt;0)*(LEN(#REF!)&gt;0)</formula>
    </cfRule>
  </conditionalFormatting>
  <conditionalFormatting sqref="E7:H7">
    <cfRule type="expression" dxfId="23" priority="5">
      <formula>($H24&gt;0)*(LEN($H24)&gt;0)</formula>
    </cfRule>
  </conditionalFormatting>
  <conditionalFormatting sqref="D6:H6">
    <cfRule type="expression" dxfId="22" priority="195">
      <formula>($H24&gt;0)*(LEN($H24)&gt;0)</formula>
    </cfRule>
  </conditionalFormatting>
  <conditionalFormatting sqref="D8:H8">
    <cfRule type="expression" dxfId="21" priority="2">
      <formula>($H25&gt;0)*(LEN($H25)&gt;0)</formula>
    </cfRule>
  </conditionalFormatting>
  <conditionalFormatting sqref="D9:H9">
    <cfRule type="expression" dxfId="20" priority="1">
      <formula>($H26&gt;0)*(LEN($H26)&gt;0)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  <pageSetUpPr autoPageBreaks="0" fitToPage="1"/>
  </sheetPr>
  <dimension ref="A1:J17"/>
  <sheetViews>
    <sheetView showGridLines="0" topLeftCell="F40" zoomScale="70" zoomScaleNormal="70" workbookViewId="0">
      <selection activeCell="F50" sqref="F50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34" t="str">
        <f>CONCATENATE(Agenda[[#Headers],[Funcionalidade]])</f>
        <v>Funcionalidade</v>
      </c>
      <c r="E5" s="34" t="str">
        <f>CONCATENATE(Agenda[[#Headers],[CENARIO]])</f>
        <v>CENARIO</v>
      </c>
      <c r="F5" s="34" t="str">
        <f>CONCATENATE(Agenda[[#Headers],[RESULTADO ESPERADO]])</f>
        <v>RESULTADO ESPERADO</v>
      </c>
      <c r="G5" s="34" t="str">
        <f>CONCATENATE(Agenda[[#Headers],[RESULTADO ENCONTRADO]])</f>
        <v>RESULTADO ENCONTRADO</v>
      </c>
      <c r="H5" s="35" t="s">
        <v>24</v>
      </c>
      <c r="I5" s="1"/>
      <c r="J5"/>
    </row>
    <row r="6" spans="1:10" ht="37.5" x14ac:dyDescent="0.25">
      <c r="D6" s="13" t="s">
        <v>83</v>
      </c>
      <c r="E6" s="13" t="s">
        <v>84</v>
      </c>
      <c r="F6" s="13" t="s">
        <v>85</v>
      </c>
      <c r="G6" s="13"/>
      <c r="H6" s="13"/>
      <c r="I6" s="25" t="b">
        <v>0</v>
      </c>
      <c r="J6"/>
    </row>
    <row r="7" spans="1:10" ht="37.5" x14ac:dyDescent="0.25">
      <c r="D7" s="33" t="s">
        <v>86</v>
      </c>
      <c r="E7" s="33" t="s">
        <v>87</v>
      </c>
      <c r="F7" s="33" t="s">
        <v>88</v>
      </c>
      <c r="G7" s="33"/>
      <c r="H7" s="33" t="str">
        <f>IFERROR(VLOOKUP('Leitura de Cartão do Atendente'!$E7,#REF!,5,0)-COUNTIFS('Leitura de entregas'!$E$6:$E$34,'Leitura de Cartão do Atendente'!$E7,'Leitura de entregas'!$D$6:$D$34,'Leitura de Cartão do Atendente'!$D7),"")</f>
        <v/>
      </c>
      <c r="I7" s="25" t="b">
        <v>0</v>
      </c>
      <c r="J7"/>
    </row>
    <row r="8" spans="1:10" ht="15" x14ac:dyDescent="0.25">
      <c r="I8" s="1"/>
      <c r="J8"/>
    </row>
    <row r="9" spans="1:10" ht="15" x14ac:dyDescent="0.25">
      <c r="I9" s="1"/>
      <c r="J9"/>
    </row>
    <row r="10" spans="1:10" ht="15" x14ac:dyDescent="0.25"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 t="str">
        <f>IFERROR(VLOOKUP('Leitura de Cartão do Atendente'!#REF!,#REF!,5,0)-COUNTIFS('Leitura de Cartão do Atendente'!#REF!,'Leitura de Cartão do Atendente'!#REF!,'Leitura de Cartão do Atendente'!#REF!,'Leitura de Cartão do Atendente'!#REF!),"")</f>
        <v/>
      </c>
      <c r="I12" s="1"/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</row>
    <row r="15" spans="1:10" ht="24" customHeight="1" x14ac:dyDescent="0.25">
      <c r="D15" s="1"/>
      <c r="E15" s="1"/>
      <c r="F15" s="1"/>
      <c r="H15" s="1"/>
    </row>
    <row r="16" spans="1:10" ht="24" customHeight="1" x14ac:dyDescent="0.25">
      <c r="D16" s="1"/>
      <c r="E16" s="1"/>
      <c r="F16" s="1"/>
      <c r="H16" s="1"/>
    </row>
    <row r="17" spans="4:8" ht="24" customHeight="1" x14ac:dyDescent="0.25">
      <c r="D17" s="1"/>
      <c r="E17" s="1"/>
      <c r="F17" s="1"/>
      <c r="H17" s="1"/>
    </row>
  </sheetData>
  <autoFilter ref="D5:H5" xr:uid="{00000000-0009-0000-0000-000007000000}"/>
  <mergeCells count="3">
    <mergeCell ref="D2:G2"/>
    <mergeCell ref="D3:E3"/>
    <mergeCell ref="D4:E4"/>
  </mergeCells>
  <conditionalFormatting sqref="D6:H6">
    <cfRule type="expression" dxfId="19" priority="8">
      <formula>(#REF!&gt;0)*(LEN(#REF!)&gt;0)</formula>
    </cfRule>
  </conditionalFormatting>
  <conditionalFormatting sqref="D7:H7">
    <cfRule type="expression" dxfId="18" priority="4">
      <formula>($H11&gt;0)*(LEN($H11)&gt;0)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9.9978637043366805E-2"/>
    <pageSetUpPr autoPageBreaks="0" fitToPage="1"/>
  </sheetPr>
  <dimension ref="A1:J15"/>
  <sheetViews>
    <sheetView showGridLines="0" topLeftCell="F15" zoomScale="70" zoomScaleNormal="70" workbookViewId="0">
      <selection activeCell="F6" sqref="F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8" t="str">
        <f>CONCATENATE('Boas Práticas Básicas'!D2:F2)</f>
        <v>Homologação da Integração</v>
      </c>
      <c r="E2" s="48"/>
      <c r="F2" s="48"/>
      <c r="G2" s="48"/>
      <c r="H2" s="1"/>
      <c r="I2" s="5"/>
      <c r="J2"/>
    </row>
    <row r="3" spans="1:10" ht="40.5" customHeight="1" thickBot="1" x14ac:dyDescent="0.3">
      <c r="D3" s="51" t="str">
        <f>CONCATENATE(Principal!D3)</f>
        <v>[ NOME DA EMPRESA ]
nome fantasia da empresa </v>
      </c>
      <c r="E3" s="53"/>
      <c r="F3" s="26" t="str">
        <f>CONCATENATE(Principal!E3)</f>
        <v xml:space="preserve">
[ CÓDIGO DO CLIENTE ]
  NÃO PREENCHA 
</v>
      </c>
      <c r="G3" s="21" t="str">
        <f ca="1">CONCATENATE('Boas Práticas Básicas'!G3)</f>
        <v/>
      </c>
      <c r="H3" s="8" t="str">
        <f>CONCATENATE(Principal!G3)</f>
        <v>v1.5</v>
      </c>
      <c r="J3"/>
    </row>
    <row r="4" spans="1:10" ht="45.75" customHeight="1" thickBot="1" x14ac:dyDescent="0.3">
      <c r="D4" s="51" t="str">
        <f>CONCATENATE(Principal!D4)</f>
        <v>[ EZTECH VERSÃO ]
EZTech versão testada</v>
      </c>
      <c r="E4" s="53"/>
      <c r="F4" s="44" t="str">
        <f>CONCATENATE(Principal!E4)</f>
        <v>[ SISTEMA DE GERENCIAMENTO DE VERSÃO ]
Versão do sistema de gerenciamento testada</v>
      </c>
      <c r="G4" s="21" t="str">
        <f ca="1">CONCATENATE('Boas Práticas Básicas'!G4)</f>
        <v/>
      </c>
      <c r="H4" s="7"/>
      <c r="I4" s="1"/>
      <c r="J4"/>
    </row>
    <row r="5" spans="1:10" ht="18.75" x14ac:dyDescent="0.3">
      <c r="D5" s="16" t="str">
        <f>CONCATENATE(Agenda[[#Headers],[Funcionalidade]])</f>
        <v>Funcionalidade</v>
      </c>
      <c r="E5" s="16" t="str">
        <f>CONCATENATE(Agenda[[#Headers],[CENARIO]])</f>
        <v>CENARIO</v>
      </c>
      <c r="F5" s="16" t="str">
        <f>CONCATENATE(Agenda[[#Headers],[RESULTADO ESPERADO]])</f>
        <v>RESULTADO ESPERADO</v>
      </c>
      <c r="G5" s="16" t="str">
        <f>CONCATENATE(Agenda[[#Headers],[RESULTADO ENCONTRADO]])</f>
        <v>RESULTADO ENCONTRADO</v>
      </c>
      <c r="H5" s="17" t="s">
        <v>24</v>
      </c>
      <c r="I5" s="1"/>
      <c r="J5"/>
    </row>
    <row r="6" spans="1:10" ht="75" x14ac:dyDescent="0.25">
      <c r="D6" s="13" t="s">
        <v>89</v>
      </c>
      <c r="E6" s="13" t="s">
        <v>90</v>
      </c>
      <c r="F6" s="13" t="s">
        <v>91</v>
      </c>
      <c r="G6" s="13"/>
      <c r="H6" s="14"/>
      <c r="I6" s="25" t="b">
        <v>0</v>
      </c>
      <c r="J6"/>
    </row>
    <row r="7" spans="1:10" ht="93.75" x14ac:dyDescent="0.25">
      <c r="D7" s="41" t="s">
        <v>92</v>
      </c>
      <c r="E7" s="41" t="s">
        <v>93</v>
      </c>
      <c r="F7" s="41" t="s">
        <v>94</v>
      </c>
      <c r="G7" s="41"/>
      <c r="H7" s="41"/>
      <c r="I7" s="25" t="b">
        <v>0</v>
      </c>
      <c r="J7"/>
    </row>
    <row r="8" spans="1:10" ht="131.25" x14ac:dyDescent="0.25">
      <c r="D8" s="42" t="s">
        <v>95</v>
      </c>
      <c r="E8" s="42" t="s">
        <v>96</v>
      </c>
      <c r="F8" s="42" t="s">
        <v>97</v>
      </c>
      <c r="G8" s="42"/>
      <c r="H8" s="42"/>
      <c r="I8" s="25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 t="str">
        <f>IFERROR(VLOOKUP('Registro de Atendente'!#REF!,#REF!,5,0)-COUNTIFS('Registro de Atendente'!#REF!,'Registro de Atendente'!#REF!,'Registro de Atendente'!#REF!,'Registro de Atendente'!#REF!),"")</f>
        <v/>
      </c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</row>
    <row r="13" spans="1:10" ht="24" customHeight="1" x14ac:dyDescent="0.25">
      <c r="D13" s="1"/>
      <c r="E13" s="1"/>
      <c r="F13" s="1"/>
      <c r="H13" s="1"/>
    </row>
    <row r="14" spans="1:10" ht="24" customHeight="1" x14ac:dyDescent="0.25">
      <c r="D14" s="1"/>
      <c r="E14" s="1"/>
      <c r="F14" s="1"/>
      <c r="H14" s="1"/>
    </row>
    <row r="15" spans="1:10" ht="24" customHeight="1" x14ac:dyDescent="0.25">
      <c r="D15" s="1"/>
      <c r="E15" s="1"/>
      <c r="F15" s="1"/>
      <c r="H15" s="1"/>
    </row>
  </sheetData>
  <autoFilter ref="D5:H5" xr:uid="{00000000-0009-0000-0000-000008000000}"/>
  <mergeCells count="3">
    <mergeCell ref="D2:G2"/>
    <mergeCell ref="D3:E3"/>
    <mergeCell ref="D4:E4"/>
  </mergeCells>
  <printOptions horizontalCentered="1"/>
  <pageMargins left="0.25" right="0.25" top="0.75" bottom="0.75" header="0.3" footer="0.3"/>
  <pageSetup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8B2CABA-051B-4861-99A3-78AE89A8BC32}">
            <xm:f>('Controle de bomba ampliado'!#REF!&gt;0)*(LEN('Controle de bomba ampliado'!#REF!)&gt;0)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D7:H7</xm:sqref>
        </x14:conditionalFormatting>
        <x14:conditionalFormatting xmlns:xm="http://schemas.microsoft.com/office/excel/2006/main">
          <x14:cfRule type="expression" priority="3" id="{C0CE8FA4-B86A-41F1-B532-1ADCD8FC8918}">
            <xm:f>('Controle de bomba ampliado'!$H7&gt;0)*(LEN('Controle de bomba ampliado'!$H7)&gt;0)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  <x14:conditionalFormatting xmlns:xm="http://schemas.microsoft.com/office/excel/2006/main">
          <x14:cfRule type="expression" priority="187" id="{C0CE8FA4-B86A-41F1-B532-1ADCD8FC8918}">
            <xm:f>('Controle básico da bomba'!$H10&gt;0)*(LEN('Controle básico da bomba'!$H10)&gt;0)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B0A8D5-2EA4-4E5F-B54F-CAED9AC75F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Principal</vt:lpstr>
      <vt:lpstr>Básico Obrigatório</vt:lpstr>
      <vt:lpstr>Boas Práticas Básicas</vt:lpstr>
      <vt:lpstr>Leitura de entregas</vt:lpstr>
      <vt:lpstr>Controle básico da bomba</vt:lpstr>
      <vt:lpstr>Controle de bomba ampliado</vt:lpstr>
      <vt:lpstr>Controle de Preço da Bomba</vt:lpstr>
      <vt:lpstr>Leitura de Cartão do Atendente</vt:lpstr>
      <vt:lpstr>Registro de Atendente</vt:lpstr>
      <vt:lpstr>Leitura de Cartões de Clientes</vt:lpstr>
      <vt:lpstr>Registro de Clientes</vt:lpstr>
      <vt:lpstr>Leitura de sensores e tanques</vt:lpstr>
      <vt:lpstr>Config Geral da Instalação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</dc:creator>
  <cp:keywords/>
  <dc:description/>
  <cp:lastModifiedBy>EZTech Caio</cp:lastModifiedBy>
  <cp:revision/>
  <dcterms:created xsi:type="dcterms:W3CDTF">2017-09-18T17:28:52Z</dcterms:created>
  <dcterms:modified xsi:type="dcterms:W3CDTF">2017-10-09T18:48:53Z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TC039871659991</vt:lpwstr>
  </property>
</Properties>
</file>