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2-2013" sheetId="3" r:id="rId1"/>
    <sheet name="2013-2014" sheetId="1" r:id="rId2"/>
    <sheet name="2014-2015" sheetId="2" r:id="rId3"/>
  </sheets>
  <calcPr calcId="152511" calcOnSave="0"/>
</workbook>
</file>

<file path=xl/calcChain.xml><?xml version="1.0" encoding="utf-8"?>
<calcChain xmlns="http://schemas.openxmlformats.org/spreadsheetml/2006/main">
  <c r="L37" i="3" l="1"/>
  <c r="K37" i="3"/>
  <c r="J37" i="3"/>
  <c r="I37" i="3"/>
  <c r="H37" i="3"/>
  <c r="G37" i="3"/>
  <c r="F37" i="3"/>
  <c r="E37" i="3"/>
  <c r="D37" i="3"/>
  <c r="C37" i="3"/>
  <c r="L36" i="3"/>
  <c r="K36" i="3"/>
  <c r="J36" i="3"/>
  <c r="I36" i="3"/>
  <c r="H36" i="3"/>
  <c r="G36" i="3"/>
  <c r="F36" i="3"/>
  <c r="E36" i="3"/>
  <c r="D36" i="3"/>
  <c r="C36" i="3"/>
  <c r="L35" i="3"/>
  <c r="K35" i="3"/>
  <c r="J35" i="3"/>
  <c r="I35" i="3"/>
  <c r="H35" i="3"/>
  <c r="G35" i="3"/>
  <c r="F35" i="3"/>
  <c r="E35" i="3"/>
  <c r="D35" i="3"/>
  <c r="C35" i="3"/>
  <c r="L13" i="3"/>
  <c r="L14" i="3" s="1"/>
  <c r="L34" i="3" s="1"/>
  <c r="K13" i="3"/>
  <c r="K14" i="3" s="1"/>
  <c r="K34" i="3" s="1"/>
  <c r="J13" i="3"/>
  <c r="J14" i="3" s="1"/>
  <c r="J34" i="3" s="1"/>
  <c r="I13" i="3"/>
  <c r="I14" i="3" s="1"/>
  <c r="I34" i="3" s="1"/>
  <c r="H13" i="3"/>
  <c r="H14" i="3" s="1"/>
  <c r="H34" i="3" s="1"/>
  <c r="G13" i="3"/>
  <c r="G14" i="3" s="1"/>
  <c r="G34" i="3" s="1"/>
  <c r="F13" i="3"/>
  <c r="F14" i="3" s="1"/>
  <c r="F34" i="3" s="1"/>
  <c r="E13" i="3"/>
  <c r="E14" i="3" s="1"/>
  <c r="E34" i="3" s="1"/>
  <c r="D13" i="3"/>
  <c r="D14" i="3" s="1"/>
  <c r="D34" i="3" s="1"/>
  <c r="C13" i="3"/>
  <c r="C14" i="3" s="1"/>
  <c r="C34" i="3" s="1"/>
  <c r="L37" i="2"/>
  <c r="K37" i="2"/>
  <c r="J37" i="2"/>
  <c r="I37" i="2"/>
  <c r="H37" i="2"/>
  <c r="G37" i="2"/>
  <c r="F37" i="2"/>
  <c r="E37" i="2"/>
  <c r="D37" i="2"/>
  <c r="C37" i="2"/>
  <c r="L36" i="2"/>
  <c r="K36" i="2"/>
  <c r="J36" i="2"/>
  <c r="I36" i="2"/>
  <c r="H36" i="2"/>
  <c r="G36" i="2"/>
  <c r="F36" i="2"/>
  <c r="E36" i="2"/>
  <c r="N36" i="2" s="1"/>
  <c r="D36" i="2"/>
  <c r="C36" i="2"/>
  <c r="M35" i="2"/>
  <c r="L35" i="2"/>
  <c r="K35" i="2"/>
  <c r="J35" i="2"/>
  <c r="I35" i="2"/>
  <c r="H35" i="2"/>
  <c r="G35" i="2"/>
  <c r="F35" i="2"/>
  <c r="E35" i="2"/>
  <c r="D35" i="2"/>
  <c r="C35" i="2"/>
  <c r="L14" i="2"/>
  <c r="L34" i="2" s="1"/>
  <c r="I14" i="2"/>
  <c r="I34" i="2" s="1"/>
  <c r="H14" i="2"/>
  <c r="H34" i="2" s="1"/>
  <c r="E14" i="2"/>
  <c r="E34" i="2" s="1"/>
  <c r="D14" i="2"/>
  <c r="D34" i="2" s="1"/>
  <c r="L13" i="2"/>
  <c r="K13" i="2"/>
  <c r="K14" i="2" s="1"/>
  <c r="K34" i="2" s="1"/>
  <c r="J13" i="2"/>
  <c r="J14" i="2" s="1"/>
  <c r="J34" i="2" s="1"/>
  <c r="I13" i="2"/>
  <c r="H13" i="2"/>
  <c r="G13" i="2"/>
  <c r="G14" i="2" s="1"/>
  <c r="G34" i="2" s="1"/>
  <c r="F13" i="2"/>
  <c r="F14" i="2" s="1"/>
  <c r="F34" i="2" s="1"/>
  <c r="E13" i="2"/>
  <c r="D13" i="2"/>
  <c r="C13" i="2"/>
  <c r="C14" i="2" s="1"/>
  <c r="C34" i="2" s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D35" i="1"/>
  <c r="E35" i="1"/>
  <c r="F35" i="1"/>
  <c r="G35" i="1"/>
  <c r="H35" i="1"/>
  <c r="I35" i="1"/>
  <c r="J35" i="1"/>
  <c r="K35" i="1"/>
  <c r="L35" i="1"/>
  <c r="C35" i="1"/>
  <c r="C13" i="1"/>
  <c r="N35" i="3" l="1"/>
  <c r="L41" i="3" s="1"/>
  <c r="N36" i="3"/>
  <c r="N34" i="3"/>
  <c r="M34" i="3"/>
  <c r="G42" i="3"/>
  <c r="M35" i="3"/>
  <c r="O35" i="3" s="1"/>
  <c r="J41" i="3" s="1"/>
  <c r="M37" i="3"/>
  <c r="N37" i="3"/>
  <c r="M36" i="3"/>
  <c r="O36" i="3" s="1"/>
  <c r="J42" i="3" s="1"/>
  <c r="J42" i="2"/>
  <c r="N34" i="2"/>
  <c r="M34" i="2"/>
  <c r="N35" i="2"/>
  <c r="M37" i="2"/>
  <c r="N37" i="2"/>
  <c r="M36" i="2"/>
  <c r="O36" i="2" s="1"/>
  <c r="H42" i="2" s="1"/>
  <c r="N35" i="1"/>
  <c r="N36" i="1"/>
  <c r="N37" i="1"/>
  <c r="M35" i="1"/>
  <c r="O35" i="1" s="1"/>
  <c r="M36" i="1"/>
  <c r="O36" i="1" s="1"/>
  <c r="M37" i="1"/>
  <c r="O37" i="1" s="1"/>
  <c r="D13" i="1"/>
  <c r="D14" i="1" s="1"/>
  <c r="D34" i="1" s="1"/>
  <c r="E13" i="1"/>
  <c r="E14" i="1" s="1"/>
  <c r="E34" i="1" s="1"/>
  <c r="F13" i="1"/>
  <c r="F14" i="1" s="1"/>
  <c r="F34" i="1" s="1"/>
  <c r="G13" i="1"/>
  <c r="G14" i="1" s="1"/>
  <c r="G34" i="1" s="1"/>
  <c r="H13" i="1"/>
  <c r="H14" i="1" s="1"/>
  <c r="H34" i="1" s="1"/>
  <c r="I13" i="1"/>
  <c r="I14" i="1" s="1"/>
  <c r="I34" i="1" s="1"/>
  <c r="J13" i="1"/>
  <c r="J14" i="1" s="1"/>
  <c r="J34" i="1" s="1"/>
  <c r="K13" i="1"/>
  <c r="K14" i="1" s="1"/>
  <c r="K34" i="1" s="1"/>
  <c r="L13" i="1"/>
  <c r="L14" i="1" s="1"/>
  <c r="L34" i="1" s="1"/>
  <c r="C14" i="1"/>
  <c r="C34" i="1" s="1"/>
  <c r="M34" i="1" l="1"/>
  <c r="N34" i="1"/>
  <c r="E41" i="3"/>
  <c r="O37" i="3"/>
  <c r="J43" i="3" s="1"/>
  <c r="C42" i="3"/>
  <c r="K43" i="3"/>
  <c r="E43" i="3"/>
  <c r="E42" i="3"/>
  <c r="K42" i="3"/>
  <c r="C41" i="3"/>
  <c r="C43" i="3"/>
  <c r="L43" i="3"/>
  <c r="G41" i="3"/>
  <c r="I42" i="3"/>
  <c r="K41" i="3"/>
  <c r="D43" i="3"/>
  <c r="I41" i="3"/>
  <c r="D42" i="3"/>
  <c r="F43" i="3"/>
  <c r="D41" i="3"/>
  <c r="F42" i="3"/>
  <c r="L42" i="3"/>
  <c r="H42" i="3"/>
  <c r="I43" i="3"/>
  <c r="G43" i="3"/>
  <c r="H43" i="3"/>
  <c r="O34" i="3"/>
  <c r="C40" i="3" s="1"/>
  <c r="C45" i="3" s="1"/>
  <c r="H41" i="3"/>
  <c r="F41" i="3"/>
  <c r="I42" i="2"/>
  <c r="K40" i="2"/>
  <c r="C40" i="2"/>
  <c r="I40" i="2"/>
  <c r="H40" i="2"/>
  <c r="F40" i="2"/>
  <c r="G40" i="2"/>
  <c r="E40" i="2"/>
  <c r="L40" i="2"/>
  <c r="D40" i="2"/>
  <c r="O34" i="2"/>
  <c r="J40" i="2" s="1"/>
  <c r="C42" i="2"/>
  <c r="D42" i="2"/>
  <c r="G42" i="2"/>
  <c r="K42" i="2"/>
  <c r="E42" i="2"/>
  <c r="L42" i="2"/>
  <c r="E43" i="2"/>
  <c r="F42" i="2"/>
  <c r="O37" i="2"/>
  <c r="O35" i="2"/>
  <c r="J41" i="2" s="1"/>
  <c r="K43" i="2"/>
  <c r="D43" i="1"/>
  <c r="K42" i="1"/>
  <c r="J42" i="1"/>
  <c r="K43" i="1"/>
  <c r="J43" i="1"/>
  <c r="H42" i="1"/>
  <c r="I43" i="1"/>
  <c r="G42" i="1"/>
  <c r="H43" i="1"/>
  <c r="C42" i="1"/>
  <c r="F42" i="1"/>
  <c r="G43" i="1"/>
  <c r="C43" i="1"/>
  <c r="E42" i="1"/>
  <c r="F43" i="1"/>
  <c r="I42" i="1"/>
  <c r="L42" i="1"/>
  <c r="D42" i="1"/>
  <c r="E43" i="1"/>
  <c r="L43" i="1"/>
  <c r="I41" i="1"/>
  <c r="H41" i="1"/>
  <c r="G41" i="1"/>
  <c r="C41" i="1"/>
  <c r="F41" i="1"/>
  <c r="E41" i="1"/>
  <c r="D41" i="1"/>
  <c r="L41" i="1"/>
  <c r="K41" i="1"/>
  <c r="J41" i="1"/>
  <c r="O34" i="1" l="1"/>
  <c r="J40" i="1" s="1"/>
  <c r="J45" i="1" s="1"/>
  <c r="D40" i="3"/>
  <c r="D45" i="3" s="1"/>
  <c r="K40" i="3"/>
  <c r="K45" i="3" s="1"/>
  <c r="L40" i="3"/>
  <c r="L45" i="3" s="1"/>
  <c r="F40" i="3"/>
  <c r="F45" i="3" s="1"/>
  <c r="G40" i="3"/>
  <c r="G45" i="3" s="1"/>
  <c r="H40" i="3"/>
  <c r="H45" i="3" s="1"/>
  <c r="E40" i="3"/>
  <c r="E45" i="3" s="1"/>
  <c r="I40" i="3"/>
  <c r="I45" i="3" s="1"/>
  <c r="J40" i="3"/>
  <c r="J45" i="3" s="1"/>
  <c r="J45" i="2"/>
  <c r="E45" i="2"/>
  <c r="C45" i="2"/>
  <c r="I43" i="2"/>
  <c r="C43" i="2"/>
  <c r="G43" i="2"/>
  <c r="J43" i="2"/>
  <c r="F43" i="2"/>
  <c r="G41" i="2"/>
  <c r="G45" i="2" s="1"/>
  <c r="K41" i="2"/>
  <c r="K45" i="2" s="1"/>
  <c r="I41" i="2"/>
  <c r="I45" i="2" s="1"/>
  <c r="E41" i="2"/>
  <c r="F41" i="2"/>
  <c r="F45" i="2" s="1"/>
  <c r="C41" i="2"/>
  <c r="H41" i="2"/>
  <c r="H45" i="2" s="1"/>
  <c r="H43" i="2"/>
  <c r="L43" i="2"/>
  <c r="L41" i="2"/>
  <c r="L45" i="2" s="1"/>
  <c r="D43" i="2"/>
  <c r="D45" i="2" s="1"/>
  <c r="D41" i="2"/>
  <c r="H40" i="1" l="1"/>
  <c r="H45" i="1" s="1"/>
  <c r="E40" i="1"/>
  <c r="E45" i="1" s="1"/>
  <c r="I40" i="1"/>
  <c r="I45" i="1" s="1"/>
  <c r="G40" i="1"/>
  <c r="G45" i="1" s="1"/>
  <c r="D40" i="1"/>
  <c r="D45" i="1" s="1"/>
  <c r="C40" i="1"/>
  <c r="C45" i="1" s="1"/>
  <c r="K40" i="1"/>
  <c r="K45" i="1" s="1"/>
  <c r="L40" i="1"/>
  <c r="L45" i="1" s="1"/>
  <c r="F40" i="1"/>
  <c r="F45" i="1" s="1"/>
</calcChain>
</file>

<file path=xl/sharedStrings.xml><?xml version="1.0" encoding="utf-8"?>
<sst xmlns="http://schemas.openxmlformats.org/spreadsheetml/2006/main" count="132" uniqueCount="26">
  <si>
    <t>主题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</si>
  <si>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</si>
  <si>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</si>
  <si>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</si>
  <si>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</si>
  <si>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</si>
  <si>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</si>
  <si>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</si>
  <si>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</si>
  <si>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</si>
  <si>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</si>
  <si>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结果</t>
  </si>
  <si>
    <t>创新性</t>
    <phoneticPr fontId="3" type="noConversion"/>
  </si>
  <si>
    <r>
      <rPr>
        <sz val="7.5"/>
        <color theme="1"/>
        <rFont val="宋体"/>
        <family val="2"/>
      </rPr>
      <t>新颖性</t>
    </r>
    <phoneticPr fontId="3" type="noConversion"/>
  </si>
  <si>
    <r>
      <rPr>
        <sz val="7.5"/>
        <color theme="1"/>
        <rFont val="宋体"/>
        <family val="2"/>
      </rPr>
      <t>高关注度</t>
    </r>
    <phoneticPr fontId="3" type="noConversion"/>
  </si>
  <si>
    <r>
      <rPr>
        <sz val="7.5"/>
        <color theme="1"/>
        <rFont val="宋体"/>
        <family val="2"/>
      </rPr>
      <t>学科交叉度</t>
    </r>
    <phoneticPr fontId="3" type="noConversion"/>
  </si>
  <si>
    <t>创新性</t>
    <phoneticPr fontId="3" type="noConversion"/>
  </si>
  <si>
    <t>正向指标</t>
    <phoneticPr fontId="3" type="noConversion"/>
  </si>
  <si>
    <t>原始数据</t>
    <phoneticPr fontId="3" type="noConversion"/>
  </si>
  <si>
    <r>
      <rPr>
        <sz val="7.5"/>
        <color theme="1"/>
        <rFont val="宋体"/>
        <family val="2"/>
      </rPr>
      <t>标准化数据</t>
    </r>
    <phoneticPr fontId="3" type="noConversion"/>
  </si>
  <si>
    <t>max</t>
    <phoneticPr fontId="3" type="noConversion"/>
  </si>
  <si>
    <t>min</t>
    <phoneticPr fontId="3" type="noConversion"/>
  </si>
  <si>
    <t>max-min</t>
    <phoneticPr fontId="3" type="noConversion"/>
  </si>
  <si>
    <t>topic</t>
    <phoneticPr fontId="3" type="noConversion"/>
  </si>
  <si>
    <r>
      <rPr>
        <sz val="7.5"/>
        <color theme="1"/>
        <rFont val="宋体"/>
        <family val="2"/>
      </rPr>
      <t>权重和</t>
    </r>
    <phoneticPr fontId="3" type="noConversion"/>
  </si>
  <si>
    <t>逆向指标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</si>
</sst>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7.5"/>
      <color theme="1"/>
      <name val="宋体"/>
      <family val="3"/>
      <charset val="134"/>
    </font>
    <font>
      <sz val="7.5"/>
      <color theme="1"/>
      <name val="Calibri"/>
      <family val="2"/>
    </font>
    <font>
      <sz val="9"/>
      <name val="宋体"/>
      <family val="3"/>
      <charset val="134"/>
      <scheme val="minor"/>
    </font>
    <font>
      <sz val="7.5"/>
      <color theme="1"/>
      <name val="宋体"/>
      <family val="2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1" xfId="0" applyBorder="1"/>
    <xf numFmtId="0" fontId="2" fillId="0" borderId="1" xfId="0" applyNumberFormat="1" applyFont="1" applyBorder="1" applyAlignment="1">
      <alignment horizontal="justify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51288</xdr:colOff>
      <xdr:row>28</xdr:row>
      <xdr:rowOff>36636</xdr:rowOff>
    </xdr:from>
    <xdr:to>
      <xdr:col>10</xdr:col>
      <xdr:colOff>10257</xdr:colOff>
      <xdr:row>29</xdr:row>
      <xdr:rowOff>20516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888" y="4846761"/>
          <a:ext cx="2016369" cy="155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51288</xdr:colOff>
      <xdr:row>29</xdr:row>
      <xdr:rowOff>21980</xdr:rowOff>
    </xdr:from>
    <xdr:to>
      <xdr:col>10</xdr:col>
      <xdr:colOff>29307</xdr:colOff>
      <xdr:row>30</xdr:row>
      <xdr:rowOff>5861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888" y="5003555"/>
          <a:ext cx="2035419" cy="155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51288</xdr:colOff>
      <xdr:row>28</xdr:row>
      <xdr:rowOff>36636</xdr:rowOff>
    </xdr:from>
    <xdr:to>
      <xdr:col>10</xdr:col>
      <xdr:colOff>10257</xdr:colOff>
      <xdr:row>29</xdr:row>
      <xdr:rowOff>20516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403" y="4769828"/>
          <a:ext cx="202516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51288</xdr:colOff>
      <xdr:row>29</xdr:row>
      <xdr:rowOff>21980</xdr:rowOff>
    </xdr:from>
    <xdr:to>
      <xdr:col>10</xdr:col>
      <xdr:colOff>29307</xdr:colOff>
      <xdr:row>30</xdr:row>
      <xdr:rowOff>5861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2403" y="4923692"/>
          <a:ext cx="204421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51288</xdr:colOff>
      <xdr:row>28</xdr:row>
      <xdr:rowOff>36636</xdr:rowOff>
    </xdr:from>
    <xdr:to>
      <xdr:col>10</xdr:col>
      <xdr:colOff>10257</xdr:colOff>
      <xdr:row>29</xdr:row>
      <xdr:rowOff>20516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888" y="4846761"/>
          <a:ext cx="2016369" cy="155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51288</xdr:colOff>
      <xdr:row>29</xdr:row>
      <xdr:rowOff>21980</xdr:rowOff>
    </xdr:from>
    <xdr:to>
      <xdr:col>10</xdr:col>
      <xdr:colOff>29307</xdr:colOff>
      <xdr:row>30</xdr:row>
      <xdr:rowOff>5861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888" y="5003555"/>
          <a:ext cx="2035419" cy="155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opLeftCell="A19" workbookViewId="0">
      <selection activeCell="D48" sqref="D48"/>
    </sheetView>
  </sheetViews>
  <sheetFormatPr defaultRowHeight="13.5" x14ac:dyDescent="0.15"/>
  <sheetData>
    <row r="1" spans="2:12" x14ac:dyDescent="0.15">
      <c r="B1" t="s">
        <v>12</v>
      </c>
    </row>
    <row r="2" spans="2:12" x14ac:dyDescent="0.15"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2" x14ac:dyDescent="0.15">
      <c r="B3" s="3" t="s">
        <v>1</v>
      </c>
      <c r="C3" s="8">
        <v>0.37226334274799999</v>
      </c>
      <c r="D3" s="8">
        <v>0.37305918474999999</v>
      </c>
      <c r="E3" s="8">
        <v>0.36442119871299999</v>
      </c>
      <c r="F3" s="8">
        <v>0.368885569453</v>
      </c>
      <c r="G3" s="8">
        <v>0.36189293662599997</v>
      </c>
      <c r="H3" s="8">
        <v>0.37402568681199999</v>
      </c>
      <c r="I3" s="8">
        <v>0.37126234412699999</v>
      </c>
      <c r="J3" s="8">
        <v>0.36252292333800001</v>
      </c>
      <c r="K3" s="8">
        <v>0.36760404484199999</v>
      </c>
      <c r="L3" s="8">
        <v>0.37043281458600003</v>
      </c>
    </row>
    <row r="4" spans="2:12" x14ac:dyDescent="0.15">
      <c r="B4" s="3" t="s">
        <v>2</v>
      </c>
      <c r="C4" s="8">
        <v>0.37305918474999999</v>
      </c>
      <c r="D4" s="8">
        <v>0.37525258186600002</v>
      </c>
      <c r="E4" s="8">
        <v>0.36552381990999999</v>
      </c>
      <c r="F4" s="8">
        <v>0.37065437188099998</v>
      </c>
      <c r="G4" s="8">
        <v>0.36347531798799998</v>
      </c>
      <c r="H4" s="8">
        <v>0.37559335613099998</v>
      </c>
      <c r="I4" s="8">
        <v>0.37293122441999998</v>
      </c>
      <c r="J4" s="8">
        <v>0.36439469576400002</v>
      </c>
      <c r="K4" s="8">
        <v>0.369513749921</v>
      </c>
      <c r="L4" s="8">
        <v>0.37220436847100002</v>
      </c>
    </row>
    <row r="5" spans="2:12" x14ac:dyDescent="0.15">
      <c r="B5" s="3" t="s">
        <v>3</v>
      </c>
      <c r="C5" s="8">
        <v>0.36442119871299999</v>
      </c>
      <c r="D5" s="8">
        <v>0.36552381990999999</v>
      </c>
      <c r="E5" s="8">
        <v>0.35805263104899998</v>
      </c>
      <c r="F5" s="8">
        <v>0.361420486461</v>
      </c>
      <c r="G5" s="8">
        <v>0.35502407807199998</v>
      </c>
      <c r="H5" s="8">
        <v>0.36687117657500001</v>
      </c>
      <c r="I5" s="8">
        <v>0.36374428117000002</v>
      </c>
      <c r="J5" s="8">
        <v>0.35534381901000001</v>
      </c>
      <c r="K5" s="8">
        <v>0.36062012218099998</v>
      </c>
      <c r="L5" s="8">
        <v>0.36324264991400002</v>
      </c>
    </row>
    <row r="6" spans="2:12" x14ac:dyDescent="0.15">
      <c r="B6" s="3" t="s">
        <v>4</v>
      </c>
      <c r="C6" s="8">
        <v>0.368885569453</v>
      </c>
      <c r="D6" s="8">
        <v>0.37065437188099998</v>
      </c>
      <c r="E6" s="8">
        <v>0.361420486461</v>
      </c>
      <c r="F6" s="8">
        <v>0.36698003398200002</v>
      </c>
      <c r="G6" s="8">
        <v>0.35947888430899999</v>
      </c>
      <c r="H6" s="8">
        <v>0.37148048613899998</v>
      </c>
      <c r="I6" s="8">
        <v>0.36868877224000002</v>
      </c>
      <c r="J6" s="8">
        <v>0.36049522857400002</v>
      </c>
      <c r="K6" s="8">
        <v>0.36543784807399998</v>
      </c>
      <c r="L6" s="8">
        <v>0.36805827582700001</v>
      </c>
    </row>
    <row r="7" spans="2:12" x14ac:dyDescent="0.15">
      <c r="B7" s="3" t="s">
        <v>5</v>
      </c>
      <c r="C7" s="8">
        <v>0.36189293662599997</v>
      </c>
      <c r="D7" s="8">
        <v>0.36347531798799998</v>
      </c>
      <c r="E7" s="8">
        <v>0.35502407807199998</v>
      </c>
      <c r="F7" s="8">
        <v>0.35947888430899999</v>
      </c>
      <c r="G7" s="8">
        <v>0.35358201164600001</v>
      </c>
      <c r="H7" s="8">
        <v>0.36454107691999998</v>
      </c>
      <c r="I7" s="8">
        <v>0.36167456668199999</v>
      </c>
      <c r="J7" s="8">
        <v>0.35362696851600001</v>
      </c>
      <c r="K7" s="8">
        <v>0.35875066946700002</v>
      </c>
      <c r="L7" s="8">
        <v>0.36108309078200002</v>
      </c>
    </row>
    <row r="8" spans="2:12" x14ac:dyDescent="0.15">
      <c r="B8" s="3" t="s">
        <v>6</v>
      </c>
      <c r="C8" s="8">
        <v>0.37402568681199999</v>
      </c>
      <c r="D8" s="8">
        <v>0.37559335613099998</v>
      </c>
      <c r="E8" s="8">
        <v>0.36687117657500001</v>
      </c>
      <c r="F8" s="8">
        <v>0.37148048613899998</v>
      </c>
      <c r="G8" s="8">
        <v>0.36454107691999998</v>
      </c>
      <c r="H8" s="8">
        <v>0.37729643204699997</v>
      </c>
      <c r="I8" s="8">
        <v>0.37365222739699999</v>
      </c>
      <c r="J8" s="8">
        <v>0.36520174056400001</v>
      </c>
      <c r="K8" s="8">
        <v>0.37061851227800002</v>
      </c>
      <c r="L8" s="8">
        <v>0.37320590427200001</v>
      </c>
    </row>
    <row r="9" spans="2:12" x14ac:dyDescent="0.15">
      <c r="B9" s="3" t="s">
        <v>7</v>
      </c>
      <c r="C9" s="8">
        <v>0.37126234412699999</v>
      </c>
      <c r="D9" s="8">
        <v>0.37293122441999998</v>
      </c>
      <c r="E9" s="8">
        <v>0.36374428117000002</v>
      </c>
      <c r="F9" s="8">
        <v>0.36868877224000002</v>
      </c>
      <c r="G9" s="8">
        <v>0.36167456668199999</v>
      </c>
      <c r="H9" s="8">
        <v>0.37365222739699999</v>
      </c>
      <c r="I9" s="8">
        <v>0.37137459030699999</v>
      </c>
      <c r="J9" s="8">
        <v>0.36240467609999999</v>
      </c>
      <c r="K9" s="8">
        <v>0.36762058605699999</v>
      </c>
      <c r="L9" s="8">
        <v>0.37050015699599997</v>
      </c>
    </row>
    <row r="10" spans="2:12" x14ac:dyDescent="0.15">
      <c r="B10" s="3" t="s">
        <v>8</v>
      </c>
      <c r="C10" s="8">
        <v>0.36252292333800001</v>
      </c>
      <c r="D10" s="8">
        <v>0.36439469576400002</v>
      </c>
      <c r="E10" s="8">
        <v>0.35534381901000001</v>
      </c>
      <c r="F10" s="8">
        <v>0.36049522857400002</v>
      </c>
      <c r="G10" s="8">
        <v>0.35362696851600001</v>
      </c>
      <c r="H10" s="8">
        <v>0.36520174056400001</v>
      </c>
      <c r="I10" s="8">
        <v>0.36240467609999999</v>
      </c>
      <c r="J10" s="8">
        <v>0.35548952979999998</v>
      </c>
      <c r="K10" s="8">
        <v>0.35933108977599998</v>
      </c>
      <c r="L10" s="8">
        <v>0.36201415619100002</v>
      </c>
    </row>
    <row r="11" spans="2:12" x14ac:dyDescent="0.15">
      <c r="B11" s="3" t="s">
        <v>9</v>
      </c>
      <c r="C11" s="8">
        <v>0.36760404484199999</v>
      </c>
      <c r="D11" s="8">
        <v>0.369513749921</v>
      </c>
      <c r="E11" s="8">
        <v>0.36062012218099998</v>
      </c>
      <c r="F11" s="8">
        <v>0.36543784807399998</v>
      </c>
      <c r="G11" s="8">
        <v>0.35875066946700002</v>
      </c>
      <c r="H11" s="8">
        <v>0.37061851227800002</v>
      </c>
      <c r="I11" s="8">
        <v>0.36762058605699999</v>
      </c>
      <c r="J11" s="8">
        <v>0.35933108977599998</v>
      </c>
      <c r="K11" s="8">
        <v>0.364987852256</v>
      </c>
      <c r="L11" s="8">
        <v>0.367203169371</v>
      </c>
    </row>
    <row r="12" spans="2:12" x14ac:dyDescent="0.15">
      <c r="B12" s="3" t="s">
        <v>10</v>
      </c>
      <c r="C12" s="8">
        <v>0.37043281458600003</v>
      </c>
      <c r="D12" s="8">
        <v>0.37220436847100002</v>
      </c>
      <c r="E12" s="8">
        <v>0.36324264991400002</v>
      </c>
      <c r="F12" s="8">
        <v>0.36805827582700001</v>
      </c>
      <c r="G12" s="8">
        <v>0.36108309078200002</v>
      </c>
      <c r="H12" s="8">
        <v>0.37320590427200001</v>
      </c>
      <c r="I12" s="8">
        <v>0.37050015699599997</v>
      </c>
      <c r="J12" s="8">
        <v>0.36201415619100002</v>
      </c>
      <c r="K12" s="8">
        <v>0.367203169371</v>
      </c>
      <c r="L12" s="8">
        <v>0.37034285701300002</v>
      </c>
    </row>
    <row r="13" spans="2:12" x14ac:dyDescent="0.15">
      <c r="B13" s="4" t="s">
        <v>11</v>
      </c>
      <c r="C13" s="3">
        <f>SUM(C3:C12)</f>
        <v>3.686370045995</v>
      </c>
      <c r="D13" s="3">
        <f t="shared" ref="D13:L13" si="0">SUM(D3:D12)</f>
        <v>3.7026026711019995</v>
      </c>
      <c r="E13" s="3">
        <f t="shared" si="0"/>
        <v>3.6142642630549995</v>
      </c>
      <c r="F13" s="3">
        <f t="shared" si="0"/>
        <v>3.6615799569399998</v>
      </c>
      <c r="G13" s="3">
        <f t="shared" si="0"/>
        <v>3.5931296010080001</v>
      </c>
      <c r="H13" s="3">
        <f t="shared" si="0"/>
        <v>3.7124865991349996</v>
      </c>
      <c r="I13" s="3">
        <f t="shared" si="0"/>
        <v>3.6838534254960003</v>
      </c>
      <c r="J13" s="3">
        <f t="shared" si="0"/>
        <v>3.6008248276330002</v>
      </c>
      <c r="K13" s="3">
        <f t="shared" si="0"/>
        <v>3.6516876442229997</v>
      </c>
      <c r="L13" s="3">
        <f t="shared" si="0"/>
        <v>3.6782874434229997</v>
      </c>
    </row>
    <row r="14" spans="2:12" x14ac:dyDescent="0.15">
      <c r="B14" s="5" t="s">
        <v>16</v>
      </c>
      <c r="C14" s="3">
        <f>C13/10</f>
        <v>0.3686370045995</v>
      </c>
      <c r="D14" s="3">
        <f t="shared" ref="D14:L14" si="1">D13/10</f>
        <v>0.37026026711019994</v>
      </c>
      <c r="E14" s="3">
        <f t="shared" si="1"/>
        <v>0.36142642630549993</v>
      </c>
      <c r="F14" s="3">
        <f t="shared" si="1"/>
        <v>0.36615799569399998</v>
      </c>
      <c r="G14" s="3">
        <f t="shared" si="1"/>
        <v>0.35931296010079999</v>
      </c>
      <c r="H14" s="3">
        <f t="shared" si="1"/>
        <v>0.37124865991349998</v>
      </c>
      <c r="I14" s="3">
        <f t="shared" si="1"/>
        <v>0.36838534254960004</v>
      </c>
      <c r="J14" s="3">
        <f t="shared" si="1"/>
        <v>0.36008248276330002</v>
      </c>
      <c r="K14" s="3">
        <f t="shared" si="1"/>
        <v>0.36516876442229995</v>
      </c>
      <c r="L14" s="3">
        <f t="shared" si="1"/>
        <v>0.36782874434229995</v>
      </c>
    </row>
    <row r="16" spans="2:12" ht="13.5" customHeight="1" x14ac:dyDescent="0.15">
      <c r="B16" s="2" t="s">
        <v>13</v>
      </c>
      <c r="C16" s="3">
        <v>2012.5317919075144</v>
      </c>
      <c r="D16" s="3">
        <v>2012.5204081632653</v>
      </c>
      <c r="E16" s="3">
        <v>2012.4262295081967</v>
      </c>
      <c r="F16" s="3">
        <v>2012.5103448275861</v>
      </c>
      <c r="G16" s="3">
        <v>2012.4844720496894</v>
      </c>
      <c r="H16" s="3">
        <v>2012.495867768595</v>
      </c>
      <c r="I16" s="3">
        <v>2012.4905660377358</v>
      </c>
      <c r="J16" s="3">
        <v>2012.5172413793102</v>
      </c>
      <c r="K16" s="3">
        <v>2012.5104895104896</v>
      </c>
      <c r="L16" s="3">
        <v>2012.6153846153845</v>
      </c>
    </row>
    <row r="17" spans="2:12" ht="14.25" customHeight="1" x14ac:dyDescent="0.15">
      <c r="B17" s="2" t="s">
        <v>14</v>
      </c>
      <c r="C17" s="3">
        <v>15.416184971098266</v>
      </c>
      <c r="D17" s="3">
        <v>15.336734693877551</v>
      </c>
      <c r="E17" s="3">
        <v>13.934426229508198</v>
      </c>
      <c r="F17" s="3">
        <v>14.682758620689656</v>
      </c>
      <c r="G17" s="3">
        <v>18.857142857142858</v>
      </c>
      <c r="H17" s="3">
        <v>12.314049586776859</v>
      </c>
      <c r="I17" s="3">
        <v>12.69811320754717</v>
      </c>
      <c r="J17" s="3">
        <v>15.13103448275862</v>
      </c>
      <c r="K17" s="3">
        <v>13.916083916083917</v>
      </c>
      <c r="L17" s="3">
        <v>14.088757396449704</v>
      </c>
    </row>
    <row r="18" spans="2:12" x14ac:dyDescent="0.15">
      <c r="B18" s="3" t="s">
        <v>15</v>
      </c>
      <c r="C18" s="3">
        <v>7.9087355493560219E-2</v>
      </c>
      <c r="D18" s="3">
        <v>2.8433721848281905E-2</v>
      </c>
      <c r="E18" s="3">
        <v>6.4817467321138605E-2</v>
      </c>
      <c r="F18" s="3">
        <v>8.6014143859654807E-2</v>
      </c>
      <c r="G18" s="3">
        <v>3.7457387758268082E-2</v>
      </c>
      <c r="H18" s="3">
        <v>6.251976863570112E-2</v>
      </c>
      <c r="I18" s="3">
        <v>7.5199889676027643E-2</v>
      </c>
      <c r="J18" s="3">
        <v>8.5530021575104739E-2</v>
      </c>
      <c r="K18" s="3">
        <v>7.0756154880088282E-2</v>
      </c>
      <c r="L18" s="3">
        <v>8.5362767314511812E-2</v>
      </c>
    </row>
    <row r="20" spans="2:12" x14ac:dyDescent="0.15">
      <c r="B20" s="1"/>
    </row>
    <row r="21" spans="2:12" x14ac:dyDescent="0.15">
      <c r="B21" s="6"/>
      <c r="C21" s="6"/>
      <c r="D21" s="6"/>
      <c r="E21" s="6"/>
      <c r="F21" s="1"/>
    </row>
    <row r="29" spans="2:12" x14ac:dyDescent="0.15">
      <c r="G29" t="s">
        <v>17</v>
      </c>
    </row>
    <row r="30" spans="2:12" x14ac:dyDescent="0.15">
      <c r="G30" t="s">
        <v>25</v>
      </c>
    </row>
    <row r="32" spans="2:12" x14ac:dyDescent="0.15">
      <c r="B32" t="s">
        <v>23</v>
      </c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</row>
    <row r="33" spans="2:15" x14ac:dyDescent="0.15">
      <c r="B33" t="s">
        <v>18</v>
      </c>
      <c r="M33" t="s">
        <v>20</v>
      </c>
      <c r="N33" t="s">
        <v>21</v>
      </c>
      <c r="O33" t="s">
        <v>22</v>
      </c>
    </row>
    <row r="34" spans="2:15" x14ac:dyDescent="0.15">
      <c r="B34" s="5" t="s">
        <v>16</v>
      </c>
      <c r="C34" s="3">
        <f>C14</f>
        <v>0.3686370045995</v>
      </c>
      <c r="D34" s="3">
        <f t="shared" ref="D34:L34" si="2">D14</f>
        <v>0.37026026711019994</v>
      </c>
      <c r="E34" s="3">
        <f t="shared" si="2"/>
        <v>0.36142642630549993</v>
      </c>
      <c r="F34" s="3">
        <f t="shared" si="2"/>
        <v>0.36615799569399998</v>
      </c>
      <c r="G34" s="3">
        <f t="shared" si="2"/>
        <v>0.35931296010079999</v>
      </c>
      <c r="H34" s="3">
        <f t="shared" si="2"/>
        <v>0.37124865991349998</v>
      </c>
      <c r="I34" s="3">
        <f t="shared" si="2"/>
        <v>0.36838534254960004</v>
      </c>
      <c r="J34" s="3">
        <f t="shared" si="2"/>
        <v>0.36008248276330002</v>
      </c>
      <c r="K34" s="3">
        <f t="shared" si="2"/>
        <v>0.36516876442229995</v>
      </c>
      <c r="L34" s="3">
        <f t="shared" si="2"/>
        <v>0.36782874434229995</v>
      </c>
      <c r="M34">
        <f>MAX(C34:L34)</f>
        <v>0.37124865991349998</v>
      </c>
      <c r="N34">
        <f>MIN(C34:L34)</f>
        <v>0.35931296010079999</v>
      </c>
      <c r="O34">
        <f>M34-N34</f>
        <v>1.1935699812699985E-2</v>
      </c>
    </row>
    <row r="35" spans="2:15" x14ac:dyDescent="0.15">
      <c r="B35" s="2" t="s">
        <v>13</v>
      </c>
      <c r="C35" s="3">
        <f>C16</f>
        <v>2012.5317919075144</v>
      </c>
      <c r="D35" s="3">
        <f t="shared" ref="D35:L35" si="3">D16</f>
        <v>2012.5204081632653</v>
      </c>
      <c r="E35" s="3">
        <f t="shared" si="3"/>
        <v>2012.4262295081967</v>
      </c>
      <c r="F35" s="3">
        <f t="shared" si="3"/>
        <v>2012.5103448275861</v>
      </c>
      <c r="G35" s="3">
        <f t="shared" si="3"/>
        <v>2012.4844720496894</v>
      </c>
      <c r="H35" s="3">
        <f t="shared" si="3"/>
        <v>2012.495867768595</v>
      </c>
      <c r="I35" s="3">
        <f t="shared" si="3"/>
        <v>2012.4905660377358</v>
      </c>
      <c r="J35" s="3">
        <f t="shared" si="3"/>
        <v>2012.5172413793102</v>
      </c>
      <c r="K35" s="3">
        <f t="shared" si="3"/>
        <v>2012.5104895104896</v>
      </c>
      <c r="L35" s="3">
        <f t="shared" si="3"/>
        <v>2012.6153846153845</v>
      </c>
      <c r="M35">
        <f t="shared" ref="M35:M37" si="4">MAX(C35:L35)</f>
        <v>2012.6153846153845</v>
      </c>
      <c r="N35">
        <f t="shared" ref="N35:N37" si="5">MIN(C35:L35)</f>
        <v>2012.4262295081967</v>
      </c>
      <c r="O35">
        <f t="shared" ref="O35:O37" si="6">M35-N35</f>
        <v>0.1891551071878439</v>
      </c>
    </row>
    <row r="36" spans="2:15" x14ac:dyDescent="0.15">
      <c r="B36" s="2" t="s">
        <v>14</v>
      </c>
      <c r="C36" s="3">
        <f t="shared" ref="C36:L37" si="7">C17</f>
        <v>15.416184971098266</v>
      </c>
      <c r="D36" s="3">
        <f t="shared" si="7"/>
        <v>15.336734693877551</v>
      </c>
      <c r="E36" s="3">
        <f t="shared" si="7"/>
        <v>13.934426229508198</v>
      </c>
      <c r="F36" s="3">
        <f t="shared" si="7"/>
        <v>14.682758620689656</v>
      </c>
      <c r="G36" s="3">
        <f t="shared" si="7"/>
        <v>18.857142857142858</v>
      </c>
      <c r="H36" s="3">
        <f t="shared" si="7"/>
        <v>12.314049586776859</v>
      </c>
      <c r="I36" s="3">
        <f t="shared" si="7"/>
        <v>12.69811320754717</v>
      </c>
      <c r="J36" s="3">
        <f t="shared" si="7"/>
        <v>15.13103448275862</v>
      </c>
      <c r="K36" s="3">
        <f t="shared" si="7"/>
        <v>13.916083916083917</v>
      </c>
      <c r="L36" s="3">
        <f t="shared" si="7"/>
        <v>14.088757396449704</v>
      </c>
      <c r="M36">
        <f t="shared" si="4"/>
        <v>18.857142857142858</v>
      </c>
      <c r="N36">
        <f t="shared" si="5"/>
        <v>12.314049586776859</v>
      </c>
      <c r="O36">
        <f t="shared" si="6"/>
        <v>6.5430932703659987</v>
      </c>
    </row>
    <row r="37" spans="2:15" x14ac:dyDescent="0.15">
      <c r="B37" s="3" t="s">
        <v>15</v>
      </c>
      <c r="C37" s="3">
        <f t="shared" si="7"/>
        <v>7.9087355493560219E-2</v>
      </c>
      <c r="D37" s="3">
        <f t="shared" si="7"/>
        <v>2.8433721848281905E-2</v>
      </c>
      <c r="E37" s="3">
        <f t="shared" si="7"/>
        <v>6.4817467321138605E-2</v>
      </c>
      <c r="F37" s="3">
        <f t="shared" si="7"/>
        <v>8.6014143859654807E-2</v>
      </c>
      <c r="G37" s="3">
        <f t="shared" si="7"/>
        <v>3.7457387758268082E-2</v>
      </c>
      <c r="H37" s="3">
        <f t="shared" si="7"/>
        <v>6.251976863570112E-2</v>
      </c>
      <c r="I37" s="3">
        <f t="shared" si="7"/>
        <v>7.5199889676027643E-2</v>
      </c>
      <c r="J37" s="3">
        <f t="shared" si="7"/>
        <v>8.5530021575104739E-2</v>
      </c>
      <c r="K37" s="3">
        <f t="shared" si="7"/>
        <v>7.0756154880088282E-2</v>
      </c>
      <c r="L37" s="3">
        <f t="shared" si="7"/>
        <v>8.5362767314511812E-2</v>
      </c>
      <c r="M37">
        <f t="shared" si="4"/>
        <v>8.6014143859654807E-2</v>
      </c>
      <c r="N37">
        <f t="shared" si="5"/>
        <v>2.8433721848281905E-2</v>
      </c>
      <c r="O37">
        <f t="shared" si="6"/>
        <v>5.7580422011372902E-2</v>
      </c>
    </row>
    <row r="39" spans="2:15" x14ac:dyDescent="0.15">
      <c r="B39" s="1" t="s">
        <v>19</v>
      </c>
    </row>
    <row r="40" spans="2:15" x14ac:dyDescent="0.15">
      <c r="B40" s="5" t="s">
        <v>16</v>
      </c>
      <c r="C40" s="7">
        <f>($M34-C34)/$O34</f>
        <v>0.21881040533719642</v>
      </c>
      <c r="D40" s="7">
        <f t="shared" ref="D40:L40" si="8">($M34-D34)/$O34</f>
        <v>8.2809790696005872E-2</v>
      </c>
      <c r="E40" s="7">
        <f t="shared" si="8"/>
        <v>0.82292900811302805</v>
      </c>
      <c r="F40" s="7">
        <f t="shared" si="8"/>
        <v>0.42650739373349178</v>
      </c>
      <c r="G40" s="7">
        <f t="shared" si="8"/>
        <v>1</v>
      </c>
      <c r="H40" s="7">
        <f t="shared" si="8"/>
        <v>0</v>
      </c>
      <c r="I40" s="7">
        <f t="shared" si="8"/>
        <v>0.23989522263732507</v>
      </c>
      <c r="J40" s="7">
        <f t="shared" si="8"/>
        <v>0.93552764608898564</v>
      </c>
      <c r="K40" s="7">
        <f t="shared" si="8"/>
        <v>0.50938743321366164</v>
      </c>
      <c r="L40" s="7">
        <f t="shared" si="8"/>
        <v>0.28652828278750131</v>
      </c>
    </row>
    <row r="41" spans="2:15" x14ac:dyDescent="0.15">
      <c r="B41" s="2" t="s">
        <v>13</v>
      </c>
      <c r="C41" s="7">
        <f>(C35-$N35)/$O35</f>
        <v>0.55807321772641549</v>
      </c>
      <c r="D41" s="7">
        <f>(D35-$N35)/$O35</f>
        <v>0.49789115646288962</v>
      </c>
      <c r="E41" s="7">
        <f t="shared" ref="E41:L41" si="9">(E35-$N35)/$O35</f>
        <v>0</v>
      </c>
      <c r="F41" s="7">
        <f t="shared" si="9"/>
        <v>0.44468965517214021</v>
      </c>
      <c r="G41" s="7">
        <f t="shared" si="9"/>
        <v>0.30790890269173038</v>
      </c>
      <c r="H41" s="7">
        <f t="shared" si="9"/>
        <v>0.36815426997232925</v>
      </c>
      <c r="I41" s="7">
        <f t="shared" si="9"/>
        <v>0.34012578616349176</v>
      </c>
      <c r="J41" s="7">
        <f t="shared" si="9"/>
        <v>0.4811494252871007</v>
      </c>
      <c r="K41" s="7">
        <f t="shared" si="9"/>
        <v>0.44545454545536506</v>
      </c>
      <c r="L41" s="7">
        <f t="shared" si="9"/>
        <v>1</v>
      </c>
    </row>
    <row r="42" spans="2:15" x14ac:dyDescent="0.15">
      <c r="B42" s="2" t="s">
        <v>14</v>
      </c>
      <c r="C42" s="7">
        <f>(C36-$N36)/$O36</f>
        <v>0.47410838515341602</v>
      </c>
      <c r="D42" s="7">
        <f t="shared" ref="D42:L43" si="10">(D36-$N36)/$O36</f>
        <v>0.46196576790225291</v>
      </c>
      <c r="E42" s="7">
        <f t="shared" si="10"/>
        <v>0.24764688134129259</v>
      </c>
      <c r="F42" s="7">
        <f t="shared" si="10"/>
        <v>0.36201670005848768</v>
      </c>
      <c r="G42" s="7">
        <f t="shared" si="10"/>
        <v>1</v>
      </c>
      <c r="H42" s="7">
        <f t="shared" si="10"/>
        <v>0</v>
      </c>
      <c r="I42" s="7">
        <f t="shared" si="10"/>
        <v>5.8697561673124024E-2</v>
      </c>
      <c r="J42" s="7">
        <f t="shared" si="10"/>
        <v>0.43052800557498222</v>
      </c>
      <c r="K42" s="7">
        <f t="shared" si="10"/>
        <v>0.24484357216222982</v>
      </c>
      <c r="L42" s="7">
        <f t="shared" si="10"/>
        <v>0.27123376304455066</v>
      </c>
    </row>
    <row r="43" spans="2:15" x14ac:dyDescent="0.15">
      <c r="B43" s="3" t="s">
        <v>15</v>
      </c>
      <c r="C43" s="7">
        <f>(C37-$N37)/$O37</f>
        <v>0.87970236889325937</v>
      </c>
      <c r="D43" s="7">
        <f t="shared" si="10"/>
        <v>0</v>
      </c>
      <c r="E43" s="7">
        <f t="shared" si="10"/>
        <v>0.63187702003417801</v>
      </c>
      <c r="F43" s="7">
        <f t="shared" si="10"/>
        <v>1</v>
      </c>
      <c r="G43" s="7">
        <f t="shared" si="10"/>
        <v>0.15671413294268463</v>
      </c>
      <c r="H43" s="7">
        <f t="shared" si="10"/>
        <v>0.59197285460476068</v>
      </c>
      <c r="I43" s="7">
        <f t="shared" si="10"/>
        <v>0.81218869529140991</v>
      </c>
      <c r="J43" s="7">
        <f t="shared" si="10"/>
        <v>0.99159224146612812</v>
      </c>
      <c r="K43" s="7">
        <f t="shared" si="10"/>
        <v>0.73501429050740774</v>
      </c>
      <c r="L43" s="7">
        <f t="shared" si="10"/>
        <v>0.98868753436690093</v>
      </c>
    </row>
    <row r="45" spans="2:15" x14ac:dyDescent="0.15">
      <c r="B45" s="1" t="s">
        <v>24</v>
      </c>
      <c r="C45">
        <f>C40*0.4+C41*0.14+C42*0.15+C43*0.3</f>
        <v>0.50068138105756699</v>
      </c>
      <c r="D45">
        <f t="shared" ref="D45:L45" si="11">D40*0.4+D41*0.14+D42*0.15+D43*0.3</f>
        <v>0.17212354336854485</v>
      </c>
      <c r="E45" s="9">
        <f t="shared" si="11"/>
        <v>0.55588174145665847</v>
      </c>
      <c r="F45">
        <f t="shared" si="11"/>
        <v>0.58716201422626946</v>
      </c>
      <c r="G45">
        <f t="shared" si="11"/>
        <v>0.64012148625964771</v>
      </c>
      <c r="H45">
        <f t="shared" si="11"/>
        <v>0.22913345417755429</v>
      </c>
      <c r="I45">
        <f t="shared" si="11"/>
        <v>0.39603694195621042</v>
      </c>
      <c r="J45">
        <f t="shared" si="11"/>
        <v>0.80362885125187411</v>
      </c>
      <c r="K45">
        <f t="shared" si="11"/>
        <v>0.5233494326257726</v>
      </c>
      <c r="L45">
        <f t="shared" si="11"/>
        <v>0.59190263788175335</v>
      </c>
    </row>
    <row r="47" spans="2:15" x14ac:dyDescent="0.15">
      <c r="B47" s="1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opLeftCell="A25" zoomScale="130" zoomScaleNormal="130" workbookViewId="0">
      <selection activeCell="D22" sqref="D22"/>
    </sheetView>
  </sheetViews>
  <sheetFormatPr defaultRowHeight="13.5" x14ac:dyDescent="0.15"/>
  <sheetData>
    <row r="1" spans="2:12" x14ac:dyDescent="0.15">
      <c r="B1" t="s">
        <v>12</v>
      </c>
    </row>
    <row r="2" spans="2:12" x14ac:dyDescent="0.15"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2" x14ac:dyDescent="0.15">
      <c r="B3" s="3" t="s">
        <v>1</v>
      </c>
      <c r="C3" s="8">
        <v>0.35762534017399999</v>
      </c>
      <c r="D3" s="8">
        <v>0.36172765043999999</v>
      </c>
      <c r="E3" s="8">
        <v>0.36056584194500002</v>
      </c>
      <c r="F3" s="8">
        <v>0.36100452685700002</v>
      </c>
      <c r="G3" s="8">
        <v>0.354727562823</v>
      </c>
      <c r="H3" s="8">
        <v>0.36201380687899998</v>
      </c>
      <c r="I3" s="8">
        <v>0.36221781953600002</v>
      </c>
      <c r="J3" s="8">
        <v>0.35462586507100002</v>
      </c>
      <c r="K3" s="8">
        <v>0.36135524804899999</v>
      </c>
      <c r="L3" s="8">
        <v>0.36626955539299999</v>
      </c>
    </row>
    <row r="4" spans="2:12" x14ac:dyDescent="0.15">
      <c r="B4" s="3" t="s">
        <v>2</v>
      </c>
      <c r="C4" s="8">
        <v>0.36172765043999999</v>
      </c>
      <c r="D4" s="8">
        <v>0.36787323778499997</v>
      </c>
      <c r="E4" s="8">
        <v>0.36576559952299997</v>
      </c>
      <c r="F4" s="8">
        <v>0.36657792868599998</v>
      </c>
      <c r="G4" s="8">
        <v>0.36023971692500001</v>
      </c>
      <c r="H4" s="8">
        <v>0.36760866202300002</v>
      </c>
      <c r="I4" s="8">
        <v>0.36767560983699998</v>
      </c>
      <c r="J4" s="8">
        <v>0.35981403083699998</v>
      </c>
      <c r="K4" s="8">
        <v>0.36660234684300003</v>
      </c>
      <c r="L4" s="8">
        <v>0.37221418459200001</v>
      </c>
    </row>
    <row r="5" spans="2:12" x14ac:dyDescent="0.15">
      <c r="B5" s="3" t="s">
        <v>3</v>
      </c>
      <c r="C5" s="8">
        <v>0.36056584194500002</v>
      </c>
      <c r="D5" s="8">
        <v>0.36576559952299997</v>
      </c>
      <c r="E5" s="8">
        <v>0.36510456884999998</v>
      </c>
      <c r="F5" s="8">
        <v>0.36488461164800001</v>
      </c>
      <c r="G5" s="8">
        <v>0.35864405794499998</v>
      </c>
      <c r="H5" s="8">
        <v>0.36616355257599997</v>
      </c>
      <c r="I5" s="8">
        <v>0.36605948034800001</v>
      </c>
      <c r="J5" s="8">
        <v>0.35837232539199998</v>
      </c>
      <c r="K5" s="8">
        <v>0.36512424023099999</v>
      </c>
      <c r="L5" s="8">
        <v>0.37054700938599999</v>
      </c>
    </row>
    <row r="6" spans="2:12" x14ac:dyDescent="0.15">
      <c r="B6" s="3" t="s">
        <v>4</v>
      </c>
      <c r="C6" s="8">
        <v>0.36100452685700002</v>
      </c>
      <c r="D6" s="8">
        <v>0.36657792868599998</v>
      </c>
      <c r="E6" s="8">
        <v>0.36488461164800001</v>
      </c>
      <c r="F6" s="8">
        <v>0.366799635234</v>
      </c>
      <c r="G6" s="8">
        <v>0.35995236069800002</v>
      </c>
      <c r="H6" s="8">
        <v>0.36670708073800001</v>
      </c>
      <c r="I6" s="8">
        <v>0.36700261773100001</v>
      </c>
      <c r="J6" s="8">
        <v>0.35933843450800002</v>
      </c>
      <c r="K6" s="8">
        <v>0.36621961931199998</v>
      </c>
      <c r="L6" s="8">
        <v>0.37135362721699999</v>
      </c>
    </row>
    <row r="7" spans="2:12" x14ac:dyDescent="0.15">
      <c r="B7" s="3" t="s">
        <v>5</v>
      </c>
      <c r="C7" s="8">
        <v>0.354727562823</v>
      </c>
      <c r="D7" s="8">
        <v>0.36023971692500001</v>
      </c>
      <c r="E7" s="8">
        <v>0.35864405794499998</v>
      </c>
      <c r="F7" s="8">
        <v>0.35995236069800002</v>
      </c>
      <c r="G7" s="8">
        <v>0.35476423027800003</v>
      </c>
      <c r="H7" s="8">
        <v>0.36034721804199998</v>
      </c>
      <c r="I7" s="8">
        <v>0.36072264425700001</v>
      </c>
      <c r="J7" s="8">
        <v>0.35310670859600002</v>
      </c>
      <c r="K7" s="8">
        <v>0.35985374247599999</v>
      </c>
      <c r="L7" s="8">
        <v>0.36490382878799998</v>
      </c>
    </row>
    <row r="8" spans="2:12" x14ac:dyDescent="0.15">
      <c r="B8" s="3" t="s">
        <v>6</v>
      </c>
      <c r="C8" s="8">
        <v>0.36201380687899998</v>
      </c>
      <c r="D8" s="8">
        <v>0.36760866202300002</v>
      </c>
      <c r="E8" s="8">
        <v>0.36616355257599997</v>
      </c>
      <c r="F8" s="8">
        <v>0.36670708073800001</v>
      </c>
      <c r="G8" s="8">
        <v>0.36034721804199998</v>
      </c>
      <c r="H8" s="8">
        <v>0.36868528494399999</v>
      </c>
      <c r="I8" s="8">
        <v>0.36793800761000001</v>
      </c>
      <c r="J8" s="8">
        <v>0.35995144959000003</v>
      </c>
      <c r="K8" s="8">
        <v>0.36705281529200001</v>
      </c>
      <c r="L8" s="8">
        <v>0.37263303874699999</v>
      </c>
    </row>
    <row r="9" spans="2:12" x14ac:dyDescent="0.15">
      <c r="B9" s="3" t="s">
        <v>7</v>
      </c>
      <c r="C9" s="8">
        <v>0.36221781953600002</v>
      </c>
      <c r="D9" s="8">
        <v>0.36767560983699998</v>
      </c>
      <c r="E9" s="8">
        <v>0.36605948034800001</v>
      </c>
      <c r="F9" s="8">
        <v>0.36700261773100001</v>
      </c>
      <c r="G9" s="8">
        <v>0.36072264425700001</v>
      </c>
      <c r="H9" s="8">
        <v>0.36793800761000001</v>
      </c>
      <c r="I9" s="8">
        <v>0.36884817466600001</v>
      </c>
      <c r="J9" s="8">
        <v>0.36032845840099997</v>
      </c>
      <c r="K9" s="8">
        <v>0.36705275507899998</v>
      </c>
      <c r="L9" s="8">
        <v>0.372281924717</v>
      </c>
    </row>
    <row r="10" spans="2:12" x14ac:dyDescent="0.15">
      <c r="B10" s="3" t="s">
        <v>8</v>
      </c>
      <c r="C10" s="8">
        <v>0.35462586507100002</v>
      </c>
      <c r="D10" s="8">
        <v>0.35981403083699998</v>
      </c>
      <c r="E10" s="8">
        <v>0.35837232539199998</v>
      </c>
      <c r="F10" s="8">
        <v>0.35933843450800002</v>
      </c>
      <c r="G10" s="8">
        <v>0.35310670859600002</v>
      </c>
      <c r="H10" s="8">
        <v>0.35995144959000003</v>
      </c>
      <c r="I10" s="8">
        <v>0.36032845840099997</v>
      </c>
      <c r="J10" s="8">
        <v>0.35309147953499997</v>
      </c>
      <c r="K10" s="8">
        <v>0.35942717583400002</v>
      </c>
      <c r="L10" s="8">
        <v>0.36445106659400001</v>
      </c>
    </row>
    <row r="11" spans="2:12" x14ac:dyDescent="0.15">
      <c r="B11" s="3" t="s">
        <v>9</v>
      </c>
      <c r="C11" s="8">
        <v>0.36135524804899999</v>
      </c>
      <c r="D11" s="8">
        <v>0.36660234684300003</v>
      </c>
      <c r="E11" s="8">
        <v>0.36512424023099999</v>
      </c>
      <c r="F11" s="8">
        <v>0.36621961931199998</v>
      </c>
      <c r="G11" s="8">
        <v>0.35985374247599999</v>
      </c>
      <c r="H11" s="8">
        <v>0.36705281529200001</v>
      </c>
      <c r="I11" s="8">
        <v>0.36705275507899998</v>
      </c>
      <c r="J11" s="8">
        <v>0.35942717583400002</v>
      </c>
      <c r="K11" s="8">
        <v>0.36674312685999999</v>
      </c>
      <c r="L11" s="8">
        <v>0.37179148085800001</v>
      </c>
    </row>
    <row r="12" spans="2:12" x14ac:dyDescent="0.15">
      <c r="B12" s="3" t="s">
        <v>10</v>
      </c>
      <c r="C12" s="8">
        <v>0.36626955539299999</v>
      </c>
      <c r="D12" s="8">
        <v>0.37221418459200001</v>
      </c>
      <c r="E12" s="8">
        <v>0.37054700938599999</v>
      </c>
      <c r="F12" s="8">
        <v>0.37135362721699999</v>
      </c>
      <c r="G12" s="8">
        <v>0.36490382878799998</v>
      </c>
      <c r="H12" s="8">
        <v>0.37263303874699999</v>
      </c>
      <c r="I12" s="8">
        <v>0.372281924717</v>
      </c>
      <c r="J12" s="8">
        <v>0.36445106659400001</v>
      </c>
      <c r="K12" s="8">
        <v>0.37179148085800001</v>
      </c>
      <c r="L12" s="8">
        <v>0.37810833178300002</v>
      </c>
    </row>
    <row r="13" spans="2:12" x14ac:dyDescent="0.15">
      <c r="B13" s="4" t="s">
        <v>11</v>
      </c>
      <c r="C13" s="3">
        <f>SUM(C3:C12)</f>
        <v>3.6021332171670002</v>
      </c>
      <c r="D13" s="3">
        <f t="shared" ref="D13:L13" si="0">SUM(D3:D12)</f>
        <v>3.6560989674909998</v>
      </c>
      <c r="E13" s="3">
        <f t="shared" si="0"/>
        <v>3.6412312878440001</v>
      </c>
      <c r="F13" s="3">
        <f t="shared" si="0"/>
        <v>3.6498404426289999</v>
      </c>
      <c r="G13" s="3">
        <f t="shared" si="0"/>
        <v>3.5872620708279999</v>
      </c>
      <c r="H13" s="3">
        <f t="shared" si="0"/>
        <v>3.6591009164409996</v>
      </c>
      <c r="I13" s="3">
        <f t="shared" si="0"/>
        <v>3.6601274921819997</v>
      </c>
      <c r="J13" s="3">
        <f t="shared" si="0"/>
        <v>3.5825069943579995</v>
      </c>
      <c r="K13" s="3">
        <f t="shared" si="0"/>
        <v>3.6512225508339999</v>
      </c>
      <c r="L13" s="3">
        <f t="shared" si="0"/>
        <v>3.7045540480749994</v>
      </c>
    </row>
    <row r="14" spans="2:12" x14ac:dyDescent="0.15">
      <c r="B14" s="5" t="s">
        <v>16</v>
      </c>
      <c r="C14" s="3">
        <f>C13/10</f>
        <v>0.36021332171670001</v>
      </c>
      <c r="D14" s="3">
        <f t="shared" ref="D14:L14" si="1">D13/10</f>
        <v>0.36560989674909999</v>
      </c>
      <c r="E14" s="3">
        <f t="shared" si="1"/>
        <v>0.36412312878440001</v>
      </c>
      <c r="F14" s="3">
        <f t="shared" si="1"/>
        <v>0.36498404426289999</v>
      </c>
      <c r="G14" s="3">
        <f t="shared" si="1"/>
        <v>0.35872620708280001</v>
      </c>
      <c r="H14" s="3">
        <f t="shared" si="1"/>
        <v>0.36591009164409993</v>
      </c>
      <c r="I14" s="3">
        <f t="shared" si="1"/>
        <v>0.36601274921819998</v>
      </c>
      <c r="J14" s="3">
        <f t="shared" si="1"/>
        <v>0.35825069943579996</v>
      </c>
      <c r="K14" s="3">
        <f t="shared" si="1"/>
        <v>0.36512225508340002</v>
      </c>
      <c r="L14" s="3">
        <f t="shared" si="1"/>
        <v>0.37045540480749994</v>
      </c>
    </row>
    <row r="16" spans="2:12" ht="13.5" customHeight="1" x14ac:dyDescent="0.15">
      <c r="B16" s="2" t="s">
        <v>13</v>
      </c>
      <c r="C16" s="3">
        <v>2013.623076923077</v>
      </c>
      <c r="D16" s="3">
        <v>2013.5226130653266</v>
      </c>
      <c r="E16" s="3">
        <v>2013.4587628865979</v>
      </c>
      <c r="F16" s="3">
        <v>2013.5176470588235</v>
      </c>
      <c r="G16" s="3">
        <v>2013.5046728971963</v>
      </c>
      <c r="H16" s="3">
        <v>2013.4747474747476</v>
      </c>
      <c r="I16" s="3">
        <v>2013.5185185185185</v>
      </c>
      <c r="J16" s="3">
        <v>2013.4779874213837</v>
      </c>
      <c r="K16" s="3">
        <v>2013.48</v>
      </c>
      <c r="L16" s="3">
        <v>2013.5407407407408</v>
      </c>
    </row>
    <row r="17" spans="2:12" ht="14.25" customHeight="1" x14ac:dyDescent="0.15">
      <c r="B17" s="2" t="s">
        <v>14</v>
      </c>
      <c r="C17" s="3">
        <v>11.853846153846154</v>
      </c>
      <c r="D17" s="3">
        <v>13.140703517587939</v>
      </c>
      <c r="E17" s="3">
        <v>10.304123711340207</v>
      </c>
      <c r="F17" s="3">
        <v>14.388235294117647</v>
      </c>
      <c r="G17" s="3">
        <v>9.2710280373831768</v>
      </c>
      <c r="H17" s="3">
        <v>8.8989898989898997</v>
      </c>
      <c r="I17" s="3">
        <v>10.74074074074074</v>
      </c>
      <c r="J17" s="3">
        <v>13.955974842767295</v>
      </c>
      <c r="K17" s="3">
        <v>9.8960000000000008</v>
      </c>
      <c r="L17" s="3">
        <v>24.851851851851851</v>
      </c>
    </row>
    <row r="18" spans="2:12" x14ac:dyDescent="0.15">
      <c r="B18" s="3" t="s">
        <v>15</v>
      </c>
      <c r="C18" s="3">
        <v>7.8424680120518619E-2</v>
      </c>
      <c r="D18" s="3">
        <v>7.5509798286311769E-2</v>
      </c>
      <c r="E18" s="3">
        <v>7.6504961754538789E-2</v>
      </c>
      <c r="F18" s="3">
        <v>5.975494964483638E-2</v>
      </c>
      <c r="G18" s="3">
        <v>5.4191806682910279E-2</v>
      </c>
      <c r="H18" s="3">
        <v>6.0528187381606841E-2</v>
      </c>
      <c r="I18" s="3">
        <v>3.376127587297828E-2</v>
      </c>
      <c r="J18" s="3">
        <v>6.4912035391702039E-2</v>
      </c>
      <c r="K18" s="3">
        <v>3.8071946422547388E-2</v>
      </c>
      <c r="L18" s="3">
        <v>8.4683654956718438E-2</v>
      </c>
    </row>
    <row r="20" spans="2:12" x14ac:dyDescent="0.15">
      <c r="B20" s="1"/>
    </row>
    <row r="21" spans="2:12" x14ac:dyDescent="0.15">
      <c r="B21" s="6"/>
      <c r="C21" s="6"/>
      <c r="D21" s="6"/>
      <c r="E21" s="6"/>
      <c r="F21" s="1"/>
    </row>
    <row r="29" spans="2:12" x14ac:dyDescent="0.15">
      <c r="G29" t="s">
        <v>17</v>
      </c>
    </row>
    <row r="30" spans="2:12" x14ac:dyDescent="0.15">
      <c r="G30" t="s">
        <v>25</v>
      </c>
    </row>
    <row r="32" spans="2:12" x14ac:dyDescent="0.15">
      <c r="B32" t="s">
        <v>23</v>
      </c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</row>
    <row r="33" spans="2:15" x14ac:dyDescent="0.15">
      <c r="B33" t="s">
        <v>18</v>
      </c>
      <c r="M33" t="s">
        <v>20</v>
      </c>
      <c r="N33" t="s">
        <v>21</v>
      </c>
      <c r="O33" t="s">
        <v>22</v>
      </c>
    </row>
    <row r="34" spans="2:15" x14ac:dyDescent="0.15">
      <c r="B34" s="5" t="s">
        <v>16</v>
      </c>
      <c r="C34" s="3">
        <f>C14</f>
        <v>0.36021332171670001</v>
      </c>
      <c r="D34" s="3">
        <f t="shared" ref="D34:L34" si="2">D14</f>
        <v>0.36560989674909999</v>
      </c>
      <c r="E34" s="3">
        <f t="shared" si="2"/>
        <v>0.36412312878440001</v>
      </c>
      <c r="F34" s="3">
        <f t="shared" si="2"/>
        <v>0.36498404426289999</v>
      </c>
      <c r="G34" s="3">
        <f t="shared" si="2"/>
        <v>0.35872620708280001</v>
      </c>
      <c r="H34" s="3">
        <f t="shared" si="2"/>
        <v>0.36591009164409993</v>
      </c>
      <c r="I34" s="3">
        <f t="shared" si="2"/>
        <v>0.36601274921819998</v>
      </c>
      <c r="J34" s="3">
        <f t="shared" si="2"/>
        <v>0.35825069943579996</v>
      </c>
      <c r="K34" s="3">
        <f t="shared" si="2"/>
        <v>0.36512225508340002</v>
      </c>
      <c r="L34" s="3">
        <f t="shared" si="2"/>
        <v>0.37045540480749994</v>
      </c>
      <c r="M34">
        <f>MAX(C34:L34)</f>
        <v>0.37045540480749994</v>
      </c>
      <c r="N34">
        <f>MIN(C34:L34)</f>
        <v>0.35825069943579996</v>
      </c>
      <c r="O34">
        <f>M34-N34</f>
        <v>1.2204705371699986E-2</v>
      </c>
    </row>
    <row r="35" spans="2:15" x14ac:dyDescent="0.15">
      <c r="B35" s="2" t="s">
        <v>13</v>
      </c>
      <c r="C35" s="3">
        <f>C16</f>
        <v>2013.623076923077</v>
      </c>
      <c r="D35" s="3">
        <f t="shared" ref="D35:L35" si="3">D16</f>
        <v>2013.5226130653266</v>
      </c>
      <c r="E35" s="3">
        <f t="shared" si="3"/>
        <v>2013.4587628865979</v>
      </c>
      <c r="F35" s="3">
        <f t="shared" si="3"/>
        <v>2013.5176470588235</v>
      </c>
      <c r="G35" s="3">
        <f t="shared" si="3"/>
        <v>2013.5046728971963</v>
      </c>
      <c r="H35" s="3">
        <f t="shared" si="3"/>
        <v>2013.4747474747476</v>
      </c>
      <c r="I35" s="3">
        <f t="shared" si="3"/>
        <v>2013.5185185185185</v>
      </c>
      <c r="J35" s="3">
        <f t="shared" si="3"/>
        <v>2013.4779874213837</v>
      </c>
      <c r="K35" s="3">
        <f t="shared" si="3"/>
        <v>2013.48</v>
      </c>
      <c r="L35" s="3">
        <f t="shared" si="3"/>
        <v>2013.5407407407408</v>
      </c>
      <c r="M35">
        <f t="shared" ref="M35:M37" si="4">MAX(C35:L35)</f>
        <v>2013.623076923077</v>
      </c>
      <c r="N35">
        <f t="shared" ref="N35:N37" si="5">MIN(C35:L35)</f>
        <v>2013.4587628865979</v>
      </c>
      <c r="O35">
        <f t="shared" ref="O35:O37" si="6">M35-N35</f>
        <v>0.16431403647902698</v>
      </c>
    </row>
    <row r="36" spans="2:15" x14ac:dyDescent="0.15">
      <c r="B36" s="2" t="s">
        <v>14</v>
      </c>
      <c r="C36" s="3">
        <f t="shared" ref="C36:L36" si="7">C17</f>
        <v>11.853846153846154</v>
      </c>
      <c r="D36" s="3">
        <f t="shared" si="7"/>
        <v>13.140703517587939</v>
      </c>
      <c r="E36" s="3">
        <f t="shared" si="7"/>
        <v>10.304123711340207</v>
      </c>
      <c r="F36" s="3">
        <f t="shared" si="7"/>
        <v>14.388235294117647</v>
      </c>
      <c r="G36" s="3">
        <f t="shared" si="7"/>
        <v>9.2710280373831768</v>
      </c>
      <c r="H36" s="3">
        <f t="shared" si="7"/>
        <v>8.8989898989898997</v>
      </c>
      <c r="I36" s="3">
        <f t="shared" si="7"/>
        <v>10.74074074074074</v>
      </c>
      <c r="J36" s="3">
        <f t="shared" si="7"/>
        <v>13.955974842767295</v>
      </c>
      <c r="K36" s="3">
        <f t="shared" si="7"/>
        <v>9.8960000000000008</v>
      </c>
      <c r="L36" s="3">
        <f t="shared" si="7"/>
        <v>24.851851851851851</v>
      </c>
      <c r="M36">
        <f t="shared" si="4"/>
        <v>24.851851851851851</v>
      </c>
      <c r="N36">
        <f t="shared" si="5"/>
        <v>8.8989898989898997</v>
      </c>
      <c r="O36">
        <f t="shared" si="6"/>
        <v>15.952861952861952</v>
      </c>
    </row>
    <row r="37" spans="2:15" x14ac:dyDescent="0.15">
      <c r="B37" s="3" t="s">
        <v>15</v>
      </c>
      <c r="C37" s="3">
        <f t="shared" ref="C37:L37" si="8">C18</f>
        <v>7.8424680120518619E-2</v>
      </c>
      <c r="D37" s="3">
        <f t="shared" si="8"/>
        <v>7.5509798286311769E-2</v>
      </c>
      <c r="E37" s="3">
        <f t="shared" si="8"/>
        <v>7.6504961754538789E-2</v>
      </c>
      <c r="F37" s="3">
        <f t="shared" si="8"/>
        <v>5.975494964483638E-2</v>
      </c>
      <c r="G37" s="3">
        <f t="shared" si="8"/>
        <v>5.4191806682910279E-2</v>
      </c>
      <c r="H37" s="3">
        <f t="shared" si="8"/>
        <v>6.0528187381606841E-2</v>
      </c>
      <c r="I37" s="3">
        <f t="shared" si="8"/>
        <v>3.376127587297828E-2</v>
      </c>
      <c r="J37" s="3">
        <f t="shared" si="8"/>
        <v>6.4912035391702039E-2</v>
      </c>
      <c r="K37" s="3">
        <f t="shared" si="8"/>
        <v>3.8071946422547388E-2</v>
      </c>
      <c r="L37" s="3">
        <f t="shared" si="8"/>
        <v>8.4683654956718438E-2</v>
      </c>
      <c r="M37">
        <f t="shared" si="4"/>
        <v>8.4683654956718438E-2</v>
      </c>
      <c r="N37">
        <f t="shared" si="5"/>
        <v>3.376127587297828E-2</v>
      </c>
      <c r="O37">
        <f t="shared" si="6"/>
        <v>5.0922379083740157E-2</v>
      </c>
    </row>
    <row r="39" spans="2:15" x14ac:dyDescent="0.15">
      <c r="B39" s="1" t="s">
        <v>19</v>
      </c>
    </row>
    <row r="40" spans="2:15" x14ac:dyDescent="0.15">
      <c r="B40" s="5" t="s">
        <v>16</v>
      </c>
      <c r="C40" s="7">
        <f>($M34-C34)/$O34</f>
        <v>0.83919134291836839</v>
      </c>
      <c r="D40" s="7">
        <f t="shared" ref="D40:L40" si="9">($M34-D34)/$O34</f>
        <v>0.39701966666361416</v>
      </c>
      <c r="E40" s="7">
        <f t="shared" si="9"/>
        <v>0.51883890927699772</v>
      </c>
      <c r="F40" s="7">
        <f t="shared" si="9"/>
        <v>0.44829927294163385</v>
      </c>
      <c r="G40" s="7">
        <f t="shared" si="9"/>
        <v>0.9610389900847055</v>
      </c>
      <c r="H40" s="7">
        <f t="shared" si="9"/>
        <v>0.37242301431868952</v>
      </c>
      <c r="I40" s="7">
        <f t="shared" si="9"/>
        <v>0.36401170319125409</v>
      </c>
      <c r="J40" s="7">
        <f t="shared" si="9"/>
        <v>1</v>
      </c>
      <c r="K40" s="7">
        <f t="shared" si="9"/>
        <v>0.43697488482321933</v>
      </c>
      <c r="L40" s="7">
        <f t="shared" si="9"/>
        <v>0</v>
      </c>
    </row>
    <row r="41" spans="2:15" x14ac:dyDescent="0.15">
      <c r="B41" s="2" t="s">
        <v>13</v>
      </c>
      <c r="C41" s="7">
        <f>(C35-$N35)/$O35</f>
        <v>1</v>
      </c>
      <c r="D41" s="7">
        <f>(D35-$N35)/$O35</f>
        <v>0.38858627112371624</v>
      </c>
      <c r="E41" s="7">
        <f t="shared" ref="E41:L41" si="10">(E35-$N35)/$O35</f>
        <v>0</v>
      </c>
      <c r="F41" s="7">
        <f t="shared" si="10"/>
        <v>0.35836361571645309</v>
      </c>
      <c r="G41" s="7">
        <f t="shared" si="10"/>
        <v>0.27940407029225817</v>
      </c>
      <c r="H41" s="7">
        <f t="shared" si="10"/>
        <v>9.7280722281384013E-2</v>
      </c>
      <c r="I41" s="7">
        <f t="shared" si="10"/>
        <v>0.36366723866697492</v>
      </c>
      <c r="J41" s="7">
        <f t="shared" si="10"/>
        <v>0.11699873728188143</v>
      </c>
      <c r="K41" s="7">
        <f t="shared" si="10"/>
        <v>0.12924710424726746</v>
      </c>
      <c r="L41" s="7">
        <f t="shared" si="10"/>
        <v>0.49890962391012511</v>
      </c>
    </row>
    <row r="42" spans="2:15" x14ac:dyDescent="0.15">
      <c r="B42" s="2" t="s">
        <v>14</v>
      </c>
      <c r="C42" s="7">
        <f>(C36-$N36)/$O36</f>
        <v>0.18522421015033932</v>
      </c>
      <c r="D42" s="7">
        <f t="shared" ref="D42:L42" si="11">(D36-$N36)/$O36</f>
        <v>0.2658904484431443</v>
      </c>
      <c r="E42" s="7">
        <f t="shared" si="11"/>
        <v>8.8080359279873635E-2</v>
      </c>
      <c r="F42" s="7">
        <f t="shared" si="11"/>
        <v>0.34409157500062076</v>
      </c>
      <c r="G42" s="7">
        <f t="shared" si="11"/>
        <v>2.3321090566231179E-2</v>
      </c>
      <c r="H42" s="7">
        <f t="shared" si="11"/>
        <v>0</v>
      </c>
      <c r="I42" s="7">
        <f t="shared" si="11"/>
        <v>0.11544955677501051</v>
      </c>
      <c r="J42" s="7">
        <f t="shared" si="11"/>
        <v>0.3169954681937287</v>
      </c>
      <c r="K42" s="7">
        <f t="shared" si="11"/>
        <v>6.2497256226255814E-2</v>
      </c>
      <c r="L42" s="7">
        <f t="shared" si="11"/>
        <v>1</v>
      </c>
    </row>
    <row r="43" spans="2:15" x14ac:dyDescent="0.15">
      <c r="B43" s="3" t="s">
        <v>15</v>
      </c>
      <c r="C43" s="7">
        <f>(C37-$N37)/$O37</f>
        <v>0.87708793365865445</v>
      </c>
      <c r="D43" s="7">
        <f t="shared" ref="D43:L43" si="12">(D37-$N37)/$O37</f>
        <v>0.81984626729005405</v>
      </c>
      <c r="E43" s="7">
        <f t="shared" si="12"/>
        <v>0.83938902012551186</v>
      </c>
      <c r="F43" s="7">
        <f t="shared" si="12"/>
        <v>0.51045678225505464</v>
      </c>
      <c r="G43" s="7">
        <f t="shared" si="12"/>
        <v>0.40120927532342254</v>
      </c>
      <c r="H43" s="7">
        <f t="shared" si="12"/>
        <v>0.52564141719716717</v>
      </c>
      <c r="I43" s="7">
        <f t="shared" si="12"/>
        <v>0</v>
      </c>
      <c r="J43" s="7">
        <f t="shared" si="12"/>
        <v>0.61173024668579157</v>
      </c>
      <c r="K43" s="7">
        <f t="shared" si="12"/>
        <v>8.46517901781524E-2</v>
      </c>
      <c r="L43" s="7">
        <f t="shared" si="12"/>
        <v>1</v>
      </c>
    </row>
    <row r="45" spans="2:15" x14ac:dyDescent="0.15">
      <c r="B45" s="1" t="s">
        <v>24</v>
      </c>
      <c r="C45">
        <f>C40*0.4+C41*0.14+C42*0.15+C43*0.3</f>
        <v>0.76658654878749455</v>
      </c>
      <c r="D45">
        <f t="shared" ref="D45:L45" si="13">D40*0.4+D41*0.14+D42*0.15+D43*0.3</f>
        <v>0.49904739207625376</v>
      </c>
      <c r="E45" s="9">
        <f t="shared" si="13"/>
        <v>0.47256432364043366</v>
      </c>
      <c r="F45">
        <f t="shared" si="13"/>
        <v>0.43424138630356646</v>
      </c>
      <c r="G45">
        <f t="shared" si="13"/>
        <v>0.54739311205675978</v>
      </c>
      <c r="H45">
        <f t="shared" si="13"/>
        <v>0.3202809320060197</v>
      </c>
      <c r="I45">
        <f t="shared" si="13"/>
        <v>0.21383552820612972</v>
      </c>
      <c r="J45">
        <f t="shared" si="13"/>
        <v>0.64744821745426018</v>
      </c>
      <c r="K45">
        <f t="shared" si="13"/>
        <v>0.22765467401128928</v>
      </c>
      <c r="L45">
        <f t="shared" si="13"/>
        <v>0.51984734734741744</v>
      </c>
    </row>
    <row r="47" spans="2:15" x14ac:dyDescent="0.15">
      <c r="B47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abSelected="1" topLeftCell="A25" zoomScale="115" zoomScaleNormal="115" workbookViewId="0">
      <selection activeCell="I50" sqref="I50"/>
    </sheetView>
  </sheetViews>
  <sheetFormatPr defaultRowHeight="13.5" x14ac:dyDescent="0.15"/>
  <sheetData>
    <row r="1" spans="2:12" x14ac:dyDescent="0.15">
      <c r="B1" t="s">
        <v>12</v>
      </c>
    </row>
    <row r="2" spans="2:12" x14ac:dyDescent="0.15"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2" x14ac:dyDescent="0.15">
      <c r="B3" s="3" t="s">
        <v>1</v>
      </c>
      <c r="C3" s="8">
        <v>0.373857411167</v>
      </c>
      <c r="D3" s="8">
        <v>0.37026663256999998</v>
      </c>
      <c r="E3" s="8">
        <v>0.36650925794400002</v>
      </c>
      <c r="F3" s="8">
        <v>0.371742548911</v>
      </c>
      <c r="G3" s="8">
        <v>0.35646605354999999</v>
      </c>
      <c r="H3" s="8">
        <v>0.371405401764</v>
      </c>
      <c r="I3" s="8">
        <v>0.37198611865999998</v>
      </c>
      <c r="J3" s="8">
        <v>0.36389577761899999</v>
      </c>
      <c r="K3" s="8">
        <v>0.370179048264</v>
      </c>
      <c r="L3" s="8">
        <v>0.364534786517</v>
      </c>
    </row>
    <row r="4" spans="2:12" x14ac:dyDescent="0.15">
      <c r="B4" s="3" t="s">
        <v>2</v>
      </c>
      <c r="C4" s="8">
        <v>0.37026663256999998</v>
      </c>
      <c r="D4" s="8">
        <v>0.36756636893599998</v>
      </c>
      <c r="E4" s="8">
        <v>0.36360844947199999</v>
      </c>
      <c r="F4" s="8">
        <v>0.36865692472099998</v>
      </c>
      <c r="G4" s="8">
        <v>0.35357845766599999</v>
      </c>
      <c r="H4" s="8">
        <v>0.36813140342400003</v>
      </c>
      <c r="I4" s="8">
        <v>0.368749176066</v>
      </c>
      <c r="J4" s="8">
        <v>0.360810925038</v>
      </c>
      <c r="K4" s="8">
        <v>0.36693371059199997</v>
      </c>
      <c r="L4" s="8">
        <v>0.36109293377500001</v>
      </c>
    </row>
    <row r="5" spans="2:12" x14ac:dyDescent="0.15">
      <c r="B5" s="3" t="s">
        <v>3</v>
      </c>
      <c r="C5" s="8">
        <v>0.36650925794400002</v>
      </c>
      <c r="D5" s="8">
        <v>0.36360844947199999</v>
      </c>
      <c r="E5" s="8">
        <v>0.361418694426</v>
      </c>
      <c r="F5" s="8">
        <v>0.36536394800900002</v>
      </c>
      <c r="G5" s="8">
        <v>0.34991426120300001</v>
      </c>
      <c r="H5" s="8">
        <v>0.36437404970800003</v>
      </c>
      <c r="I5" s="8">
        <v>0.365142520453</v>
      </c>
      <c r="J5" s="8">
        <v>0.35752330901599999</v>
      </c>
      <c r="K5" s="8">
        <v>0.36303010125899998</v>
      </c>
      <c r="L5" s="8">
        <v>0.35736964978699998</v>
      </c>
    </row>
    <row r="6" spans="2:12" x14ac:dyDescent="0.15">
      <c r="B6" s="3" t="s">
        <v>4</v>
      </c>
      <c r="C6" s="8">
        <v>0.371742548911</v>
      </c>
      <c r="D6" s="8">
        <v>0.36865692472099998</v>
      </c>
      <c r="E6" s="8">
        <v>0.36536394800900002</v>
      </c>
      <c r="F6" s="8">
        <v>0.37132239293500002</v>
      </c>
      <c r="G6" s="8">
        <v>0.35498920100300002</v>
      </c>
      <c r="H6" s="8">
        <v>0.36981389723199998</v>
      </c>
      <c r="I6" s="8">
        <v>0.370541738994</v>
      </c>
      <c r="J6" s="8">
        <v>0.36240166329899998</v>
      </c>
      <c r="K6" s="8">
        <v>0.368436906974</v>
      </c>
      <c r="L6" s="8">
        <v>0.36296593907199998</v>
      </c>
    </row>
    <row r="7" spans="2:12" x14ac:dyDescent="0.15">
      <c r="B7" s="3" t="s">
        <v>5</v>
      </c>
      <c r="C7" s="8">
        <v>0.35646605354999999</v>
      </c>
      <c r="D7" s="8">
        <v>0.35357845766599999</v>
      </c>
      <c r="E7" s="8">
        <v>0.34991426120300001</v>
      </c>
      <c r="F7" s="8">
        <v>0.35498920100300002</v>
      </c>
      <c r="G7" s="8">
        <v>0.34195978987199999</v>
      </c>
      <c r="H7" s="8">
        <v>0.35466792170200001</v>
      </c>
      <c r="I7" s="8">
        <v>0.35520128838600001</v>
      </c>
      <c r="J7" s="8">
        <v>0.34818455242399998</v>
      </c>
      <c r="K7" s="8">
        <v>0.353856966025</v>
      </c>
      <c r="L7" s="8">
        <v>0.348278068878</v>
      </c>
    </row>
    <row r="8" spans="2:12" x14ac:dyDescent="0.15">
      <c r="B8" s="3" t="s">
        <v>6</v>
      </c>
      <c r="C8" s="8">
        <v>0.371405401764</v>
      </c>
      <c r="D8" s="8">
        <v>0.36813140342400003</v>
      </c>
      <c r="E8" s="8">
        <v>0.36437404970800003</v>
      </c>
      <c r="F8" s="8">
        <v>0.36981389723199998</v>
      </c>
      <c r="G8" s="8">
        <v>0.35466792170200001</v>
      </c>
      <c r="H8" s="8">
        <v>0.369680932726</v>
      </c>
      <c r="I8" s="8">
        <v>0.36972532195699997</v>
      </c>
      <c r="J8" s="8">
        <v>0.361804269791</v>
      </c>
      <c r="K8" s="8">
        <v>0.36794438317299999</v>
      </c>
      <c r="L8" s="8">
        <v>0.36245661030699999</v>
      </c>
    </row>
    <row r="9" spans="2:12" x14ac:dyDescent="0.15">
      <c r="B9" s="3" t="s">
        <v>7</v>
      </c>
      <c r="C9" s="8">
        <v>0.37198611865999998</v>
      </c>
      <c r="D9" s="8">
        <v>0.368749176066</v>
      </c>
      <c r="E9" s="8">
        <v>0.365142520453</v>
      </c>
      <c r="F9" s="8">
        <v>0.370541738994</v>
      </c>
      <c r="G9" s="8">
        <v>0.35520128838600001</v>
      </c>
      <c r="H9" s="8">
        <v>0.36972532195699997</v>
      </c>
      <c r="I9" s="8">
        <v>0.37102964560700002</v>
      </c>
      <c r="J9" s="8">
        <v>0.36265700273200002</v>
      </c>
      <c r="K9" s="8">
        <v>0.36867352265100001</v>
      </c>
      <c r="L9" s="8">
        <v>0.36291828786199998</v>
      </c>
    </row>
    <row r="10" spans="2:12" x14ac:dyDescent="0.15">
      <c r="B10" s="3" t="s">
        <v>8</v>
      </c>
      <c r="C10" s="8">
        <v>0.36389577761899999</v>
      </c>
      <c r="D10" s="8">
        <v>0.360810925038</v>
      </c>
      <c r="E10" s="8">
        <v>0.35752330901599999</v>
      </c>
      <c r="F10" s="8">
        <v>0.36240166329899998</v>
      </c>
      <c r="G10" s="8">
        <v>0.34818455242399998</v>
      </c>
      <c r="H10" s="8">
        <v>0.361804269791</v>
      </c>
      <c r="I10" s="8">
        <v>0.36265700273200002</v>
      </c>
      <c r="J10" s="8">
        <v>0.35547669349</v>
      </c>
      <c r="K10" s="8">
        <v>0.36090020689300001</v>
      </c>
      <c r="L10" s="8">
        <v>0.35516523878200001</v>
      </c>
    </row>
    <row r="11" spans="2:12" x14ac:dyDescent="0.15">
      <c r="B11" s="3" t="s">
        <v>9</v>
      </c>
      <c r="C11" s="8">
        <v>0.370179048264</v>
      </c>
      <c r="D11" s="8">
        <v>0.36693371059199997</v>
      </c>
      <c r="E11" s="8">
        <v>0.36303010125899998</v>
      </c>
      <c r="F11" s="8">
        <v>0.368436906974</v>
      </c>
      <c r="G11" s="8">
        <v>0.353856966025</v>
      </c>
      <c r="H11" s="8">
        <v>0.36794438317299999</v>
      </c>
      <c r="I11" s="8">
        <v>0.36867352265100001</v>
      </c>
      <c r="J11" s="8">
        <v>0.36090020689300001</v>
      </c>
      <c r="K11" s="8">
        <v>0.36768513024400001</v>
      </c>
      <c r="L11" s="8">
        <v>0.36141909448999998</v>
      </c>
    </row>
    <row r="12" spans="2:12" x14ac:dyDescent="0.15">
      <c r="B12" s="3" t="s">
        <v>10</v>
      </c>
      <c r="C12" s="8">
        <v>0.364534786517</v>
      </c>
      <c r="D12" s="8">
        <v>0.36109293377500001</v>
      </c>
      <c r="E12" s="8">
        <v>0.35736964978699998</v>
      </c>
      <c r="F12" s="8">
        <v>0.36296593907199998</v>
      </c>
      <c r="G12" s="8">
        <v>0.348278068878</v>
      </c>
      <c r="H12" s="8">
        <v>0.36245661030699999</v>
      </c>
      <c r="I12" s="8">
        <v>0.36291828786199998</v>
      </c>
      <c r="J12" s="8">
        <v>0.35516523878200001</v>
      </c>
      <c r="K12" s="8">
        <v>0.36141909448999998</v>
      </c>
      <c r="L12" s="8">
        <v>0.35683767945700001</v>
      </c>
    </row>
    <row r="13" spans="2:12" x14ac:dyDescent="0.15">
      <c r="B13" s="4" t="s">
        <v>11</v>
      </c>
      <c r="C13" s="3">
        <f>SUM(C3:C12)</f>
        <v>3.6808430369659999</v>
      </c>
      <c r="D13" s="3">
        <f t="shared" ref="D13:L13" si="0">SUM(D3:D12)</f>
        <v>3.64939498226</v>
      </c>
      <c r="E13" s="3">
        <f t="shared" si="0"/>
        <v>3.614254241277</v>
      </c>
      <c r="F13" s="3">
        <f t="shared" si="0"/>
        <v>3.6662351611499999</v>
      </c>
      <c r="G13" s="3">
        <f t="shared" si="0"/>
        <v>3.5170965607090001</v>
      </c>
      <c r="H13" s="3">
        <f t="shared" si="0"/>
        <v>3.660004191784</v>
      </c>
      <c r="I13" s="3">
        <f t="shared" si="0"/>
        <v>3.666624623368</v>
      </c>
      <c r="J13" s="3">
        <f t="shared" si="0"/>
        <v>3.5888196390839995</v>
      </c>
      <c r="K13" s="3">
        <f t="shared" si="0"/>
        <v>3.6490590705649999</v>
      </c>
      <c r="L13" s="3">
        <f t="shared" si="0"/>
        <v>3.5930382889270001</v>
      </c>
    </row>
    <row r="14" spans="2:12" x14ac:dyDescent="0.15">
      <c r="B14" s="5" t="s">
        <v>16</v>
      </c>
      <c r="C14" s="3">
        <f>C13/10</f>
        <v>0.3680843036966</v>
      </c>
      <c r="D14" s="3">
        <f t="shared" ref="D14:L14" si="1">D13/10</f>
        <v>0.36493949822600003</v>
      </c>
      <c r="E14" s="3">
        <f t="shared" si="1"/>
        <v>0.36142542412770001</v>
      </c>
      <c r="F14" s="3">
        <f t="shared" si="1"/>
        <v>0.36662351611499999</v>
      </c>
      <c r="G14" s="3">
        <f t="shared" si="1"/>
        <v>0.35170965607089999</v>
      </c>
      <c r="H14" s="3">
        <f t="shared" si="1"/>
        <v>0.36600041917839998</v>
      </c>
      <c r="I14" s="3">
        <f t="shared" si="1"/>
        <v>0.3666624623368</v>
      </c>
      <c r="J14" s="3">
        <f t="shared" si="1"/>
        <v>0.35888196390839994</v>
      </c>
      <c r="K14" s="3">
        <f t="shared" si="1"/>
        <v>0.3649059070565</v>
      </c>
      <c r="L14" s="3">
        <f t="shared" si="1"/>
        <v>0.35930382889270002</v>
      </c>
    </row>
    <row r="16" spans="2:12" ht="13.5" customHeight="1" x14ac:dyDescent="0.15">
      <c r="B16" s="2" t="s">
        <v>13</v>
      </c>
      <c r="C16" s="3">
        <v>2014.5479452054794</v>
      </c>
      <c r="D16" s="3">
        <v>2014.4569536423842</v>
      </c>
      <c r="E16" s="3">
        <v>2014.5222929936306</v>
      </c>
      <c r="F16" s="3">
        <v>2014.4657534246576</v>
      </c>
      <c r="G16" s="3">
        <v>2014.5</v>
      </c>
      <c r="H16" s="3">
        <v>2014.5089285714287</v>
      </c>
      <c r="I16" s="3">
        <v>2014.4594594594594</v>
      </c>
      <c r="J16" s="3">
        <v>2014.4812030075188</v>
      </c>
      <c r="K16" s="3">
        <v>2014.4973821989529</v>
      </c>
      <c r="L16" s="3">
        <v>2014.5254237288136</v>
      </c>
    </row>
    <row r="17" spans="2:12" ht="14.25" customHeight="1" x14ac:dyDescent="0.15">
      <c r="B17" s="2" t="s">
        <v>14</v>
      </c>
      <c r="C17" s="3">
        <v>7.595890410958904</v>
      </c>
      <c r="D17" s="3">
        <v>8.5430463576158946</v>
      </c>
      <c r="E17" s="3">
        <v>17.191082802547772</v>
      </c>
      <c r="F17" s="3">
        <v>6.4863013698630141</v>
      </c>
      <c r="G17" s="3">
        <v>9.1999999999999993</v>
      </c>
      <c r="H17" s="3">
        <v>11.901785714285714</v>
      </c>
      <c r="I17" s="3">
        <v>7.1756756756756754</v>
      </c>
      <c r="J17" s="3">
        <v>7.3909774436090228</v>
      </c>
      <c r="K17" s="3">
        <v>8.513089005235603</v>
      </c>
      <c r="L17" s="3">
        <v>7.406779661016949</v>
      </c>
    </row>
    <row r="18" spans="2:12" x14ac:dyDescent="0.15">
      <c r="B18" s="3" t="s">
        <v>15</v>
      </c>
      <c r="C18" s="3">
        <v>6.2216037181342984E-2</v>
      </c>
      <c r="D18" s="3">
        <v>8.1756713452707519E-2</v>
      </c>
      <c r="E18" s="3">
        <v>6.4909101669429717E-2</v>
      </c>
      <c r="F18" s="3">
        <v>6.7348630118764533E-2</v>
      </c>
      <c r="G18" s="3">
        <v>7.3096176993864032E-2</v>
      </c>
      <c r="H18" s="3">
        <v>6.8835414857184543E-2</v>
      </c>
      <c r="I18" s="3">
        <v>9.1449740725858764E-2</v>
      </c>
      <c r="J18" s="3">
        <v>9.339361513177763E-2</v>
      </c>
      <c r="K18" s="3">
        <v>7.9676978306390256E-2</v>
      </c>
      <c r="L18" s="3">
        <v>6.7686306832695511E-2</v>
      </c>
    </row>
    <row r="20" spans="2:12" x14ac:dyDescent="0.15">
      <c r="B20" s="1"/>
    </row>
    <row r="21" spans="2:12" x14ac:dyDescent="0.15">
      <c r="B21" s="6"/>
      <c r="C21" s="6"/>
      <c r="D21" s="6"/>
      <c r="E21" s="6"/>
      <c r="F21" s="1"/>
    </row>
    <row r="29" spans="2:12" x14ac:dyDescent="0.15">
      <c r="G29" t="s">
        <v>17</v>
      </c>
    </row>
    <row r="30" spans="2:12" x14ac:dyDescent="0.15">
      <c r="G30" t="s">
        <v>25</v>
      </c>
    </row>
    <row r="32" spans="2:12" x14ac:dyDescent="0.15">
      <c r="B32" t="s">
        <v>23</v>
      </c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</row>
    <row r="33" spans="2:15" x14ac:dyDescent="0.15">
      <c r="B33" t="s">
        <v>18</v>
      </c>
      <c r="M33" t="s">
        <v>20</v>
      </c>
      <c r="N33" t="s">
        <v>21</v>
      </c>
      <c r="O33" t="s">
        <v>22</v>
      </c>
    </row>
    <row r="34" spans="2:15" x14ac:dyDescent="0.15">
      <c r="B34" s="5" t="s">
        <v>16</v>
      </c>
      <c r="C34" s="3">
        <f>C14</f>
        <v>0.3680843036966</v>
      </c>
      <c r="D34" s="3">
        <f t="shared" ref="D34:L34" si="2">D14</f>
        <v>0.36493949822600003</v>
      </c>
      <c r="E34" s="3">
        <f t="shared" si="2"/>
        <v>0.36142542412770001</v>
      </c>
      <c r="F34" s="3">
        <f t="shared" si="2"/>
        <v>0.36662351611499999</v>
      </c>
      <c r="G34" s="3">
        <f t="shared" si="2"/>
        <v>0.35170965607089999</v>
      </c>
      <c r="H34" s="3">
        <f t="shared" si="2"/>
        <v>0.36600041917839998</v>
      </c>
      <c r="I34" s="3">
        <f t="shared" si="2"/>
        <v>0.3666624623368</v>
      </c>
      <c r="J34" s="3">
        <f t="shared" si="2"/>
        <v>0.35888196390839994</v>
      </c>
      <c r="K34" s="3">
        <f t="shared" si="2"/>
        <v>0.3649059070565</v>
      </c>
      <c r="L34" s="3">
        <f t="shared" si="2"/>
        <v>0.35930382889270002</v>
      </c>
      <c r="M34">
        <f>MAX(C34:L34)</f>
        <v>0.3680843036966</v>
      </c>
      <c r="N34">
        <f>MIN(C34:L34)</f>
        <v>0.35170965607089999</v>
      </c>
      <c r="O34">
        <f>M34-N34</f>
        <v>1.6374647625700012E-2</v>
      </c>
    </row>
    <row r="35" spans="2:15" x14ac:dyDescent="0.15">
      <c r="B35" s="2" t="s">
        <v>13</v>
      </c>
      <c r="C35" s="3">
        <f>C16</f>
        <v>2014.5479452054794</v>
      </c>
      <c r="D35" s="3">
        <f t="shared" ref="D35:L35" si="3">D16</f>
        <v>2014.4569536423842</v>
      </c>
      <c r="E35" s="3">
        <f t="shared" si="3"/>
        <v>2014.5222929936306</v>
      </c>
      <c r="F35" s="3">
        <f t="shared" si="3"/>
        <v>2014.4657534246576</v>
      </c>
      <c r="G35" s="3">
        <f t="shared" si="3"/>
        <v>2014.5</v>
      </c>
      <c r="H35" s="3">
        <f t="shared" si="3"/>
        <v>2014.5089285714287</v>
      </c>
      <c r="I35" s="3">
        <f t="shared" si="3"/>
        <v>2014.4594594594594</v>
      </c>
      <c r="J35" s="3">
        <f t="shared" si="3"/>
        <v>2014.4812030075188</v>
      </c>
      <c r="K35" s="3">
        <f t="shared" si="3"/>
        <v>2014.4973821989529</v>
      </c>
      <c r="L35" s="3">
        <f t="shared" si="3"/>
        <v>2014.5254237288136</v>
      </c>
      <c r="M35">
        <f t="shared" ref="M35:M37" si="4">MAX(C35:L35)</f>
        <v>2014.5479452054794</v>
      </c>
      <c r="N35">
        <f t="shared" ref="N35:N37" si="5">MIN(C35:L35)</f>
        <v>2014.4569536423842</v>
      </c>
      <c r="O35">
        <f t="shared" ref="O35:O37" si="6">M35-N35</f>
        <v>9.0991563095258243E-2</v>
      </c>
    </row>
    <row r="36" spans="2:15" x14ac:dyDescent="0.15">
      <c r="B36" s="2" t="s">
        <v>14</v>
      </c>
      <c r="C36" s="3">
        <f t="shared" ref="C36:L37" si="7">C17</f>
        <v>7.595890410958904</v>
      </c>
      <c r="D36" s="3">
        <f t="shared" si="7"/>
        <v>8.5430463576158946</v>
      </c>
      <c r="E36" s="3">
        <f t="shared" si="7"/>
        <v>17.191082802547772</v>
      </c>
      <c r="F36" s="3">
        <f t="shared" si="7"/>
        <v>6.4863013698630141</v>
      </c>
      <c r="G36" s="3">
        <f t="shared" si="7"/>
        <v>9.1999999999999993</v>
      </c>
      <c r="H36" s="3">
        <f t="shared" si="7"/>
        <v>11.901785714285714</v>
      </c>
      <c r="I36" s="3">
        <f t="shared" si="7"/>
        <v>7.1756756756756754</v>
      </c>
      <c r="J36" s="3">
        <f t="shared" si="7"/>
        <v>7.3909774436090228</v>
      </c>
      <c r="K36" s="3">
        <f t="shared" si="7"/>
        <v>8.513089005235603</v>
      </c>
      <c r="L36" s="3">
        <f t="shared" si="7"/>
        <v>7.406779661016949</v>
      </c>
      <c r="M36">
        <f t="shared" si="4"/>
        <v>17.191082802547772</v>
      </c>
      <c r="N36">
        <f t="shared" si="5"/>
        <v>6.4863013698630141</v>
      </c>
      <c r="O36">
        <f t="shared" si="6"/>
        <v>10.704781432684758</v>
      </c>
    </row>
    <row r="37" spans="2:15" x14ac:dyDescent="0.15">
      <c r="B37" s="3" t="s">
        <v>15</v>
      </c>
      <c r="C37" s="3">
        <f t="shared" si="7"/>
        <v>6.2216037181342984E-2</v>
      </c>
      <c r="D37" s="3">
        <f t="shared" si="7"/>
        <v>8.1756713452707519E-2</v>
      </c>
      <c r="E37" s="3">
        <f t="shared" si="7"/>
        <v>6.4909101669429717E-2</v>
      </c>
      <c r="F37" s="3">
        <f t="shared" si="7"/>
        <v>6.7348630118764533E-2</v>
      </c>
      <c r="G37" s="3">
        <f t="shared" si="7"/>
        <v>7.3096176993864032E-2</v>
      </c>
      <c r="H37" s="3">
        <f t="shared" si="7"/>
        <v>6.8835414857184543E-2</v>
      </c>
      <c r="I37" s="3">
        <f t="shared" si="7"/>
        <v>9.1449740725858764E-2</v>
      </c>
      <c r="J37" s="3">
        <f t="shared" si="7"/>
        <v>9.339361513177763E-2</v>
      </c>
      <c r="K37" s="3">
        <f t="shared" si="7"/>
        <v>7.9676978306390256E-2</v>
      </c>
      <c r="L37" s="3">
        <f t="shared" si="7"/>
        <v>6.7686306832695511E-2</v>
      </c>
      <c r="M37">
        <f t="shared" si="4"/>
        <v>9.339361513177763E-2</v>
      </c>
      <c r="N37">
        <f t="shared" si="5"/>
        <v>6.2216037181342984E-2</v>
      </c>
      <c r="O37">
        <f t="shared" si="6"/>
        <v>3.1177577950434646E-2</v>
      </c>
    </row>
    <row r="39" spans="2:15" x14ac:dyDescent="0.15">
      <c r="B39" s="1" t="s">
        <v>19</v>
      </c>
    </row>
    <row r="40" spans="2:15" x14ac:dyDescent="0.15">
      <c r="B40" s="5" t="s">
        <v>16</v>
      </c>
      <c r="C40" s="7">
        <f>($M34-C34)/$O34</f>
        <v>0</v>
      </c>
      <c r="D40" s="7">
        <f t="shared" ref="D40:L40" si="8">($M34-D34)/$O34</f>
        <v>0.19205332184762275</v>
      </c>
      <c r="E40" s="7">
        <f t="shared" si="8"/>
        <v>0.40665788486641241</v>
      </c>
      <c r="F40" s="7">
        <f t="shared" si="8"/>
        <v>8.9210321650360469E-2</v>
      </c>
      <c r="G40" s="7">
        <f t="shared" si="8"/>
        <v>1</v>
      </c>
      <c r="H40" s="7">
        <f t="shared" si="8"/>
        <v>0.12726286182362556</v>
      </c>
      <c r="I40" s="7">
        <f t="shared" si="8"/>
        <v>8.68318752440463E-2</v>
      </c>
      <c r="J40" s="7">
        <f t="shared" si="8"/>
        <v>0.56198704232004304</v>
      </c>
      <c r="K40" s="7">
        <f t="shared" si="8"/>
        <v>0.19410473512184206</v>
      </c>
      <c r="L40" s="7">
        <f t="shared" si="8"/>
        <v>0.53622374078566604</v>
      </c>
    </row>
    <row r="41" spans="2:15" x14ac:dyDescent="0.15">
      <c r="B41" s="2" t="s">
        <v>13</v>
      </c>
      <c r="C41" s="7">
        <f>(C35-$N35)/$O35</f>
        <v>1</v>
      </c>
      <c r="D41" s="7">
        <f>(D35-$N35)/$O35</f>
        <v>0</v>
      </c>
      <c r="E41" s="7">
        <f t="shared" ref="E41:L41" si="9">(E35-$N35)/$O35</f>
        <v>0.71808142451614321</v>
      </c>
      <c r="F41" s="7">
        <f t="shared" si="9"/>
        <v>9.6709870388611771E-2</v>
      </c>
      <c r="G41" s="7">
        <f t="shared" si="9"/>
        <v>0.47308075772648195</v>
      </c>
      <c r="H41" s="7">
        <f t="shared" si="9"/>
        <v>0.57120602478362259</v>
      </c>
      <c r="I41" s="7">
        <f t="shared" si="9"/>
        <v>2.7539004606017436E-2</v>
      </c>
      <c r="J41" s="7">
        <f t="shared" si="9"/>
        <v>0.2665012481352636</v>
      </c>
      <c r="K41" s="7">
        <f t="shared" si="9"/>
        <v>0.44431104591959758</v>
      </c>
      <c r="L41" s="7">
        <f t="shared" si="9"/>
        <v>0.75248829781901905</v>
      </c>
    </row>
    <row r="42" spans="2:15" x14ac:dyDescent="0.15">
      <c r="B42" s="2" t="s">
        <v>14</v>
      </c>
      <c r="C42" s="7">
        <f>(C36-$N36)/$O36</f>
        <v>0.10365359144167086</v>
      </c>
      <c r="D42" s="7">
        <f t="shared" ref="D42:L43" si="10">(D36-$N36)/$O36</f>
        <v>0.19213330049626703</v>
      </c>
      <c r="E42" s="7">
        <f t="shared" si="10"/>
        <v>1</v>
      </c>
      <c r="F42" s="7">
        <f t="shared" si="10"/>
        <v>0</v>
      </c>
      <c r="G42" s="7">
        <f t="shared" si="10"/>
        <v>0.25350341314314812</v>
      </c>
      <c r="H42" s="7">
        <f t="shared" si="10"/>
        <v>0.50589396696019195</v>
      </c>
      <c r="I42" s="7">
        <f t="shared" si="10"/>
        <v>6.4398727815946299E-2</v>
      </c>
      <c r="J42" s="7">
        <f t="shared" si="10"/>
        <v>8.4511400763753478E-2</v>
      </c>
      <c r="K42" s="7">
        <f t="shared" si="10"/>
        <v>0.18933479848399584</v>
      </c>
      <c r="L42" s="7">
        <f t="shared" si="10"/>
        <v>8.5987583860745773E-2</v>
      </c>
    </row>
    <row r="43" spans="2:15" x14ac:dyDescent="0.15">
      <c r="B43" s="3" t="s">
        <v>15</v>
      </c>
      <c r="C43" s="7">
        <f>(C37-$N37)/$O37</f>
        <v>0</v>
      </c>
      <c r="D43" s="7">
        <f t="shared" si="10"/>
        <v>0.62675414692025877</v>
      </c>
      <c r="E43" s="7">
        <f t="shared" si="10"/>
        <v>8.637824568566875E-2</v>
      </c>
      <c r="F43" s="7">
        <f t="shared" si="10"/>
        <v>0.16462449217771885</v>
      </c>
      <c r="G43" s="7">
        <f t="shared" si="10"/>
        <v>0.34897322139064263</v>
      </c>
      <c r="H43" s="7">
        <f t="shared" si="10"/>
        <v>0.2123121201513756</v>
      </c>
      <c r="I43" s="7">
        <f t="shared" si="10"/>
        <v>0.93765152607398849</v>
      </c>
      <c r="J43" s="7">
        <f t="shared" si="10"/>
        <v>1</v>
      </c>
      <c r="K43" s="7">
        <f t="shared" si="10"/>
        <v>0.56004803044053808</v>
      </c>
      <c r="L43" s="7">
        <f t="shared" si="10"/>
        <v>0.17545524735914472</v>
      </c>
    </row>
    <row r="45" spans="2:15" x14ac:dyDescent="0.15">
      <c r="B45" s="1" t="s">
        <v>24</v>
      </c>
      <c r="C45">
        <f>C40*0.4+C41*0.14+C42*0.15+C43*0.3</f>
        <v>0.15554803871625064</v>
      </c>
      <c r="D45">
        <f t="shared" ref="D45:L45" si="11">D40*0.4+D41*0.14+D42*0.15+D43*0.3</f>
        <v>0.29366756788956677</v>
      </c>
      <c r="E45" s="9">
        <f t="shared" si="11"/>
        <v>0.43910802708452568</v>
      </c>
      <c r="F45">
        <f t="shared" si="11"/>
        <v>9.8610858167865495E-2</v>
      </c>
      <c r="G45">
        <f t="shared" si="11"/>
        <v>0.60894878447037248</v>
      </c>
      <c r="H45">
        <f t="shared" si="11"/>
        <v>0.2704517192885989</v>
      </c>
      <c r="I45">
        <f t="shared" si="11"/>
        <v>0.32954347773704945</v>
      </c>
      <c r="J45">
        <f t="shared" si="11"/>
        <v>0.57478170178151711</v>
      </c>
      <c r="K45">
        <f t="shared" si="11"/>
        <v>0.33626006938224129</v>
      </c>
      <c r="L45">
        <f t="shared" si="11"/>
        <v>0.38537256979578438</v>
      </c>
    </row>
    <row r="47" spans="2:15" x14ac:dyDescent="0.15">
      <c r="B47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2012-2013</vt:lpstr>
      <vt:lpstr>2013-2014</vt:lpstr>
      <vt:lpstr>2014-2015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2017-08-20T08:09:13Z</dcterms:modified>
</cp:coreProperties>
</file>