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013-2014" sheetId="3" r:id="rId1"/>
    <sheet name="2003-2004" sheetId="2" r:id="rId2"/>
  </sheets>
  <calcPr calcId="152511"/>
</workbook>
</file>

<file path=xl/calcChain.xml><?xml version="1.0" encoding="utf-8"?>
<calcChain xmlns="http://schemas.openxmlformats.org/spreadsheetml/2006/main">
  <c r="L37" i="3" l="1"/>
  <c r="K37" i="3"/>
  <c r="J37" i="3"/>
  <c r="I37" i="3"/>
  <c r="H37" i="3"/>
  <c r="G37" i="3"/>
  <c r="F37" i="3"/>
  <c r="E37" i="3"/>
  <c r="D37" i="3"/>
  <c r="C37" i="3"/>
  <c r="L36" i="3"/>
  <c r="K36" i="3"/>
  <c r="J36" i="3"/>
  <c r="I36" i="3"/>
  <c r="H36" i="3"/>
  <c r="G36" i="3"/>
  <c r="F36" i="3"/>
  <c r="E36" i="3"/>
  <c r="D36" i="3"/>
  <c r="C36" i="3"/>
  <c r="L35" i="3"/>
  <c r="K35" i="3"/>
  <c r="J35" i="3"/>
  <c r="I35" i="3"/>
  <c r="H35" i="3"/>
  <c r="G35" i="3"/>
  <c r="F35" i="3"/>
  <c r="E35" i="3"/>
  <c r="D35" i="3"/>
  <c r="C35" i="3"/>
  <c r="L13" i="3"/>
  <c r="L14" i="3" s="1"/>
  <c r="L34" i="3" s="1"/>
  <c r="K13" i="3"/>
  <c r="K14" i="3" s="1"/>
  <c r="K34" i="3" s="1"/>
  <c r="J13" i="3"/>
  <c r="J14" i="3" s="1"/>
  <c r="J34" i="3" s="1"/>
  <c r="I13" i="3"/>
  <c r="I14" i="3" s="1"/>
  <c r="I34" i="3" s="1"/>
  <c r="H13" i="3"/>
  <c r="H14" i="3" s="1"/>
  <c r="H34" i="3" s="1"/>
  <c r="G13" i="3"/>
  <c r="G14" i="3" s="1"/>
  <c r="G34" i="3" s="1"/>
  <c r="F13" i="3"/>
  <c r="F14" i="3" s="1"/>
  <c r="F34" i="3" s="1"/>
  <c r="E13" i="3"/>
  <c r="E14" i="3" s="1"/>
  <c r="E34" i="3" s="1"/>
  <c r="D13" i="3"/>
  <c r="D14" i="3" s="1"/>
  <c r="D34" i="3" s="1"/>
  <c r="C13" i="3"/>
  <c r="C14" i="3" s="1"/>
  <c r="C34" i="3" s="1"/>
  <c r="L37" i="2"/>
  <c r="K37" i="2"/>
  <c r="J37" i="2"/>
  <c r="I37" i="2"/>
  <c r="H37" i="2"/>
  <c r="G37" i="2"/>
  <c r="F37" i="2"/>
  <c r="E37" i="2"/>
  <c r="D37" i="2"/>
  <c r="C37" i="2"/>
  <c r="L36" i="2"/>
  <c r="K36" i="2"/>
  <c r="J36" i="2"/>
  <c r="I36" i="2"/>
  <c r="H36" i="2"/>
  <c r="G36" i="2"/>
  <c r="F36" i="2"/>
  <c r="E36" i="2"/>
  <c r="N36" i="2" s="1"/>
  <c r="D36" i="2"/>
  <c r="C36" i="2"/>
  <c r="M35" i="2"/>
  <c r="L35" i="2"/>
  <c r="K35" i="2"/>
  <c r="J35" i="2"/>
  <c r="I35" i="2"/>
  <c r="H35" i="2"/>
  <c r="G35" i="2"/>
  <c r="F35" i="2"/>
  <c r="E35" i="2"/>
  <c r="D35" i="2"/>
  <c r="C35" i="2"/>
  <c r="L13" i="2"/>
  <c r="L14" i="2" s="1"/>
  <c r="L34" i="2" s="1"/>
  <c r="K13" i="2"/>
  <c r="K14" i="2" s="1"/>
  <c r="K34" i="2" s="1"/>
  <c r="J13" i="2"/>
  <c r="J14" i="2" s="1"/>
  <c r="J34" i="2" s="1"/>
  <c r="I13" i="2"/>
  <c r="I14" i="2" s="1"/>
  <c r="I34" i="2" s="1"/>
  <c r="H13" i="2"/>
  <c r="H14" i="2" s="1"/>
  <c r="H34" i="2" s="1"/>
  <c r="G13" i="2"/>
  <c r="G14" i="2" s="1"/>
  <c r="G34" i="2" s="1"/>
  <c r="F13" i="2"/>
  <c r="F14" i="2" s="1"/>
  <c r="F34" i="2" s="1"/>
  <c r="E13" i="2"/>
  <c r="E14" i="2" s="1"/>
  <c r="E34" i="2" s="1"/>
  <c r="D13" i="2"/>
  <c r="D14" i="2" s="1"/>
  <c r="D34" i="2" s="1"/>
  <c r="C13" i="2"/>
  <c r="C14" i="2" s="1"/>
  <c r="C34" i="2" s="1"/>
  <c r="N35" i="3" l="1"/>
  <c r="N36" i="3"/>
  <c r="G42" i="3" s="1"/>
  <c r="N34" i="3"/>
  <c r="M34" i="3"/>
  <c r="M35" i="3"/>
  <c r="M37" i="3"/>
  <c r="N37" i="3"/>
  <c r="M36" i="3"/>
  <c r="O36" i="3" s="1"/>
  <c r="J42" i="3" s="1"/>
  <c r="N34" i="2"/>
  <c r="M34" i="2"/>
  <c r="N35" i="2"/>
  <c r="M37" i="2"/>
  <c r="N37" i="2"/>
  <c r="M36" i="2"/>
  <c r="O36" i="2" s="1"/>
  <c r="H42" i="2" s="1"/>
  <c r="L41" i="3" l="1"/>
  <c r="O35" i="3"/>
  <c r="J41" i="3" s="1"/>
  <c r="J42" i="2"/>
  <c r="E41" i="3"/>
  <c r="O37" i="3"/>
  <c r="J43" i="3" s="1"/>
  <c r="C42" i="3"/>
  <c r="K43" i="3"/>
  <c r="E43" i="3"/>
  <c r="E42" i="3"/>
  <c r="K42" i="3"/>
  <c r="C41" i="3"/>
  <c r="L43" i="3"/>
  <c r="G41" i="3"/>
  <c r="I42" i="3"/>
  <c r="K41" i="3"/>
  <c r="D43" i="3"/>
  <c r="I41" i="3"/>
  <c r="D42" i="3"/>
  <c r="D41" i="3"/>
  <c r="F42" i="3"/>
  <c r="L42" i="3"/>
  <c r="H42" i="3"/>
  <c r="I43" i="3"/>
  <c r="H43" i="3"/>
  <c r="O34" i="3"/>
  <c r="C40" i="3" s="1"/>
  <c r="H41" i="3"/>
  <c r="F41" i="3"/>
  <c r="I42" i="2"/>
  <c r="O34" i="2"/>
  <c r="J40" i="2" s="1"/>
  <c r="C42" i="2"/>
  <c r="D42" i="2"/>
  <c r="G42" i="2"/>
  <c r="K42" i="2"/>
  <c r="E42" i="2"/>
  <c r="L42" i="2"/>
  <c r="F42" i="2"/>
  <c r="O37" i="2"/>
  <c r="K43" i="2" s="1"/>
  <c r="O35" i="2"/>
  <c r="J41" i="2" s="1"/>
  <c r="C45" i="3" l="1"/>
  <c r="F43" i="3"/>
  <c r="C43" i="3"/>
  <c r="G43" i="3"/>
  <c r="E43" i="2"/>
  <c r="H40" i="2"/>
  <c r="I40" i="2"/>
  <c r="D40" i="2"/>
  <c r="C40" i="2"/>
  <c r="K40" i="2"/>
  <c r="L40" i="2"/>
  <c r="E40" i="2"/>
  <c r="G40" i="2"/>
  <c r="F40" i="2"/>
  <c r="D40" i="3"/>
  <c r="D45" i="3" s="1"/>
  <c r="K40" i="3"/>
  <c r="K45" i="3" s="1"/>
  <c r="L40" i="3"/>
  <c r="L45" i="3" s="1"/>
  <c r="F40" i="3"/>
  <c r="F45" i="3" s="1"/>
  <c r="G40" i="3"/>
  <c r="G45" i="3" s="1"/>
  <c r="H40" i="3"/>
  <c r="H45" i="3" s="1"/>
  <c r="E40" i="3"/>
  <c r="E45" i="3" s="1"/>
  <c r="I40" i="3"/>
  <c r="I45" i="3" s="1"/>
  <c r="J40" i="3"/>
  <c r="J45" i="3" s="1"/>
  <c r="I43" i="2"/>
  <c r="C43" i="2"/>
  <c r="G43" i="2"/>
  <c r="J43" i="2"/>
  <c r="J45" i="2" s="1"/>
  <c r="F43" i="2"/>
  <c r="G41" i="2"/>
  <c r="K41" i="2"/>
  <c r="I41" i="2"/>
  <c r="E41" i="2"/>
  <c r="F41" i="2"/>
  <c r="C41" i="2"/>
  <c r="H41" i="2"/>
  <c r="H43" i="2"/>
  <c r="L43" i="2"/>
  <c r="L41" i="2"/>
  <c r="D43" i="2"/>
  <c r="D41" i="2"/>
  <c r="E45" i="2" l="1"/>
  <c r="C45" i="2"/>
  <c r="D45" i="2"/>
  <c r="I45" i="2"/>
  <c r="H45" i="2"/>
  <c r="G45" i="2"/>
  <c r="F45" i="2"/>
  <c r="L45" i="2"/>
  <c r="K45" i="2"/>
</calcChain>
</file>

<file path=xl/sharedStrings.xml><?xml version="1.0" encoding="utf-8"?>
<sst xmlns="http://schemas.openxmlformats.org/spreadsheetml/2006/main" count="88" uniqueCount="26">
  <si>
    <t>主题</t>
  </si>
  <si>
    <t>Topic0</t>
  </si>
  <si>
    <t>Topic1</t>
  </si>
  <si>
    <t>Topic2</t>
  </si>
  <si>
    <t>Topic3</t>
  </si>
  <si>
    <t>Topic4</t>
  </si>
  <si>
    <t>Topic5</t>
  </si>
  <si>
    <t>Topic6</t>
  </si>
  <si>
    <t>Topic7</t>
  </si>
  <si>
    <t>Topic8</t>
  </si>
  <si>
    <t>Topic9</t>
  </si>
  <si>
    <t>结果</t>
  </si>
  <si>
    <t>创新性</t>
    <phoneticPr fontId="3" type="noConversion"/>
  </si>
  <si>
    <r>
      <rPr>
        <sz val="7.5"/>
        <color theme="1"/>
        <rFont val="宋体"/>
        <family val="2"/>
      </rPr>
      <t>新颖性</t>
    </r>
    <phoneticPr fontId="3" type="noConversion"/>
  </si>
  <si>
    <r>
      <rPr>
        <sz val="7.5"/>
        <color theme="1"/>
        <rFont val="宋体"/>
        <family val="2"/>
      </rPr>
      <t>高关注度</t>
    </r>
    <phoneticPr fontId="3" type="noConversion"/>
  </si>
  <si>
    <r>
      <rPr>
        <sz val="7.5"/>
        <color theme="1"/>
        <rFont val="宋体"/>
        <family val="2"/>
      </rPr>
      <t>学科交叉度</t>
    </r>
    <phoneticPr fontId="3" type="noConversion"/>
  </si>
  <si>
    <t>创新性</t>
    <phoneticPr fontId="3" type="noConversion"/>
  </si>
  <si>
    <t>正向指标</t>
    <phoneticPr fontId="3" type="noConversion"/>
  </si>
  <si>
    <t>原始数据</t>
    <phoneticPr fontId="3" type="noConversion"/>
  </si>
  <si>
    <r>
      <rPr>
        <sz val="7.5"/>
        <color theme="1"/>
        <rFont val="宋体"/>
        <family val="2"/>
      </rPr>
      <t>标准化数据</t>
    </r>
    <phoneticPr fontId="3" type="noConversion"/>
  </si>
  <si>
    <t>max</t>
    <phoneticPr fontId="3" type="noConversion"/>
  </si>
  <si>
    <t>min</t>
    <phoneticPr fontId="3" type="noConversion"/>
  </si>
  <si>
    <t>max-min</t>
    <phoneticPr fontId="3" type="noConversion"/>
  </si>
  <si>
    <t>topic</t>
    <phoneticPr fontId="3" type="noConversion"/>
  </si>
  <si>
    <r>
      <rPr>
        <sz val="7.5"/>
        <color theme="1"/>
        <rFont val="宋体"/>
        <family val="2"/>
      </rPr>
      <t>权重和</t>
    </r>
    <phoneticPr fontId="3" type="noConversion"/>
  </si>
  <si>
    <t>逆向指标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</si>
</sst>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7.5"/>
      <color theme="1"/>
      <name val="宋体"/>
      <family val="3"/>
      <charset val="134"/>
    </font>
    <font>
      <sz val="7.5"/>
      <color theme="1"/>
      <name val="Calibri"/>
      <family val="2"/>
    </font>
    <font>
      <sz val="9"/>
      <name val="宋体"/>
      <family val="3"/>
      <charset val="134"/>
      <scheme val="minor"/>
    </font>
    <font>
      <sz val="7.5"/>
      <color theme="1"/>
      <name val="宋体"/>
      <family val="2"/>
    </font>
    <font>
      <sz val="11"/>
      <name val="宋体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Fill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justify" vertical="center" wrapText="1"/>
    </xf>
    <xf numFmtId="0" fontId="0" fillId="0" borderId="1" xfId="0" applyBorder="1"/>
    <xf numFmtId="0" fontId="2" fillId="0" borderId="1" xfId="0" applyNumberFormat="1" applyFont="1" applyBorder="1" applyAlignment="1">
      <alignment horizontal="justify" vertical="center" wrapText="1"/>
    </xf>
    <xf numFmtId="0" fontId="5" fillId="0" borderId="0" xfId="0" applyFont="1"/>
    <xf numFmtId="0" fontId="6" fillId="0" borderId="1" xfId="0" applyNumberFormat="1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51288</xdr:colOff>
      <xdr:row>28</xdr:row>
      <xdr:rowOff>36636</xdr:rowOff>
    </xdr:from>
    <xdr:to>
      <xdr:col>10</xdr:col>
      <xdr:colOff>10257</xdr:colOff>
      <xdr:row>29</xdr:row>
      <xdr:rowOff>20516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1888" y="4846761"/>
          <a:ext cx="2016369" cy="155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51288</xdr:colOff>
      <xdr:row>29</xdr:row>
      <xdr:rowOff>21980</xdr:rowOff>
    </xdr:from>
    <xdr:to>
      <xdr:col>10</xdr:col>
      <xdr:colOff>29307</xdr:colOff>
      <xdr:row>30</xdr:row>
      <xdr:rowOff>5861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1888" y="5003555"/>
          <a:ext cx="2035419" cy="155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51288</xdr:colOff>
      <xdr:row>28</xdr:row>
      <xdr:rowOff>36636</xdr:rowOff>
    </xdr:from>
    <xdr:to>
      <xdr:col>10</xdr:col>
      <xdr:colOff>10257</xdr:colOff>
      <xdr:row>29</xdr:row>
      <xdr:rowOff>20516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1888" y="4846761"/>
          <a:ext cx="2016369" cy="155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51288</xdr:colOff>
      <xdr:row>29</xdr:row>
      <xdr:rowOff>21980</xdr:rowOff>
    </xdr:from>
    <xdr:to>
      <xdr:col>10</xdr:col>
      <xdr:colOff>29307</xdr:colOff>
      <xdr:row>30</xdr:row>
      <xdr:rowOff>5861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1888" y="5003555"/>
          <a:ext cx="2035419" cy="155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7"/>
  <sheetViews>
    <sheetView tabSelected="1" topLeftCell="A25" workbookViewId="0">
      <selection activeCell="I45" sqref="I45"/>
    </sheetView>
  </sheetViews>
  <sheetFormatPr defaultRowHeight="13.5" x14ac:dyDescent="0.15"/>
  <sheetData>
    <row r="1" spans="2:12" x14ac:dyDescent="0.15">
      <c r="B1" t="s">
        <v>12</v>
      </c>
    </row>
    <row r="2" spans="2:12" x14ac:dyDescent="0.15">
      <c r="B2" s="4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</row>
    <row r="3" spans="2:12" x14ac:dyDescent="0.15">
      <c r="B3" s="3" t="s">
        <v>1</v>
      </c>
      <c r="C3" s="8">
        <v>0.36804889110599998</v>
      </c>
      <c r="D3" s="8">
        <v>0.36855883619800001</v>
      </c>
      <c r="E3" s="8">
        <v>0.36491615255900001</v>
      </c>
      <c r="F3" s="8">
        <v>0.35394592119599999</v>
      </c>
      <c r="G3" s="8">
        <v>0.35233117358100002</v>
      </c>
      <c r="H3" s="8">
        <v>0.368592045792</v>
      </c>
      <c r="I3" s="8">
        <v>0.34706364657200001</v>
      </c>
      <c r="J3" s="8">
        <v>0.34624625984500002</v>
      </c>
      <c r="K3" s="8">
        <v>0.39769044930500003</v>
      </c>
      <c r="L3" s="8">
        <v>0.36530796407900001</v>
      </c>
    </row>
    <row r="4" spans="2:12" x14ac:dyDescent="0.15">
      <c r="B4" s="3" t="s">
        <v>2</v>
      </c>
      <c r="C4" s="8">
        <v>0.36855883619800001</v>
      </c>
      <c r="D4" s="8">
        <v>0.37441345064199999</v>
      </c>
      <c r="E4" s="8">
        <v>0.36785803917900001</v>
      </c>
      <c r="F4" s="8">
        <v>0.35636158456400002</v>
      </c>
      <c r="G4" s="8">
        <v>0.35537943898000002</v>
      </c>
      <c r="H4" s="8">
        <v>0.37125156845200002</v>
      </c>
      <c r="I4" s="8">
        <v>0.349656489209</v>
      </c>
      <c r="J4" s="8">
        <v>0.34916241841700002</v>
      </c>
      <c r="K4" s="8">
        <v>0.40062874952600003</v>
      </c>
      <c r="L4" s="8">
        <v>0.36907043966399999</v>
      </c>
    </row>
    <row r="5" spans="2:12" x14ac:dyDescent="0.15">
      <c r="B5" s="3" t="s">
        <v>3</v>
      </c>
      <c r="C5" s="8">
        <v>0.36491615255900001</v>
      </c>
      <c r="D5" s="8">
        <v>0.36785803917900001</v>
      </c>
      <c r="E5" s="8">
        <v>0.36690607923599999</v>
      </c>
      <c r="F5" s="8">
        <v>0.35274685492199997</v>
      </c>
      <c r="G5" s="8">
        <v>0.35182039242199997</v>
      </c>
      <c r="H5" s="8">
        <v>0.36740033962099999</v>
      </c>
      <c r="I5" s="8">
        <v>0.346359749469</v>
      </c>
      <c r="J5" s="8">
        <v>0.34582093398000002</v>
      </c>
      <c r="K5" s="8">
        <v>0.39635286238599998</v>
      </c>
      <c r="L5" s="8">
        <v>0.364982021923</v>
      </c>
    </row>
    <row r="6" spans="2:12" x14ac:dyDescent="0.15">
      <c r="B6" s="3" t="s">
        <v>4</v>
      </c>
      <c r="C6" s="8">
        <v>0.35394592119599999</v>
      </c>
      <c r="D6" s="8">
        <v>0.35636158456400002</v>
      </c>
      <c r="E6" s="8">
        <v>0.35274685492199997</v>
      </c>
      <c r="F6" s="8">
        <v>0.346312930538</v>
      </c>
      <c r="G6" s="8">
        <v>0.34124153428199999</v>
      </c>
      <c r="H6" s="8">
        <v>0.35701010589999999</v>
      </c>
      <c r="I6" s="8">
        <v>0.33569494927999999</v>
      </c>
      <c r="J6" s="8">
        <v>0.33525907772399999</v>
      </c>
      <c r="K6" s="8">
        <v>0.38378436016700002</v>
      </c>
      <c r="L6" s="8">
        <v>0.35446739274099998</v>
      </c>
    </row>
    <row r="7" spans="2:12" x14ac:dyDescent="0.15">
      <c r="B7" s="3" t="s">
        <v>5</v>
      </c>
      <c r="C7" s="8">
        <v>0.35233117358100002</v>
      </c>
      <c r="D7" s="8">
        <v>0.35537943898000002</v>
      </c>
      <c r="E7" s="8">
        <v>0.35182039242199997</v>
      </c>
      <c r="F7" s="8">
        <v>0.34124153428199999</v>
      </c>
      <c r="G7" s="8">
        <v>0.34362959584699998</v>
      </c>
      <c r="H7" s="8">
        <v>0.355070388081</v>
      </c>
      <c r="I7" s="8">
        <v>0.33433715975200001</v>
      </c>
      <c r="J7" s="8">
        <v>0.33426277913500002</v>
      </c>
      <c r="K7" s="8">
        <v>0.38234016057499998</v>
      </c>
      <c r="L7" s="8">
        <v>0.35371391944300001</v>
      </c>
    </row>
    <row r="8" spans="2:12" x14ac:dyDescent="0.15">
      <c r="B8" s="3" t="s">
        <v>6</v>
      </c>
      <c r="C8" s="8">
        <v>0.368592045792</v>
      </c>
      <c r="D8" s="8">
        <v>0.37125156845200002</v>
      </c>
      <c r="E8" s="8">
        <v>0.36740033962099999</v>
      </c>
      <c r="F8" s="8">
        <v>0.35701010589999999</v>
      </c>
      <c r="G8" s="8">
        <v>0.355070388081</v>
      </c>
      <c r="H8" s="8">
        <v>0.37524155816400001</v>
      </c>
      <c r="I8" s="8">
        <v>0.34966263116200003</v>
      </c>
      <c r="J8" s="8">
        <v>0.34781261530899998</v>
      </c>
      <c r="K8" s="8">
        <v>0.40088441697900001</v>
      </c>
      <c r="L8" s="8">
        <v>0.36847149972600002</v>
      </c>
    </row>
    <row r="9" spans="2:12" x14ac:dyDescent="0.15">
      <c r="B9" s="3" t="s">
        <v>7</v>
      </c>
      <c r="C9" s="8">
        <v>0.34706364657200001</v>
      </c>
      <c r="D9" s="8">
        <v>0.349656489209</v>
      </c>
      <c r="E9" s="8">
        <v>0.346359749469</v>
      </c>
      <c r="F9" s="8">
        <v>0.33569494927999999</v>
      </c>
      <c r="G9" s="8">
        <v>0.33433715975200001</v>
      </c>
      <c r="H9" s="8">
        <v>0.34966263116200003</v>
      </c>
      <c r="I9" s="8">
        <v>0.331402835876</v>
      </c>
      <c r="J9" s="8">
        <v>0.32860460152499998</v>
      </c>
      <c r="K9" s="8">
        <v>0.37608289900699998</v>
      </c>
      <c r="L9" s="8">
        <v>0.34693092725699998</v>
      </c>
    </row>
    <row r="10" spans="2:12" x14ac:dyDescent="0.15">
      <c r="B10" s="3" t="s">
        <v>8</v>
      </c>
      <c r="C10" s="8">
        <v>0.34624625984500002</v>
      </c>
      <c r="D10" s="8">
        <v>0.34916241841700002</v>
      </c>
      <c r="E10" s="8">
        <v>0.34582093398000002</v>
      </c>
      <c r="F10" s="8">
        <v>0.33525907772399999</v>
      </c>
      <c r="G10" s="8">
        <v>0.33426277913500002</v>
      </c>
      <c r="H10" s="8">
        <v>0.34781261530899998</v>
      </c>
      <c r="I10" s="8">
        <v>0.32860460152499998</v>
      </c>
      <c r="J10" s="8">
        <v>0.33159491559400001</v>
      </c>
      <c r="K10" s="8">
        <v>0.37543214776400002</v>
      </c>
      <c r="L10" s="8">
        <v>0.34695451841199998</v>
      </c>
    </row>
    <row r="11" spans="2:12" x14ac:dyDescent="0.15">
      <c r="B11" s="3" t="s">
        <v>9</v>
      </c>
      <c r="C11" s="8">
        <v>0.39769044930500003</v>
      </c>
      <c r="D11" s="8">
        <v>0.40062874952600003</v>
      </c>
      <c r="E11" s="8">
        <v>0.39635286238599998</v>
      </c>
      <c r="F11" s="8">
        <v>0.38378436016700002</v>
      </c>
      <c r="G11" s="8">
        <v>0.38234016057499998</v>
      </c>
      <c r="H11" s="8">
        <v>0.40088441697900001</v>
      </c>
      <c r="I11" s="8">
        <v>0.37608289900699998</v>
      </c>
      <c r="J11" s="8">
        <v>0.37543214776400002</v>
      </c>
      <c r="K11" s="8">
        <v>0.43470906541799997</v>
      </c>
      <c r="L11" s="8">
        <v>0.39731861116200001</v>
      </c>
    </row>
    <row r="12" spans="2:12" x14ac:dyDescent="0.15">
      <c r="B12" s="3" t="s">
        <v>10</v>
      </c>
      <c r="C12" s="8">
        <v>0.36530796407900001</v>
      </c>
      <c r="D12" s="8">
        <v>0.36907043966399999</v>
      </c>
      <c r="E12" s="8">
        <v>0.364982021923</v>
      </c>
      <c r="F12" s="8">
        <v>0.35446739274099998</v>
      </c>
      <c r="G12" s="8">
        <v>0.35371391944300001</v>
      </c>
      <c r="H12" s="8">
        <v>0.36847149972600002</v>
      </c>
      <c r="I12" s="8">
        <v>0.34693092725699998</v>
      </c>
      <c r="J12" s="8">
        <v>0.34695451841199998</v>
      </c>
      <c r="K12" s="8">
        <v>0.39731861116200001</v>
      </c>
      <c r="L12" s="8">
        <v>0.36947784497300001</v>
      </c>
    </row>
    <row r="13" spans="2:12" x14ac:dyDescent="0.15">
      <c r="B13" s="4" t="s">
        <v>11</v>
      </c>
      <c r="C13" s="3">
        <f>SUM(C3:C12)</f>
        <v>3.632701340233</v>
      </c>
      <c r="D13" s="3">
        <f t="shared" ref="D13:L13" si="0">SUM(D3:D12)</f>
        <v>3.6623410148310001</v>
      </c>
      <c r="E13" s="3">
        <f t="shared" si="0"/>
        <v>3.625163425697</v>
      </c>
      <c r="F13" s="3">
        <f t="shared" si="0"/>
        <v>3.5168247113139999</v>
      </c>
      <c r="G13" s="3">
        <f t="shared" si="0"/>
        <v>3.5041265420980001</v>
      </c>
      <c r="H13" s="3">
        <f t="shared" si="0"/>
        <v>3.6613971691859999</v>
      </c>
      <c r="I13" s="3">
        <f t="shared" si="0"/>
        <v>3.4457958891090006</v>
      </c>
      <c r="J13" s="3">
        <f t="shared" si="0"/>
        <v>3.4411502677049999</v>
      </c>
      <c r="K13" s="3">
        <f t="shared" si="0"/>
        <v>3.9452237222890005</v>
      </c>
      <c r="L13" s="3">
        <f t="shared" si="0"/>
        <v>3.63669513938</v>
      </c>
    </row>
    <row r="14" spans="2:12" x14ac:dyDescent="0.15">
      <c r="B14" s="5" t="s">
        <v>16</v>
      </c>
      <c r="C14" s="3">
        <f>C13/10</f>
        <v>0.3632701340233</v>
      </c>
      <c r="D14" s="3">
        <f t="shared" ref="D14:L14" si="1">D13/10</f>
        <v>0.36623410148309998</v>
      </c>
      <c r="E14" s="3">
        <f t="shared" si="1"/>
        <v>0.3625163425697</v>
      </c>
      <c r="F14" s="3">
        <f t="shared" si="1"/>
        <v>0.3516824711314</v>
      </c>
      <c r="G14" s="3">
        <f t="shared" si="1"/>
        <v>0.3504126542098</v>
      </c>
      <c r="H14" s="3">
        <f t="shared" si="1"/>
        <v>0.36613971691859998</v>
      </c>
      <c r="I14" s="3">
        <f t="shared" si="1"/>
        <v>0.34457958891090007</v>
      </c>
      <c r="J14" s="3">
        <f t="shared" si="1"/>
        <v>0.34411502677049999</v>
      </c>
      <c r="K14" s="3">
        <f t="shared" si="1"/>
        <v>0.39452237222890008</v>
      </c>
      <c r="L14" s="3">
        <f t="shared" si="1"/>
        <v>0.36366951393800001</v>
      </c>
    </row>
    <row r="16" spans="2:12" ht="13.5" customHeight="1" x14ac:dyDescent="0.15">
      <c r="B16" s="2" t="s">
        <v>13</v>
      </c>
      <c r="C16" s="3">
        <v>2013.5572519083969</v>
      </c>
      <c r="D16" s="3">
        <v>2013.4971098265896</v>
      </c>
      <c r="E16" s="3">
        <v>2013.5119999999999</v>
      </c>
      <c r="F16" s="3">
        <v>2013.5664335664335</v>
      </c>
      <c r="G16" s="3">
        <v>2013.530303030303</v>
      </c>
      <c r="H16" s="3">
        <v>2013.5129533678758</v>
      </c>
      <c r="I16" s="3">
        <v>2013.5230769230768</v>
      </c>
      <c r="J16" s="3">
        <v>2013.4710144927535</v>
      </c>
      <c r="K16" s="3">
        <v>2013.5031055900622</v>
      </c>
      <c r="L16" s="3">
        <v>2013.4330708661416</v>
      </c>
    </row>
    <row r="17" spans="2:12" ht="14.25" customHeight="1" x14ac:dyDescent="0.15">
      <c r="B17" s="2" t="s">
        <v>14</v>
      </c>
      <c r="C17" s="3">
        <v>18.870229007633586</v>
      </c>
      <c r="D17" s="3">
        <v>21.00578034682081</v>
      </c>
      <c r="E17" s="3">
        <v>14.872</v>
      </c>
      <c r="F17" s="3">
        <v>11.153846153846153</v>
      </c>
      <c r="G17" s="3">
        <v>10.439393939393939</v>
      </c>
      <c r="H17" s="3">
        <v>13.186528497409327</v>
      </c>
      <c r="I17" s="3">
        <v>7.546153846153846</v>
      </c>
      <c r="J17" s="3">
        <v>13.130434782608695</v>
      </c>
      <c r="K17" s="3">
        <v>7.9813664596273295</v>
      </c>
      <c r="L17" s="3">
        <v>9.2440944881889759</v>
      </c>
    </row>
    <row r="18" spans="2:12" x14ac:dyDescent="0.15">
      <c r="B18" s="3" t="s">
        <v>15</v>
      </c>
      <c r="C18" s="3">
        <v>7.4455903522096037E-2</v>
      </c>
      <c r="D18" s="3">
        <v>4.6085196927642673E-2</v>
      </c>
      <c r="E18" s="3">
        <v>3.3753081698376763E-2</v>
      </c>
      <c r="F18" s="3">
        <v>6.2339060055245685E-2</v>
      </c>
      <c r="G18" s="3">
        <v>9.3292408718607528E-2</v>
      </c>
      <c r="H18" s="3">
        <v>4.5624876120238571E-2</v>
      </c>
      <c r="I18" s="3">
        <v>7.7991331035466155E-2</v>
      </c>
      <c r="J18" s="3">
        <v>5.5774987424043139E-2</v>
      </c>
      <c r="K18" s="3">
        <v>8.2397861988832699E-2</v>
      </c>
      <c r="L18" s="3">
        <v>6.3789343296149881E-2</v>
      </c>
    </row>
    <row r="20" spans="2:12" x14ac:dyDescent="0.15">
      <c r="B20" s="1"/>
    </row>
    <row r="21" spans="2:12" x14ac:dyDescent="0.15">
      <c r="B21" s="6"/>
      <c r="C21" s="6"/>
      <c r="D21" s="6"/>
      <c r="E21" s="6"/>
      <c r="F21" s="1"/>
    </row>
    <row r="29" spans="2:12" x14ac:dyDescent="0.15">
      <c r="G29" t="s">
        <v>17</v>
      </c>
    </row>
    <row r="30" spans="2:12" x14ac:dyDescent="0.15">
      <c r="G30" t="s">
        <v>25</v>
      </c>
    </row>
    <row r="32" spans="2:12" x14ac:dyDescent="0.15">
      <c r="B32" t="s">
        <v>23</v>
      </c>
      <c r="C32">
        <v>0</v>
      </c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</row>
    <row r="33" spans="2:15" x14ac:dyDescent="0.15">
      <c r="B33" t="s">
        <v>18</v>
      </c>
      <c r="M33" t="s">
        <v>20</v>
      </c>
      <c r="N33" t="s">
        <v>21</v>
      </c>
      <c r="O33" t="s">
        <v>22</v>
      </c>
    </row>
    <row r="34" spans="2:15" x14ac:dyDescent="0.15">
      <c r="B34" s="5" t="s">
        <v>16</v>
      </c>
      <c r="C34" s="3">
        <f>C14</f>
        <v>0.3632701340233</v>
      </c>
      <c r="D34" s="3">
        <f t="shared" ref="D34:L34" si="2">D14</f>
        <v>0.36623410148309998</v>
      </c>
      <c r="E34" s="3">
        <f t="shared" si="2"/>
        <v>0.3625163425697</v>
      </c>
      <c r="F34" s="3">
        <f t="shared" si="2"/>
        <v>0.3516824711314</v>
      </c>
      <c r="G34" s="3">
        <f t="shared" si="2"/>
        <v>0.3504126542098</v>
      </c>
      <c r="H34" s="3">
        <f t="shared" si="2"/>
        <v>0.36613971691859998</v>
      </c>
      <c r="I34" s="3">
        <f t="shared" si="2"/>
        <v>0.34457958891090007</v>
      </c>
      <c r="J34" s="3">
        <f t="shared" si="2"/>
        <v>0.34411502677049999</v>
      </c>
      <c r="K34" s="3">
        <f t="shared" si="2"/>
        <v>0.39452237222890008</v>
      </c>
      <c r="L34" s="3">
        <f t="shared" si="2"/>
        <v>0.36366951393800001</v>
      </c>
      <c r="M34">
        <f>MAX(C34:L34)</f>
        <v>0.39452237222890008</v>
      </c>
      <c r="N34">
        <f>MIN(C34:L34)</f>
        <v>0.34411502677049999</v>
      </c>
      <c r="O34">
        <f>M34-N34</f>
        <v>5.0407345458400088E-2</v>
      </c>
    </row>
    <row r="35" spans="2:15" x14ac:dyDescent="0.15">
      <c r="B35" s="2" t="s">
        <v>13</v>
      </c>
      <c r="C35" s="3">
        <f>C16</f>
        <v>2013.5572519083969</v>
      </c>
      <c r="D35" s="3">
        <f t="shared" ref="D35:L35" si="3">D16</f>
        <v>2013.4971098265896</v>
      </c>
      <c r="E35" s="3">
        <f t="shared" si="3"/>
        <v>2013.5119999999999</v>
      </c>
      <c r="F35" s="3">
        <f t="shared" si="3"/>
        <v>2013.5664335664335</v>
      </c>
      <c r="G35" s="3">
        <f t="shared" si="3"/>
        <v>2013.530303030303</v>
      </c>
      <c r="H35" s="3">
        <f t="shared" si="3"/>
        <v>2013.5129533678758</v>
      </c>
      <c r="I35" s="3">
        <f t="shared" si="3"/>
        <v>2013.5230769230768</v>
      </c>
      <c r="J35" s="3">
        <f t="shared" si="3"/>
        <v>2013.4710144927535</v>
      </c>
      <c r="K35" s="3">
        <f t="shared" si="3"/>
        <v>2013.5031055900622</v>
      </c>
      <c r="L35" s="3">
        <f t="shared" si="3"/>
        <v>2013.4330708661416</v>
      </c>
      <c r="M35">
        <f t="shared" ref="M35:M37" si="4">MAX(C35:L35)</f>
        <v>2013.5664335664335</v>
      </c>
      <c r="N35">
        <f t="shared" ref="N35:N37" si="5">MIN(C35:L35)</f>
        <v>2013.4330708661416</v>
      </c>
      <c r="O35">
        <f t="shared" ref="O35:O37" si="6">M35-N35</f>
        <v>0.13336270029185471</v>
      </c>
    </row>
    <row r="36" spans="2:15" x14ac:dyDescent="0.15">
      <c r="B36" s="2" t="s">
        <v>14</v>
      </c>
      <c r="C36" s="3">
        <f t="shared" ref="C36:L37" si="7">C17</f>
        <v>18.870229007633586</v>
      </c>
      <c r="D36" s="3">
        <f t="shared" si="7"/>
        <v>21.00578034682081</v>
      </c>
      <c r="E36" s="3">
        <f t="shared" si="7"/>
        <v>14.872</v>
      </c>
      <c r="F36" s="3">
        <f t="shared" si="7"/>
        <v>11.153846153846153</v>
      </c>
      <c r="G36" s="3">
        <f t="shared" si="7"/>
        <v>10.439393939393939</v>
      </c>
      <c r="H36" s="3">
        <f t="shared" si="7"/>
        <v>13.186528497409327</v>
      </c>
      <c r="I36" s="3">
        <f t="shared" si="7"/>
        <v>7.546153846153846</v>
      </c>
      <c r="J36" s="3">
        <f t="shared" si="7"/>
        <v>13.130434782608695</v>
      </c>
      <c r="K36" s="3">
        <f t="shared" si="7"/>
        <v>7.9813664596273295</v>
      </c>
      <c r="L36" s="3">
        <f t="shared" si="7"/>
        <v>9.2440944881889759</v>
      </c>
      <c r="M36">
        <f t="shared" si="4"/>
        <v>21.00578034682081</v>
      </c>
      <c r="N36">
        <f t="shared" si="5"/>
        <v>7.546153846153846</v>
      </c>
      <c r="O36">
        <f t="shared" si="6"/>
        <v>13.459626500666964</v>
      </c>
    </row>
    <row r="37" spans="2:15" x14ac:dyDescent="0.15">
      <c r="B37" s="3" t="s">
        <v>15</v>
      </c>
      <c r="C37" s="3">
        <f t="shared" si="7"/>
        <v>7.4455903522096037E-2</v>
      </c>
      <c r="D37" s="3">
        <f t="shared" si="7"/>
        <v>4.6085196927642673E-2</v>
      </c>
      <c r="E37" s="3">
        <f t="shared" si="7"/>
        <v>3.3753081698376763E-2</v>
      </c>
      <c r="F37" s="3">
        <f t="shared" si="7"/>
        <v>6.2339060055245685E-2</v>
      </c>
      <c r="G37" s="3">
        <f t="shared" si="7"/>
        <v>9.3292408718607528E-2</v>
      </c>
      <c r="H37" s="3">
        <f t="shared" si="7"/>
        <v>4.5624876120238571E-2</v>
      </c>
      <c r="I37" s="3">
        <f t="shared" si="7"/>
        <v>7.7991331035466155E-2</v>
      </c>
      <c r="J37" s="3">
        <f t="shared" si="7"/>
        <v>5.5774987424043139E-2</v>
      </c>
      <c r="K37" s="3">
        <f t="shared" si="7"/>
        <v>8.2397861988832699E-2</v>
      </c>
      <c r="L37" s="3">
        <f t="shared" si="7"/>
        <v>6.3789343296149881E-2</v>
      </c>
      <c r="M37">
        <f t="shared" si="4"/>
        <v>9.3292408718607528E-2</v>
      </c>
      <c r="N37">
        <f t="shared" si="5"/>
        <v>3.3753081698376763E-2</v>
      </c>
      <c r="O37">
        <f t="shared" si="6"/>
        <v>5.9539327020230765E-2</v>
      </c>
    </row>
    <row r="39" spans="2:15" x14ac:dyDescent="0.15">
      <c r="B39" s="1" t="s">
        <v>19</v>
      </c>
    </row>
    <row r="40" spans="2:15" x14ac:dyDescent="0.15">
      <c r="B40" s="5" t="s">
        <v>16</v>
      </c>
      <c r="C40" s="7">
        <f>($M34-C34)/$O34</f>
        <v>0.61999373149676695</v>
      </c>
      <c r="D40" s="7">
        <f t="shared" ref="D40:L40" si="8">($M34-D34)/$O34</f>
        <v>0.56119342307254982</v>
      </c>
      <c r="E40" s="7">
        <f t="shared" si="8"/>
        <v>0.63494773168751462</v>
      </c>
      <c r="F40" s="7">
        <f t="shared" si="8"/>
        <v>0.84987417424817124</v>
      </c>
      <c r="G40" s="7">
        <f t="shared" si="8"/>
        <v>0.87506528300528563</v>
      </c>
      <c r="H40" s="7">
        <f t="shared" si="8"/>
        <v>0.56306585979068446</v>
      </c>
      <c r="I40" s="7">
        <f t="shared" si="8"/>
        <v>0.99078384040707967</v>
      </c>
      <c r="J40" s="7">
        <f t="shared" si="8"/>
        <v>1</v>
      </c>
      <c r="K40" s="7">
        <f t="shared" si="8"/>
        <v>0</v>
      </c>
      <c r="L40" s="7">
        <f t="shared" si="8"/>
        <v>0.61207068157084665</v>
      </c>
    </row>
    <row r="41" spans="2:15" x14ac:dyDescent="0.15">
      <c r="B41" s="2" t="s">
        <v>13</v>
      </c>
      <c r="C41" s="7">
        <f>(C35-$N35)/$O35</f>
        <v>0.93115272848778285</v>
      </c>
      <c r="D41" s="7">
        <f>(D35-$N35)/$O35</f>
        <v>0.48018644124513954</v>
      </c>
      <c r="E41" s="7">
        <f t="shared" ref="E41:L41" si="9">(E35-$N35)/$O35</f>
        <v>0.59183815028924169</v>
      </c>
      <c r="F41" s="7">
        <f t="shared" si="9"/>
        <v>1</v>
      </c>
      <c r="G41" s="7">
        <f t="shared" si="9"/>
        <v>0.72908064960130015</v>
      </c>
      <c r="H41" s="7">
        <f t="shared" si="9"/>
        <v>0.59898683484438731</v>
      </c>
      <c r="I41" s="7">
        <f t="shared" si="9"/>
        <v>0.67489677952087823</v>
      </c>
      <c r="J41" s="7">
        <f t="shared" si="9"/>
        <v>0.28451453464004872</v>
      </c>
      <c r="K41" s="7">
        <f t="shared" si="9"/>
        <v>0.52514476512027142</v>
      </c>
      <c r="L41" s="7">
        <f t="shared" si="9"/>
        <v>0</v>
      </c>
    </row>
    <row r="42" spans="2:15" x14ac:dyDescent="0.15">
      <c r="B42" s="2" t="s">
        <v>14</v>
      </c>
      <c r="C42" s="7">
        <f>(C36-$N36)/$O36</f>
        <v>0.84133650818011918</v>
      </c>
      <c r="D42" s="7">
        <f t="shared" ref="D42:L43" si="10">(D36-$N36)/$O36</f>
        <v>1</v>
      </c>
      <c r="E42" s="7">
        <f t="shared" si="10"/>
        <v>0.54428301955356162</v>
      </c>
      <c r="F42" s="7">
        <f t="shared" si="10"/>
        <v>0.26803806981668737</v>
      </c>
      <c r="G42" s="7">
        <f t="shared" si="10"/>
        <v>0.21495693755667922</v>
      </c>
      <c r="H42" s="7">
        <f t="shared" si="10"/>
        <v>0.41905877930386731</v>
      </c>
      <c r="I42" s="7">
        <f t="shared" si="10"/>
        <v>0</v>
      </c>
      <c r="J42" s="7">
        <f t="shared" si="10"/>
        <v>0.41489122570957909</v>
      </c>
      <c r="K42" s="7">
        <f t="shared" si="10"/>
        <v>3.2334672396140969E-2</v>
      </c>
      <c r="L42" s="7">
        <f t="shared" si="10"/>
        <v>0.12615065075921625</v>
      </c>
    </row>
    <row r="43" spans="2:15" x14ac:dyDescent="0.15">
      <c r="B43" s="3" t="s">
        <v>15</v>
      </c>
      <c r="C43" s="7">
        <f>(C37-$N37)/$O37</f>
        <v>0.68362918865187927</v>
      </c>
      <c r="D43" s="7">
        <f t="shared" si="10"/>
        <v>0.20712553947873144</v>
      </c>
      <c r="E43" s="7">
        <f t="shared" si="10"/>
        <v>0</v>
      </c>
      <c r="F43" s="7">
        <f t="shared" si="10"/>
        <v>0.48011927221071449</v>
      </c>
      <c r="G43" s="7">
        <f t="shared" si="10"/>
        <v>1</v>
      </c>
      <c r="H43" s="7">
        <f t="shared" si="10"/>
        <v>0.19939416543670221</v>
      </c>
      <c r="I43" s="7">
        <f t="shared" si="10"/>
        <v>0.74300889094795708</v>
      </c>
      <c r="J43" s="7">
        <f t="shared" si="10"/>
        <v>0.36987159290839128</v>
      </c>
      <c r="K43" s="7">
        <f t="shared" si="10"/>
        <v>0.81701931689498286</v>
      </c>
      <c r="L43" s="7">
        <f t="shared" si="10"/>
        <v>0.5044776805684611</v>
      </c>
    </row>
    <row r="45" spans="2:15" x14ac:dyDescent="0.15">
      <c r="B45" s="1" t="s">
        <v>24</v>
      </c>
      <c r="C45">
        <f>C40*0.4+C41*0.14+C42*0.15+C43*0.3</f>
        <v>0.70964810740957807</v>
      </c>
      <c r="D45">
        <f t="shared" ref="D45:L45" si="11">D40*0.4+D41*0.14+D42*0.15+D43*0.3</f>
        <v>0.50384113284695897</v>
      </c>
      <c r="E45" s="9">
        <f t="shared" si="11"/>
        <v>0.41847888664853394</v>
      </c>
      <c r="F45">
        <f t="shared" si="11"/>
        <v>0.66419116183498605</v>
      </c>
      <c r="G45">
        <f t="shared" si="11"/>
        <v>0.78434094477979821</v>
      </c>
      <c r="H45">
        <f t="shared" si="11"/>
        <v>0.43176156732107879</v>
      </c>
      <c r="I45">
        <f t="shared" si="11"/>
        <v>0.7137017525801419</v>
      </c>
      <c r="J45">
        <f t="shared" si="11"/>
        <v>0.6130271965785612</v>
      </c>
      <c r="K45">
        <f t="shared" si="11"/>
        <v>0.32347626304475396</v>
      </c>
      <c r="L45">
        <f t="shared" si="11"/>
        <v>0.41509417441275942</v>
      </c>
    </row>
    <row r="47" spans="2:15" x14ac:dyDescent="0.15">
      <c r="B47" s="1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7"/>
  <sheetViews>
    <sheetView topLeftCell="A10" zoomScale="115" zoomScaleNormal="115" workbookViewId="0">
      <selection activeCell="D45" sqref="D45"/>
    </sheetView>
  </sheetViews>
  <sheetFormatPr defaultRowHeight="13.5" x14ac:dyDescent="0.15"/>
  <sheetData>
    <row r="1" spans="2:12" x14ac:dyDescent="0.15">
      <c r="B1" t="s">
        <v>12</v>
      </c>
    </row>
    <row r="2" spans="2:12" x14ac:dyDescent="0.15">
      <c r="B2" s="4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</row>
    <row r="3" spans="2:12" ht="14.25" x14ac:dyDescent="0.2">
      <c r="B3" s="3" t="s">
        <v>1</v>
      </c>
      <c r="C3" s="10">
        <v>0.36678214905899997</v>
      </c>
      <c r="D3" s="10">
        <v>0.34791359426000001</v>
      </c>
      <c r="E3" s="10">
        <v>0.365273312962</v>
      </c>
      <c r="F3" s="10">
        <v>0.35157444097200002</v>
      </c>
      <c r="G3" s="10">
        <v>0.34888325487900002</v>
      </c>
      <c r="H3" s="10">
        <v>0.36089869888499998</v>
      </c>
      <c r="I3" s="10">
        <v>0.361197239354</v>
      </c>
      <c r="J3" s="10">
        <v>0.36519689147599999</v>
      </c>
      <c r="K3" s="10">
        <v>0.35887167303599998</v>
      </c>
      <c r="L3" s="10">
        <v>0.35292811455</v>
      </c>
    </row>
    <row r="4" spans="2:12" ht="14.25" x14ac:dyDescent="0.2">
      <c r="B4" s="3" t="s">
        <v>2</v>
      </c>
      <c r="C4" s="10">
        <v>0.34791359426000001</v>
      </c>
      <c r="D4" s="10">
        <v>0.33653806005800002</v>
      </c>
      <c r="E4" s="10">
        <v>0.34906405097299997</v>
      </c>
      <c r="F4" s="10">
        <v>0.33810677094000002</v>
      </c>
      <c r="G4" s="10">
        <v>0.335787006976</v>
      </c>
      <c r="H4" s="10">
        <v>0.34320793262100002</v>
      </c>
      <c r="I4" s="10">
        <v>0.34607798041499999</v>
      </c>
      <c r="J4" s="10">
        <v>0.34946405625900001</v>
      </c>
      <c r="K4" s="10">
        <v>0.34244725537499998</v>
      </c>
      <c r="L4" s="10">
        <v>0.33842805106700002</v>
      </c>
    </row>
    <row r="5" spans="2:12" ht="14.25" x14ac:dyDescent="0.2">
      <c r="B5" s="3" t="s">
        <v>3</v>
      </c>
      <c r="C5" s="10">
        <v>0.365273312962</v>
      </c>
      <c r="D5" s="10">
        <v>0.34906405097299997</v>
      </c>
      <c r="E5" s="10">
        <v>0.36803364361099999</v>
      </c>
      <c r="F5" s="10">
        <v>0.35338897186599999</v>
      </c>
      <c r="G5" s="10">
        <v>0.349919744059</v>
      </c>
      <c r="H5" s="10">
        <v>0.36103883129499997</v>
      </c>
      <c r="I5" s="10">
        <v>0.36172824355400002</v>
      </c>
      <c r="J5" s="10">
        <v>0.36667513224800002</v>
      </c>
      <c r="K5" s="10">
        <v>0.35975683064000002</v>
      </c>
      <c r="L5" s="10">
        <v>0.35382622269699998</v>
      </c>
    </row>
    <row r="6" spans="2:12" ht="14.25" x14ac:dyDescent="0.2">
      <c r="B6" s="3" t="s">
        <v>4</v>
      </c>
      <c r="C6" s="10">
        <v>0.35157444097200002</v>
      </c>
      <c r="D6" s="10">
        <v>0.33810677094000002</v>
      </c>
      <c r="E6" s="10">
        <v>0.35338897186599999</v>
      </c>
      <c r="F6" s="10">
        <v>0.34466187561900002</v>
      </c>
      <c r="G6" s="10">
        <v>0.34002147341400002</v>
      </c>
      <c r="H6" s="10">
        <v>0.34697529589300002</v>
      </c>
      <c r="I6" s="10">
        <v>0.35036666564199997</v>
      </c>
      <c r="J6" s="10">
        <v>0.35388973573600002</v>
      </c>
      <c r="K6" s="10">
        <v>0.34648284420199998</v>
      </c>
      <c r="L6" s="10">
        <v>0.342407193281</v>
      </c>
    </row>
    <row r="7" spans="2:12" ht="14.25" x14ac:dyDescent="0.2">
      <c r="B7" s="3" t="s">
        <v>5</v>
      </c>
      <c r="C7" s="10">
        <v>0.34888325487900002</v>
      </c>
      <c r="D7" s="10">
        <v>0.335787006976</v>
      </c>
      <c r="E7" s="10">
        <v>0.349919744059</v>
      </c>
      <c r="F7" s="10">
        <v>0.34002147341400002</v>
      </c>
      <c r="G7" s="10">
        <v>0.340015243834</v>
      </c>
      <c r="H7" s="10">
        <v>0.343763240054</v>
      </c>
      <c r="I7" s="10">
        <v>0.348296371632</v>
      </c>
      <c r="J7" s="10">
        <v>0.350257597029</v>
      </c>
      <c r="K7" s="10">
        <v>0.34359170328700001</v>
      </c>
      <c r="L7" s="10">
        <v>0.33999824446400001</v>
      </c>
    </row>
    <row r="8" spans="2:12" ht="14.25" x14ac:dyDescent="0.2">
      <c r="B8" s="3" t="s">
        <v>6</v>
      </c>
      <c r="C8" s="10">
        <v>0.36089869888499998</v>
      </c>
      <c r="D8" s="10">
        <v>0.34320793262100002</v>
      </c>
      <c r="E8" s="10">
        <v>0.36103883129499997</v>
      </c>
      <c r="F8" s="10">
        <v>0.34697529589300002</v>
      </c>
      <c r="G8" s="10">
        <v>0.343763240054</v>
      </c>
      <c r="H8" s="10">
        <v>0.360186878175</v>
      </c>
      <c r="I8" s="10">
        <v>0.35605084206499998</v>
      </c>
      <c r="J8" s="10">
        <v>0.36115428904699998</v>
      </c>
      <c r="K8" s="10">
        <v>0.35587924126999998</v>
      </c>
      <c r="L8" s="10">
        <v>0.34863247210300002</v>
      </c>
    </row>
    <row r="9" spans="2:12" ht="14.25" x14ac:dyDescent="0.2">
      <c r="B9" s="3" t="s">
        <v>7</v>
      </c>
      <c r="C9" s="10">
        <v>0.361197239354</v>
      </c>
      <c r="D9" s="10">
        <v>0.34607798041499999</v>
      </c>
      <c r="E9" s="10">
        <v>0.36172824355400002</v>
      </c>
      <c r="F9" s="10">
        <v>0.35036666564199997</v>
      </c>
      <c r="G9" s="10">
        <v>0.348296371632</v>
      </c>
      <c r="H9" s="10">
        <v>0.35605084206499998</v>
      </c>
      <c r="I9" s="10">
        <v>0.36111487195699998</v>
      </c>
      <c r="J9" s="10">
        <v>0.36169132643000002</v>
      </c>
      <c r="K9" s="10">
        <v>0.35493419340499999</v>
      </c>
      <c r="L9" s="10">
        <v>0.350736559818</v>
      </c>
    </row>
    <row r="10" spans="2:12" ht="14.25" x14ac:dyDescent="0.2">
      <c r="B10" s="3" t="s">
        <v>8</v>
      </c>
      <c r="C10" s="10">
        <v>0.36519689147599999</v>
      </c>
      <c r="D10" s="10">
        <v>0.34946405625900001</v>
      </c>
      <c r="E10" s="10">
        <v>0.36667513224800002</v>
      </c>
      <c r="F10" s="10">
        <v>0.35388973573600002</v>
      </c>
      <c r="G10" s="10">
        <v>0.350257597029</v>
      </c>
      <c r="H10" s="10">
        <v>0.36115428904699998</v>
      </c>
      <c r="I10" s="10">
        <v>0.36169132643000002</v>
      </c>
      <c r="J10" s="10">
        <v>0.36846550440999998</v>
      </c>
      <c r="K10" s="10">
        <v>0.36017427269800001</v>
      </c>
      <c r="L10" s="10">
        <v>0.35408383668999999</v>
      </c>
    </row>
    <row r="11" spans="2:12" ht="14.25" x14ac:dyDescent="0.2">
      <c r="B11" s="3" t="s">
        <v>9</v>
      </c>
      <c r="C11" s="10">
        <v>0.35887167303599998</v>
      </c>
      <c r="D11" s="10">
        <v>0.34244725537499998</v>
      </c>
      <c r="E11" s="10">
        <v>0.35975683064000002</v>
      </c>
      <c r="F11" s="10">
        <v>0.34648284420199998</v>
      </c>
      <c r="G11" s="10">
        <v>0.34359170328700001</v>
      </c>
      <c r="H11" s="10">
        <v>0.35587924126999998</v>
      </c>
      <c r="I11" s="10">
        <v>0.35493419340499999</v>
      </c>
      <c r="J11" s="10">
        <v>0.36017427269800001</v>
      </c>
      <c r="K11" s="10">
        <v>0.35762290205199998</v>
      </c>
      <c r="L11" s="10">
        <v>0.34779934790400002</v>
      </c>
    </row>
    <row r="12" spans="2:12" ht="14.25" x14ac:dyDescent="0.2">
      <c r="B12" s="3" t="s">
        <v>10</v>
      </c>
      <c r="C12" s="10">
        <v>0.35292811455</v>
      </c>
      <c r="D12" s="10">
        <v>0.33842805106700002</v>
      </c>
      <c r="E12" s="10">
        <v>0.35382622269699998</v>
      </c>
      <c r="F12" s="10">
        <v>0.342407193281</v>
      </c>
      <c r="G12" s="10">
        <v>0.33999824446400001</v>
      </c>
      <c r="H12" s="10">
        <v>0.34863247210300002</v>
      </c>
      <c r="I12" s="10">
        <v>0.350736559818</v>
      </c>
      <c r="J12" s="10">
        <v>0.35408383668999999</v>
      </c>
      <c r="K12" s="10">
        <v>0.34779934790400002</v>
      </c>
      <c r="L12" s="10">
        <v>0.34479374826300002</v>
      </c>
    </row>
    <row r="13" spans="2:12" x14ac:dyDescent="0.15">
      <c r="B13" s="4" t="s">
        <v>11</v>
      </c>
      <c r="C13" s="3">
        <f>SUM(C3:C12)</f>
        <v>3.5795193694330001</v>
      </c>
      <c r="D13" s="3">
        <f t="shared" ref="D13:L13" si="0">SUM(D3:D12)</f>
        <v>3.427034758944</v>
      </c>
      <c r="E13" s="3">
        <f t="shared" si="0"/>
        <v>3.588704983905</v>
      </c>
      <c r="F13" s="3">
        <f t="shared" si="0"/>
        <v>3.4678752675649998</v>
      </c>
      <c r="G13" s="3">
        <f t="shared" si="0"/>
        <v>3.4405338796280009</v>
      </c>
      <c r="H13" s="3">
        <f t="shared" si="0"/>
        <v>3.5377877214080002</v>
      </c>
      <c r="I13" s="3">
        <f t="shared" si="0"/>
        <v>3.5521942942719997</v>
      </c>
      <c r="J13" s="3">
        <f t="shared" si="0"/>
        <v>3.591052642023</v>
      </c>
      <c r="K13" s="3">
        <f t="shared" si="0"/>
        <v>3.5275602638689998</v>
      </c>
      <c r="L13" s="3">
        <f t="shared" si="0"/>
        <v>3.4736337908369999</v>
      </c>
    </row>
    <row r="14" spans="2:12" x14ac:dyDescent="0.15">
      <c r="B14" s="5" t="s">
        <v>16</v>
      </c>
      <c r="C14" s="3">
        <f>C13/10</f>
        <v>0.35795193694330002</v>
      </c>
      <c r="D14" s="3">
        <f t="shared" ref="D14:L14" si="1">D13/10</f>
        <v>0.34270347589439998</v>
      </c>
      <c r="E14" s="3">
        <f t="shared" si="1"/>
        <v>0.3588704983905</v>
      </c>
      <c r="F14" s="3">
        <f t="shared" si="1"/>
        <v>0.34678752675649999</v>
      </c>
      <c r="G14" s="3">
        <f t="shared" si="1"/>
        <v>0.34405338796280011</v>
      </c>
      <c r="H14" s="3">
        <f t="shared" si="1"/>
        <v>0.3537787721408</v>
      </c>
      <c r="I14" s="3">
        <f t="shared" si="1"/>
        <v>0.35521942942719997</v>
      </c>
      <c r="J14" s="3">
        <f t="shared" si="1"/>
        <v>0.35910526420229999</v>
      </c>
      <c r="K14" s="3">
        <f t="shared" si="1"/>
        <v>0.35275602638689996</v>
      </c>
      <c r="L14" s="3">
        <f t="shared" si="1"/>
        <v>0.34736337908369996</v>
      </c>
    </row>
    <row r="16" spans="2:12" ht="13.5" customHeight="1" x14ac:dyDescent="0.15">
      <c r="B16" s="2" t="s">
        <v>13</v>
      </c>
      <c r="C16" s="3">
        <v>2003.5</v>
      </c>
      <c r="D16" s="3">
        <v>2003.4468085106382</v>
      </c>
      <c r="E16" s="3">
        <v>2003.4736842105262</v>
      </c>
      <c r="F16" s="3">
        <v>2003.5069444444443</v>
      </c>
      <c r="G16" s="3">
        <v>2003.4722222222222</v>
      </c>
      <c r="H16" s="3">
        <v>2003.5121951219512</v>
      </c>
      <c r="I16" s="3">
        <v>2003.5794392523364</v>
      </c>
      <c r="J16" s="3">
        <v>2003.4432989690722</v>
      </c>
      <c r="K16" s="3">
        <v>2003.5</v>
      </c>
      <c r="L16" s="3">
        <v>2003.5089285714287</v>
      </c>
    </row>
    <row r="17" spans="2:12" ht="14.25" customHeight="1" x14ac:dyDescent="0.15">
      <c r="B17" s="2" t="s">
        <v>14</v>
      </c>
      <c r="C17" s="3">
        <v>67.245283018867923</v>
      </c>
      <c r="D17" s="3">
        <v>35.695035460992905</v>
      </c>
      <c r="E17" s="3">
        <v>28.44736842105263</v>
      </c>
      <c r="F17" s="3">
        <v>32.180555555555557</v>
      </c>
      <c r="G17" s="3">
        <v>34.895833333333336</v>
      </c>
      <c r="H17" s="3">
        <v>84.182926829268297</v>
      </c>
      <c r="I17" s="3">
        <v>76.214953271028037</v>
      </c>
      <c r="J17" s="3">
        <v>51.773195876288661</v>
      </c>
      <c r="K17" s="3">
        <v>25.794520547945204</v>
      </c>
      <c r="L17" s="3">
        <v>50.973214285714285</v>
      </c>
    </row>
    <row r="18" spans="2:12" x14ac:dyDescent="0.15">
      <c r="B18" s="3" t="s">
        <v>15</v>
      </c>
      <c r="C18" s="3">
        <v>8.9739645373838287E-2</v>
      </c>
      <c r="D18" s="3">
        <v>7.3036990912054234E-2</v>
      </c>
      <c r="E18" s="3">
        <v>7.1975200102726608E-2</v>
      </c>
      <c r="F18" s="3">
        <v>6.4864021692822238E-2</v>
      </c>
      <c r="G18" s="3">
        <v>6.7648408610010577E-2</v>
      </c>
      <c r="H18" s="3">
        <v>6.2474785839781416E-2</v>
      </c>
      <c r="I18" s="3">
        <v>5.5075818006377744E-2</v>
      </c>
      <c r="J18" s="3">
        <v>6.5339797629393515E-2</v>
      </c>
      <c r="K18" s="3">
        <v>6.8996797832018758E-2</v>
      </c>
      <c r="L18" s="3">
        <v>7.3662769243825435E-2</v>
      </c>
    </row>
    <row r="20" spans="2:12" x14ac:dyDescent="0.15">
      <c r="B20" s="1"/>
    </row>
    <row r="21" spans="2:12" x14ac:dyDescent="0.15">
      <c r="B21" s="6"/>
      <c r="C21" s="6"/>
      <c r="D21" s="6"/>
      <c r="E21" s="6"/>
      <c r="F21" s="1"/>
    </row>
    <row r="29" spans="2:12" x14ac:dyDescent="0.15">
      <c r="G29" t="s">
        <v>17</v>
      </c>
    </row>
    <row r="30" spans="2:12" x14ac:dyDescent="0.15">
      <c r="G30" t="s">
        <v>25</v>
      </c>
    </row>
    <row r="32" spans="2:12" x14ac:dyDescent="0.15">
      <c r="B32" t="s">
        <v>23</v>
      </c>
      <c r="C32">
        <v>0</v>
      </c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</row>
    <row r="33" spans="2:15" x14ac:dyDescent="0.15">
      <c r="B33" t="s">
        <v>18</v>
      </c>
      <c r="M33" t="s">
        <v>20</v>
      </c>
      <c r="N33" t="s">
        <v>21</v>
      </c>
      <c r="O33" t="s">
        <v>22</v>
      </c>
    </row>
    <row r="34" spans="2:15" x14ac:dyDescent="0.15">
      <c r="B34" s="5" t="s">
        <v>16</v>
      </c>
      <c r="C34" s="3">
        <f>C14</f>
        <v>0.35795193694330002</v>
      </c>
      <c r="D34" s="3">
        <f t="shared" ref="D34:L34" si="2">D14</f>
        <v>0.34270347589439998</v>
      </c>
      <c r="E34" s="3">
        <f t="shared" si="2"/>
        <v>0.3588704983905</v>
      </c>
      <c r="F34" s="3">
        <f t="shared" si="2"/>
        <v>0.34678752675649999</v>
      </c>
      <c r="G34" s="3">
        <f t="shared" si="2"/>
        <v>0.34405338796280011</v>
      </c>
      <c r="H34" s="3">
        <f t="shared" si="2"/>
        <v>0.3537787721408</v>
      </c>
      <c r="I34" s="3">
        <f t="shared" si="2"/>
        <v>0.35521942942719997</v>
      </c>
      <c r="J34" s="3">
        <f t="shared" si="2"/>
        <v>0.35910526420229999</v>
      </c>
      <c r="K34" s="3">
        <f t="shared" si="2"/>
        <v>0.35275602638689996</v>
      </c>
      <c r="L34" s="3">
        <f t="shared" si="2"/>
        <v>0.34736337908369996</v>
      </c>
      <c r="M34">
        <f>MAX(C34:L34)</f>
        <v>0.35910526420229999</v>
      </c>
      <c r="N34">
        <f>MIN(C34:L34)</f>
        <v>0.34270347589439998</v>
      </c>
      <c r="O34">
        <f>M34-N34</f>
        <v>1.6401788307900012E-2</v>
      </c>
    </row>
    <row r="35" spans="2:15" x14ac:dyDescent="0.15">
      <c r="B35" s="2" t="s">
        <v>13</v>
      </c>
      <c r="C35" s="3">
        <f>C16</f>
        <v>2003.5</v>
      </c>
      <c r="D35" s="3">
        <f t="shared" ref="D35:L35" si="3">D16</f>
        <v>2003.4468085106382</v>
      </c>
      <c r="E35" s="3">
        <f t="shared" si="3"/>
        <v>2003.4736842105262</v>
      </c>
      <c r="F35" s="3">
        <f t="shared" si="3"/>
        <v>2003.5069444444443</v>
      </c>
      <c r="G35" s="3">
        <f t="shared" si="3"/>
        <v>2003.4722222222222</v>
      </c>
      <c r="H35" s="3">
        <f t="shared" si="3"/>
        <v>2003.5121951219512</v>
      </c>
      <c r="I35" s="3">
        <f t="shared" si="3"/>
        <v>2003.5794392523364</v>
      </c>
      <c r="J35" s="3">
        <f t="shared" si="3"/>
        <v>2003.4432989690722</v>
      </c>
      <c r="K35" s="3">
        <f t="shared" si="3"/>
        <v>2003.5</v>
      </c>
      <c r="L35" s="3">
        <f t="shared" si="3"/>
        <v>2003.5089285714287</v>
      </c>
      <c r="M35">
        <f t="shared" ref="M35:M37" si="4">MAX(C35:L35)</f>
        <v>2003.5794392523364</v>
      </c>
      <c r="N35">
        <f t="shared" ref="N35:N37" si="5">MIN(C35:L35)</f>
        <v>2003.4432989690722</v>
      </c>
      <c r="O35">
        <f t="shared" ref="O35:O37" si="6">M35-N35</f>
        <v>0.13614028326423977</v>
      </c>
    </row>
    <row r="36" spans="2:15" x14ac:dyDescent="0.15">
      <c r="B36" s="2" t="s">
        <v>14</v>
      </c>
      <c r="C36" s="3">
        <f t="shared" ref="C36:L37" si="7">C17</f>
        <v>67.245283018867923</v>
      </c>
      <c r="D36" s="3">
        <f t="shared" si="7"/>
        <v>35.695035460992905</v>
      </c>
      <c r="E36" s="3">
        <f t="shared" si="7"/>
        <v>28.44736842105263</v>
      </c>
      <c r="F36" s="3">
        <f t="shared" si="7"/>
        <v>32.180555555555557</v>
      </c>
      <c r="G36" s="3">
        <f t="shared" si="7"/>
        <v>34.895833333333336</v>
      </c>
      <c r="H36" s="3">
        <f t="shared" si="7"/>
        <v>84.182926829268297</v>
      </c>
      <c r="I36" s="3">
        <f t="shared" si="7"/>
        <v>76.214953271028037</v>
      </c>
      <c r="J36" s="3">
        <f t="shared" si="7"/>
        <v>51.773195876288661</v>
      </c>
      <c r="K36" s="3">
        <f t="shared" si="7"/>
        <v>25.794520547945204</v>
      </c>
      <c r="L36" s="3">
        <f t="shared" si="7"/>
        <v>50.973214285714285</v>
      </c>
      <c r="M36">
        <f t="shared" si="4"/>
        <v>84.182926829268297</v>
      </c>
      <c r="N36">
        <f t="shared" si="5"/>
        <v>25.794520547945204</v>
      </c>
      <c r="O36">
        <f t="shared" si="6"/>
        <v>58.388406281323093</v>
      </c>
    </row>
    <row r="37" spans="2:15" x14ac:dyDescent="0.15">
      <c r="B37" s="3" t="s">
        <v>15</v>
      </c>
      <c r="C37" s="3">
        <f t="shared" si="7"/>
        <v>8.9739645373838287E-2</v>
      </c>
      <c r="D37" s="3">
        <f t="shared" si="7"/>
        <v>7.3036990912054234E-2</v>
      </c>
      <c r="E37" s="3">
        <f t="shared" si="7"/>
        <v>7.1975200102726608E-2</v>
      </c>
      <c r="F37" s="3">
        <f t="shared" si="7"/>
        <v>6.4864021692822238E-2</v>
      </c>
      <c r="G37" s="3">
        <f t="shared" si="7"/>
        <v>6.7648408610010577E-2</v>
      </c>
      <c r="H37" s="3">
        <f t="shared" si="7"/>
        <v>6.2474785839781416E-2</v>
      </c>
      <c r="I37" s="3">
        <f t="shared" si="7"/>
        <v>5.5075818006377744E-2</v>
      </c>
      <c r="J37" s="3">
        <f t="shared" si="7"/>
        <v>6.5339797629393515E-2</v>
      </c>
      <c r="K37" s="3">
        <f t="shared" si="7"/>
        <v>6.8996797832018758E-2</v>
      </c>
      <c r="L37" s="3">
        <f t="shared" si="7"/>
        <v>7.3662769243825435E-2</v>
      </c>
      <c r="M37">
        <f t="shared" si="4"/>
        <v>8.9739645373838287E-2</v>
      </c>
      <c r="N37">
        <f t="shared" si="5"/>
        <v>5.5075818006377744E-2</v>
      </c>
      <c r="O37">
        <f t="shared" si="6"/>
        <v>3.4663827367460542E-2</v>
      </c>
    </row>
    <row r="39" spans="2:15" x14ac:dyDescent="0.15">
      <c r="B39" s="1" t="s">
        <v>19</v>
      </c>
    </row>
    <row r="40" spans="2:15" x14ac:dyDescent="0.15">
      <c r="B40" s="5" t="s">
        <v>16</v>
      </c>
      <c r="C40" s="7">
        <f>($M34-C34)/$O34</f>
        <v>7.0317165259623768E-2</v>
      </c>
      <c r="D40" s="7">
        <f t="shared" ref="D40:L40" si="8">($M34-D34)/$O34</f>
        <v>1</v>
      </c>
      <c r="E40" s="7">
        <f t="shared" si="8"/>
        <v>1.4313427742931543E-2</v>
      </c>
      <c r="F40" s="7">
        <f t="shared" si="8"/>
        <v>0.75099966019358377</v>
      </c>
      <c r="G40" s="7">
        <f t="shared" si="8"/>
        <v>0.91769726306308108</v>
      </c>
      <c r="H40" s="7">
        <f t="shared" si="8"/>
        <v>0.32475068946807789</v>
      </c>
      <c r="I40" s="7">
        <f t="shared" si="8"/>
        <v>0.23691531082792863</v>
      </c>
      <c r="J40" s="7">
        <f t="shared" si="8"/>
        <v>0</v>
      </c>
      <c r="K40" s="7">
        <f t="shared" si="8"/>
        <v>0.38710643596966116</v>
      </c>
      <c r="L40" s="7">
        <f t="shared" si="8"/>
        <v>0.71589054182247203</v>
      </c>
    </row>
    <row r="41" spans="2:15" x14ac:dyDescent="0.15">
      <c r="B41" s="2" t="s">
        <v>13</v>
      </c>
      <c r="C41" s="7">
        <f>(C35-$N35)/$O35</f>
        <v>0.41648973814564788</v>
      </c>
      <c r="D41" s="7">
        <f>(D35-$N35)/$O35</f>
        <v>2.5778861934686991E-2</v>
      </c>
      <c r="E41" s="7">
        <f t="shared" ref="E41:L41" si="9">(E35-$N35)/$O35</f>
        <v>0.22319067307261056</v>
      </c>
      <c r="F41" s="7">
        <f t="shared" si="9"/>
        <v>0.46749921365015124</v>
      </c>
      <c r="G41" s="7">
        <f t="shared" si="9"/>
        <v>0.21245183612429405</v>
      </c>
      <c r="H41" s="7">
        <f t="shared" si="9"/>
        <v>0.50606735366697342</v>
      </c>
      <c r="I41" s="7">
        <f t="shared" si="9"/>
        <v>1</v>
      </c>
      <c r="J41" s="7">
        <f t="shared" si="9"/>
        <v>0</v>
      </c>
      <c r="K41" s="7">
        <f t="shared" si="9"/>
        <v>0.41648973814564788</v>
      </c>
      <c r="L41" s="7">
        <f t="shared" si="9"/>
        <v>0.48207334951025088</v>
      </c>
    </row>
    <row r="42" spans="2:15" x14ac:dyDescent="0.15">
      <c r="B42" s="2" t="s">
        <v>14</v>
      </c>
      <c r="C42" s="7">
        <f>(C36-$N36)/$O36</f>
        <v>0.70991426399287971</v>
      </c>
      <c r="D42" s="7">
        <f t="shared" ref="D42:L43" si="10">(D36-$N36)/$O36</f>
        <v>0.16956302703906159</v>
      </c>
      <c r="E42" s="7">
        <f t="shared" si="10"/>
        <v>4.5434497052816492E-2</v>
      </c>
      <c r="F42" s="7">
        <f t="shared" si="10"/>
        <v>0.10937162725150587</v>
      </c>
      <c r="G42" s="7">
        <f t="shared" si="10"/>
        <v>0.15587534178509341</v>
      </c>
      <c r="H42" s="7">
        <f t="shared" si="10"/>
        <v>1</v>
      </c>
      <c r="I42" s="7">
        <f t="shared" si="10"/>
        <v>0.86353500522262061</v>
      </c>
      <c r="J42" s="7">
        <f t="shared" si="10"/>
        <v>0.44492865935019277</v>
      </c>
      <c r="K42" s="7">
        <f t="shared" si="10"/>
        <v>0</v>
      </c>
      <c r="L42" s="7">
        <f t="shared" si="10"/>
        <v>0.43122762447830465</v>
      </c>
    </row>
    <row r="43" spans="2:15" x14ac:dyDescent="0.15">
      <c r="B43" s="3" t="s">
        <v>15</v>
      </c>
      <c r="C43" s="7">
        <f>(C37-$N37)/$O37</f>
        <v>1</v>
      </c>
      <c r="D43" s="7">
        <f t="shared" si="10"/>
        <v>0.5181531951240016</v>
      </c>
      <c r="E43" s="7">
        <f t="shared" si="10"/>
        <v>0.48752210531179163</v>
      </c>
      <c r="F43" s="7">
        <f t="shared" si="10"/>
        <v>0.28237515675008318</v>
      </c>
      <c r="G43" s="7">
        <f t="shared" si="10"/>
        <v>0.36270058901328689</v>
      </c>
      <c r="H43" s="7">
        <f t="shared" si="10"/>
        <v>0.21344924652922759</v>
      </c>
      <c r="I43" s="7">
        <f t="shared" si="10"/>
        <v>0</v>
      </c>
      <c r="J43" s="7">
        <f t="shared" si="10"/>
        <v>0.29610058676471263</v>
      </c>
      <c r="K43" s="7">
        <f t="shared" si="10"/>
        <v>0.40159961789761417</v>
      </c>
      <c r="L43" s="7">
        <f t="shared" si="10"/>
        <v>0.53620597172992912</v>
      </c>
    </row>
    <row r="45" spans="2:15" x14ac:dyDescent="0.15">
      <c r="B45" s="1" t="s">
        <v>24</v>
      </c>
      <c r="C45">
        <f>C40*0.4+C41*0.14+C42*0.15+C43*0.3</f>
        <v>0.49292256904317217</v>
      </c>
      <c r="D45">
        <f t="shared" ref="D45:L45" si="11">D40*0.4+D41*0.14+D42*0.15+D43*0.3</f>
        <v>0.58448945326391588</v>
      </c>
      <c r="E45" s="9">
        <f t="shared" si="11"/>
        <v>0.19004387147879806</v>
      </c>
      <c r="F45">
        <f t="shared" si="11"/>
        <v>0.46696804510120554</v>
      </c>
      <c r="G45">
        <f t="shared" si="11"/>
        <v>0.52901364025438369</v>
      </c>
      <c r="H45">
        <f t="shared" si="11"/>
        <v>0.41478447925937573</v>
      </c>
      <c r="I45">
        <f t="shared" si="11"/>
        <v>0.36429637511456459</v>
      </c>
      <c r="J45">
        <f t="shared" si="11"/>
        <v>0.1555694749319427</v>
      </c>
      <c r="K45">
        <f t="shared" si="11"/>
        <v>0.33363102309753945</v>
      </c>
      <c r="L45">
        <f t="shared" si="11"/>
        <v>0.57939242085114828</v>
      </c>
    </row>
    <row r="47" spans="2:15" x14ac:dyDescent="0.15">
      <c r="B47" s="1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2013-2014</vt:lpstr>
      <vt:lpstr>2003-2004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2017-08-23T02:35:37Z</dcterms:modified>
</cp:coreProperties>
</file>