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9029"/>
  <workbookPr/>
  <mc:AlternateContent xmlns:mc="http://schemas.openxmlformats.org/markup-compatibility/2006">
    <mc:Choice Requires="x15">
      <x15ac:absPath xmlns:x15ac="http://schemas.microsoft.com/office/spreadsheetml/2010/11/ac" url="E:\Users\Mark Zeagler\Documents\GitHub\CS3502_Group_Project\"/>
    </mc:Choice>
  </mc:AlternateContent>
  <bookViews>
    <workbookView xWindow="0" yWindow="0" windowWidth="14385" windowHeight="7965" activeTab="8"/>
  </bookViews>
  <sheets>
    <sheet name="Overview" sheetId="10" r:id="rId1"/>
    <sheet name="Instruction 0" sheetId="1" r:id="rId2"/>
    <sheet name="Instruction 1" sheetId="2" r:id="rId3"/>
    <sheet name="Instruction 2" sheetId="3" r:id="rId4"/>
    <sheet name="Instruction 3" sheetId="4" r:id="rId5"/>
    <sheet name="Instruction 4" sheetId="5" r:id="rId6"/>
    <sheet name="Instruction 5" sheetId="6" r:id="rId7"/>
    <sheet name="Instruction 6" sheetId="7" r:id="rId8"/>
    <sheet name="Instruction 7" sheetId="8" r:id="rId9"/>
    <sheet name="Instruction 8" sheetId="9" r:id="rId10"/>
    <sheet name="Instruction 9" sheetId="11" r:id="rId11"/>
    <sheet name="Instruction 10" sheetId="12" r:id="rId12"/>
    <sheet name="Instruction 11" sheetId="13" r:id="rId13"/>
    <sheet name="Instruction 12" sheetId="14" r:id="rId1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8" l="1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C4" i="14" l="1"/>
  <c r="C5" i="14"/>
  <c r="C6" i="14"/>
  <c r="C7" i="14"/>
  <c r="C8" i="14"/>
  <c r="C9" i="14"/>
  <c r="C10" i="14"/>
  <c r="C11" i="14"/>
  <c r="C12" i="14"/>
  <c r="C13" i="14"/>
  <c r="C14" i="14"/>
  <c r="C15" i="14"/>
  <c r="C16" i="14"/>
  <c r="I3" i="14" s="1"/>
  <c r="C17" i="14"/>
  <c r="C18" i="14"/>
  <c r="C19" i="14"/>
  <c r="C20" i="14"/>
  <c r="C21" i="14"/>
  <c r="C22" i="14"/>
  <c r="C23" i="14"/>
  <c r="C24" i="14"/>
  <c r="C25" i="14"/>
  <c r="C26" i="14"/>
  <c r="C27" i="14"/>
  <c r="C28" i="14"/>
  <c r="C29" i="14"/>
  <c r="C30" i="14"/>
  <c r="C31" i="14"/>
  <c r="C32" i="14"/>
  <c r="C33" i="14"/>
  <c r="C34" i="14"/>
  <c r="C35" i="14"/>
  <c r="C36" i="14"/>
  <c r="C37" i="14"/>
  <c r="C38" i="14"/>
  <c r="C39" i="14"/>
  <c r="C40" i="14"/>
  <c r="C41" i="14"/>
  <c r="C42" i="14"/>
  <c r="C43" i="14"/>
  <c r="C44" i="14"/>
  <c r="C45" i="14"/>
  <c r="C46" i="14"/>
  <c r="C47" i="14"/>
  <c r="C48" i="14"/>
  <c r="C49" i="14"/>
  <c r="C50" i="14"/>
  <c r="C51" i="14"/>
  <c r="C52" i="14"/>
  <c r="C53" i="14"/>
  <c r="C54" i="14"/>
  <c r="C55" i="14"/>
  <c r="C56" i="14"/>
  <c r="C57" i="14"/>
  <c r="C58" i="14"/>
  <c r="C60" i="14"/>
  <c r="C61" i="14"/>
  <c r="C62" i="14"/>
  <c r="C63" i="14"/>
  <c r="C64" i="14"/>
  <c r="C65" i="14"/>
  <c r="C66" i="14"/>
  <c r="C67" i="14"/>
  <c r="C68" i="14"/>
  <c r="C69" i="14"/>
  <c r="C70" i="14"/>
  <c r="F12" i="14"/>
  <c r="I2" i="14"/>
  <c r="I10" i="14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C50" i="13"/>
  <c r="C51" i="13"/>
  <c r="C52" i="13"/>
  <c r="C53" i="13"/>
  <c r="C54" i="13"/>
  <c r="C55" i="13"/>
  <c r="C56" i="13"/>
  <c r="C57" i="13"/>
  <c r="C58" i="13"/>
  <c r="C60" i="13"/>
  <c r="C61" i="13"/>
  <c r="C62" i="13"/>
  <c r="C63" i="13"/>
  <c r="C64" i="13"/>
  <c r="C65" i="13"/>
  <c r="C66" i="13"/>
  <c r="C67" i="13"/>
  <c r="C68" i="13"/>
  <c r="C69" i="13"/>
  <c r="C70" i="13"/>
  <c r="F10" i="13"/>
  <c r="F10" i="14" s="1"/>
  <c r="I3" i="13"/>
  <c r="I2" i="13"/>
  <c r="I11" i="13"/>
  <c r="I3" i="12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C58" i="12"/>
  <c r="C60" i="12"/>
  <c r="C61" i="12"/>
  <c r="C62" i="12"/>
  <c r="C63" i="12"/>
  <c r="C64" i="12"/>
  <c r="C65" i="12"/>
  <c r="C66" i="12"/>
  <c r="C67" i="12"/>
  <c r="C68" i="12"/>
  <c r="C69" i="12"/>
  <c r="C70" i="12"/>
  <c r="I2" i="12"/>
  <c r="F17" i="12"/>
  <c r="F17" i="13" s="1"/>
  <c r="F17" i="14" s="1"/>
  <c r="I10" i="12"/>
  <c r="I3" i="11"/>
  <c r="I2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60" i="11"/>
  <c r="C61" i="11"/>
  <c r="C62" i="11"/>
  <c r="C63" i="11"/>
  <c r="C64" i="11"/>
  <c r="C65" i="11"/>
  <c r="C66" i="11"/>
  <c r="C67" i="11"/>
  <c r="C68" i="11"/>
  <c r="C69" i="11"/>
  <c r="C70" i="11"/>
  <c r="C4" i="11"/>
  <c r="F11" i="11"/>
  <c r="F11" i="12" s="1"/>
  <c r="F11" i="13" s="1"/>
  <c r="F11" i="14" s="1"/>
  <c r="F18" i="11"/>
  <c r="F18" i="12" s="1"/>
  <c r="F18" i="13" s="1"/>
  <c r="F18" i="14" s="1"/>
  <c r="I10" i="11"/>
  <c r="F17" i="9"/>
  <c r="F18" i="9"/>
  <c r="F19" i="9"/>
  <c r="F19" i="11" s="1"/>
  <c r="F19" i="12" s="1"/>
  <c r="F19" i="13" s="1"/>
  <c r="F19" i="14" s="1"/>
  <c r="F5" i="9"/>
  <c r="F5" i="11" s="1"/>
  <c r="F5" i="12" s="1"/>
  <c r="F5" i="13" s="1"/>
  <c r="F5" i="14" s="1"/>
  <c r="F6" i="9"/>
  <c r="F6" i="11" s="1"/>
  <c r="F6" i="12" s="1"/>
  <c r="F6" i="13" s="1"/>
  <c r="F6" i="14" s="1"/>
  <c r="F7" i="9"/>
  <c r="F7" i="11" s="1"/>
  <c r="F7" i="12" s="1"/>
  <c r="F7" i="13" s="1"/>
  <c r="F7" i="14" s="1"/>
  <c r="F8" i="9"/>
  <c r="F8" i="11" s="1"/>
  <c r="F8" i="12" s="1"/>
  <c r="F8" i="13" s="1"/>
  <c r="F8" i="14" s="1"/>
  <c r="F9" i="9"/>
  <c r="F9" i="11" s="1"/>
  <c r="F9" i="12" s="1"/>
  <c r="F9" i="13" s="1"/>
  <c r="F9" i="14" s="1"/>
  <c r="F10" i="9"/>
  <c r="F10" i="11" s="1"/>
  <c r="F11" i="9"/>
  <c r="F12" i="9"/>
  <c r="F12" i="11" s="1"/>
  <c r="F12" i="12" s="1"/>
  <c r="F13" i="9"/>
  <c r="F13" i="11" s="1"/>
  <c r="F13" i="12" s="1"/>
  <c r="F13" i="13" s="1"/>
  <c r="F13" i="14" s="1"/>
  <c r="F14" i="9"/>
  <c r="F14" i="11" s="1"/>
  <c r="F14" i="12" s="1"/>
  <c r="F14" i="13" s="1"/>
  <c r="F14" i="14" s="1"/>
  <c r="F15" i="9"/>
  <c r="F15" i="11" s="1"/>
  <c r="F15" i="12" s="1"/>
  <c r="F15" i="13" s="1"/>
  <c r="F15" i="14" s="1"/>
  <c r="F16" i="9"/>
  <c r="F16" i="11" s="1"/>
  <c r="F16" i="12" s="1"/>
  <c r="F16" i="13" s="1"/>
  <c r="F16" i="14" s="1"/>
  <c r="F4" i="7"/>
  <c r="I11" i="11"/>
  <c r="I13" i="13"/>
  <c r="I12" i="12"/>
  <c r="I11" i="14"/>
  <c r="C59" i="9" l="1"/>
  <c r="C59" i="11" s="1"/>
  <c r="C59" i="12" s="1"/>
  <c r="C59" i="13" s="1"/>
  <c r="C59" i="14" s="1"/>
  <c r="I3" i="9"/>
  <c r="I10" i="9"/>
  <c r="F4" i="9"/>
  <c r="F4" i="11" s="1"/>
  <c r="F4" i="12" s="1"/>
  <c r="F4" i="13" s="1"/>
  <c r="F4" i="14" s="1"/>
  <c r="F17" i="7"/>
  <c r="F14" i="6"/>
  <c r="I3" i="8"/>
  <c r="I10" i="8"/>
  <c r="I3" i="7"/>
  <c r="I10" i="7"/>
  <c r="I3" i="6"/>
  <c r="I10" i="6"/>
  <c r="F4" i="5"/>
  <c r="F4" i="6" s="1"/>
  <c r="F10" i="5"/>
  <c r="F10" i="6" s="1"/>
  <c r="F10" i="7" s="1"/>
  <c r="F10" i="4"/>
  <c r="F5" i="4"/>
  <c r="F5" i="5" s="1"/>
  <c r="F5" i="6" s="1"/>
  <c r="F5" i="7" s="1"/>
  <c r="F10" i="3"/>
  <c r="I2" i="2"/>
  <c r="I3" i="5"/>
  <c r="I3" i="4"/>
  <c r="I3" i="3"/>
  <c r="I3" i="2"/>
  <c r="I3" i="1"/>
  <c r="I10" i="5"/>
  <c r="I10" i="4"/>
  <c r="F4" i="2"/>
  <c r="F4" i="3" s="1"/>
  <c r="F9" i="1"/>
  <c r="F9" i="2" s="1"/>
  <c r="F9" i="3" s="1"/>
  <c r="F9" i="4" s="1"/>
  <c r="F9" i="5" s="1"/>
  <c r="F9" i="6" s="1"/>
  <c r="F9" i="7" s="1"/>
  <c r="F7" i="2"/>
  <c r="F7" i="3" s="1"/>
  <c r="F7" i="4" s="1"/>
  <c r="F7" i="5" s="1"/>
  <c r="F7" i="6" s="1"/>
  <c r="F7" i="7" s="1"/>
  <c r="F8" i="2"/>
  <c r="F8" i="3" s="1"/>
  <c r="F8" i="4" s="1"/>
  <c r="F8" i="5" s="1"/>
  <c r="F8" i="6" s="1"/>
  <c r="F8" i="7" s="1"/>
  <c r="F11" i="2"/>
  <c r="F11" i="3" s="1"/>
  <c r="F11" i="4" s="1"/>
  <c r="F11" i="5" s="1"/>
  <c r="F11" i="6" s="1"/>
  <c r="F11" i="7" s="1"/>
  <c r="F12" i="2"/>
  <c r="F12" i="3" s="1"/>
  <c r="F12" i="4" s="1"/>
  <c r="F12" i="5" s="1"/>
  <c r="F12" i="6" s="1"/>
  <c r="F12" i="7" s="1"/>
  <c r="F13" i="2"/>
  <c r="F13" i="3" s="1"/>
  <c r="F13" i="4" s="1"/>
  <c r="F13" i="5" s="1"/>
  <c r="F13" i="6" s="1"/>
  <c r="F13" i="7" s="1"/>
  <c r="F14" i="2"/>
  <c r="F14" i="3" s="1"/>
  <c r="F14" i="4" s="1"/>
  <c r="F15" i="2"/>
  <c r="F15" i="3" s="1"/>
  <c r="F15" i="4" s="1"/>
  <c r="F15" i="5" s="1"/>
  <c r="F15" i="6" s="1"/>
  <c r="F15" i="7" s="1"/>
  <c r="F16" i="2"/>
  <c r="F16" i="3" s="1"/>
  <c r="F16" i="4" s="1"/>
  <c r="F16" i="5" s="1"/>
  <c r="F16" i="6" s="1"/>
  <c r="F16" i="7" s="1"/>
  <c r="F17" i="2"/>
  <c r="F17" i="3" s="1"/>
  <c r="F17" i="4" s="1"/>
  <c r="F17" i="5" s="1"/>
  <c r="F18" i="2"/>
  <c r="F18" i="3" s="1"/>
  <c r="F18" i="4" s="1"/>
  <c r="F18" i="5" s="1"/>
  <c r="F18" i="6" s="1"/>
  <c r="F18" i="7" s="1"/>
  <c r="F19" i="2"/>
  <c r="F19" i="3" s="1"/>
  <c r="F19" i="4" s="1"/>
  <c r="F19" i="5" s="1"/>
  <c r="F19" i="6" s="1"/>
  <c r="F19" i="7" s="1"/>
  <c r="F6" i="2"/>
  <c r="F6" i="3" s="1"/>
  <c r="F6" i="4" s="1"/>
  <c r="F6" i="5" s="1"/>
  <c r="F6" i="6" s="1"/>
  <c r="F6" i="7" s="1"/>
  <c r="I10" i="3"/>
  <c r="I10" i="2"/>
  <c r="I10" i="1"/>
  <c r="I12" i="14"/>
  <c r="I12" i="11"/>
  <c r="I12" i="13"/>
  <c r="I11" i="12"/>
  <c r="I12" i="2"/>
  <c r="I12" i="1"/>
  <c r="I11" i="1"/>
  <c r="I2" i="3" l="1"/>
  <c r="I11" i="2"/>
  <c r="I2" i="4" l="1"/>
  <c r="I12" i="3"/>
  <c r="I11" i="3"/>
  <c r="I2" i="5" l="1"/>
  <c r="I12" i="4"/>
  <c r="I11" i="4"/>
  <c r="I2" i="6" l="1"/>
  <c r="I12" i="5"/>
  <c r="I11" i="5"/>
  <c r="I2" i="7" l="1"/>
  <c r="I11" i="6"/>
  <c r="I12" i="6"/>
  <c r="I2" i="8" l="1"/>
  <c r="I12" i="7"/>
  <c r="I11" i="7"/>
  <c r="I2" i="9" l="1"/>
  <c r="I12" i="8"/>
  <c r="I12" i="9"/>
  <c r="I11" i="8"/>
  <c r="I11" i="9"/>
</calcChain>
</file>

<file path=xl/sharedStrings.xml><?xml version="1.0" encoding="utf-8"?>
<sst xmlns="http://schemas.openxmlformats.org/spreadsheetml/2006/main" count="937" uniqueCount="123">
  <si>
    <t>0xC050005C</t>
  </si>
  <si>
    <t>0x4B060000</t>
  </si>
  <si>
    <t>0x4B010000</t>
  </si>
  <si>
    <t>0x4B000000</t>
  </si>
  <si>
    <t>0x4F0A005C</t>
  </si>
  <si>
    <t>0x4F0D00DC</t>
  </si>
  <si>
    <t>0x4C0A0004</t>
  </si>
  <si>
    <t>0xC0BA0000</t>
  </si>
  <si>
    <t>0x42BD0000</t>
  </si>
  <si>
    <t>0x4C0D0004</t>
  </si>
  <si>
    <t>0x4C060001</t>
  </si>
  <si>
    <t>0x10658000</t>
  </si>
  <si>
    <t>0x56810018</t>
  </si>
  <si>
    <t>0x4F0900DC</t>
  </si>
  <si>
    <t>0x43970000</t>
  </si>
  <si>
    <t>0x05070000</t>
  </si>
  <si>
    <t>0x4C090004</t>
  </si>
  <si>
    <t>0x5681003C</t>
  </si>
  <si>
    <t>0xC10000AC</t>
  </si>
  <si>
    <t>0x92000000</t>
  </si>
  <si>
    <t>0x0000000A</t>
  </si>
  <si>
    <t>0x00000006</t>
  </si>
  <si>
    <t>0x0000002C</t>
  </si>
  <si>
    <t>0x00000045</t>
  </si>
  <si>
    <t>0x00000001</t>
  </si>
  <si>
    <t>0x00000007</t>
  </si>
  <si>
    <t>0x00000000</t>
  </si>
  <si>
    <t>0x00000005</t>
  </si>
  <si>
    <t>0x00000055</t>
  </si>
  <si>
    <t>Data</t>
  </si>
  <si>
    <t>Address</t>
  </si>
  <si>
    <t>Instruction:</t>
  </si>
  <si>
    <t xml:space="preserve">Type: </t>
  </si>
  <si>
    <t xml:space="preserve">Binary: </t>
  </si>
  <si>
    <t>Opcode:</t>
  </si>
  <si>
    <t xml:space="preserve">Reg1: </t>
  </si>
  <si>
    <t xml:space="preserve">Reg2: </t>
  </si>
  <si>
    <t>Registers</t>
  </si>
  <si>
    <t>1100 0000 0101 0000 0000 0000 0101 1100</t>
  </si>
  <si>
    <t>I/O</t>
  </si>
  <si>
    <t>RD</t>
  </si>
  <si>
    <t xml:space="preserve">(Byte) Address: </t>
  </si>
  <si>
    <t>(Word) Address:</t>
  </si>
  <si>
    <t>0100 1011 0000 0110 0000 0000 0000 0000</t>
  </si>
  <si>
    <t>Conditional/Immediate</t>
  </si>
  <si>
    <t>MOVI</t>
  </si>
  <si>
    <t>0100 1011 0000 0001 0000 0000 0000 0000</t>
  </si>
  <si>
    <t>0100 1011 0000 0000 0000 0000 0000 0000</t>
  </si>
  <si>
    <t>PC:</t>
  </si>
  <si>
    <t>‭0100 1111 0000 1010 0000 0000 0101 1100‬</t>
  </si>
  <si>
    <t>LDI</t>
  </si>
  <si>
    <t>X</t>
  </si>
  <si>
    <t>‭0100 1111 0000 1101 0000 0000 1101 1100‬</t>
  </si>
  <si>
    <t>0x000000DC</t>
  </si>
  <si>
    <t>0x0000005C</t>
  </si>
  <si>
    <t>‭0100 1100 0000 1010 0000 0000 0000 0100‬</t>
  </si>
  <si>
    <t>ADDI</t>
  </si>
  <si>
    <t>‭1100 0000 1011 1010 0000 0000 0000 0000‬</t>
  </si>
  <si>
    <t>B Reg:</t>
  </si>
  <si>
    <t>D Reg:</t>
  </si>
  <si>
    <t>‭0100 0010 1011 1101 0000 0000 0000 0000‬</t>
  </si>
  <si>
    <t>ST</t>
  </si>
  <si>
    <t>RAM (logical)</t>
  </si>
  <si>
    <t>// Read the no. of integers to be added from the input buffer</t>
  </si>
  <si>
    <t xml:space="preserve">MOVI R6 0 </t>
  </si>
  <si>
    <t>// Set a counter to reg-6 and initialize to 0</t>
  </si>
  <si>
    <t xml:space="preserve">MOVI R1 0 </t>
  </si>
  <si>
    <t>// Set the Zero register to its value</t>
  </si>
  <si>
    <t xml:space="preserve">MOVI R0 0 </t>
  </si>
  <si>
    <t>// Clear Accumulator</t>
  </si>
  <si>
    <t>// Load address of input buffer into reg 10</t>
  </si>
  <si>
    <t> // Load address of temp buffer into reg 13</t>
  </si>
  <si>
    <t>// Point to the next address of input buffer by adding 4</t>
  </si>
  <si>
    <t xml:space="preserve">RD R11 (R10) </t>
  </si>
  <si>
    <t>// Load the content(data) of address in reg-10 in reg-11</t>
  </si>
  <si>
    <t xml:space="preserve">ST (R13) R11 </t>
  </si>
  <si>
    <t>// Store the data in the address pointed to by reg-13</t>
  </si>
  <si>
    <t xml:space="preserve">ADDI R13 4 </t>
  </si>
  <si>
    <t>// Point to the next address of temp buffer</t>
  </si>
  <si>
    <t xml:space="preserve">ADD I R6 1 </t>
  </si>
  <si>
    <t>// Increment the counter</t>
  </si>
  <si>
    <t xml:space="preserve">SLT R8 R6 R5 </t>
  </si>
  <si>
    <t>// Set reg-8 to 1 if reg-6 &lt; reg-5, and 0 otherwise</t>
  </si>
  <si>
    <t>// Branch if content of Reg- 8 and Reg-1 is not equal</t>
  </si>
  <si>
    <t>// Reset the counter to Zero</t>
  </si>
  <si>
    <t>// Loading the address temp into reg 9</t>
  </si>
  <si>
    <t xml:space="preserve">ADD R0 R0 R7 </t>
  </si>
  <si>
    <t>// Add the content of accumulator with reg-7 and stored in acc.</t>
  </si>
  <si>
    <t xml:space="preserve">ADDI R6 1 </t>
  </si>
  <si>
    <t>// Incrementing the counter by 1</t>
  </si>
  <si>
    <t xml:space="preserve">ADDI R9 4 </t>
  </si>
  <si>
    <t>// Incrementing the B-register by 4 bytes</t>
  </si>
  <si>
    <t>// Reg-8 is set to 1 ,if Reg6 &lt; Reg5, and 0 otherwise</t>
  </si>
  <si>
    <t>// Write the content of the aacumulator into output buffer</t>
  </si>
  <si>
    <t xml:space="preserve">HLT </t>
  </si>
  <si>
    <t>// Logical end of program</t>
  </si>
  <si>
    <t>Instructions</t>
  </si>
  <si>
    <t>Comments</t>
  </si>
  <si>
    <t>PC</t>
  </si>
  <si>
    <r>
      <t>RD R5 </t>
    </r>
    <r>
      <rPr>
        <b/>
        <sz val="11"/>
        <color theme="1"/>
        <rFont val="Calibri"/>
        <family val="2"/>
        <scheme val="minor"/>
      </rPr>
      <t>Inpt </t>
    </r>
  </si>
  <si>
    <r>
      <t>LDI R10 </t>
    </r>
    <r>
      <rPr>
        <b/>
        <sz val="11"/>
        <color theme="1"/>
        <rFont val="Calibri"/>
        <family val="2"/>
        <scheme val="minor"/>
      </rPr>
      <t>Inpt</t>
    </r>
    <r>
      <rPr>
        <sz val="11"/>
        <color theme="1"/>
        <rFont val="Calibri"/>
        <family val="2"/>
        <scheme val="minor"/>
      </rPr>
      <t> </t>
    </r>
  </si>
  <si>
    <r>
      <t>LDI R13 </t>
    </r>
    <r>
      <rPr>
        <b/>
        <sz val="11"/>
        <color theme="1"/>
        <rFont val="Calibri"/>
        <family val="2"/>
        <scheme val="minor"/>
      </rPr>
      <t>Temp</t>
    </r>
  </si>
  <si>
    <r>
      <rPr>
        <b/>
        <sz val="11"/>
        <color theme="1"/>
        <rFont val="Calibri"/>
        <family val="2"/>
        <scheme val="minor"/>
      </rPr>
      <t xml:space="preserve">LOOP1: </t>
    </r>
    <r>
      <rPr>
        <sz val="11"/>
        <color theme="1"/>
        <rFont val="Calibri"/>
        <family val="2"/>
        <scheme val="minor"/>
      </rPr>
      <t xml:space="preserve">ADDI R10 4 </t>
    </r>
  </si>
  <si>
    <r>
      <t>BNE R8 R1 </t>
    </r>
    <r>
      <rPr>
        <b/>
        <sz val="11"/>
        <color theme="1"/>
        <rFont val="Calibri"/>
        <family val="2"/>
        <scheme val="minor"/>
      </rPr>
      <t>LOOP1 </t>
    </r>
  </si>
  <si>
    <r>
      <t>LDI R9 </t>
    </r>
    <r>
      <rPr>
        <b/>
        <sz val="11"/>
        <color theme="1"/>
        <rFont val="Calibri"/>
        <family val="2"/>
        <scheme val="minor"/>
      </rPr>
      <t>Temp </t>
    </r>
  </si>
  <si>
    <r>
      <rPr>
        <b/>
        <sz val="11"/>
        <color theme="1"/>
        <rFont val="Calibri"/>
        <family val="2"/>
        <scheme val="minor"/>
      </rPr>
      <t>LOOP2:</t>
    </r>
    <r>
      <rPr>
        <sz val="11"/>
        <color theme="1"/>
        <rFont val="Calibri"/>
        <family val="2"/>
        <scheme val="minor"/>
      </rPr>
      <t xml:space="preserve"> LW R7 0(R9) </t>
    </r>
  </si>
  <si>
    <r>
      <t>BNE R8 R1 </t>
    </r>
    <r>
      <rPr>
        <b/>
        <sz val="11"/>
        <color theme="1"/>
        <rFont val="Calibri"/>
        <family val="2"/>
        <scheme val="minor"/>
      </rPr>
      <t>LOOP2</t>
    </r>
    <r>
      <rPr>
        <sz val="11"/>
        <color theme="1"/>
        <rFont val="Calibri"/>
        <family val="2"/>
        <scheme val="minor"/>
      </rPr>
      <t xml:space="preserve"> </t>
    </r>
  </si>
  <si>
    <r>
      <t>WR R0 </t>
    </r>
    <r>
      <rPr>
        <b/>
        <sz val="11"/>
        <color theme="1"/>
        <rFont val="Calibri"/>
        <family val="2"/>
        <scheme val="minor"/>
      </rPr>
      <t>Oupt </t>
    </r>
  </si>
  <si>
    <t>// Loads the content of the address in reg-9 in reg-7 , reg-9 is B-reg . 0 is the offset</t>
  </si>
  <si>
    <t>Overview:</t>
  </si>
  <si>
    <t>Comments:</t>
  </si>
  <si>
    <t>0x00000060</t>
  </si>
  <si>
    <t>‭0100 1100 0000 1101 0000 0000 0000 0100‬</t>
  </si>
  <si>
    <t>0x000000E0</t>
  </si>
  <si>
    <t>‭0100 1100 0000 0110 0000 0000 0000 0001‬</t>
  </si>
  <si>
    <t>‭0001 0000 0110 0101 1000 0000 0000 0000‬</t>
  </si>
  <si>
    <t>D-Reg:</t>
  </si>
  <si>
    <t>S-Reg:</t>
  </si>
  <si>
    <t>SLT</t>
  </si>
  <si>
    <t>Arithmetic</t>
  </si>
  <si>
    <t>‭0101 0110 1000 0001 0000 0000 0001 1000‬</t>
  </si>
  <si>
    <t>BNE</t>
  </si>
  <si>
    <t>B-Reg: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</si>
</sst>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8" tint="0.59999389629810485"/>
        <bgColor indexed="65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2" borderId="0" applyNumberFormat="0" applyBorder="0" applyAlignment="0" applyProtection="0"/>
    <xf numFmtId="0" fontId="1" fillId="3" borderId="0" applyNumberFormat="0" applyBorder="0" applyAlignment="0" applyProtection="0"/>
  </cellStyleXfs>
  <cellXfs count="11">
    <xf numFmtId="0" fontId="0" fillId="0" borderId="0" xfId="0"/>
    <xf numFmtId="0" fontId="3" fillId="2" borderId="0" xfId="2"/>
    <xf numFmtId="0" fontId="0" fillId="0" borderId="0" xfId="0" applyFont="1"/>
    <xf numFmtId="0" fontId="4" fillId="0" borderId="0" xfId="0" applyFont="1"/>
    <xf numFmtId="0" fontId="0" fillId="0" borderId="0" xfId="0" applyAlignment="1">
      <alignment horizontal="left"/>
    </xf>
    <xf numFmtId="0" fontId="0" fillId="4" borderId="0" xfId="0" applyFill="1"/>
    <xf numFmtId="0" fontId="0" fillId="4" borderId="0" xfId="0" applyFont="1" applyFill="1"/>
    <xf numFmtId="49" fontId="0" fillId="0" borderId="0" xfId="0" applyNumberFormat="1" applyAlignment="1">
      <alignment horizontal="left"/>
    </xf>
    <xf numFmtId="0" fontId="4" fillId="4" borderId="0" xfId="0" applyFont="1" applyFill="1"/>
    <xf numFmtId="0" fontId="1" fillId="3" borderId="0" xfId="3"/>
    <xf numFmtId="0" fontId="2" fillId="0" borderId="0" xfId="1" applyAlignment="1">
      <alignment horizontal="center"/>
    </xf>
  </cellXfs>
  <cellStyles count="4">
    <cellStyle name="40% - Accent5" xfId="3" builtinId="47"/>
    <cellStyle name="Good" xfId="2" builtinId="26"/>
    <cellStyle name="Heading 4" xfId="1" builtinId="19"/>
    <cellStyle name="Normal" xfId="0" builtinId="0"/>
  </cellStyles>
  <dxfs count="1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id="20" name="InstructionsOverview" displayName="InstructionsOverview" ref="A1:C24" totalsRowShown="0" headerRowCellStyle="Normal" dataCellStyle="Normal">
  <autoFilter ref="A1:C24"/>
  <tableColumns count="3">
    <tableColumn id="1" name="PC" dataCellStyle="Normal"/>
    <tableColumn id="2" name="Instructions" dataCellStyle="Normal"/>
    <tableColumn id="3" name="Comments" dataCellStyle="Normal"/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id="10" name="Table257911" displayName="Table257911" ref="B3:C70" totalsRowShown="0">
  <autoFilter ref="B3:C70"/>
  <tableColumns count="2">
    <tableColumn id="1" name="Address"/>
    <tableColumn id="2" name="Data"/>
  </tableColumns>
  <tableStyleInfo name="TableStyleLight1" showFirstColumn="0" showLastColumn="0" showRowStripes="1" showColumnStripes="0"/>
</table>
</file>

<file path=xl/tables/table11.xml><?xml version="1.0" encoding="utf-8"?>
<table xmlns="http://schemas.openxmlformats.org/spreadsheetml/2006/main" id="11" name="Table24681012" displayName="Table24681012" ref="E3:F19" totalsRowShown="0">
  <autoFilter ref="E3:F19"/>
  <tableColumns count="2">
    <tableColumn id="1" name="Address"/>
    <tableColumn id="2" name="Data" dataDxfId="11">
      <calculatedColumnFormula>Table246810[[#This Row],[Data]]</calculatedColumnFormula>
    </tableColumn>
  </tableColumns>
  <tableStyleInfo name="TableStyleLight1" showFirstColumn="0" showLastColumn="0" showRowStripes="1" showColumnStripes="0"/>
</table>
</file>

<file path=xl/tables/table12.xml><?xml version="1.0" encoding="utf-8"?>
<table xmlns="http://schemas.openxmlformats.org/spreadsheetml/2006/main" id="12" name="Table25791113" displayName="Table25791113" ref="B3:C70" totalsRowShown="0">
  <autoFilter ref="B3:C70"/>
  <tableColumns count="2">
    <tableColumn id="1" name="Address"/>
    <tableColumn id="2" name="Data"/>
  </tableColumns>
  <tableStyleInfo name="TableStyleLight1" showFirstColumn="0" showLastColumn="0" showRowStripes="1" showColumnStripes="0"/>
</table>
</file>

<file path=xl/tables/table13.xml><?xml version="1.0" encoding="utf-8"?>
<table xmlns="http://schemas.openxmlformats.org/spreadsheetml/2006/main" id="13" name="Table2468101214" displayName="Table2468101214" ref="E3:F19" totalsRowShown="0">
  <autoFilter ref="E3:F19"/>
  <tableColumns count="2">
    <tableColumn id="1" name="Address"/>
    <tableColumn id="2" name="Data" dataDxfId="10">
      <calculatedColumnFormula>Table24681012[[#This Row],[Data]]</calculatedColumnFormula>
    </tableColumn>
  </tableColumns>
  <tableStyleInfo name="TableStyleLight1" showFirstColumn="0" showLastColumn="0" showRowStripes="1" showColumnStripes="0"/>
</table>
</file>

<file path=xl/tables/table14.xml><?xml version="1.0" encoding="utf-8"?>
<table xmlns="http://schemas.openxmlformats.org/spreadsheetml/2006/main" id="14" name="Table2579111315" displayName="Table2579111315" ref="B3:C70" totalsRowShown="0">
  <autoFilter ref="B3:C70"/>
  <tableColumns count="2">
    <tableColumn id="1" name="Address"/>
    <tableColumn id="2" name="Data"/>
  </tableColumns>
  <tableStyleInfo name="TableStyleLight1" showFirstColumn="0" showLastColumn="0" showRowStripes="1" showColumnStripes="0"/>
</table>
</file>

<file path=xl/tables/table15.xml><?xml version="1.0" encoding="utf-8"?>
<table xmlns="http://schemas.openxmlformats.org/spreadsheetml/2006/main" id="15" name="Table246810121416" displayName="Table246810121416" ref="E3:F19" totalsRowShown="0">
  <autoFilter ref="E3:F19"/>
  <tableColumns count="2">
    <tableColumn id="1" name="Address"/>
    <tableColumn id="2" name="Data" dataDxfId="9">
      <calculatedColumnFormula>Table246810[[#This Row],[Data]]</calculatedColumnFormula>
    </tableColumn>
  </tableColumns>
  <tableStyleInfo name="TableStyleLight1" showFirstColumn="0" showLastColumn="0" showRowStripes="1" showColumnStripes="0"/>
</table>
</file>

<file path=xl/tables/table16.xml><?xml version="1.0" encoding="utf-8"?>
<table xmlns="http://schemas.openxmlformats.org/spreadsheetml/2006/main" id="16" name="Table257911131517" displayName="Table257911131517" ref="B3:C70" totalsRowShown="0">
  <autoFilter ref="B3:C70"/>
  <tableColumns count="2">
    <tableColumn id="1" name="Address"/>
    <tableColumn id="2" name="Data"/>
  </tableColumns>
  <tableStyleInfo name="TableStyleLight1" showFirstColumn="0" showLastColumn="0" showRowStripes="1" showColumnStripes="0"/>
</table>
</file>

<file path=xl/tables/table17.xml><?xml version="1.0" encoding="utf-8"?>
<table xmlns="http://schemas.openxmlformats.org/spreadsheetml/2006/main" id="17" name="Table24681012141618" displayName="Table24681012141618" ref="E3:F19" totalsRowShown="0">
  <autoFilter ref="E3:F19"/>
  <tableColumns count="2">
    <tableColumn id="1" name="Address"/>
    <tableColumn id="2" name="Data" dataDxfId="0">
      <calculatedColumnFormula>Table246810121416[[#This Row],[Data]]</calculatedColumnFormula>
    </tableColumn>
  </tableColumns>
  <tableStyleInfo name="TableStyleLight1" showFirstColumn="0" showLastColumn="0" showRowStripes="1" showColumnStripes="0"/>
</table>
</file>

<file path=xl/tables/table18.xml><?xml version="1.0" encoding="utf-8"?>
<table xmlns="http://schemas.openxmlformats.org/spreadsheetml/2006/main" id="18" name="Table25791113151719" displayName="Table25791113151719" ref="B3:C70" totalsRowShown="0">
  <autoFilter ref="B3:C70"/>
  <tableColumns count="2">
    <tableColumn id="1" name="Address"/>
    <tableColumn id="2" name="Data"/>
  </tableColumns>
  <tableStyleInfo name="TableStyleLight1" showFirstColumn="0" showLastColumn="0" showRowStripes="1" showColumnStripes="0"/>
</table>
</file>

<file path=xl/tables/table19.xml><?xml version="1.0" encoding="utf-8"?>
<table xmlns="http://schemas.openxmlformats.org/spreadsheetml/2006/main" id="19" name="Table2468101214161820" displayName="Table2468101214161820" ref="E3:F19" totalsRowShown="0">
  <autoFilter ref="E3:F19"/>
  <tableColumns count="2">
    <tableColumn id="1" name="Address"/>
    <tableColumn id="2" name="Data" dataDxfId="8">
      <calculatedColumnFormula>Table24681012141618[[#This Row],[Data]]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B3:C70" totalsRowShown="0">
  <autoFilter ref="B3:C70"/>
  <tableColumns count="2">
    <tableColumn id="1" name="Address"/>
    <tableColumn id="2" name="Data"/>
  </tableColumns>
  <tableStyleInfo name="TableStyleLight1" showFirstColumn="0" showLastColumn="0" showRowStripes="1" showColumnStripes="0"/>
</table>
</file>

<file path=xl/tables/table20.xml><?xml version="1.0" encoding="utf-8"?>
<table xmlns="http://schemas.openxmlformats.org/spreadsheetml/2006/main" id="1" name="Table257911131517192" displayName="Table257911131517192" ref="B3:C70" totalsRowShown="0">
  <autoFilter ref="B3:C70"/>
  <tableColumns count="2">
    <tableColumn id="1" name="Address"/>
    <tableColumn id="2" name="Data">
      <calculatedColumnFormula>Table25791113151719[[#This Row],[Data]]</calculatedColumnFormula>
    </tableColumn>
  </tableColumns>
  <tableStyleInfo name="TableStyleLight1" showFirstColumn="0" showLastColumn="0" showRowStripes="1" showColumnStripes="0"/>
</table>
</file>

<file path=xl/tables/table21.xml><?xml version="1.0" encoding="utf-8"?>
<table xmlns="http://schemas.openxmlformats.org/spreadsheetml/2006/main" id="21" name="Table246810121416182022" displayName="Table246810121416182022" ref="E3:F19" totalsRowShown="0">
  <autoFilter ref="E3:F19"/>
  <tableColumns count="2">
    <tableColumn id="1" name="Address"/>
    <tableColumn id="2" name="Data" dataDxfId="7">
      <calculatedColumnFormula>Table2468101214161820[[#This Row],[Data]]</calculatedColumnFormula>
    </tableColumn>
  </tableColumns>
  <tableStyleInfo name="TableStyleLight1" showFirstColumn="0" showLastColumn="0" showRowStripes="1" showColumnStripes="0"/>
</table>
</file>

<file path=xl/tables/table22.xml><?xml version="1.0" encoding="utf-8"?>
<table xmlns="http://schemas.openxmlformats.org/spreadsheetml/2006/main" id="22" name="Table25791113151719223" displayName="Table25791113151719223" ref="B3:C70" totalsRowShown="0">
  <autoFilter ref="B3:C70"/>
  <tableColumns count="2">
    <tableColumn id="1" name="Address"/>
    <tableColumn id="2" name="Data" dataDxfId="6">
      <calculatedColumnFormula>Table257911131517192[[#This Row],[Data]]</calculatedColumnFormula>
    </tableColumn>
  </tableColumns>
  <tableStyleInfo name="TableStyleLight1" showFirstColumn="0" showLastColumn="0" showRowStripes="1" showColumnStripes="0"/>
</table>
</file>

<file path=xl/tables/table23.xml><?xml version="1.0" encoding="utf-8"?>
<table xmlns="http://schemas.openxmlformats.org/spreadsheetml/2006/main" id="23" name="Table24681012141618202224" displayName="Table24681012141618202224" ref="E3:F19" totalsRowShown="0">
  <autoFilter ref="E3:F19"/>
  <tableColumns count="2">
    <tableColumn id="1" name="Address"/>
    <tableColumn id="2" name="Data" dataDxfId="5">
      <calculatedColumnFormula>Table246810121416182022[[#This Row],[Data]]</calculatedColumnFormula>
    </tableColumn>
  </tableColumns>
  <tableStyleInfo name="TableStyleLight1" showFirstColumn="0" showLastColumn="0" showRowStripes="1" showColumnStripes="0"/>
</table>
</file>

<file path=xl/tables/table24.xml><?xml version="1.0" encoding="utf-8"?>
<table xmlns="http://schemas.openxmlformats.org/spreadsheetml/2006/main" id="24" name="Table2579111315171922325" displayName="Table2579111315171922325" ref="B3:C70" totalsRowShown="0">
  <autoFilter ref="B3:C70"/>
  <tableColumns count="2">
    <tableColumn id="1" name="Address"/>
    <tableColumn id="2" name="Data" dataDxfId="4">
      <calculatedColumnFormula>Table25791113151719223[[#This Row],[Data]]</calculatedColumnFormula>
    </tableColumn>
  </tableColumns>
  <tableStyleInfo name="TableStyleLight1" showFirstColumn="0" showLastColumn="0" showRowStripes="1" showColumnStripes="0"/>
</table>
</file>

<file path=xl/tables/table25.xml><?xml version="1.0" encoding="utf-8"?>
<table xmlns="http://schemas.openxmlformats.org/spreadsheetml/2006/main" id="25" name="Table2468101214161820222426" displayName="Table2468101214161820222426" ref="E3:F19" totalsRowShown="0">
  <autoFilter ref="E3:F19"/>
  <tableColumns count="2">
    <tableColumn id="1" name="Address"/>
    <tableColumn id="2" name="Data" dataDxfId="3">
      <calculatedColumnFormula>Table24681012141618202224[[#This Row],[Data]]</calculatedColumnFormula>
    </tableColumn>
  </tableColumns>
  <tableStyleInfo name="TableStyleLight1" showFirstColumn="0" showLastColumn="0" showRowStripes="1" showColumnStripes="0"/>
</table>
</file>

<file path=xl/tables/table26.xml><?xml version="1.0" encoding="utf-8"?>
<table xmlns="http://schemas.openxmlformats.org/spreadsheetml/2006/main" id="26" name="Table257911131517192232527" displayName="Table257911131517192232527" ref="B3:C70" totalsRowShown="0">
  <autoFilter ref="B3:C70"/>
  <tableColumns count="2">
    <tableColumn id="1" name="Address"/>
    <tableColumn id="2" name="Data" dataDxfId="2">
      <calculatedColumnFormula>Table2579111315171922325[[#This Row],[Data]]</calculatedColumnFormula>
    </tableColumn>
  </tableColumns>
  <tableStyleInfo name="TableStyleLight1" showFirstColumn="0" showLastColumn="0" showRowStripes="1" showColumnStripes="0"/>
</table>
</file>

<file path=xl/tables/table27.xml><?xml version="1.0" encoding="utf-8"?>
<table xmlns="http://schemas.openxmlformats.org/spreadsheetml/2006/main" id="27" name="Table246810121416182022242628" displayName="Table246810121416182022242628" ref="E3:F19" totalsRowShown="0">
  <autoFilter ref="E3:F19"/>
  <tableColumns count="2">
    <tableColumn id="1" name="Address"/>
    <tableColumn id="2" name="Data" dataDxfId="1">
      <calculatedColumnFormula>Table2468101214161820222426[[#This Row],[Data]]</calculatedColumnFormula>
    </tableColumn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3" name="Table24" displayName="Table24" ref="E3:F19" totalsRowShown="0">
  <autoFilter ref="E3:F19"/>
  <tableColumns count="2">
    <tableColumn id="1" name="Address"/>
    <tableColumn id="2" name="Data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id="4" name="Table25" displayName="Table25" ref="B3:C70" totalsRowShown="0">
  <autoFilter ref="B3:C70"/>
  <tableColumns count="2">
    <tableColumn id="1" name="Address"/>
    <tableColumn id="2" name="Data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id="5" name="Table246" displayName="Table246" ref="E3:F19" totalsRowShown="0">
  <autoFilter ref="E3:F19"/>
  <tableColumns count="2">
    <tableColumn id="1" name="Address"/>
    <tableColumn id="2" name="Data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id="6" name="Table257" displayName="Table257" ref="B3:C70" totalsRowShown="0">
  <autoFilter ref="B3:C70"/>
  <tableColumns count="2">
    <tableColumn id="1" name="Address"/>
    <tableColumn id="2" name="Data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7" name="Table2468" displayName="Table2468" ref="E3:F19" totalsRowShown="0">
  <autoFilter ref="E3:F19"/>
  <tableColumns count="2">
    <tableColumn id="1" name="Address"/>
    <tableColumn id="2" name="Data">
      <calculatedColumnFormula>Table246[[#This Row],[Data]]</calculatedColumnFormula>
    </tableColumn>
  </tableColumns>
  <tableStyleInfo name="TableStyleLight1" showFirstColumn="0" showLastColumn="0" showRowStripes="1" showColumnStripes="0"/>
</table>
</file>

<file path=xl/tables/table8.xml><?xml version="1.0" encoding="utf-8"?>
<table xmlns="http://schemas.openxmlformats.org/spreadsheetml/2006/main" id="8" name="Table2579" displayName="Table2579" ref="B3:C70" totalsRowShown="0">
  <autoFilter ref="B3:C70"/>
  <tableColumns count="2">
    <tableColumn id="1" name="Address"/>
    <tableColumn id="2" name="Data"/>
  </tableColumns>
  <tableStyleInfo name="TableStyleLight1" showFirstColumn="0" showLastColumn="0" showRowStripes="1" showColumnStripes="0"/>
</table>
</file>

<file path=xl/tables/table9.xml><?xml version="1.0" encoding="utf-8"?>
<table xmlns="http://schemas.openxmlformats.org/spreadsheetml/2006/main" id="9" name="Table246810" displayName="Table246810" ref="E3:F19" totalsRowShown="0">
  <autoFilter ref="E3:F19"/>
  <tableColumns count="2">
    <tableColumn id="1" name="Address"/>
    <tableColumn id="2" name="Data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2" Type="http://schemas.openxmlformats.org/officeDocument/2006/relationships/table" Target="../tables/table18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3.xml"/><Relationship Id="rId2" Type="http://schemas.openxmlformats.org/officeDocument/2006/relationships/table" Target="../tables/table22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5.xml"/><Relationship Id="rId2" Type="http://schemas.openxmlformats.org/officeDocument/2006/relationships/table" Target="../tables/table24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7.xml"/><Relationship Id="rId2" Type="http://schemas.openxmlformats.org/officeDocument/2006/relationships/table" Target="../tables/table26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workbookViewId="0">
      <selection activeCell="B2" sqref="B2"/>
    </sheetView>
  </sheetViews>
  <sheetFormatPr defaultRowHeight="15" x14ac:dyDescent="0.25"/>
  <cols>
    <col min="1" max="1" width="5.28515625" bestFit="1" customWidth="1"/>
    <col min="2" max="2" width="17.5703125" bestFit="1" customWidth="1"/>
    <col min="3" max="3" width="69.5703125" bestFit="1" customWidth="1"/>
  </cols>
  <sheetData>
    <row r="1" spans="1:3" x14ac:dyDescent="0.25">
      <c r="A1" t="s">
        <v>98</v>
      </c>
      <c r="B1" t="s">
        <v>96</v>
      </c>
      <c r="C1" t="s">
        <v>97</v>
      </c>
    </row>
    <row r="2" spans="1:3" x14ac:dyDescent="0.25">
      <c r="A2">
        <v>0</v>
      </c>
      <c r="B2" t="s">
        <v>99</v>
      </c>
      <c r="C2" t="s">
        <v>63</v>
      </c>
    </row>
    <row r="3" spans="1:3" x14ac:dyDescent="0.25">
      <c r="A3">
        <v>1</v>
      </c>
      <c r="B3" t="s">
        <v>64</v>
      </c>
      <c r="C3" t="s">
        <v>65</v>
      </c>
    </row>
    <row r="4" spans="1:3" x14ac:dyDescent="0.25">
      <c r="A4">
        <v>2</v>
      </c>
      <c r="B4" t="s">
        <v>66</v>
      </c>
      <c r="C4" t="s">
        <v>67</v>
      </c>
    </row>
    <row r="5" spans="1:3" x14ac:dyDescent="0.25">
      <c r="A5">
        <v>3</v>
      </c>
      <c r="B5" t="s">
        <v>68</v>
      </c>
      <c r="C5" t="s">
        <v>69</v>
      </c>
    </row>
    <row r="6" spans="1:3" x14ac:dyDescent="0.25">
      <c r="A6">
        <v>4</v>
      </c>
      <c r="B6" t="s">
        <v>100</v>
      </c>
      <c r="C6" t="s">
        <v>70</v>
      </c>
    </row>
    <row r="7" spans="1:3" x14ac:dyDescent="0.25">
      <c r="A7">
        <v>5</v>
      </c>
      <c r="B7" t="s">
        <v>101</v>
      </c>
      <c r="C7" t="s">
        <v>71</v>
      </c>
    </row>
    <row r="8" spans="1:3" x14ac:dyDescent="0.25">
      <c r="A8">
        <v>6</v>
      </c>
      <c r="B8" t="s">
        <v>102</v>
      </c>
      <c r="C8" t="s">
        <v>72</v>
      </c>
    </row>
    <row r="9" spans="1:3" x14ac:dyDescent="0.25">
      <c r="A9">
        <v>7</v>
      </c>
      <c r="B9" t="s">
        <v>73</v>
      </c>
      <c r="C9" t="s">
        <v>74</v>
      </c>
    </row>
    <row r="10" spans="1:3" x14ac:dyDescent="0.25">
      <c r="A10">
        <v>8</v>
      </c>
      <c r="B10" t="s">
        <v>75</v>
      </c>
      <c r="C10" t="s">
        <v>76</v>
      </c>
    </row>
    <row r="11" spans="1:3" x14ac:dyDescent="0.25">
      <c r="A11">
        <v>9</v>
      </c>
      <c r="B11" t="s">
        <v>77</v>
      </c>
      <c r="C11" t="s">
        <v>78</v>
      </c>
    </row>
    <row r="12" spans="1:3" x14ac:dyDescent="0.25">
      <c r="A12">
        <v>10</v>
      </c>
      <c r="B12" t="s">
        <v>79</v>
      </c>
      <c r="C12" t="s">
        <v>80</v>
      </c>
    </row>
    <row r="13" spans="1:3" x14ac:dyDescent="0.25">
      <c r="A13">
        <v>11</v>
      </c>
      <c r="B13" t="s">
        <v>81</v>
      </c>
      <c r="C13" t="s">
        <v>82</v>
      </c>
    </row>
    <row r="14" spans="1:3" x14ac:dyDescent="0.25">
      <c r="A14">
        <v>12</v>
      </c>
      <c r="B14" t="s">
        <v>103</v>
      </c>
      <c r="C14" t="s">
        <v>83</v>
      </c>
    </row>
    <row r="15" spans="1:3" x14ac:dyDescent="0.25">
      <c r="A15">
        <v>13</v>
      </c>
      <c r="B15" t="s">
        <v>64</v>
      </c>
      <c r="C15" t="s">
        <v>84</v>
      </c>
    </row>
    <row r="16" spans="1:3" x14ac:dyDescent="0.25">
      <c r="A16">
        <v>14</v>
      </c>
      <c r="B16" t="s">
        <v>104</v>
      </c>
      <c r="C16" t="s">
        <v>85</v>
      </c>
    </row>
    <row r="17" spans="1:3" x14ac:dyDescent="0.25">
      <c r="A17">
        <v>15</v>
      </c>
      <c r="B17" t="s">
        <v>105</v>
      </c>
      <c r="C17" t="s">
        <v>108</v>
      </c>
    </row>
    <row r="18" spans="1:3" x14ac:dyDescent="0.25">
      <c r="A18">
        <v>16</v>
      </c>
      <c r="B18" t="s">
        <v>86</v>
      </c>
      <c r="C18" t="s">
        <v>87</v>
      </c>
    </row>
    <row r="19" spans="1:3" x14ac:dyDescent="0.25">
      <c r="A19">
        <v>17</v>
      </c>
      <c r="B19" t="s">
        <v>88</v>
      </c>
      <c r="C19" t="s">
        <v>89</v>
      </c>
    </row>
    <row r="20" spans="1:3" x14ac:dyDescent="0.25">
      <c r="A20">
        <v>18</v>
      </c>
      <c r="B20" t="s">
        <v>90</v>
      </c>
      <c r="C20" t="s">
        <v>91</v>
      </c>
    </row>
    <row r="21" spans="1:3" x14ac:dyDescent="0.25">
      <c r="A21">
        <v>19</v>
      </c>
      <c r="B21" t="s">
        <v>81</v>
      </c>
      <c r="C21" t="s">
        <v>92</v>
      </c>
    </row>
    <row r="22" spans="1:3" x14ac:dyDescent="0.25">
      <c r="A22">
        <v>20</v>
      </c>
      <c r="B22" t="s">
        <v>106</v>
      </c>
      <c r="C22" t="s">
        <v>92</v>
      </c>
    </row>
    <row r="23" spans="1:3" x14ac:dyDescent="0.25">
      <c r="A23">
        <v>21</v>
      </c>
      <c r="B23" t="s">
        <v>107</v>
      </c>
      <c r="C23" t="s">
        <v>93</v>
      </c>
    </row>
    <row r="24" spans="1:3" x14ac:dyDescent="0.25">
      <c r="A24">
        <v>22</v>
      </c>
      <c r="B24" t="s">
        <v>94</v>
      </c>
      <c r="C24" t="s">
        <v>95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70"/>
  <sheetViews>
    <sheetView workbookViewId="0">
      <selection activeCell="C60" sqref="C60"/>
    </sheetView>
  </sheetViews>
  <sheetFormatPr defaultRowHeight="15" x14ac:dyDescent="0.25"/>
  <cols>
    <col min="2" max="2" width="9.85546875" bestFit="1" customWidth="1"/>
    <col min="3" max="3" width="11.28515625" bestFit="1" customWidth="1"/>
    <col min="5" max="5" width="9.85546875" bestFit="1" customWidth="1"/>
    <col min="6" max="6" width="11.28515625" bestFit="1" customWidth="1"/>
    <col min="8" max="8" width="14.5703125" bestFit="1" customWidth="1"/>
    <col min="9" max="9" width="36.5703125" style="4" bestFit="1" customWidth="1"/>
  </cols>
  <sheetData>
    <row r="2" spans="2:9" x14ac:dyDescent="0.25">
      <c r="B2" s="10" t="s">
        <v>62</v>
      </c>
      <c r="C2" s="10"/>
      <c r="E2" s="10" t="s">
        <v>37</v>
      </c>
      <c r="F2" s="10"/>
      <c r="H2" t="s">
        <v>48</v>
      </c>
      <c r="I2" s="4">
        <f>'Instruction 7'!I2+1</f>
        <v>8</v>
      </c>
    </row>
    <row r="3" spans="2:9" x14ac:dyDescent="0.25">
      <c r="B3" t="s">
        <v>30</v>
      </c>
      <c r="C3" t="s">
        <v>29</v>
      </c>
      <c r="E3" t="s">
        <v>30</v>
      </c>
      <c r="F3" t="s">
        <v>29</v>
      </c>
      <c r="H3" t="s">
        <v>31</v>
      </c>
      <c r="I3" t="str">
        <f>C12</f>
        <v>0x42BD0000</v>
      </c>
    </row>
    <row r="4" spans="2:9" x14ac:dyDescent="0.25">
      <c r="B4">
        <v>0</v>
      </c>
      <c r="C4" t="s">
        <v>0</v>
      </c>
      <c r="E4">
        <v>0</v>
      </c>
      <c r="F4" t="str">
        <f>Table24681012141618[[#This Row],[Data]]</f>
        <v>0x00000000</v>
      </c>
      <c r="H4" t="s">
        <v>33</v>
      </c>
      <c r="I4" s="7" t="s">
        <v>60</v>
      </c>
    </row>
    <row r="5" spans="2:9" x14ac:dyDescent="0.25">
      <c r="B5">
        <v>1</v>
      </c>
      <c r="C5" t="s">
        <v>1</v>
      </c>
      <c r="E5">
        <v>1</v>
      </c>
      <c r="F5" t="str">
        <f>Table24681012141618[[#This Row],[Data]]</f>
        <v>0x00000000</v>
      </c>
      <c r="H5" t="s">
        <v>32</v>
      </c>
      <c r="I5" s="4" t="s">
        <v>44</v>
      </c>
    </row>
    <row r="6" spans="2:9" x14ac:dyDescent="0.25">
      <c r="B6">
        <v>2</v>
      </c>
      <c r="C6" t="s">
        <v>2</v>
      </c>
      <c r="E6">
        <v>2</v>
      </c>
      <c r="F6" t="str">
        <f>Table24681012141618[[#This Row],[Data]]</f>
        <v>X</v>
      </c>
      <c r="H6" t="s">
        <v>34</v>
      </c>
      <c r="I6" s="4" t="s">
        <v>61</v>
      </c>
    </row>
    <row r="7" spans="2:9" x14ac:dyDescent="0.25">
      <c r="B7">
        <v>3</v>
      </c>
      <c r="C7" t="s">
        <v>3</v>
      </c>
      <c r="E7">
        <v>3</v>
      </c>
      <c r="F7" t="str">
        <f>Table24681012141618[[#This Row],[Data]]</f>
        <v>X</v>
      </c>
      <c r="H7" t="s">
        <v>58</v>
      </c>
      <c r="I7" s="4">
        <v>11</v>
      </c>
    </row>
    <row r="8" spans="2:9" x14ac:dyDescent="0.25">
      <c r="B8">
        <v>4</v>
      </c>
      <c r="C8" t="s">
        <v>4</v>
      </c>
      <c r="E8">
        <v>4</v>
      </c>
      <c r="F8" t="str">
        <f>Table24681012141618[[#This Row],[Data]]</f>
        <v>X</v>
      </c>
      <c r="H8" t="s">
        <v>59</v>
      </c>
      <c r="I8" s="4">
        <v>13</v>
      </c>
    </row>
    <row r="9" spans="2:9" x14ac:dyDescent="0.25">
      <c r="B9">
        <v>5</v>
      </c>
      <c r="C9" t="s">
        <v>5</v>
      </c>
      <c r="E9">
        <v>5</v>
      </c>
      <c r="F9" t="str">
        <f>Table24681012141618[[#This Row],[Data]]</f>
        <v>0x0000000A</v>
      </c>
      <c r="H9" t="s">
        <v>41</v>
      </c>
      <c r="I9" s="4">
        <v>0</v>
      </c>
    </row>
    <row r="10" spans="2:9" x14ac:dyDescent="0.25">
      <c r="B10">
        <v>6</v>
      </c>
      <c r="C10" t="s">
        <v>6</v>
      </c>
      <c r="E10">
        <v>6</v>
      </c>
      <c r="F10" t="str">
        <f>Table24681012141618[[#This Row],[Data]]</f>
        <v>0x00000000</v>
      </c>
      <c r="H10" t="s">
        <v>42</v>
      </c>
      <c r="I10" s="4">
        <f>I9/4</f>
        <v>0</v>
      </c>
    </row>
    <row r="11" spans="2:9" x14ac:dyDescent="0.25">
      <c r="B11">
        <v>7</v>
      </c>
      <c r="C11" t="s">
        <v>7</v>
      </c>
      <c r="E11">
        <v>7</v>
      </c>
      <c r="F11" t="str">
        <f>Table24681012141618[[#This Row],[Data]]</f>
        <v>X</v>
      </c>
      <c r="H11" t="s">
        <v>109</v>
      </c>
      <c r="I11" s="4" t="str">
        <f ca="1">CELL("contents", INDIRECT(ADDRESS(I2 + 2, 2,,,"Overview")))</f>
        <v xml:space="preserve">ST (R13) R11 </v>
      </c>
    </row>
    <row r="12" spans="2:9" x14ac:dyDescent="0.25">
      <c r="B12">
        <v>8</v>
      </c>
      <c r="C12" s="1" t="s">
        <v>8</v>
      </c>
      <c r="E12">
        <v>8</v>
      </c>
      <c r="F12" t="str">
        <f>Table24681012141618[[#This Row],[Data]]</f>
        <v>X</v>
      </c>
      <c r="H12" t="s">
        <v>110</v>
      </c>
      <c r="I12" s="4" t="str">
        <f ca="1">CELL("contents", INDIRECT(ADDRESS(I2 + 2, 3,,,"Overview")))</f>
        <v>// Store the data in the address pointed to by reg-13</v>
      </c>
    </row>
    <row r="13" spans="2:9" x14ac:dyDescent="0.25">
      <c r="B13">
        <v>9</v>
      </c>
      <c r="C13" t="s">
        <v>9</v>
      </c>
      <c r="E13">
        <v>9</v>
      </c>
      <c r="F13" t="str">
        <f>Table24681012141618[[#This Row],[Data]]</f>
        <v>X</v>
      </c>
    </row>
    <row r="14" spans="2:9" x14ac:dyDescent="0.25">
      <c r="B14">
        <v>10</v>
      </c>
      <c r="C14" t="s">
        <v>10</v>
      </c>
      <c r="E14">
        <v>10</v>
      </c>
      <c r="F14" t="str">
        <f>Table24681012141618[[#This Row],[Data]]</f>
        <v>0x00000060</v>
      </c>
    </row>
    <row r="15" spans="2:9" x14ac:dyDescent="0.25">
      <c r="B15">
        <v>11</v>
      </c>
      <c r="C15" t="s">
        <v>11</v>
      </c>
      <c r="E15">
        <v>11</v>
      </c>
      <c r="F15" s="9" t="str">
        <f>Table24681012141618[[#This Row],[Data]]</f>
        <v>0x00000006</v>
      </c>
    </row>
    <row r="16" spans="2:9" x14ac:dyDescent="0.25">
      <c r="B16">
        <v>12</v>
      </c>
      <c r="C16" t="s">
        <v>12</v>
      </c>
      <c r="E16">
        <v>12</v>
      </c>
      <c r="F16" t="str">
        <f>Table24681012141618[[#This Row],[Data]]</f>
        <v>X</v>
      </c>
    </row>
    <row r="17" spans="2:6" x14ac:dyDescent="0.25">
      <c r="B17">
        <v>13</v>
      </c>
      <c r="C17" t="s">
        <v>1</v>
      </c>
      <c r="E17">
        <v>13</v>
      </c>
      <c r="F17" t="str">
        <f>Table24681012141618[[#This Row],[Data]]</f>
        <v>0x000000DC</v>
      </c>
    </row>
    <row r="18" spans="2:6" x14ac:dyDescent="0.25">
      <c r="B18">
        <v>14</v>
      </c>
      <c r="C18" t="s">
        <v>13</v>
      </c>
      <c r="E18">
        <v>14</v>
      </c>
      <c r="F18" t="str">
        <f>Table24681012141618[[#This Row],[Data]]</f>
        <v>X</v>
      </c>
    </row>
    <row r="19" spans="2:6" x14ac:dyDescent="0.25">
      <c r="B19">
        <v>15</v>
      </c>
      <c r="C19" t="s">
        <v>14</v>
      </c>
      <c r="E19">
        <v>15</v>
      </c>
      <c r="F19" t="str">
        <f>Table24681012141618[[#This Row],[Data]]</f>
        <v>X</v>
      </c>
    </row>
    <row r="20" spans="2:6" x14ac:dyDescent="0.25">
      <c r="B20">
        <v>16</v>
      </c>
      <c r="C20" t="s">
        <v>15</v>
      </c>
    </row>
    <row r="21" spans="2:6" x14ac:dyDescent="0.25">
      <c r="B21">
        <v>17</v>
      </c>
      <c r="C21" t="s">
        <v>10</v>
      </c>
    </row>
    <row r="22" spans="2:6" x14ac:dyDescent="0.25">
      <c r="B22">
        <v>18</v>
      </c>
      <c r="C22" t="s">
        <v>16</v>
      </c>
    </row>
    <row r="23" spans="2:6" x14ac:dyDescent="0.25">
      <c r="B23">
        <v>19</v>
      </c>
      <c r="C23" t="s">
        <v>11</v>
      </c>
    </row>
    <row r="24" spans="2:6" x14ac:dyDescent="0.25">
      <c r="B24">
        <v>20</v>
      </c>
      <c r="C24" t="s">
        <v>17</v>
      </c>
    </row>
    <row r="25" spans="2:6" x14ac:dyDescent="0.25">
      <c r="B25">
        <v>21</v>
      </c>
      <c r="C25" t="s">
        <v>18</v>
      </c>
    </row>
    <row r="26" spans="2:6" x14ac:dyDescent="0.25">
      <c r="B26">
        <v>22</v>
      </c>
      <c r="C26" t="s">
        <v>19</v>
      </c>
    </row>
    <row r="27" spans="2:6" x14ac:dyDescent="0.25">
      <c r="B27">
        <v>23</v>
      </c>
      <c r="C27" t="s">
        <v>20</v>
      </c>
    </row>
    <row r="28" spans="2:6" x14ac:dyDescent="0.25">
      <c r="B28">
        <v>24</v>
      </c>
      <c r="C28" t="s">
        <v>21</v>
      </c>
    </row>
    <row r="29" spans="2:6" x14ac:dyDescent="0.25">
      <c r="B29">
        <v>25</v>
      </c>
      <c r="C29" t="s">
        <v>22</v>
      </c>
    </row>
    <row r="30" spans="2:6" x14ac:dyDescent="0.25">
      <c r="B30">
        <v>26</v>
      </c>
      <c r="C30" t="s">
        <v>23</v>
      </c>
    </row>
    <row r="31" spans="2:6" x14ac:dyDescent="0.25">
      <c r="B31">
        <v>27</v>
      </c>
      <c r="C31" t="s">
        <v>24</v>
      </c>
    </row>
    <row r="32" spans="2:6" x14ac:dyDescent="0.25">
      <c r="B32">
        <v>28</v>
      </c>
      <c r="C32" t="s">
        <v>25</v>
      </c>
    </row>
    <row r="33" spans="2:3" x14ac:dyDescent="0.25">
      <c r="B33">
        <v>29</v>
      </c>
      <c r="C33" t="s">
        <v>26</v>
      </c>
    </row>
    <row r="34" spans="2:3" x14ac:dyDescent="0.25">
      <c r="B34">
        <v>30</v>
      </c>
      <c r="C34" t="s">
        <v>24</v>
      </c>
    </row>
    <row r="35" spans="2:3" x14ac:dyDescent="0.25">
      <c r="B35">
        <v>31</v>
      </c>
      <c r="C35" t="s">
        <v>27</v>
      </c>
    </row>
    <row r="36" spans="2:3" x14ac:dyDescent="0.25">
      <c r="B36">
        <v>32</v>
      </c>
      <c r="C36" t="s">
        <v>20</v>
      </c>
    </row>
    <row r="37" spans="2:3" x14ac:dyDescent="0.25">
      <c r="B37">
        <v>33</v>
      </c>
      <c r="C37" t="s">
        <v>28</v>
      </c>
    </row>
    <row r="38" spans="2:3" x14ac:dyDescent="0.25">
      <c r="B38">
        <v>34</v>
      </c>
      <c r="C38" t="s">
        <v>26</v>
      </c>
    </row>
    <row r="39" spans="2:3" x14ac:dyDescent="0.25">
      <c r="B39">
        <v>35</v>
      </c>
      <c r="C39" t="s">
        <v>26</v>
      </c>
    </row>
    <row r="40" spans="2:3" x14ac:dyDescent="0.25">
      <c r="B40">
        <v>36</v>
      </c>
      <c r="C40" t="s">
        <v>26</v>
      </c>
    </row>
    <row r="41" spans="2:3" x14ac:dyDescent="0.25">
      <c r="B41">
        <v>37</v>
      </c>
      <c r="C41" t="s">
        <v>26</v>
      </c>
    </row>
    <row r="42" spans="2:3" x14ac:dyDescent="0.25">
      <c r="B42">
        <v>38</v>
      </c>
      <c r="C42" t="s">
        <v>26</v>
      </c>
    </row>
    <row r="43" spans="2:3" x14ac:dyDescent="0.25">
      <c r="B43">
        <v>39</v>
      </c>
      <c r="C43" t="s">
        <v>26</v>
      </c>
    </row>
    <row r="44" spans="2:3" x14ac:dyDescent="0.25">
      <c r="B44">
        <v>40</v>
      </c>
      <c r="C44" t="s">
        <v>26</v>
      </c>
    </row>
    <row r="45" spans="2:3" x14ac:dyDescent="0.25">
      <c r="B45">
        <v>41</v>
      </c>
      <c r="C45" t="s">
        <v>26</v>
      </c>
    </row>
    <row r="46" spans="2:3" x14ac:dyDescent="0.25">
      <c r="B46">
        <v>42</v>
      </c>
      <c r="C46" t="s">
        <v>26</v>
      </c>
    </row>
    <row r="47" spans="2:3" x14ac:dyDescent="0.25">
      <c r="B47">
        <v>43</v>
      </c>
      <c r="C47" t="s">
        <v>26</v>
      </c>
    </row>
    <row r="48" spans="2:3" x14ac:dyDescent="0.25">
      <c r="B48">
        <v>44</v>
      </c>
      <c r="C48" t="s">
        <v>26</v>
      </c>
    </row>
    <row r="49" spans="2:3" x14ac:dyDescent="0.25">
      <c r="B49">
        <v>45</v>
      </c>
      <c r="C49" t="s">
        <v>26</v>
      </c>
    </row>
    <row r="50" spans="2:3" x14ac:dyDescent="0.25">
      <c r="B50">
        <v>46</v>
      </c>
      <c r="C50" t="s">
        <v>26</v>
      </c>
    </row>
    <row r="51" spans="2:3" x14ac:dyDescent="0.25">
      <c r="B51">
        <v>47</v>
      </c>
      <c r="C51" t="s">
        <v>26</v>
      </c>
    </row>
    <row r="52" spans="2:3" x14ac:dyDescent="0.25">
      <c r="B52">
        <v>48</v>
      </c>
      <c r="C52" t="s">
        <v>26</v>
      </c>
    </row>
    <row r="53" spans="2:3" x14ac:dyDescent="0.25">
      <c r="B53">
        <v>49</v>
      </c>
      <c r="C53" t="s">
        <v>26</v>
      </c>
    </row>
    <row r="54" spans="2:3" x14ac:dyDescent="0.25">
      <c r="B54">
        <v>50</v>
      </c>
      <c r="C54" t="s">
        <v>26</v>
      </c>
    </row>
    <row r="55" spans="2:3" x14ac:dyDescent="0.25">
      <c r="B55">
        <v>51</v>
      </c>
      <c r="C55" t="s">
        <v>26</v>
      </c>
    </row>
    <row r="56" spans="2:3" x14ac:dyDescent="0.25">
      <c r="B56">
        <v>52</v>
      </c>
      <c r="C56" t="s">
        <v>26</v>
      </c>
    </row>
    <row r="57" spans="2:3" x14ac:dyDescent="0.25">
      <c r="B57">
        <v>53</v>
      </c>
      <c r="C57" t="s">
        <v>26</v>
      </c>
    </row>
    <row r="58" spans="2:3" x14ac:dyDescent="0.25">
      <c r="B58">
        <v>54</v>
      </c>
      <c r="C58" t="s">
        <v>26</v>
      </c>
    </row>
    <row r="59" spans="2:3" x14ac:dyDescent="0.25">
      <c r="B59">
        <v>55</v>
      </c>
      <c r="C59" s="5" t="str">
        <f>F15</f>
        <v>0x00000006</v>
      </c>
    </row>
    <row r="60" spans="2:3" x14ac:dyDescent="0.25">
      <c r="B60">
        <v>56</v>
      </c>
      <c r="C60" t="s">
        <v>26</v>
      </c>
    </row>
    <row r="61" spans="2:3" x14ac:dyDescent="0.25">
      <c r="B61">
        <v>57</v>
      </c>
      <c r="C61" t="s">
        <v>26</v>
      </c>
    </row>
    <row r="62" spans="2:3" x14ac:dyDescent="0.25">
      <c r="B62">
        <v>58</v>
      </c>
      <c r="C62" t="s">
        <v>26</v>
      </c>
    </row>
    <row r="63" spans="2:3" x14ac:dyDescent="0.25">
      <c r="B63">
        <v>59</v>
      </c>
      <c r="C63" t="s">
        <v>26</v>
      </c>
    </row>
    <row r="64" spans="2:3" x14ac:dyDescent="0.25">
      <c r="B64">
        <v>60</v>
      </c>
      <c r="C64" t="s">
        <v>26</v>
      </c>
    </row>
    <row r="65" spans="2:3" x14ac:dyDescent="0.25">
      <c r="B65">
        <v>61</v>
      </c>
      <c r="C65" t="s">
        <v>26</v>
      </c>
    </row>
    <row r="66" spans="2:3" x14ac:dyDescent="0.25">
      <c r="B66">
        <v>62</v>
      </c>
      <c r="C66" t="s">
        <v>26</v>
      </c>
    </row>
    <row r="67" spans="2:3" x14ac:dyDescent="0.25">
      <c r="B67">
        <v>63</v>
      </c>
      <c r="C67" t="s">
        <v>26</v>
      </c>
    </row>
    <row r="68" spans="2:3" x14ac:dyDescent="0.25">
      <c r="B68">
        <v>64</v>
      </c>
      <c r="C68" t="s">
        <v>26</v>
      </c>
    </row>
    <row r="69" spans="2:3" x14ac:dyDescent="0.25">
      <c r="B69">
        <v>65</v>
      </c>
      <c r="C69" t="s">
        <v>26</v>
      </c>
    </row>
    <row r="70" spans="2:3" x14ac:dyDescent="0.25">
      <c r="B70">
        <v>66</v>
      </c>
      <c r="C70" t="s">
        <v>26</v>
      </c>
    </row>
  </sheetData>
  <mergeCells count="2">
    <mergeCell ref="B2:C2"/>
    <mergeCell ref="E2:F2"/>
  </mergeCells>
  <pageMargins left="0.7" right="0.7" top="0.75" bottom="0.75" header="0.3" footer="0.3"/>
  <pageSetup orientation="portrait" horizontalDpi="1200" verticalDpi="1200" r:id="rId1"/>
  <tableParts count="2">
    <tablePart r:id="rId2"/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70"/>
  <sheetViews>
    <sheetView workbookViewId="0">
      <selection activeCell="H15" sqref="H15"/>
    </sheetView>
  </sheetViews>
  <sheetFormatPr defaultRowHeight="15" x14ac:dyDescent="0.25"/>
  <cols>
    <col min="2" max="2" width="9.85546875" bestFit="1" customWidth="1"/>
    <col min="3" max="3" width="11.28515625" bestFit="1" customWidth="1"/>
    <col min="5" max="5" width="9.85546875" bestFit="1" customWidth="1"/>
    <col min="6" max="6" width="11.28515625" bestFit="1" customWidth="1"/>
    <col min="8" max="8" width="14.5703125" bestFit="1" customWidth="1"/>
    <col min="9" max="9" width="36.5703125" style="4" bestFit="1" customWidth="1"/>
  </cols>
  <sheetData>
    <row r="2" spans="2:9" x14ac:dyDescent="0.25">
      <c r="B2" s="10" t="s">
        <v>62</v>
      </c>
      <c r="C2" s="10"/>
      <c r="E2" s="10" t="s">
        <v>37</v>
      </c>
      <c r="F2" s="10"/>
      <c r="H2" t="s">
        <v>48</v>
      </c>
      <c r="I2" s="4">
        <f>'Instruction 8'!I2+1</f>
        <v>9</v>
      </c>
    </row>
    <row r="3" spans="2:9" x14ac:dyDescent="0.25">
      <c r="B3" t="s">
        <v>30</v>
      </c>
      <c r="C3" t="s">
        <v>29</v>
      </c>
      <c r="E3" t="s">
        <v>30</v>
      </c>
      <c r="F3" t="s">
        <v>29</v>
      </c>
      <c r="H3" t="s">
        <v>31</v>
      </c>
      <c r="I3" t="str">
        <f>C13</f>
        <v>0x4C0D0004</v>
      </c>
    </row>
    <row r="4" spans="2:9" x14ac:dyDescent="0.25">
      <c r="B4">
        <v>0</v>
      </c>
      <c r="C4" t="str">
        <f>Table25791113151719[[#This Row],[Data]]</f>
        <v>0xC050005C</v>
      </c>
      <c r="E4">
        <v>0</v>
      </c>
      <c r="F4" t="str">
        <f>Table2468101214161820[[#This Row],[Data]]</f>
        <v>0x00000000</v>
      </c>
      <c r="H4" t="s">
        <v>33</v>
      </c>
      <c r="I4" s="7" t="s">
        <v>112</v>
      </c>
    </row>
    <row r="5" spans="2:9" x14ac:dyDescent="0.25">
      <c r="B5">
        <v>1</v>
      </c>
      <c r="C5" t="str">
        <f>Table25791113151719[[#This Row],[Data]]</f>
        <v>0x4B060000</v>
      </c>
      <c r="E5">
        <v>1</v>
      </c>
      <c r="F5" t="str">
        <f>Table2468101214161820[[#This Row],[Data]]</f>
        <v>0x00000000</v>
      </c>
      <c r="H5" t="s">
        <v>32</v>
      </c>
      <c r="I5" s="4" t="s">
        <v>44</v>
      </c>
    </row>
    <row r="6" spans="2:9" x14ac:dyDescent="0.25">
      <c r="B6">
        <v>2</v>
      </c>
      <c r="C6" t="str">
        <f>Table25791113151719[[#This Row],[Data]]</f>
        <v>0x4B010000</v>
      </c>
      <c r="E6">
        <v>2</v>
      </c>
      <c r="F6" t="str">
        <f>Table2468101214161820[[#This Row],[Data]]</f>
        <v>X</v>
      </c>
      <c r="H6" t="s">
        <v>34</v>
      </c>
      <c r="I6" s="4" t="s">
        <v>56</v>
      </c>
    </row>
    <row r="7" spans="2:9" x14ac:dyDescent="0.25">
      <c r="B7">
        <v>3</v>
      </c>
      <c r="C7" t="str">
        <f>Table25791113151719[[#This Row],[Data]]</f>
        <v>0x4B000000</v>
      </c>
      <c r="E7">
        <v>3</v>
      </c>
      <c r="F7" t="str">
        <f>Table2468101214161820[[#This Row],[Data]]</f>
        <v>X</v>
      </c>
      <c r="H7" t="s">
        <v>58</v>
      </c>
      <c r="I7" s="4">
        <v>0</v>
      </c>
    </row>
    <row r="8" spans="2:9" x14ac:dyDescent="0.25">
      <c r="B8">
        <v>4</v>
      </c>
      <c r="C8" t="str">
        <f>Table25791113151719[[#This Row],[Data]]</f>
        <v>0x4F0A005C</v>
      </c>
      <c r="E8">
        <v>4</v>
      </c>
      <c r="F8" t="str">
        <f>Table2468101214161820[[#This Row],[Data]]</f>
        <v>X</v>
      </c>
      <c r="H8" t="s">
        <v>59</v>
      </c>
      <c r="I8" s="4">
        <v>13</v>
      </c>
    </row>
    <row r="9" spans="2:9" x14ac:dyDescent="0.25">
      <c r="B9">
        <v>5</v>
      </c>
      <c r="C9" t="str">
        <f>Table25791113151719[[#This Row],[Data]]</f>
        <v>0x4F0D00DC</v>
      </c>
      <c r="E9">
        <v>5</v>
      </c>
      <c r="F9" t="str">
        <f>Table2468101214161820[[#This Row],[Data]]</f>
        <v>0x0000000A</v>
      </c>
      <c r="H9" t="s">
        <v>41</v>
      </c>
      <c r="I9" s="4">
        <v>4</v>
      </c>
    </row>
    <row r="10" spans="2:9" x14ac:dyDescent="0.25">
      <c r="B10">
        <v>6</v>
      </c>
      <c r="C10" t="str">
        <f>Table25791113151719[[#This Row],[Data]]</f>
        <v>0x4C0A0004</v>
      </c>
      <c r="E10">
        <v>6</v>
      </c>
      <c r="F10" t="str">
        <f>Table2468101214161820[[#This Row],[Data]]</f>
        <v>0x00000000</v>
      </c>
      <c r="H10" t="s">
        <v>42</v>
      </c>
      <c r="I10" s="4">
        <f>I9/4</f>
        <v>1</v>
      </c>
    </row>
    <row r="11" spans="2:9" x14ac:dyDescent="0.25">
      <c r="B11">
        <v>7</v>
      </c>
      <c r="C11" t="str">
        <f>Table25791113151719[[#This Row],[Data]]</f>
        <v>0xC0BA0000</v>
      </c>
      <c r="E11">
        <v>7</v>
      </c>
      <c r="F11" t="str">
        <f>Table2468101214161820[[#This Row],[Data]]</f>
        <v>X</v>
      </c>
      <c r="H11" t="s">
        <v>109</v>
      </c>
      <c r="I11" s="4" t="str">
        <f ca="1">CELL("contents", INDIRECT(ADDRESS(I2 + 2, 2,,,"Overview")))</f>
        <v xml:space="preserve">ADDI R13 4 </v>
      </c>
    </row>
    <row r="12" spans="2:9" x14ac:dyDescent="0.25">
      <c r="B12">
        <v>8</v>
      </c>
      <c r="C12" t="str">
        <f>Table25791113151719[[#This Row],[Data]]</f>
        <v>0x42BD0000</v>
      </c>
      <c r="E12">
        <v>8</v>
      </c>
      <c r="F12" t="str">
        <f>Table2468101214161820[[#This Row],[Data]]</f>
        <v>X</v>
      </c>
      <c r="H12" t="s">
        <v>110</v>
      </c>
      <c r="I12" s="4" t="str">
        <f ca="1">CELL("contents", INDIRECT(ADDRESS(I2 + 2, 3,,,"Overview")))</f>
        <v>// Point to the next address of temp buffer</v>
      </c>
    </row>
    <row r="13" spans="2:9" x14ac:dyDescent="0.25">
      <c r="B13">
        <v>9</v>
      </c>
      <c r="C13" s="1" t="str">
        <f>Table25791113151719[[#This Row],[Data]]</f>
        <v>0x4C0D0004</v>
      </c>
      <c r="E13">
        <v>9</v>
      </c>
      <c r="F13" t="str">
        <f>Table2468101214161820[[#This Row],[Data]]</f>
        <v>X</v>
      </c>
    </row>
    <row r="14" spans="2:9" x14ac:dyDescent="0.25">
      <c r="B14">
        <v>10</v>
      </c>
      <c r="C14" t="str">
        <f>Table25791113151719[[#This Row],[Data]]</f>
        <v>0x4C060001</v>
      </c>
      <c r="E14">
        <v>10</v>
      </c>
      <c r="F14" t="str">
        <f>Table2468101214161820[[#This Row],[Data]]</f>
        <v>0x00000060</v>
      </c>
    </row>
    <row r="15" spans="2:9" x14ac:dyDescent="0.25">
      <c r="B15">
        <v>11</v>
      </c>
      <c r="C15" t="str">
        <f>Table25791113151719[[#This Row],[Data]]</f>
        <v>0x10658000</v>
      </c>
      <c r="E15">
        <v>11</v>
      </c>
      <c r="F15" t="str">
        <f>Table2468101214161820[[#This Row],[Data]]</f>
        <v>0x00000006</v>
      </c>
    </row>
    <row r="16" spans="2:9" x14ac:dyDescent="0.25">
      <c r="B16">
        <v>12</v>
      </c>
      <c r="C16" t="str">
        <f>Table25791113151719[[#This Row],[Data]]</f>
        <v>0x56810018</v>
      </c>
      <c r="E16">
        <v>12</v>
      </c>
      <c r="F16" t="str">
        <f>Table2468101214161820[[#This Row],[Data]]</f>
        <v>X</v>
      </c>
    </row>
    <row r="17" spans="2:6" x14ac:dyDescent="0.25">
      <c r="B17">
        <v>13</v>
      </c>
      <c r="C17" t="str">
        <f>Table25791113151719[[#This Row],[Data]]</f>
        <v>0x4B060000</v>
      </c>
      <c r="E17">
        <v>13</v>
      </c>
      <c r="F17" s="5" t="s">
        <v>113</v>
      </c>
    </row>
    <row r="18" spans="2:6" x14ac:dyDescent="0.25">
      <c r="B18">
        <v>14</v>
      </c>
      <c r="C18" t="str">
        <f>Table25791113151719[[#This Row],[Data]]</f>
        <v>0x4F0900DC</v>
      </c>
      <c r="E18">
        <v>14</v>
      </c>
      <c r="F18" t="str">
        <f>Table2468101214161820[[#This Row],[Data]]</f>
        <v>X</v>
      </c>
    </row>
    <row r="19" spans="2:6" x14ac:dyDescent="0.25">
      <c r="B19">
        <v>15</v>
      </c>
      <c r="C19" t="str">
        <f>Table25791113151719[[#This Row],[Data]]</f>
        <v>0x43970000</v>
      </c>
      <c r="E19">
        <v>15</v>
      </c>
      <c r="F19" t="str">
        <f>Table2468101214161820[[#This Row],[Data]]</f>
        <v>X</v>
      </c>
    </row>
    <row r="20" spans="2:6" x14ac:dyDescent="0.25">
      <c r="B20">
        <v>16</v>
      </c>
      <c r="C20" t="str">
        <f>Table25791113151719[[#This Row],[Data]]</f>
        <v>0x05070000</v>
      </c>
    </row>
    <row r="21" spans="2:6" x14ac:dyDescent="0.25">
      <c r="B21">
        <v>17</v>
      </c>
      <c r="C21" t="str">
        <f>Table25791113151719[[#This Row],[Data]]</f>
        <v>0x4C060001</v>
      </c>
    </row>
    <row r="22" spans="2:6" x14ac:dyDescent="0.25">
      <c r="B22">
        <v>18</v>
      </c>
      <c r="C22" t="str">
        <f>Table25791113151719[[#This Row],[Data]]</f>
        <v>0x4C090004</v>
      </c>
    </row>
    <row r="23" spans="2:6" x14ac:dyDescent="0.25">
      <c r="B23">
        <v>19</v>
      </c>
      <c r="C23" t="str">
        <f>Table25791113151719[[#This Row],[Data]]</f>
        <v>0x10658000</v>
      </c>
    </row>
    <row r="24" spans="2:6" x14ac:dyDescent="0.25">
      <c r="B24">
        <v>20</v>
      </c>
      <c r="C24" t="str">
        <f>Table25791113151719[[#This Row],[Data]]</f>
        <v>0x5681003C</v>
      </c>
    </row>
    <row r="25" spans="2:6" x14ac:dyDescent="0.25">
      <c r="B25">
        <v>21</v>
      </c>
      <c r="C25" t="str">
        <f>Table25791113151719[[#This Row],[Data]]</f>
        <v>0xC10000AC</v>
      </c>
    </row>
    <row r="26" spans="2:6" x14ac:dyDescent="0.25">
      <c r="B26">
        <v>22</v>
      </c>
      <c r="C26" t="str">
        <f>Table25791113151719[[#This Row],[Data]]</f>
        <v>0x92000000</v>
      </c>
    </row>
    <row r="27" spans="2:6" x14ac:dyDescent="0.25">
      <c r="B27">
        <v>23</v>
      </c>
      <c r="C27" t="str">
        <f>Table25791113151719[[#This Row],[Data]]</f>
        <v>0x0000000A</v>
      </c>
    </row>
    <row r="28" spans="2:6" x14ac:dyDescent="0.25">
      <c r="B28">
        <v>24</v>
      </c>
      <c r="C28" t="str">
        <f>Table25791113151719[[#This Row],[Data]]</f>
        <v>0x00000006</v>
      </c>
    </row>
    <row r="29" spans="2:6" x14ac:dyDescent="0.25">
      <c r="B29">
        <v>25</v>
      </c>
      <c r="C29" t="str">
        <f>Table25791113151719[[#This Row],[Data]]</f>
        <v>0x0000002C</v>
      </c>
    </row>
    <row r="30" spans="2:6" x14ac:dyDescent="0.25">
      <c r="B30">
        <v>26</v>
      </c>
      <c r="C30" t="str">
        <f>Table25791113151719[[#This Row],[Data]]</f>
        <v>0x00000045</v>
      </c>
    </row>
    <row r="31" spans="2:6" x14ac:dyDescent="0.25">
      <c r="B31">
        <v>27</v>
      </c>
      <c r="C31" t="str">
        <f>Table25791113151719[[#This Row],[Data]]</f>
        <v>0x00000001</v>
      </c>
    </row>
    <row r="32" spans="2:6" x14ac:dyDescent="0.25">
      <c r="B32">
        <v>28</v>
      </c>
      <c r="C32" t="str">
        <f>Table25791113151719[[#This Row],[Data]]</f>
        <v>0x00000007</v>
      </c>
    </row>
    <row r="33" spans="2:3" x14ac:dyDescent="0.25">
      <c r="B33">
        <v>29</v>
      </c>
      <c r="C33" t="str">
        <f>Table25791113151719[[#This Row],[Data]]</f>
        <v>0x00000000</v>
      </c>
    </row>
    <row r="34" spans="2:3" x14ac:dyDescent="0.25">
      <c r="B34">
        <v>30</v>
      </c>
      <c r="C34" t="str">
        <f>Table25791113151719[[#This Row],[Data]]</f>
        <v>0x00000001</v>
      </c>
    </row>
    <row r="35" spans="2:3" x14ac:dyDescent="0.25">
      <c r="B35">
        <v>31</v>
      </c>
      <c r="C35" t="str">
        <f>Table25791113151719[[#This Row],[Data]]</f>
        <v>0x00000005</v>
      </c>
    </row>
    <row r="36" spans="2:3" x14ac:dyDescent="0.25">
      <c r="B36">
        <v>32</v>
      </c>
      <c r="C36" t="str">
        <f>Table25791113151719[[#This Row],[Data]]</f>
        <v>0x0000000A</v>
      </c>
    </row>
    <row r="37" spans="2:3" x14ac:dyDescent="0.25">
      <c r="B37">
        <v>33</v>
      </c>
      <c r="C37" t="str">
        <f>Table25791113151719[[#This Row],[Data]]</f>
        <v>0x00000055</v>
      </c>
    </row>
    <row r="38" spans="2:3" x14ac:dyDescent="0.25">
      <c r="B38">
        <v>34</v>
      </c>
      <c r="C38" t="str">
        <f>Table25791113151719[[#This Row],[Data]]</f>
        <v>0x00000000</v>
      </c>
    </row>
    <row r="39" spans="2:3" x14ac:dyDescent="0.25">
      <c r="B39">
        <v>35</v>
      </c>
      <c r="C39" t="str">
        <f>Table25791113151719[[#This Row],[Data]]</f>
        <v>0x00000000</v>
      </c>
    </row>
    <row r="40" spans="2:3" x14ac:dyDescent="0.25">
      <c r="B40">
        <v>36</v>
      </c>
      <c r="C40" t="str">
        <f>Table25791113151719[[#This Row],[Data]]</f>
        <v>0x00000000</v>
      </c>
    </row>
    <row r="41" spans="2:3" x14ac:dyDescent="0.25">
      <c r="B41">
        <v>37</v>
      </c>
      <c r="C41" t="str">
        <f>Table25791113151719[[#This Row],[Data]]</f>
        <v>0x00000000</v>
      </c>
    </row>
    <row r="42" spans="2:3" x14ac:dyDescent="0.25">
      <c r="B42">
        <v>38</v>
      </c>
      <c r="C42" t="str">
        <f>Table25791113151719[[#This Row],[Data]]</f>
        <v>0x00000000</v>
      </c>
    </row>
    <row r="43" spans="2:3" x14ac:dyDescent="0.25">
      <c r="B43">
        <v>39</v>
      </c>
      <c r="C43" t="str">
        <f>Table25791113151719[[#This Row],[Data]]</f>
        <v>0x00000000</v>
      </c>
    </row>
    <row r="44" spans="2:3" x14ac:dyDescent="0.25">
      <c r="B44">
        <v>40</v>
      </c>
      <c r="C44" t="str">
        <f>Table25791113151719[[#This Row],[Data]]</f>
        <v>0x00000000</v>
      </c>
    </row>
    <row r="45" spans="2:3" x14ac:dyDescent="0.25">
      <c r="B45">
        <v>41</v>
      </c>
      <c r="C45" t="str">
        <f>Table25791113151719[[#This Row],[Data]]</f>
        <v>0x00000000</v>
      </c>
    </row>
    <row r="46" spans="2:3" x14ac:dyDescent="0.25">
      <c r="B46">
        <v>42</v>
      </c>
      <c r="C46" t="str">
        <f>Table25791113151719[[#This Row],[Data]]</f>
        <v>0x00000000</v>
      </c>
    </row>
    <row r="47" spans="2:3" x14ac:dyDescent="0.25">
      <c r="B47">
        <v>43</v>
      </c>
      <c r="C47" t="str">
        <f>Table25791113151719[[#This Row],[Data]]</f>
        <v>0x00000000</v>
      </c>
    </row>
    <row r="48" spans="2:3" x14ac:dyDescent="0.25">
      <c r="B48">
        <v>44</v>
      </c>
      <c r="C48" t="str">
        <f>Table25791113151719[[#This Row],[Data]]</f>
        <v>0x00000000</v>
      </c>
    </row>
    <row r="49" spans="2:3" x14ac:dyDescent="0.25">
      <c r="B49">
        <v>45</v>
      </c>
      <c r="C49" t="str">
        <f>Table25791113151719[[#This Row],[Data]]</f>
        <v>0x00000000</v>
      </c>
    </row>
    <row r="50" spans="2:3" x14ac:dyDescent="0.25">
      <c r="B50">
        <v>46</v>
      </c>
      <c r="C50" t="str">
        <f>Table25791113151719[[#This Row],[Data]]</f>
        <v>0x00000000</v>
      </c>
    </row>
    <row r="51" spans="2:3" x14ac:dyDescent="0.25">
      <c r="B51">
        <v>47</v>
      </c>
      <c r="C51" t="str">
        <f>Table25791113151719[[#This Row],[Data]]</f>
        <v>0x00000000</v>
      </c>
    </row>
    <row r="52" spans="2:3" x14ac:dyDescent="0.25">
      <c r="B52">
        <v>48</v>
      </c>
      <c r="C52" t="str">
        <f>Table25791113151719[[#This Row],[Data]]</f>
        <v>0x00000000</v>
      </c>
    </row>
    <row r="53" spans="2:3" x14ac:dyDescent="0.25">
      <c r="B53">
        <v>49</v>
      </c>
      <c r="C53" t="str">
        <f>Table25791113151719[[#This Row],[Data]]</f>
        <v>0x00000000</v>
      </c>
    </row>
    <row r="54" spans="2:3" x14ac:dyDescent="0.25">
      <c r="B54">
        <v>50</v>
      </c>
      <c r="C54" t="str">
        <f>Table25791113151719[[#This Row],[Data]]</f>
        <v>0x00000000</v>
      </c>
    </row>
    <row r="55" spans="2:3" x14ac:dyDescent="0.25">
      <c r="B55">
        <v>51</v>
      </c>
      <c r="C55" t="str">
        <f>Table25791113151719[[#This Row],[Data]]</f>
        <v>0x00000000</v>
      </c>
    </row>
    <row r="56" spans="2:3" x14ac:dyDescent="0.25">
      <c r="B56">
        <v>52</v>
      </c>
      <c r="C56" t="str">
        <f>Table25791113151719[[#This Row],[Data]]</f>
        <v>0x00000000</v>
      </c>
    </row>
    <row r="57" spans="2:3" x14ac:dyDescent="0.25">
      <c r="B57">
        <v>53</v>
      </c>
      <c r="C57" t="str">
        <f>Table25791113151719[[#This Row],[Data]]</f>
        <v>0x00000000</v>
      </c>
    </row>
    <row r="58" spans="2:3" x14ac:dyDescent="0.25">
      <c r="B58">
        <v>54</v>
      </c>
      <c r="C58" t="str">
        <f>Table25791113151719[[#This Row],[Data]]</f>
        <v>0x00000000</v>
      </c>
    </row>
    <row r="59" spans="2:3" x14ac:dyDescent="0.25">
      <c r="B59">
        <v>55</v>
      </c>
      <c r="C59" t="str">
        <f>Table25791113151719[[#This Row],[Data]]</f>
        <v>0x00000006</v>
      </c>
    </row>
    <row r="60" spans="2:3" x14ac:dyDescent="0.25">
      <c r="B60">
        <v>56</v>
      </c>
      <c r="C60" t="str">
        <f>Table25791113151719[[#This Row],[Data]]</f>
        <v>0x00000000</v>
      </c>
    </row>
    <row r="61" spans="2:3" x14ac:dyDescent="0.25">
      <c r="B61">
        <v>57</v>
      </c>
      <c r="C61" t="str">
        <f>Table25791113151719[[#This Row],[Data]]</f>
        <v>0x00000000</v>
      </c>
    </row>
    <row r="62" spans="2:3" x14ac:dyDescent="0.25">
      <c r="B62">
        <v>58</v>
      </c>
      <c r="C62" t="str">
        <f>Table25791113151719[[#This Row],[Data]]</f>
        <v>0x00000000</v>
      </c>
    </row>
    <row r="63" spans="2:3" x14ac:dyDescent="0.25">
      <c r="B63">
        <v>59</v>
      </c>
      <c r="C63" t="str">
        <f>Table25791113151719[[#This Row],[Data]]</f>
        <v>0x00000000</v>
      </c>
    </row>
    <row r="64" spans="2:3" x14ac:dyDescent="0.25">
      <c r="B64">
        <v>60</v>
      </c>
      <c r="C64" t="str">
        <f>Table25791113151719[[#This Row],[Data]]</f>
        <v>0x00000000</v>
      </c>
    </row>
    <row r="65" spans="2:3" x14ac:dyDescent="0.25">
      <c r="B65">
        <v>61</v>
      </c>
      <c r="C65" t="str">
        <f>Table25791113151719[[#This Row],[Data]]</f>
        <v>0x00000000</v>
      </c>
    </row>
    <row r="66" spans="2:3" x14ac:dyDescent="0.25">
      <c r="B66">
        <v>62</v>
      </c>
      <c r="C66" t="str">
        <f>Table25791113151719[[#This Row],[Data]]</f>
        <v>0x00000000</v>
      </c>
    </row>
    <row r="67" spans="2:3" x14ac:dyDescent="0.25">
      <c r="B67">
        <v>63</v>
      </c>
      <c r="C67" t="str">
        <f>Table25791113151719[[#This Row],[Data]]</f>
        <v>0x00000000</v>
      </c>
    </row>
    <row r="68" spans="2:3" x14ac:dyDescent="0.25">
      <c r="B68">
        <v>64</v>
      </c>
      <c r="C68" t="str">
        <f>Table25791113151719[[#This Row],[Data]]</f>
        <v>0x00000000</v>
      </c>
    </row>
    <row r="69" spans="2:3" x14ac:dyDescent="0.25">
      <c r="B69">
        <v>65</v>
      </c>
      <c r="C69" t="str">
        <f>Table25791113151719[[#This Row],[Data]]</f>
        <v>0x00000000</v>
      </c>
    </row>
    <row r="70" spans="2:3" x14ac:dyDescent="0.25">
      <c r="B70">
        <v>66</v>
      </c>
      <c r="C70" t="str">
        <f>Table25791113151719[[#This Row],[Data]]</f>
        <v>0x00000000</v>
      </c>
    </row>
  </sheetData>
  <mergeCells count="2">
    <mergeCell ref="B2:C2"/>
    <mergeCell ref="E2:F2"/>
  </mergeCells>
  <pageMargins left="0.7" right="0.7" top="0.75" bottom="0.75" header="0.3" footer="0.3"/>
  <pageSetup orientation="portrait" horizontalDpi="1200" verticalDpi="1200" r:id="rId1"/>
  <tableParts count="2">
    <tablePart r:id="rId2"/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70"/>
  <sheetViews>
    <sheetView workbookViewId="0">
      <selection activeCell="H16" sqref="H16"/>
    </sheetView>
  </sheetViews>
  <sheetFormatPr defaultRowHeight="15" x14ac:dyDescent="0.25"/>
  <cols>
    <col min="2" max="2" width="9.85546875" bestFit="1" customWidth="1"/>
    <col min="3" max="3" width="11.28515625" bestFit="1" customWidth="1"/>
    <col min="5" max="5" width="9.85546875" bestFit="1" customWidth="1"/>
    <col min="6" max="6" width="11.28515625" bestFit="1" customWidth="1"/>
    <col min="8" max="8" width="14.5703125" bestFit="1" customWidth="1"/>
    <col min="9" max="9" width="36.5703125" style="4" bestFit="1" customWidth="1"/>
  </cols>
  <sheetData>
    <row r="2" spans="2:9" x14ac:dyDescent="0.25">
      <c r="B2" s="10" t="s">
        <v>62</v>
      </c>
      <c r="C2" s="10"/>
      <c r="E2" s="10" t="s">
        <v>37</v>
      </c>
      <c r="F2" s="10"/>
      <c r="H2" t="s">
        <v>48</v>
      </c>
      <c r="I2" s="4">
        <f>'Instruction 9'!I2+1</f>
        <v>10</v>
      </c>
    </row>
    <row r="3" spans="2:9" x14ac:dyDescent="0.25">
      <c r="B3" t="s">
        <v>30</v>
      </c>
      <c r="C3" t="s">
        <v>29</v>
      </c>
      <c r="E3" t="s">
        <v>30</v>
      </c>
      <c r="F3" t="s">
        <v>29</v>
      </c>
      <c r="H3" t="s">
        <v>31</v>
      </c>
      <c r="I3" t="str">
        <f>C14</f>
        <v>0x4C060001</v>
      </c>
    </row>
    <row r="4" spans="2:9" x14ac:dyDescent="0.25">
      <c r="B4">
        <v>0</v>
      </c>
      <c r="C4" t="str">
        <f>Table257911131517192[[#This Row],[Data]]</f>
        <v>0xC050005C</v>
      </c>
      <c r="E4">
        <v>0</v>
      </c>
      <c r="F4" t="str">
        <f>Table246810121416182022[[#This Row],[Data]]</f>
        <v>0x00000000</v>
      </c>
      <c r="H4" t="s">
        <v>33</v>
      </c>
      <c r="I4" s="7" t="s">
        <v>114</v>
      </c>
    </row>
    <row r="5" spans="2:9" x14ac:dyDescent="0.25">
      <c r="B5">
        <v>1</v>
      </c>
      <c r="C5" t="str">
        <f>Table257911131517192[[#This Row],[Data]]</f>
        <v>0x4B060000</v>
      </c>
      <c r="E5">
        <v>1</v>
      </c>
      <c r="F5" t="str">
        <f>Table246810121416182022[[#This Row],[Data]]</f>
        <v>0x00000000</v>
      </c>
      <c r="H5" t="s">
        <v>32</v>
      </c>
      <c r="I5" s="4" t="s">
        <v>44</v>
      </c>
    </row>
    <row r="6" spans="2:9" x14ac:dyDescent="0.25">
      <c r="B6">
        <v>2</v>
      </c>
      <c r="C6" t="str">
        <f>Table257911131517192[[#This Row],[Data]]</f>
        <v>0x4B010000</v>
      </c>
      <c r="E6">
        <v>2</v>
      </c>
      <c r="F6" t="str">
        <f>Table246810121416182022[[#This Row],[Data]]</f>
        <v>X</v>
      </c>
      <c r="H6" t="s">
        <v>34</v>
      </c>
      <c r="I6" s="4" t="s">
        <v>56</v>
      </c>
    </row>
    <row r="7" spans="2:9" x14ac:dyDescent="0.25">
      <c r="B7">
        <v>3</v>
      </c>
      <c r="C7" t="str">
        <f>Table257911131517192[[#This Row],[Data]]</f>
        <v>0x4B000000</v>
      </c>
      <c r="E7">
        <v>3</v>
      </c>
      <c r="F7" t="str">
        <f>Table246810121416182022[[#This Row],[Data]]</f>
        <v>X</v>
      </c>
      <c r="H7" t="s">
        <v>58</v>
      </c>
      <c r="I7" s="4">
        <v>0</v>
      </c>
    </row>
    <row r="8" spans="2:9" x14ac:dyDescent="0.25">
      <c r="B8">
        <v>4</v>
      </c>
      <c r="C8" t="str">
        <f>Table257911131517192[[#This Row],[Data]]</f>
        <v>0x4F0A005C</v>
      </c>
      <c r="E8">
        <v>4</v>
      </c>
      <c r="F8" t="str">
        <f>Table246810121416182022[[#This Row],[Data]]</f>
        <v>X</v>
      </c>
      <c r="H8" t="s">
        <v>59</v>
      </c>
      <c r="I8" s="4">
        <v>6</v>
      </c>
    </row>
    <row r="9" spans="2:9" x14ac:dyDescent="0.25">
      <c r="B9">
        <v>5</v>
      </c>
      <c r="C9" t="str">
        <f>Table257911131517192[[#This Row],[Data]]</f>
        <v>0x4F0D00DC</v>
      </c>
      <c r="E9">
        <v>5</v>
      </c>
      <c r="F9" t="str">
        <f>Table246810121416182022[[#This Row],[Data]]</f>
        <v>0x0000000A</v>
      </c>
      <c r="H9" t="s">
        <v>41</v>
      </c>
      <c r="I9" s="4">
        <v>1</v>
      </c>
    </row>
    <row r="10" spans="2:9" x14ac:dyDescent="0.25">
      <c r="B10">
        <v>6</v>
      </c>
      <c r="C10" t="str">
        <f>Table257911131517192[[#This Row],[Data]]</f>
        <v>0x4C0A0004</v>
      </c>
      <c r="E10">
        <v>6</v>
      </c>
      <c r="F10" s="5" t="s">
        <v>24</v>
      </c>
      <c r="H10" t="s">
        <v>42</v>
      </c>
      <c r="I10" s="4">
        <f>I9/4</f>
        <v>0.25</v>
      </c>
    </row>
    <row r="11" spans="2:9" x14ac:dyDescent="0.25">
      <c r="B11">
        <v>7</v>
      </c>
      <c r="C11" t="str">
        <f>Table257911131517192[[#This Row],[Data]]</f>
        <v>0xC0BA0000</v>
      </c>
      <c r="E11">
        <v>7</v>
      </c>
      <c r="F11" t="str">
        <f>Table246810121416182022[[#This Row],[Data]]</f>
        <v>X</v>
      </c>
      <c r="H11" t="s">
        <v>109</v>
      </c>
      <c r="I11" s="4" t="str">
        <f ca="1">CELL("contents", INDIRECT(ADDRESS(I2 + 2, 2,,,"Overview")))</f>
        <v xml:space="preserve">ADD I R6 1 </v>
      </c>
    </row>
    <row r="12" spans="2:9" x14ac:dyDescent="0.25">
      <c r="B12">
        <v>8</v>
      </c>
      <c r="C12" t="str">
        <f>Table257911131517192[[#This Row],[Data]]</f>
        <v>0x42BD0000</v>
      </c>
      <c r="E12">
        <v>8</v>
      </c>
      <c r="F12" t="str">
        <f>Table246810121416182022[[#This Row],[Data]]</f>
        <v>X</v>
      </c>
      <c r="H12" t="s">
        <v>110</v>
      </c>
      <c r="I12" s="4" t="str">
        <f ca="1">CELL("contents", INDIRECT(ADDRESS(I2 + 2, 3,,,"Overview")))</f>
        <v>// Increment the counter</v>
      </c>
    </row>
    <row r="13" spans="2:9" x14ac:dyDescent="0.25">
      <c r="B13">
        <v>9</v>
      </c>
      <c r="C13" t="str">
        <f>Table257911131517192[[#This Row],[Data]]</f>
        <v>0x4C0D0004</v>
      </c>
      <c r="E13">
        <v>9</v>
      </c>
      <c r="F13" t="str">
        <f>Table246810121416182022[[#This Row],[Data]]</f>
        <v>X</v>
      </c>
    </row>
    <row r="14" spans="2:9" x14ac:dyDescent="0.25">
      <c r="B14">
        <v>10</v>
      </c>
      <c r="C14" s="1" t="str">
        <f>Table257911131517192[[#This Row],[Data]]</f>
        <v>0x4C060001</v>
      </c>
      <c r="E14">
        <v>10</v>
      </c>
      <c r="F14" t="str">
        <f>Table246810121416182022[[#This Row],[Data]]</f>
        <v>0x00000060</v>
      </c>
    </row>
    <row r="15" spans="2:9" x14ac:dyDescent="0.25">
      <c r="B15">
        <v>11</v>
      </c>
      <c r="C15" t="str">
        <f>Table257911131517192[[#This Row],[Data]]</f>
        <v>0x10658000</v>
      </c>
      <c r="E15">
        <v>11</v>
      </c>
      <c r="F15" t="str">
        <f>Table246810121416182022[[#This Row],[Data]]</f>
        <v>0x00000006</v>
      </c>
    </row>
    <row r="16" spans="2:9" x14ac:dyDescent="0.25">
      <c r="B16">
        <v>12</v>
      </c>
      <c r="C16" t="str">
        <f>Table257911131517192[[#This Row],[Data]]</f>
        <v>0x56810018</v>
      </c>
      <c r="E16">
        <v>12</v>
      </c>
      <c r="F16" t="str">
        <f>Table246810121416182022[[#This Row],[Data]]</f>
        <v>X</v>
      </c>
    </row>
    <row r="17" spans="2:6" x14ac:dyDescent="0.25">
      <c r="B17">
        <v>13</v>
      </c>
      <c r="C17" t="str">
        <f>Table257911131517192[[#This Row],[Data]]</f>
        <v>0x4B060000</v>
      </c>
      <c r="E17">
        <v>13</v>
      </c>
      <c r="F17" t="str">
        <f>Table246810121416182022[[#This Row],[Data]]</f>
        <v>0x000000E0</v>
      </c>
    </row>
    <row r="18" spans="2:6" x14ac:dyDescent="0.25">
      <c r="B18">
        <v>14</v>
      </c>
      <c r="C18" t="str">
        <f>Table257911131517192[[#This Row],[Data]]</f>
        <v>0x4F0900DC</v>
      </c>
      <c r="E18">
        <v>14</v>
      </c>
      <c r="F18" t="str">
        <f>Table246810121416182022[[#This Row],[Data]]</f>
        <v>X</v>
      </c>
    </row>
    <row r="19" spans="2:6" x14ac:dyDescent="0.25">
      <c r="B19">
        <v>15</v>
      </c>
      <c r="C19" t="str">
        <f>Table257911131517192[[#This Row],[Data]]</f>
        <v>0x43970000</v>
      </c>
      <c r="E19">
        <v>15</v>
      </c>
      <c r="F19" t="str">
        <f>Table246810121416182022[[#This Row],[Data]]</f>
        <v>X</v>
      </c>
    </row>
    <row r="20" spans="2:6" x14ac:dyDescent="0.25">
      <c r="B20">
        <v>16</v>
      </c>
      <c r="C20" t="str">
        <f>Table257911131517192[[#This Row],[Data]]</f>
        <v>0x05070000</v>
      </c>
    </row>
    <row r="21" spans="2:6" x14ac:dyDescent="0.25">
      <c r="B21">
        <v>17</v>
      </c>
      <c r="C21" t="str">
        <f>Table257911131517192[[#This Row],[Data]]</f>
        <v>0x4C060001</v>
      </c>
    </row>
    <row r="22" spans="2:6" x14ac:dyDescent="0.25">
      <c r="B22">
        <v>18</v>
      </c>
      <c r="C22" t="str">
        <f>Table257911131517192[[#This Row],[Data]]</f>
        <v>0x4C090004</v>
      </c>
    </row>
    <row r="23" spans="2:6" x14ac:dyDescent="0.25">
      <c r="B23">
        <v>19</v>
      </c>
      <c r="C23" t="str">
        <f>Table257911131517192[[#This Row],[Data]]</f>
        <v>0x10658000</v>
      </c>
    </row>
    <row r="24" spans="2:6" x14ac:dyDescent="0.25">
      <c r="B24">
        <v>20</v>
      </c>
      <c r="C24" t="str">
        <f>Table257911131517192[[#This Row],[Data]]</f>
        <v>0x5681003C</v>
      </c>
    </row>
    <row r="25" spans="2:6" x14ac:dyDescent="0.25">
      <c r="B25">
        <v>21</v>
      </c>
      <c r="C25" t="str">
        <f>Table257911131517192[[#This Row],[Data]]</f>
        <v>0xC10000AC</v>
      </c>
    </row>
    <row r="26" spans="2:6" x14ac:dyDescent="0.25">
      <c r="B26">
        <v>22</v>
      </c>
      <c r="C26" t="str">
        <f>Table257911131517192[[#This Row],[Data]]</f>
        <v>0x92000000</v>
      </c>
    </row>
    <row r="27" spans="2:6" x14ac:dyDescent="0.25">
      <c r="B27">
        <v>23</v>
      </c>
      <c r="C27" t="str">
        <f>Table257911131517192[[#This Row],[Data]]</f>
        <v>0x0000000A</v>
      </c>
    </row>
    <row r="28" spans="2:6" x14ac:dyDescent="0.25">
      <c r="B28">
        <v>24</v>
      </c>
      <c r="C28" t="str">
        <f>Table257911131517192[[#This Row],[Data]]</f>
        <v>0x00000006</v>
      </c>
    </row>
    <row r="29" spans="2:6" x14ac:dyDescent="0.25">
      <c r="B29">
        <v>25</v>
      </c>
      <c r="C29" t="str">
        <f>Table257911131517192[[#This Row],[Data]]</f>
        <v>0x0000002C</v>
      </c>
    </row>
    <row r="30" spans="2:6" x14ac:dyDescent="0.25">
      <c r="B30">
        <v>26</v>
      </c>
      <c r="C30" t="str">
        <f>Table257911131517192[[#This Row],[Data]]</f>
        <v>0x00000045</v>
      </c>
    </row>
    <row r="31" spans="2:6" x14ac:dyDescent="0.25">
      <c r="B31">
        <v>27</v>
      </c>
      <c r="C31" t="str">
        <f>Table257911131517192[[#This Row],[Data]]</f>
        <v>0x00000001</v>
      </c>
    </row>
    <row r="32" spans="2:6" x14ac:dyDescent="0.25">
      <c r="B32">
        <v>28</v>
      </c>
      <c r="C32" t="str">
        <f>Table257911131517192[[#This Row],[Data]]</f>
        <v>0x00000007</v>
      </c>
    </row>
    <row r="33" spans="2:3" x14ac:dyDescent="0.25">
      <c r="B33">
        <v>29</v>
      </c>
      <c r="C33" t="str">
        <f>Table257911131517192[[#This Row],[Data]]</f>
        <v>0x00000000</v>
      </c>
    </row>
    <row r="34" spans="2:3" x14ac:dyDescent="0.25">
      <c r="B34">
        <v>30</v>
      </c>
      <c r="C34" t="str">
        <f>Table257911131517192[[#This Row],[Data]]</f>
        <v>0x00000001</v>
      </c>
    </row>
    <row r="35" spans="2:3" x14ac:dyDescent="0.25">
      <c r="B35">
        <v>31</v>
      </c>
      <c r="C35" t="str">
        <f>Table257911131517192[[#This Row],[Data]]</f>
        <v>0x00000005</v>
      </c>
    </row>
    <row r="36" spans="2:3" x14ac:dyDescent="0.25">
      <c r="B36">
        <v>32</v>
      </c>
      <c r="C36" t="str">
        <f>Table257911131517192[[#This Row],[Data]]</f>
        <v>0x0000000A</v>
      </c>
    </row>
    <row r="37" spans="2:3" x14ac:dyDescent="0.25">
      <c r="B37">
        <v>33</v>
      </c>
      <c r="C37" t="str">
        <f>Table257911131517192[[#This Row],[Data]]</f>
        <v>0x00000055</v>
      </c>
    </row>
    <row r="38" spans="2:3" x14ac:dyDescent="0.25">
      <c r="B38">
        <v>34</v>
      </c>
      <c r="C38" t="str">
        <f>Table257911131517192[[#This Row],[Data]]</f>
        <v>0x00000000</v>
      </c>
    </row>
    <row r="39" spans="2:3" x14ac:dyDescent="0.25">
      <c r="B39">
        <v>35</v>
      </c>
      <c r="C39" t="str">
        <f>Table257911131517192[[#This Row],[Data]]</f>
        <v>0x00000000</v>
      </c>
    </row>
    <row r="40" spans="2:3" x14ac:dyDescent="0.25">
      <c r="B40">
        <v>36</v>
      </c>
      <c r="C40" t="str">
        <f>Table257911131517192[[#This Row],[Data]]</f>
        <v>0x00000000</v>
      </c>
    </row>
    <row r="41" spans="2:3" x14ac:dyDescent="0.25">
      <c r="B41">
        <v>37</v>
      </c>
      <c r="C41" t="str">
        <f>Table257911131517192[[#This Row],[Data]]</f>
        <v>0x00000000</v>
      </c>
    </row>
    <row r="42" spans="2:3" x14ac:dyDescent="0.25">
      <c r="B42">
        <v>38</v>
      </c>
      <c r="C42" t="str">
        <f>Table257911131517192[[#This Row],[Data]]</f>
        <v>0x00000000</v>
      </c>
    </row>
    <row r="43" spans="2:3" x14ac:dyDescent="0.25">
      <c r="B43">
        <v>39</v>
      </c>
      <c r="C43" t="str">
        <f>Table257911131517192[[#This Row],[Data]]</f>
        <v>0x00000000</v>
      </c>
    </row>
    <row r="44" spans="2:3" x14ac:dyDescent="0.25">
      <c r="B44">
        <v>40</v>
      </c>
      <c r="C44" t="str">
        <f>Table257911131517192[[#This Row],[Data]]</f>
        <v>0x00000000</v>
      </c>
    </row>
    <row r="45" spans="2:3" x14ac:dyDescent="0.25">
      <c r="B45">
        <v>41</v>
      </c>
      <c r="C45" t="str">
        <f>Table257911131517192[[#This Row],[Data]]</f>
        <v>0x00000000</v>
      </c>
    </row>
    <row r="46" spans="2:3" x14ac:dyDescent="0.25">
      <c r="B46">
        <v>42</v>
      </c>
      <c r="C46" t="str">
        <f>Table257911131517192[[#This Row],[Data]]</f>
        <v>0x00000000</v>
      </c>
    </row>
    <row r="47" spans="2:3" x14ac:dyDescent="0.25">
      <c r="B47">
        <v>43</v>
      </c>
      <c r="C47" t="str">
        <f>Table257911131517192[[#This Row],[Data]]</f>
        <v>0x00000000</v>
      </c>
    </row>
    <row r="48" spans="2:3" x14ac:dyDescent="0.25">
      <c r="B48">
        <v>44</v>
      </c>
      <c r="C48" t="str">
        <f>Table257911131517192[[#This Row],[Data]]</f>
        <v>0x00000000</v>
      </c>
    </row>
    <row r="49" spans="2:3" x14ac:dyDescent="0.25">
      <c r="B49">
        <v>45</v>
      </c>
      <c r="C49" t="str">
        <f>Table257911131517192[[#This Row],[Data]]</f>
        <v>0x00000000</v>
      </c>
    </row>
    <row r="50" spans="2:3" x14ac:dyDescent="0.25">
      <c r="B50">
        <v>46</v>
      </c>
      <c r="C50" t="str">
        <f>Table257911131517192[[#This Row],[Data]]</f>
        <v>0x00000000</v>
      </c>
    </row>
    <row r="51" spans="2:3" x14ac:dyDescent="0.25">
      <c r="B51">
        <v>47</v>
      </c>
      <c r="C51" t="str">
        <f>Table257911131517192[[#This Row],[Data]]</f>
        <v>0x00000000</v>
      </c>
    </row>
    <row r="52" spans="2:3" x14ac:dyDescent="0.25">
      <c r="B52">
        <v>48</v>
      </c>
      <c r="C52" t="str">
        <f>Table257911131517192[[#This Row],[Data]]</f>
        <v>0x00000000</v>
      </c>
    </row>
    <row r="53" spans="2:3" x14ac:dyDescent="0.25">
      <c r="B53">
        <v>49</v>
      </c>
      <c r="C53" t="str">
        <f>Table257911131517192[[#This Row],[Data]]</f>
        <v>0x00000000</v>
      </c>
    </row>
    <row r="54" spans="2:3" x14ac:dyDescent="0.25">
      <c r="B54">
        <v>50</v>
      </c>
      <c r="C54" t="str">
        <f>Table257911131517192[[#This Row],[Data]]</f>
        <v>0x00000000</v>
      </c>
    </row>
    <row r="55" spans="2:3" x14ac:dyDescent="0.25">
      <c r="B55">
        <v>51</v>
      </c>
      <c r="C55" t="str">
        <f>Table257911131517192[[#This Row],[Data]]</f>
        <v>0x00000000</v>
      </c>
    </row>
    <row r="56" spans="2:3" x14ac:dyDescent="0.25">
      <c r="B56">
        <v>52</v>
      </c>
      <c r="C56" t="str">
        <f>Table257911131517192[[#This Row],[Data]]</f>
        <v>0x00000000</v>
      </c>
    </row>
    <row r="57" spans="2:3" x14ac:dyDescent="0.25">
      <c r="B57">
        <v>53</v>
      </c>
      <c r="C57" t="str">
        <f>Table257911131517192[[#This Row],[Data]]</f>
        <v>0x00000000</v>
      </c>
    </row>
    <row r="58" spans="2:3" x14ac:dyDescent="0.25">
      <c r="B58">
        <v>54</v>
      </c>
      <c r="C58" t="str">
        <f>Table257911131517192[[#This Row],[Data]]</f>
        <v>0x00000000</v>
      </c>
    </row>
    <row r="59" spans="2:3" x14ac:dyDescent="0.25">
      <c r="B59">
        <v>55</v>
      </c>
      <c r="C59" t="str">
        <f>Table257911131517192[[#This Row],[Data]]</f>
        <v>0x00000006</v>
      </c>
    </row>
    <row r="60" spans="2:3" x14ac:dyDescent="0.25">
      <c r="B60">
        <v>56</v>
      </c>
      <c r="C60" t="str">
        <f>Table257911131517192[[#This Row],[Data]]</f>
        <v>0x00000000</v>
      </c>
    </row>
    <row r="61" spans="2:3" x14ac:dyDescent="0.25">
      <c r="B61">
        <v>57</v>
      </c>
      <c r="C61" t="str">
        <f>Table257911131517192[[#This Row],[Data]]</f>
        <v>0x00000000</v>
      </c>
    </row>
    <row r="62" spans="2:3" x14ac:dyDescent="0.25">
      <c r="B62">
        <v>58</v>
      </c>
      <c r="C62" t="str">
        <f>Table257911131517192[[#This Row],[Data]]</f>
        <v>0x00000000</v>
      </c>
    </row>
    <row r="63" spans="2:3" x14ac:dyDescent="0.25">
      <c r="B63">
        <v>59</v>
      </c>
      <c r="C63" t="str">
        <f>Table257911131517192[[#This Row],[Data]]</f>
        <v>0x00000000</v>
      </c>
    </row>
    <row r="64" spans="2:3" x14ac:dyDescent="0.25">
      <c r="B64">
        <v>60</v>
      </c>
      <c r="C64" t="str">
        <f>Table257911131517192[[#This Row],[Data]]</f>
        <v>0x00000000</v>
      </c>
    </row>
    <row r="65" spans="2:3" x14ac:dyDescent="0.25">
      <c r="B65">
        <v>61</v>
      </c>
      <c r="C65" t="str">
        <f>Table257911131517192[[#This Row],[Data]]</f>
        <v>0x00000000</v>
      </c>
    </row>
    <row r="66" spans="2:3" x14ac:dyDescent="0.25">
      <c r="B66">
        <v>62</v>
      </c>
      <c r="C66" t="str">
        <f>Table257911131517192[[#This Row],[Data]]</f>
        <v>0x00000000</v>
      </c>
    </row>
    <row r="67" spans="2:3" x14ac:dyDescent="0.25">
      <c r="B67">
        <v>63</v>
      </c>
      <c r="C67" t="str">
        <f>Table257911131517192[[#This Row],[Data]]</f>
        <v>0x00000000</v>
      </c>
    </row>
    <row r="68" spans="2:3" x14ac:dyDescent="0.25">
      <c r="B68">
        <v>64</v>
      </c>
      <c r="C68" t="str">
        <f>Table257911131517192[[#This Row],[Data]]</f>
        <v>0x00000000</v>
      </c>
    </row>
    <row r="69" spans="2:3" x14ac:dyDescent="0.25">
      <c r="B69">
        <v>65</v>
      </c>
      <c r="C69" t="str">
        <f>Table257911131517192[[#This Row],[Data]]</f>
        <v>0x00000000</v>
      </c>
    </row>
    <row r="70" spans="2:3" x14ac:dyDescent="0.25">
      <c r="B70">
        <v>66</v>
      </c>
      <c r="C70" t="str">
        <f>Table257911131517192[[#This Row],[Data]]</f>
        <v>0x00000000</v>
      </c>
    </row>
  </sheetData>
  <mergeCells count="2">
    <mergeCell ref="B2:C2"/>
    <mergeCell ref="E2:F2"/>
  </mergeCells>
  <pageMargins left="0.7" right="0.7" top="0.75" bottom="0.75" header="0.3" footer="0.3"/>
  <pageSetup orientation="portrait" horizontalDpi="1200" verticalDpi="1200" r:id="rId1"/>
  <tableParts count="2">
    <tablePart r:id="rId2"/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70"/>
  <sheetViews>
    <sheetView workbookViewId="0">
      <selection activeCell="G14" sqref="G14"/>
    </sheetView>
  </sheetViews>
  <sheetFormatPr defaultRowHeight="15" x14ac:dyDescent="0.25"/>
  <cols>
    <col min="2" max="2" width="9.85546875" bestFit="1" customWidth="1"/>
    <col min="3" max="3" width="11.28515625" bestFit="1" customWidth="1"/>
    <col min="5" max="5" width="9.85546875" bestFit="1" customWidth="1"/>
    <col min="6" max="6" width="11.28515625" bestFit="1" customWidth="1"/>
    <col min="8" max="8" width="14.5703125" bestFit="1" customWidth="1"/>
    <col min="9" max="9" width="36.5703125" style="4" bestFit="1" customWidth="1"/>
  </cols>
  <sheetData>
    <row r="2" spans="2:9" x14ac:dyDescent="0.25">
      <c r="B2" s="10" t="s">
        <v>62</v>
      </c>
      <c r="C2" s="10"/>
      <c r="E2" s="10" t="s">
        <v>37</v>
      </c>
      <c r="F2" s="10"/>
      <c r="H2" t="s">
        <v>48</v>
      </c>
      <c r="I2" s="4">
        <f>'Instruction 10'!I2+1</f>
        <v>11</v>
      </c>
    </row>
    <row r="3" spans="2:9" x14ac:dyDescent="0.25">
      <c r="B3" t="s">
        <v>30</v>
      </c>
      <c r="C3" t="s">
        <v>29</v>
      </c>
      <c r="E3" t="s">
        <v>30</v>
      </c>
      <c r="F3" t="s">
        <v>29</v>
      </c>
      <c r="H3" t="s">
        <v>31</v>
      </c>
      <c r="I3" t="str">
        <f>C15</f>
        <v>0x10658000</v>
      </c>
    </row>
    <row r="4" spans="2:9" x14ac:dyDescent="0.25">
      <c r="B4">
        <v>0</v>
      </c>
      <c r="C4" t="str">
        <f>Table25791113151719223[[#This Row],[Data]]</f>
        <v>0xC050005C</v>
      </c>
      <c r="E4">
        <v>0</v>
      </c>
      <c r="F4" t="str">
        <f>Table24681012141618202224[[#This Row],[Data]]</f>
        <v>0x00000000</v>
      </c>
      <c r="H4" t="s">
        <v>33</v>
      </c>
      <c r="I4" s="7" t="s">
        <v>115</v>
      </c>
    </row>
    <row r="5" spans="2:9" x14ac:dyDescent="0.25">
      <c r="B5">
        <v>1</v>
      </c>
      <c r="C5" t="str">
        <f>Table25791113151719223[[#This Row],[Data]]</f>
        <v>0x4B060000</v>
      </c>
      <c r="E5">
        <v>1</v>
      </c>
      <c r="F5" t="str">
        <f>Table24681012141618202224[[#This Row],[Data]]</f>
        <v>0x00000000</v>
      </c>
      <c r="H5" t="s">
        <v>32</v>
      </c>
      <c r="I5" s="4" t="s">
        <v>119</v>
      </c>
    </row>
    <row r="6" spans="2:9" x14ac:dyDescent="0.25">
      <c r="B6">
        <v>2</v>
      </c>
      <c r="C6" t="str">
        <f>Table25791113151719223[[#This Row],[Data]]</f>
        <v>0x4B010000</v>
      </c>
      <c r="E6">
        <v>2</v>
      </c>
      <c r="F6" t="str">
        <f>Table24681012141618202224[[#This Row],[Data]]</f>
        <v>X</v>
      </c>
      <c r="H6" t="s">
        <v>34</v>
      </c>
      <c r="I6" s="4" t="s">
        <v>118</v>
      </c>
    </row>
    <row r="7" spans="2:9" x14ac:dyDescent="0.25">
      <c r="B7">
        <v>3</v>
      </c>
      <c r="C7" t="str">
        <f>Table25791113151719223[[#This Row],[Data]]</f>
        <v>0x4B000000</v>
      </c>
      <c r="E7">
        <v>3</v>
      </c>
      <c r="F7" t="str">
        <f>Table24681012141618202224[[#This Row],[Data]]</f>
        <v>X</v>
      </c>
      <c r="H7" t="s">
        <v>117</v>
      </c>
      <c r="I7" s="4">
        <v>6</v>
      </c>
    </row>
    <row r="8" spans="2:9" x14ac:dyDescent="0.25">
      <c r="B8">
        <v>4</v>
      </c>
      <c r="C8" t="str">
        <f>Table25791113151719223[[#This Row],[Data]]</f>
        <v>0x4F0A005C</v>
      </c>
      <c r="E8">
        <v>4</v>
      </c>
      <c r="F8" t="str">
        <f>Table24681012141618202224[[#This Row],[Data]]</f>
        <v>X</v>
      </c>
      <c r="H8" t="s">
        <v>117</v>
      </c>
      <c r="I8" s="4">
        <v>5</v>
      </c>
    </row>
    <row r="9" spans="2:9" x14ac:dyDescent="0.25">
      <c r="B9">
        <v>5</v>
      </c>
      <c r="C9" t="str">
        <f>Table25791113151719223[[#This Row],[Data]]</f>
        <v>0x4F0D00DC</v>
      </c>
      <c r="E9">
        <v>5</v>
      </c>
      <c r="F9" t="str">
        <f>Table24681012141618202224[[#This Row],[Data]]</f>
        <v>0x0000000A</v>
      </c>
      <c r="H9" t="s">
        <v>116</v>
      </c>
      <c r="I9" s="4">
        <v>8</v>
      </c>
    </row>
    <row r="10" spans="2:9" x14ac:dyDescent="0.25">
      <c r="B10">
        <v>6</v>
      </c>
      <c r="C10" t="str">
        <f>Table25791113151719223[[#This Row],[Data]]</f>
        <v>0x4C0A0004</v>
      </c>
      <c r="E10">
        <v>6</v>
      </c>
      <c r="F10" t="str">
        <f>Table24681012141618202224[[#This Row],[Data]]</f>
        <v>0x00000001</v>
      </c>
      <c r="H10" t="s">
        <v>41</v>
      </c>
      <c r="I10" s="4">
        <v>0</v>
      </c>
    </row>
    <row r="11" spans="2:9" x14ac:dyDescent="0.25">
      <c r="B11">
        <v>7</v>
      </c>
      <c r="C11" t="str">
        <f>Table25791113151719223[[#This Row],[Data]]</f>
        <v>0xC0BA0000</v>
      </c>
      <c r="E11">
        <v>7</v>
      </c>
      <c r="F11" t="str">
        <f>Table24681012141618202224[[#This Row],[Data]]</f>
        <v>X</v>
      </c>
      <c r="H11" t="s">
        <v>42</v>
      </c>
      <c r="I11" s="4">
        <f>I10/4</f>
        <v>0</v>
      </c>
    </row>
    <row r="12" spans="2:9" x14ac:dyDescent="0.25">
      <c r="B12">
        <v>8</v>
      </c>
      <c r="C12" t="str">
        <f>Table25791113151719223[[#This Row],[Data]]</f>
        <v>0x42BD0000</v>
      </c>
      <c r="E12">
        <v>8</v>
      </c>
      <c r="F12" s="5" t="s">
        <v>24</v>
      </c>
      <c r="H12" t="s">
        <v>109</v>
      </c>
      <c r="I12" s="4" t="str">
        <f ca="1">CELL("contents", INDIRECT(ADDRESS(I2 + 2, 2,,,"Overview")))</f>
        <v xml:space="preserve">SLT R8 R6 R5 </v>
      </c>
    </row>
    <row r="13" spans="2:9" x14ac:dyDescent="0.25">
      <c r="B13">
        <v>9</v>
      </c>
      <c r="C13" t="str">
        <f>Table25791113151719223[[#This Row],[Data]]</f>
        <v>0x4C0D0004</v>
      </c>
      <c r="E13">
        <v>9</v>
      </c>
      <c r="F13" t="str">
        <f>Table24681012141618202224[[#This Row],[Data]]</f>
        <v>X</v>
      </c>
      <c r="H13" t="s">
        <v>110</v>
      </c>
      <c r="I13" s="4" t="str">
        <f ca="1">CELL("contents", INDIRECT(ADDRESS(I2 + 2, 3,,,"Overview")))</f>
        <v>// Set reg-8 to 1 if reg-6 &lt; reg-5, and 0 otherwise</v>
      </c>
    </row>
    <row r="14" spans="2:9" x14ac:dyDescent="0.25">
      <c r="B14">
        <v>10</v>
      </c>
      <c r="C14" t="str">
        <f>Table25791113151719223[[#This Row],[Data]]</f>
        <v>0x4C060001</v>
      </c>
      <c r="E14">
        <v>10</v>
      </c>
      <c r="F14" t="str">
        <f>Table24681012141618202224[[#This Row],[Data]]</f>
        <v>0x00000060</v>
      </c>
    </row>
    <row r="15" spans="2:9" x14ac:dyDescent="0.25">
      <c r="B15">
        <v>11</v>
      </c>
      <c r="C15" s="1" t="str">
        <f>Table25791113151719223[[#This Row],[Data]]</f>
        <v>0x10658000</v>
      </c>
      <c r="E15">
        <v>11</v>
      </c>
      <c r="F15" t="str">
        <f>Table24681012141618202224[[#This Row],[Data]]</f>
        <v>0x00000006</v>
      </c>
    </row>
    <row r="16" spans="2:9" x14ac:dyDescent="0.25">
      <c r="B16">
        <v>12</v>
      </c>
      <c r="C16" t="str">
        <f>Table25791113151719223[[#This Row],[Data]]</f>
        <v>0x56810018</v>
      </c>
      <c r="E16">
        <v>12</v>
      </c>
      <c r="F16" t="str">
        <f>Table24681012141618202224[[#This Row],[Data]]</f>
        <v>X</v>
      </c>
    </row>
    <row r="17" spans="2:6" x14ac:dyDescent="0.25">
      <c r="B17">
        <v>13</v>
      </c>
      <c r="C17" t="str">
        <f>Table25791113151719223[[#This Row],[Data]]</f>
        <v>0x4B060000</v>
      </c>
      <c r="E17">
        <v>13</v>
      </c>
      <c r="F17" t="str">
        <f>Table24681012141618202224[[#This Row],[Data]]</f>
        <v>0x000000E0</v>
      </c>
    </row>
    <row r="18" spans="2:6" x14ac:dyDescent="0.25">
      <c r="B18">
        <v>14</v>
      </c>
      <c r="C18" t="str">
        <f>Table25791113151719223[[#This Row],[Data]]</f>
        <v>0x4F0900DC</v>
      </c>
      <c r="E18">
        <v>14</v>
      </c>
      <c r="F18" t="str">
        <f>Table24681012141618202224[[#This Row],[Data]]</f>
        <v>X</v>
      </c>
    </row>
    <row r="19" spans="2:6" x14ac:dyDescent="0.25">
      <c r="B19">
        <v>15</v>
      </c>
      <c r="C19" t="str">
        <f>Table25791113151719223[[#This Row],[Data]]</f>
        <v>0x43970000</v>
      </c>
      <c r="E19">
        <v>15</v>
      </c>
      <c r="F19" t="str">
        <f>Table24681012141618202224[[#This Row],[Data]]</f>
        <v>X</v>
      </c>
    </row>
    <row r="20" spans="2:6" x14ac:dyDescent="0.25">
      <c r="B20">
        <v>16</v>
      </c>
      <c r="C20" t="str">
        <f>Table25791113151719223[[#This Row],[Data]]</f>
        <v>0x05070000</v>
      </c>
    </row>
    <row r="21" spans="2:6" x14ac:dyDescent="0.25">
      <c r="B21">
        <v>17</v>
      </c>
      <c r="C21" t="str">
        <f>Table25791113151719223[[#This Row],[Data]]</f>
        <v>0x4C060001</v>
      </c>
    </row>
    <row r="22" spans="2:6" x14ac:dyDescent="0.25">
      <c r="B22">
        <v>18</v>
      </c>
      <c r="C22" t="str">
        <f>Table25791113151719223[[#This Row],[Data]]</f>
        <v>0x4C090004</v>
      </c>
    </row>
    <row r="23" spans="2:6" x14ac:dyDescent="0.25">
      <c r="B23">
        <v>19</v>
      </c>
      <c r="C23" t="str">
        <f>Table25791113151719223[[#This Row],[Data]]</f>
        <v>0x10658000</v>
      </c>
    </row>
    <row r="24" spans="2:6" x14ac:dyDescent="0.25">
      <c r="B24">
        <v>20</v>
      </c>
      <c r="C24" t="str">
        <f>Table25791113151719223[[#This Row],[Data]]</f>
        <v>0x5681003C</v>
      </c>
    </row>
    <row r="25" spans="2:6" x14ac:dyDescent="0.25">
      <c r="B25">
        <v>21</v>
      </c>
      <c r="C25" t="str">
        <f>Table25791113151719223[[#This Row],[Data]]</f>
        <v>0xC10000AC</v>
      </c>
    </row>
    <row r="26" spans="2:6" x14ac:dyDescent="0.25">
      <c r="B26">
        <v>22</v>
      </c>
      <c r="C26" t="str">
        <f>Table25791113151719223[[#This Row],[Data]]</f>
        <v>0x92000000</v>
      </c>
    </row>
    <row r="27" spans="2:6" x14ac:dyDescent="0.25">
      <c r="B27">
        <v>23</v>
      </c>
      <c r="C27" t="str">
        <f>Table25791113151719223[[#This Row],[Data]]</f>
        <v>0x0000000A</v>
      </c>
    </row>
    <row r="28" spans="2:6" x14ac:dyDescent="0.25">
      <c r="B28">
        <v>24</v>
      </c>
      <c r="C28" t="str">
        <f>Table25791113151719223[[#This Row],[Data]]</f>
        <v>0x00000006</v>
      </c>
    </row>
    <row r="29" spans="2:6" x14ac:dyDescent="0.25">
      <c r="B29">
        <v>25</v>
      </c>
      <c r="C29" t="str">
        <f>Table25791113151719223[[#This Row],[Data]]</f>
        <v>0x0000002C</v>
      </c>
    </row>
    <row r="30" spans="2:6" x14ac:dyDescent="0.25">
      <c r="B30">
        <v>26</v>
      </c>
      <c r="C30" t="str">
        <f>Table25791113151719223[[#This Row],[Data]]</f>
        <v>0x00000045</v>
      </c>
    </row>
    <row r="31" spans="2:6" x14ac:dyDescent="0.25">
      <c r="B31">
        <v>27</v>
      </c>
      <c r="C31" t="str">
        <f>Table25791113151719223[[#This Row],[Data]]</f>
        <v>0x00000001</v>
      </c>
    </row>
    <row r="32" spans="2:6" x14ac:dyDescent="0.25">
      <c r="B32">
        <v>28</v>
      </c>
      <c r="C32" t="str">
        <f>Table25791113151719223[[#This Row],[Data]]</f>
        <v>0x00000007</v>
      </c>
    </row>
    <row r="33" spans="2:3" x14ac:dyDescent="0.25">
      <c r="B33">
        <v>29</v>
      </c>
      <c r="C33" t="str">
        <f>Table25791113151719223[[#This Row],[Data]]</f>
        <v>0x00000000</v>
      </c>
    </row>
    <row r="34" spans="2:3" x14ac:dyDescent="0.25">
      <c r="B34">
        <v>30</v>
      </c>
      <c r="C34" t="str">
        <f>Table25791113151719223[[#This Row],[Data]]</f>
        <v>0x00000001</v>
      </c>
    </row>
    <row r="35" spans="2:3" x14ac:dyDescent="0.25">
      <c r="B35">
        <v>31</v>
      </c>
      <c r="C35" t="str">
        <f>Table25791113151719223[[#This Row],[Data]]</f>
        <v>0x00000005</v>
      </c>
    </row>
    <row r="36" spans="2:3" x14ac:dyDescent="0.25">
      <c r="B36">
        <v>32</v>
      </c>
      <c r="C36" t="str">
        <f>Table25791113151719223[[#This Row],[Data]]</f>
        <v>0x0000000A</v>
      </c>
    </row>
    <row r="37" spans="2:3" x14ac:dyDescent="0.25">
      <c r="B37">
        <v>33</v>
      </c>
      <c r="C37" t="str">
        <f>Table25791113151719223[[#This Row],[Data]]</f>
        <v>0x00000055</v>
      </c>
    </row>
    <row r="38" spans="2:3" x14ac:dyDescent="0.25">
      <c r="B38">
        <v>34</v>
      </c>
      <c r="C38" t="str">
        <f>Table25791113151719223[[#This Row],[Data]]</f>
        <v>0x00000000</v>
      </c>
    </row>
    <row r="39" spans="2:3" x14ac:dyDescent="0.25">
      <c r="B39">
        <v>35</v>
      </c>
      <c r="C39" t="str">
        <f>Table25791113151719223[[#This Row],[Data]]</f>
        <v>0x00000000</v>
      </c>
    </row>
    <row r="40" spans="2:3" x14ac:dyDescent="0.25">
      <c r="B40">
        <v>36</v>
      </c>
      <c r="C40" t="str">
        <f>Table25791113151719223[[#This Row],[Data]]</f>
        <v>0x00000000</v>
      </c>
    </row>
    <row r="41" spans="2:3" x14ac:dyDescent="0.25">
      <c r="B41">
        <v>37</v>
      </c>
      <c r="C41" t="str">
        <f>Table25791113151719223[[#This Row],[Data]]</f>
        <v>0x00000000</v>
      </c>
    </row>
    <row r="42" spans="2:3" x14ac:dyDescent="0.25">
      <c r="B42">
        <v>38</v>
      </c>
      <c r="C42" t="str">
        <f>Table25791113151719223[[#This Row],[Data]]</f>
        <v>0x00000000</v>
      </c>
    </row>
    <row r="43" spans="2:3" x14ac:dyDescent="0.25">
      <c r="B43">
        <v>39</v>
      </c>
      <c r="C43" t="str">
        <f>Table25791113151719223[[#This Row],[Data]]</f>
        <v>0x00000000</v>
      </c>
    </row>
    <row r="44" spans="2:3" x14ac:dyDescent="0.25">
      <c r="B44">
        <v>40</v>
      </c>
      <c r="C44" t="str">
        <f>Table25791113151719223[[#This Row],[Data]]</f>
        <v>0x00000000</v>
      </c>
    </row>
    <row r="45" spans="2:3" x14ac:dyDescent="0.25">
      <c r="B45">
        <v>41</v>
      </c>
      <c r="C45" t="str">
        <f>Table25791113151719223[[#This Row],[Data]]</f>
        <v>0x00000000</v>
      </c>
    </row>
    <row r="46" spans="2:3" x14ac:dyDescent="0.25">
      <c r="B46">
        <v>42</v>
      </c>
      <c r="C46" t="str">
        <f>Table25791113151719223[[#This Row],[Data]]</f>
        <v>0x00000000</v>
      </c>
    </row>
    <row r="47" spans="2:3" x14ac:dyDescent="0.25">
      <c r="B47">
        <v>43</v>
      </c>
      <c r="C47" t="str">
        <f>Table25791113151719223[[#This Row],[Data]]</f>
        <v>0x00000000</v>
      </c>
    </row>
    <row r="48" spans="2:3" x14ac:dyDescent="0.25">
      <c r="B48">
        <v>44</v>
      </c>
      <c r="C48" t="str">
        <f>Table25791113151719223[[#This Row],[Data]]</f>
        <v>0x00000000</v>
      </c>
    </row>
    <row r="49" spans="2:3" x14ac:dyDescent="0.25">
      <c r="B49">
        <v>45</v>
      </c>
      <c r="C49" t="str">
        <f>Table25791113151719223[[#This Row],[Data]]</f>
        <v>0x00000000</v>
      </c>
    </row>
    <row r="50" spans="2:3" x14ac:dyDescent="0.25">
      <c r="B50">
        <v>46</v>
      </c>
      <c r="C50" t="str">
        <f>Table25791113151719223[[#This Row],[Data]]</f>
        <v>0x00000000</v>
      </c>
    </row>
    <row r="51" spans="2:3" x14ac:dyDescent="0.25">
      <c r="B51">
        <v>47</v>
      </c>
      <c r="C51" t="str">
        <f>Table25791113151719223[[#This Row],[Data]]</f>
        <v>0x00000000</v>
      </c>
    </row>
    <row r="52" spans="2:3" x14ac:dyDescent="0.25">
      <c r="B52">
        <v>48</v>
      </c>
      <c r="C52" t="str">
        <f>Table25791113151719223[[#This Row],[Data]]</f>
        <v>0x00000000</v>
      </c>
    </row>
    <row r="53" spans="2:3" x14ac:dyDescent="0.25">
      <c r="B53">
        <v>49</v>
      </c>
      <c r="C53" t="str">
        <f>Table25791113151719223[[#This Row],[Data]]</f>
        <v>0x00000000</v>
      </c>
    </row>
    <row r="54" spans="2:3" x14ac:dyDescent="0.25">
      <c r="B54">
        <v>50</v>
      </c>
      <c r="C54" t="str">
        <f>Table25791113151719223[[#This Row],[Data]]</f>
        <v>0x00000000</v>
      </c>
    </row>
    <row r="55" spans="2:3" x14ac:dyDescent="0.25">
      <c r="B55">
        <v>51</v>
      </c>
      <c r="C55" t="str">
        <f>Table25791113151719223[[#This Row],[Data]]</f>
        <v>0x00000000</v>
      </c>
    </row>
    <row r="56" spans="2:3" x14ac:dyDescent="0.25">
      <c r="B56">
        <v>52</v>
      </c>
      <c r="C56" t="str">
        <f>Table25791113151719223[[#This Row],[Data]]</f>
        <v>0x00000000</v>
      </c>
    </row>
    <row r="57" spans="2:3" x14ac:dyDescent="0.25">
      <c r="B57">
        <v>53</v>
      </c>
      <c r="C57" t="str">
        <f>Table25791113151719223[[#This Row],[Data]]</f>
        <v>0x00000000</v>
      </c>
    </row>
    <row r="58" spans="2:3" x14ac:dyDescent="0.25">
      <c r="B58">
        <v>54</v>
      </c>
      <c r="C58" t="str">
        <f>Table25791113151719223[[#This Row],[Data]]</f>
        <v>0x00000000</v>
      </c>
    </row>
    <row r="59" spans="2:3" x14ac:dyDescent="0.25">
      <c r="B59">
        <v>55</v>
      </c>
      <c r="C59" t="str">
        <f>Table25791113151719223[[#This Row],[Data]]</f>
        <v>0x00000006</v>
      </c>
    </row>
    <row r="60" spans="2:3" x14ac:dyDescent="0.25">
      <c r="B60">
        <v>56</v>
      </c>
      <c r="C60" t="str">
        <f>Table25791113151719223[[#This Row],[Data]]</f>
        <v>0x00000000</v>
      </c>
    </row>
    <row r="61" spans="2:3" x14ac:dyDescent="0.25">
      <c r="B61">
        <v>57</v>
      </c>
      <c r="C61" t="str">
        <f>Table25791113151719223[[#This Row],[Data]]</f>
        <v>0x00000000</v>
      </c>
    </row>
    <row r="62" spans="2:3" x14ac:dyDescent="0.25">
      <c r="B62">
        <v>58</v>
      </c>
      <c r="C62" t="str">
        <f>Table25791113151719223[[#This Row],[Data]]</f>
        <v>0x00000000</v>
      </c>
    </row>
    <row r="63" spans="2:3" x14ac:dyDescent="0.25">
      <c r="B63">
        <v>59</v>
      </c>
      <c r="C63" t="str">
        <f>Table25791113151719223[[#This Row],[Data]]</f>
        <v>0x00000000</v>
      </c>
    </row>
    <row r="64" spans="2:3" x14ac:dyDescent="0.25">
      <c r="B64">
        <v>60</v>
      </c>
      <c r="C64" t="str">
        <f>Table25791113151719223[[#This Row],[Data]]</f>
        <v>0x00000000</v>
      </c>
    </row>
    <row r="65" spans="2:3" x14ac:dyDescent="0.25">
      <c r="B65">
        <v>61</v>
      </c>
      <c r="C65" t="str">
        <f>Table25791113151719223[[#This Row],[Data]]</f>
        <v>0x00000000</v>
      </c>
    </row>
    <row r="66" spans="2:3" x14ac:dyDescent="0.25">
      <c r="B66">
        <v>62</v>
      </c>
      <c r="C66" t="str">
        <f>Table25791113151719223[[#This Row],[Data]]</f>
        <v>0x00000000</v>
      </c>
    </row>
    <row r="67" spans="2:3" x14ac:dyDescent="0.25">
      <c r="B67">
        <v>63</v>
      </c>
      <c r="C67" t="str">
        <f>Table25791113151719223[[#This Row],[Data]]</f>
        <v>0x00000000</v>
      </c>
    </row>
    <row r="68" spans="2:3" x14ac:dyDescent="0.25">
      <c r="B68">
        <v>64</v>
      </c>
      <c r="C68" t="str">
        <f>Table25791113151719223[[#This Row],[Data]]</f>
        <v>0x00000000</v>
      </c>
    </row>
    <row r="69" spans="2:3" x14ac:dyDescent="0.25">
      <c r="B69">
        <v>65</v>
      </c>
      <c r="C69" t="str">
        <f>Table25791113151719223[[#This Row],[Data]]</f>
        <v>0x00000000</v>
      </c>
    </row>
    <row r="70" spans="2:3" x14ac:dyDescent="0.25">
      <c r="B70">
        <v>66</v>
      </c>
      <c r="C70" t="str">
        <f>Table25791113151719223[[#This Row],[Data]]</f>
        <v>0x00000000</v>
      </c>
    </row>
  </sheetData>
  <mergeCells count="2">
    <mergeCell ref="B2:C2"/>
    <mergeCell ref="E2:F2"/>
  </mergeCells>
  <pageMargins left="0.7" right="0.7" top="0.75" bottom="0.75" header="0.3" footer="0.3"/>
  <pageSetup orientation="portrait" horizontalDpi="1200" verticalDpi="1200" r:id="rId1"/>
  <tableParts count="2">
    <tablePart r:id="rId2"/>
    <tablePart r:id="rId3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70"/>
  <sheetViews>
    <sheetView workbookViewId="0">
      <selection activeCell="I16" sqref="I16"/>
    </sheetView>
  </sheetViews>
  <sheetFormatPr defaultRowHeight="15" x14ac:dyDescent="0.25"/>
  <cols>
    <col min="2" max="2" width="9.85546875" bestFit="1" customWidth="1"/>
    <col min="3" max="3" width="11.28515625" bestFit="1" customWidth="1"/>
    <col min="5" max="5" width="9.85546875" bestFit="1" customWidth="1"/>
    <col min="6" max="6" width="11.28515625" bestFit="1" customWidth="1"/>
    <col min="8" max="8" width="14.5703125" bestFit="1" customWidth="1"/>
    <col min="9" max="9" width="36.5703125" style="4" bestFit="1" customWidth="1"/>
  </cols>
  <sheetData>
    <row r="2" spans="2:9" x14ac:dyDescent="0.25">
      <c r="B2" s="10" t="s">
        <v>62</v>
      </c>
      <c r="C2" s="10"/>
      <c r="E2" s="10" t="s">
        <v>37</v>
      </c>
      <c r="F2" s="10"/>
      <c r="H2" t="s">
        <v>48</v>
      </c>
      <c r="I2" s="4">
        <f>'Instruction 11'!I2+1</f>
        <v>12</v>
      </c>
    </row>
    <row r="3" spans="2:9" x14ac:dyDescent="0.25">
      <c r="B3" t="s">
        <v>30</v>
      </c>
      <c r="C3" t="s">
        <v>29</v>
      </c>
      <c r="E3" t="s">
        <v>30</v>
      </c>
      <c r="F3" t="s">
        <v>29</v>
      </c>
      <c r="H3" t="s">
        <v>31</v>
      </c>
      <c r="I3" t="str">
        <f>C16</f>
        <v>0x56810018</v>
      </c>
    </row>
    <row r="4" spans="2:9" x14ac:dyDescent="0.25">
      <c r="B4">
        <v>0</v>
      </c>
      <c r="C4" t="str">
        <f>Table2579111315171922325[[#This Row],[Data]]</f>
        <v>0xC050005C</v>
      </c>
      <c r="E4">
        <v>0</v>
      </c>
      <c r="F4" t="str">
        <f>Table2468101214161820222426[[#This Row],[Data]]</f>
        <v>0x00000000</v>
      </c>
      <c r="H4" t="s">
        <v>33</v>
      </c>
      <c r="I4" s="7" t="s">
        <v>120</v>
      </c>
    </row>
    <row r="5" spans="2:9" x14ac:dyDescent="0.25">
      <c r="B5">
        <v>1</v>
      </c>
      <c r="C5" t="str">
        <f>Table2579111315171922325[[#This Row],[Data]]</f>
        <v>0x4B060000</v>
      </c>
      <c r="E5">
        <v>1</v>
      </c>
      <c r="F5" t="str">
        <f>Table2468101214161820222426[[#This Row],[Data]]</f>
        <v>0x00000000</v>
      </c>
      <c r="H5" t="s">
        <v>32</v>
      </c>
      <c r="I5" s="4" t="s">
        <v>44</v>
      </c>
    </row>
    <row r="6" spans="2:9" x14ac:dyDescent="0.25">
      <c r="B6">
        <v>2</v>
      </c>
      <c r="C6" t="str">
        <f>Table2579111315171922325[[#This Row],[Data]]</f>
        <v>0x4B010000</v>
      </c>
      <c r="E6">
        <v>2</v>
      </c>
      <c r="F6" t="str">
        <f>Table2468101214161820222426[[#This Row],[Data]]</f>
        <v>X</v>
      </c>
      <c r="H6" t="s">
        <v>34</v>
      </c>
      <c r="I6" s="4" t="s">
        <v>121</v>
      </c>
    </row>
    <row r="7" spans="2:9" x14ac:dyDescent="0.25">
      <c r="B7">
        <v>3</v>
      </c>
      <c r="C7" t="str">
        <f>Table2579111315171922325[[#This Row],[Data]]</f>
        <v>0x4B000000</v>
      </c>
      <c r="E7">
        <v>3</v>
      </c>
      <c r="F7" t="str">
        <f>Table2468101214161820222426[[#This Row],[Data]]</f>
        <v>X</v>
      </c>
      <c r="H7" t="s">
        <v>122</v>
      </c>
      <c r="I7" s="4">
        <v>6</v>
      </c>
    </row>
    <row r="8" spans="2:9" x14ac:dyDescent="0.25">
      <c r="B8">
        <v>4</v>
      </c>
      <c r="C8" t="str">
        <f>Table2579111315171922325[[#This Row],[Data]]</f>
        <v>0x4F0A005C</v>
      </c>
      <c r="E8">
        <v>4</v>
      </c>
      <c r="F8" t="str">
        <f>Table2468101214161820222426[[#This Row],[Data]]</f>
        <v>X</v>
      </c>
      <c r="H8" t="s">
        <v>116</v>
      </c>
      <c r="I8" s="4">
        <v>1</v>
      </c>
    </row>
    <row r="9" spans="2:9" x14ac:dyDescent="0.25">
      <c r="B9">
        <v>5</v>
      </c>
      <c r="C9" t="str">
        <f>Table2579111315171922325[[#This Row],[Data]]</f>
        <v>0x4F0D00DC</v>
      </c>
      <c r="E9">
        <v>5</v>
      </c>
      <c r="F9" t="str">
        <f>Table2468101214161820222426[[#This Row],[Data]]</f>
        <v>0x0000000A</v>
      </c>
      <c r="H9" t="s">
        <v>41</v>
      </c>
      <c r="I9" s="4">
        <v>24</v>
      </c>
    </row>
    <row r="10" spans="2:9" x14ac:dyDescent="0.25">
      <c r="B10">
        <v>6</v>
      </c>
      <c r="C10" t="str">
        <f>Table2579111315171922325[[#This Row],[Data]]</f>
        <v>0x4C0A0004</v>
      </c>
      <c r="E10">
        <v>6</v>
      </c>
      <c r="F10" t="str">
        <f>Table2468101214161820222426[[#This Row],[Data]]</f>
        <v>0x00000001</v>
      </c>
      <c r="H10" t="s">
        <v>42</v>
      </c>
      <c r="I10" s="4">
        <f>I9/4</f>
        <v>6</v>
      </c>
    </row>
    <row r="11" spans="2:9" x14ac:dyDescent="0.25">
      <c r="B11">
        <v>7</v>
      </c>
      <c r="C11" t="str">
        <f>Table2579111315171922325[[#This Row],[Data]]</f>
        <v>0xC0BA0000</v>
      </c>
      <c r="E11">
        <v>7</v>
      </c>
      <c r="F11" t="str">
        <f>Table2468101214161820222426[[#This Row],[Data]]</f>
        <v>X</v>
      </c>
      <c r="H11" t="s">
        <v>109</v>
      </c>
      <c r="I11" s="4" t="str">
        <f ca="1">CELL("contents", INDIRECT(ADDRESS(I2 + 2, 2,,,"Overview")))</f>
        <v>BNE R8 R1 LOOP1 </v>
      </c>
    </row>
    <row r="12" spans="2:9" x14ac:dyDescent="0.25">
      <c r="B12">
        <v>8</v>
      </c>
      <c r="C12" t="str">
        <f>Table2579111315171922325[[#This Row],[Data]]</f>
        <v>0x42BD0000</v>
      </c>
      <c r="E12">
        <v>8</v>
      </c>
      <c r="F12" t="str">
        <f>Table2468101214161820222426[[#This Row],[Data]]</f>
        <v>0x00000001</v>
      </c>
      <c r="H12" t="s">
        <v>110</v>
      </c>
      <c r="I12" s="4" t="str">
        <f ca="1">CELL("contents", INDIRECT(ADDRESS(I2 + 2, 3,,,"Overview")))</f>
        <v>// Branch if content of Reg- 8 and Reg-1 is not equal</v>
      </c>
    </row>
    <row r="13" spans="2:9" x14ac:dyDescent="0.25">
      <c r="B13">
        <v>9</v>
      </c>
      <c r="C13" t="str">
        <f>Table2579111315171922325[[#This Row],[Data]]</f>
        <v>0x4C0D0004</v>
      </c>
      <c r="E13">
        <v>9</v>
      </c>
      <c r="F13" t="str">
        <f>Table2468101214161820222426[[#This Row],[Data]]</f>
        <v>X</v>
      </c>
    </row>
    <row r="14" spans="2:9" x14ac:dyDescent="0.25">
      <c r="B14">
        <v>10</v>
      </c>
      <c r="C14" t="str">
        <f>Table2579111315171922325[[#This Row],[Data]]</f>
        <v>0x4C060001</v>
      </c>
      <c r="E14">
        <v>10</v>
      </c>
      <c r="F14" t="str">
        <f>Table2468101214161820222426[[#This Row],[Data]]</f>
        <v>0x00000060</v>
      </c>
    </row>
    <row r="15" spans="2:9" x14ac:dyDescent="0.25">
      <c r="B15">
        <v>11</v>
      </c>
      <c r="C15" t="str">
        <f>Table2579111315171922325[[#This Row],[Data]]</f>
        <v>0x10658000</v>
      </c>
      <c r="E15">
        <v>11</v>
      </c>
      <c r="F15" t="str">
        <f>Table2468101214161820222426[[#This Row],[Data]]</f>
        <v>0x00000006</v>
      </c>
    </row>
    <row r="16" spans="2:9" x14ac:dyDescent="0.25">
      <c r="B16">
        <v>12</v>
      </c>
      <c r="C16" s="1" t="str">
        <f>Table2579111315171922325[[#This Row],[Data]]</f>
        <v>0x56810018</v>
      </c>
      <c r="E16">
        <v>12</v>
      </c>
      <c r="F16" t="str">
        <f>Table2468101214161820222426[[#This Row],[Data]]</f>
        <v>X</v>
      </c>
    </row>
    <row r="17" spans="2:6" x14ac:dyDescent="0.25">
      <c r="B17">
        <v>13</v>
      </c>
      <c r="C17" t="str">
        <f>Table2579111315171922325[[#This Row],[Data]]</f>
        <v>0x4B060000</v>
      </c>
      <c r="E17">
        <v>13</v>
      </c>
      <c r="F17" t="str">
        <f>Table2468101214161820222426[[#This Row],[Data]]</f>
        <v>0x000000E0</v>
      </c>
    </row>
    <row r="18" spans="2:6" x14ac:dyDescent="0.25">
      <c r="B18">
        <v>14</v>
      </c>
      <c r="C18" t="str">
        <f>Table2579111315171922325[[#This Row],[Data]]</f>
        <v>0x4F0900DC</v>
      </c>
      <c r="E18">
        <v>14</v>
      </c>
      <c r="F18" t="str">
        <f>Table2468101214161820222426[[#This Row],[Data]]</f>
        <v>X</v>
      </c>
    </row>
    <row r="19" spans="2:6" x14ac:dyDescent="0.25">
      <c r="B19">
        <v>15</v>
      </c>
      <c r="C19" t="str">
        <f>Table2579111315171922325[[#This Row],[Data]]</f>
        <v>0x43970000</v>
      </c>
      <c r="E19">
        <v>15</v>
      </c>
      <c r="F19" t="str">
        <f>Table2468101214161820222426[[#This Row],[Data]]</f>
        <v>X</v>
      </c>
    </row>
    <row r="20" spans="2:6" x14ac:dyDescent="0.25">
      <c r="B20">
        <v>16</v>
      </c>
      <c r="C20" t="str">
        <f>Table2579111315171922325[[#This Row],[Data]]</f>
        <v>0x05070000</v>
      </c>
    </row>
    <row r="21" spans="2:6" x14ac:dyDescent="0.25">
      <c r="B21">
        <v>17</v>
      </c>
      <c r="C21" t="str">
        <f>Table2579111315171922325[[#This Row],[Data]]</f>
        <v>0x4C060001</v>
      </c>
    </row>
    <row r="22" spans="2:6" x14ac:dyDescent="0.25">
      <c r="B22">
        <v>18</v>
      </c>
      <c r="C22" t="str">
        <f>Table2579111315171922325[[#This Row],[Data]]</f>
        <v>0x4C090004</v>
      </c>
    </row>
    <row r="23" spans="2:6" x14ac:dyDescent="0.25">
      <c r="B23">
        <v>19</v>
      </c>
      <c r="C23" t="str">
        <f>Table2579111315171922325[[#This Row],[Data]]</f>
        <v>0x10658000</v>
      </c>
    </row>
    <row r="24" spans="2:6" x14ac:dyDescent="0.25">
      <c r="B24">
        <v>20</v>
      </c>
      <c r="C24" t="str">
        <f>Table2579111315171922325[[#This Row],[Data]]</f>
        <v>0x5681003C</v>
      </c>
    </row>
    <row r="25" spans="2:6" x14ac:dyDescent="0.25">
      <c r="B25">
        <v>21</v>
      </c>
      <c r="C25" t="str">
        <f>Table2579111315171922325[[#This Row],[Data]]</f>
        <v>0xC10000AC</v>
      </c>
    </row>
    <row r="26" spans="2:6" x14ac:dyDescent="0.25">
      <c r="B26">
        <v>22</v>
      </c>
      <c r="C26" t="str">
        <f>Table2579111315171922325[[#This Row],[Data]]</f>
        <v>0x92000000</v>
      </c>
    </row>
    <row r="27" spans="2:6" x14ac:dyDescent="0.25">
      <c r="B27">
        <v>23</v>
      </c>
      <c r="C27" t="str">
        <f>Table2579111315171922325[[#This Row],[Data]]</f>
        <v>0x0000000A</v>
      </c>
    </row>
    <row r="28" spans="2:6" x14ac:dyDescent="0.25">
      <c r="B28">
        <v>24</v>
      </c>
      <c r="C28" t="str">
        <f>Table2579111315171922325[[#This Row],[Data]]</f>
        <v>0x00000006</v>
      </c>
    </row>
    <row r="29" spans="2:6" x14ac:dyDescent="0.25">
      <c r="B29">
        <v>25</v>
      </c>
      <c r="C29" t="str">
        <f>Table2579111315171922325[[#This Row],[Data]]</f>
        <v>0x0000002C</v>
      </c>
    </row>
    <row r="30" spans="2:6" x14ac:dyDescent="0.25">
      <c r="B30">
        <v>26</v>
      </c>
      <c r="C30" t="str">
        <f>Table2579111315171922325[[#This Row],[Data]]</f>
        <v>0x00000045</v>
      </c>
    </row>
    <row r="31" spans="2:6" x14ac:dyDescent="0.25">
      <c r="B31">
        <v>27</v>
      </c>
      <c r="C31" t="str">
        <f>Table2579111315171922325[[#This Row],[Data]]</f>
        <v>0x00000001</v>
      </c>
    </row>
    <row r="32" spans="2:6" x14ac:dyDescent="0.25">
      <c r="B32">
        <v>28</v>
      </c>
      <c r="C32" t="str">
        <f>Table2579111315171922325[[#This Row],[Data]]</f>
        <v>0x00000007</v>
      </c>
    </row>
    <row r="33" spans="2:3" x14ac:dyDescent="0.25">
      <c r="B33">
        <v>29</v>
      </c>
      <c r="C33" t="str">
        <f>Table2579111315171922325[[#This Row],[Data]]</f>
        <v>0x00000000</v>
      </c>
    </row>
    <row r="34" spans="2:3" x14ac:dyDescent="0.25">
      <c r="B34">
        <v>30</v>
      </c>
      <c r="C34" t="str">
        <f>Table2579111315171922325[[#This Row],[Data]]</f>
        <v>0x00000001</v>
      </c>
    </row>
    <row r="35" spans="2:3" x14ac:dyDescent="0.25">
      <c r="B35">
        <v>31</v>
      </c>
      <c r="C35" t="str">
        <f>Table2579111315171922325[[#This Row],[Data]]</f>
        <v>0x00000005</v>
      </c>
    </row>
    <row r="36" spans="2:3" x14ac:dyDescent="0.25">
      <c r="B36">
        <v>32</v>
      </c>
      <c r="C36" t="str">
        <f>Table2579111315171922325[[#This Row],[Data]]</f>
        <v>0x0000000A</v>
      </c>
    </row>
    <row r="37" spans="2:3" x14ac:dyDescent="0.25">
      <c r="B37">
        <v>33</v>
      </c>
      <c r="C37" t="str">
        <f>Table2579111315171922325[[#This Row],[Data]]</f>
        <v>0x00000055</v>
      </c>
    </row>
    <row r="38" spans="2:3" x14ac:dyDescent="0.25">
      <c r="B38">
        <v>34</v>
      </c>
      <c r="C38" t="str">
        <f>Table2579111315171922325[[#This Row],[Data]]</f>
        <v>0x00000000</v>
      </c>
    </row>
    <row r="39" spans="2:3" x14ac:dyDescent="0.25">
      <c r="B39">
        <v>35</v>
      </c>
      <c r="C39" t="str">
        <f>Table2579111315171922325[[#This Row],[Data]]</f>
        <v>0x00000000</v>
      </c>
    </row>
    <row r="40" spans="2:3" x14ac:dyDescent="0.25">
      <c r="B40">
        <v>36</v>
      </c>
      <c r="C40" t="str">
        <f>Table2579111315171922325[[#This Row],[Data]]</f>
        <v>0x00000000</v>
      </c>
    </row>
    <row r="41" spans="2:3" x14ac:dyDescent="0.25">
      <c r="B41">
        <v>37</v>
      </c>
      <c r="C41" t="str">
        <f>Table2579111315171922325[[#This Row],[Data]]</f>
        <v>0x00000000</v>
      </c>
    </row>
    <row r="42" spans="2:3" x14ac:dyDescent="0.25">
      <c r="B42">
        <v>38</v>
      </c>
      <c r="C42" t="str">
        <f>Table2579111315171922325[[#This Row],[Data]]</f>
        <v>0x00000000</v>
      </c>
    </row>
    <row r="43" spans="2:3" x14ac:dyDescent="0.25">
      <c r="B43">
        <v>39</v>
      </c>
      <c r="C43" t="str">
        <f>Table2579111315171922325[[#This Row],[Data]]</f>
        <v>0x00000000</v>
      </c>
    </row>
    <row r="44" spans="2:3" x14ac:dyDescent="0.25">
      <c r="B44">
        <v>40</v>
      </c>
      <c r="C44" t="str">
        <f>Table2579111315171922325[[#This Row],[Data]]</f>
        <v>0x00000000</v>
      </c>
    </row>
    <row r="45" spans="2:3" x14ac:dyDescent="0.25">
      <c r="B45">
        <v>41</v>
      </c>
      <c r="C45" t="str">
        <f>Table2579111315171922325[[#This Row],[Data]]</f>
        <v>0x00000000</v>
      </c>
    </row>
    <row r="46" spans="2:3" x14ac:dyDescent="0.25">
      <c r="B46">
        <v>42</v>
      </c>
      <c r="C46" t="str">
        <f>Table2579111315171922325[[#This Row],[Data]]</f>
        <v>0x00000000</v>
      </c>
    </row>
    <row r="47" spans="2:3" x14ac:dyDescent="0.25">
      <c r="B47">
        <v>43</v>
      </c>
      <c r="C47" t="str">
        <f>Table2579111315171922325[[#This Row],[Data]]</f>
        <v>0x00000000</v>
      </c>
    </row>
    <row r="48" spans="2:3" x14ac:dyDescent="0.25">
      <c r="B48">
        <v>44</v>
      </c>
      <c r="C48" t="str">
        <f>Table2579111315171922325[[#This Row],[Data]]</f>
        <v>0x00000000</v>
      </c>
    </row>
    <row r="49" spans="2:3" x14ac:dyDescent="0.25">
      <c r="B49">
        <v>45</v>
      </c>
      <c r="C49" t="str">
        <f>Table2579111315171922325[[#This Row],[Data]]</f>
        <v>0x00000000</v>
      </c>
    </row>
    <row r="50" spans="2:3" x14ac:dyDescent="0.25">
      <c r="B50">
        <v>46</v>
      </c>
      <c r="C50" t="str">
        <f>Table2579111315171922325[[#This Row],[Data]]</f>
        <v>0x00000000</v>
      </c>
    </row>
    <row r="51" spans="2:3" x14ac:dyDescent="0.25">
      <c r="B51">
        <v>47</v>
      </c>
      <c r="C51" t="str">
        <f>Table2579111315171922325[[#This Row],[Data]]</f>
        <v>0x00000000</v>
      </c>
    </row>
    <row r="52" spans="2:3" x14ac:dyDescent="0.25">
      <c r="B52">
        <v>48</v>
      </c>
      <c r="C52" t="str">
        <f>Table2579111315171922325[[#This Row],[Data]]</f>
        <v>0x00000000</v>
      </c>
    </row>
    <row r="53" spans="2:3" x14ac:dyDescent="0.25">
      <c r="B53">
        <v>49</v>
      </c>
      <c r="C53" t="str">
        <f>Table2579111315171922325[[#This Row],[Data]]</f>
        <v>0x00000000</v>
      </c>
    </row>
    <row r="54" spans="2:3" x14ac:dyDescent="0.25">
      <c r="B54">
        <v>50</v>
      </c>
      <c r="C54" t="str">
        <f>Table2579111315171922325[[#This Row],[Data]]</f>
        <v>0x00000000</v>
      </c>
    </row>
    <row r="55" spans="2:3" x14ac:dyDescent="0.25">
      <c r="B55">
        <v>51</v>
      </c>
      <c r="C55" t="str">
        <f>Table2579111315171922325[[#This Row],[Data]]</f>
        <v>0x00000000</v>
      </c>
    </row>
    <row r="56" spans="2:3" x14ac:dyDescent="0.25">
      <c r="B56">
        <v>52</v>
      </c>
      <c r="C56" t="str">
        <f>Table2579111315171922325[[#This Row],[Data]]</f>
        <v>0x00000000</v>
      </c>
    </row>
    <row r="57" spans="2:3" x14ac:dyDescent="0.25">
      <c r="B57">
        <v>53</v>
      </c>
      <c r="C57" t="str">
        <f>Table2579111315171922325[[#This Row],[Data]]</f>
        <v>0x00000000</v>
      </c>
    </row>
    <row r="58" spans="2:3" x14ac:dyDescent="0.25">
      <c r="B58">
        <v>54</v>
      </c>
      <c r="C58" t="str">
        <f>Table2579111315171922325[[#This Row],[Data]]</f>
        <v>0x00000000</v>
      </c>
    </row>
    <row r="59" spans="2:3" x14ac:dyDescent="0.25">
      <c r="B59">
        <v>55</v>
      </c>
      <c r="C59" t="str">
        <f>Table2579111315171922325[[#This Row],[Data]]</f>
        <v>0x00000006</v>
      </c>
    </row>
    <row r="60" spans="2:3" x14ac:dyDescent="0.25">
      <c r="B60">
        <v>56</v>
      </c>
      <c r="C60" t="str">
        <f>Table2579111315171922325[[#This Row],[Data]]</f>
        <v>0x00000000</v>
      </c>
    </row>
    <row r="61" spans="2:3" x14ac:dyDescent="0.25">
      <c r="B61">
        <v>57</v>
      </c>
      <c r="C61" t="str">
        <f>Table2579111315171922325[[#This Row],[Data]]</f>
        <v>0x00000000</v>
      </c>
    </row>
    <row r="62" spans="2:3" x14ac:dyDescent="0.25">
      <c r="B62">
        <v>58</v>
      </c>
      <c r="C62" t="str">
        <f>Table2579111315171922325[[#This Row],[Data]]</f>
        <v>0x00000000</v>
      </c>
    </row>
    <row r="63" spans="2:3" x14ac:dyDescent="0.25">
      <c r="B63">
        <v>59</v>
      </c>
      <c r="C63" t="str">
        <f>Table2579111315171922325[[#This Row],[Data]]</f>
        <v>0x00000000</v>
      </c>
    </row>
    <row r="64" spans="2:3" x14ac:dyDescent="0.25">
      <c r="B64">
        <v>60</v>
      </c>
      <c r="C64" t="str">
        <f>Table2579111315171922325[[#This Row],[Data]]</f>
        <v>0x00000000</v>
      </c>
    </row>
    <row r="65" spans="2:3" x14ac:dyDescent="0.25">
      <c r="B65">
        <v>61</v>
      </c>
      <c r="C65" t="str">
        <f>Table2579111315171922325[[#This Row],[Data]]</f>
        <v>0x00000000</v>
      </c>
    </row>
    <row r="66" spans="2:3" x14ac:dyDescent="0.25">
      <c r="B66">
        <v>62</v>
      </c>
      <c r="C66" t="str">
        <f>Table2579111315171922325[[#This Row],[Data]]</f>
        <v>0x00000000</v>
      </c>
    </row>
    <row r="67" spans="2:3" x14ac:dyDescent="0.25">
      <c r="B67">
        <v>63</v>
      </c>
      <c r="C67" t="str">
        <f>Table2579111315171922325[[#This Row],[Data]]</f>
        <v>0x00000000</v>
      </c>
    </row>
    <row r="68" spans="2:3" x14ac:dyDescent="0.25">
      <c r="B68">
        <v>64</v>
      </c>
      <c r="C68" t="str">
        <f>Table2579111315171922325[[#This Row],[Data]]</f>
        <v>0x00000000</v>
      </c>
    </row>
    <row r="69" spans="2:3" x14ac:dyDescent="0.25">
      <c r="B69">
        <v>65</v>
      </c>
      <c r="C69" t="str">
        <f>Table2579111315171922325[[#This Row],[Data]]</f>
        <v>0x00000000</v>
      </c>
    </row>
    <row r="70" spans="2:3" x14ac:dyDescent="0.25">
      <c r="B70">
        <v>66</v>
      </c>
      <c r="C70" t="str">
        <f>Table2579111315171922325[[#This Row],[Data]]</f>
        <v>0x00000000</v>
      </c>
    </row>
  </sheetData>
  <mergeCells count="2">
    <mergeCell ref="B2:C2"/>
    <mergeCell ref="E2:F2"/>
  </mergeCells>
  <pageMargins left="0.7" right="0.7" top="0.75" bottom="0.75" header="0.3" footer="0.3"/>
  <pageSetup orientation="portrait" horizontalDpi="1200" verticalDpi="1200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70"/>
  <sheetViews>
    <sheetView workbookViewId="0">
      <selection activeCell="C27" sqref="C27"/>
    </sheetView>
  </sheetViews>
  <sheetFormatPr defaultRowHeight="15" x14ac:dyDescent="0.25"/>
  <cols>
    <col min="2" max="2" width="9.85546875" bestFit="1" customWidth="1"/>
    <col min="3" max="3" width="11.28515625" bestFit="1" customWidth="1"/>
    <col min="5" max="5" width="9.85546875" bestFit="1" customWidth="1"/>
    <col min="6" max="6" width="11.28515625" bestFit="1" customWidth="1"/>
    <col min="8" max="8" width="14.5703125" bestFit="1" customWidth="1"/>
    <col min="9" max="9" width="52.28515625" style="4" bestFit="1" customWidth="1"/>
  </cols>
  <sheetData>
    <row r="2" spans="2:9" x14ac:dyDescent="0.25">
      <c r="B2" s="10" t="s">
        <v>62</v>
      </c>
      <c r="C2" s="10"/>
      <c r="E2" s="10" t="s">
        <v>37</v>
      </c>
      <c r="F2" s="10"/>
      <c r="H2" t="s">
        <v>48</v>
      </c>
      <c r="I2" s="4">
        <v>0</v>
      </c>
    </row>
    <row r="3" spans="2:9" x14ac:dyDescent="0.25">
      <c r="B3" t="s">
        <v>30</v>
      </c>
      <c r="C3" t="s">
        <v>29</v>
      </c>
      <c r="E3" t="s">
        <v>30</v>
      </c>
      <c r="F3" t="s">
        <v>29</v>
      </c>
      <c r="H3" t="s">
        <v>31</v>
      </c>
      <c r="I3" s="4" t="str">
        <f>C4</f>
        <v>0xC050005C</v>
      </c>
    </row>
    <row r="4" spans="2:9" x14ac:dyDescent="0.25">
      <c r="B4">
        <v>0</v>
      </c>
      <c r="C4" s="1" t="s">
        <v>0</v>
      </c>
      <c r="E4">
        <v>0</v>
      </c>
      <c r="F4" t="s">
        <v>51</v>
      </c>
      <c r="H4" t="s">
        <v>33</v>
      </c>
      <c r="I4" s="4" t="s">
        <v>38</v>
      </c>
    </row>
    <row r="5" spans="2:9" x14ac:dyDescent="0.25">
      <c r="B5">
        <v>1</v>
      </c>
      <c r="C5" t="s">
        <v>1</v>
      </c>
      <c r="E5">
        <v>1</v>
      </c>
      <c r="F5" s="3" t="s">
        <v>26</v>
      </c>
      <c r="H5" t="s">
        <v>32</v>
      </c>
      <c r="I5" s="4" t="s">
        <v>39</v>
      </c>
    </row>
    <row r="6" spans="2:9" x14ac:dyDescent="0.25">
      <c r="B6">
        <v>2</v>
      </c>
      <c r="C6" t="s">
        <v>2</v>
      </c>
      <c r="E6">
        <v>2</v>
      </c>
      <c r="F6" t="s">
        <v>51</v>
      </c>
      <c r="H6" t="s">
        <v>34</v>
      </c>
      <c r="I6" s="4" t="s">
        <v>40</v>
      </c>
    </row>
    <row r="7" spans="2:9" x14ac:dyDescent="0.25">
      <c r="B7">
        <v>3</v>
      </c>
      <c r="C7" t="s">
        <v>3</v>
      </c>
      <c r="E7">
        <v>3</v>
      </c>
      <c r="F7" t="s">
        <v>51</v>
      </c>
      <c r="H7" t="s">
        <v>35</v>
      </c>
      <c r="I7" s="4">
        <v>5</v>
      </c>
    </row>
    <row r="8" spans="2:9" x14ac:dyDescent="0.25">
      <c r="B8">
        <v>4</v>
      </c>
      <c r="C8" t="s">
        <v>4</v>
      </c>
      <c r="E8">
        <v>4</v>
      </c>
      <c r="F8" t="s">
        <v>51</v>
      </c>
      <c r="H8" t="s">
        <v>36</v>
      </c>
      <c r="I8" s="4">
        <v>0</v>
      </c>
    </row>
    <row r="9" spans="2:9" x14ac:dyDescent="0.25">
      <c r="B9">
        <v>5</v>
      </c>
      <c r="C9" t="s">
        <v>5</v>
      </c>
      <c r="E9">
        <v>5</v>
      </c>
      <c r="F9" s="5" t="str">
        <f>C27</f>
        <v>0x0000000A</v>
      </c>
      <c r="H9" t="s">
        <v>41</v>
      </c>
      <c r="I9" s="4">
        <v>92</v>
      </c>
    </row>
    <row r="10" spans="2:9" x14ac:dyDescent="0.25">
      <c r="B10">
        <v>6</v>
      </c>
      <c r="C10" t="s">
        <v>6</v>
      </c>
      <c r="E10">
        <v>6</v>
      </c>
      <c r="F10" t="s">
        <v>51</v>
      </c>
      <c r="H10" t="s">
        <v>42</v>
      </c>
      <c r="I10" s="4">
        <f>I9/4</f>
        <v>23</v>
      </c>
    </row>
    <row r="11" spans="2:9" x14ac:dyDescent="0.25">
      <c r="B11">
        <v>7</v>
      </c>
      <c r="C11" t="s">
        <v>7</v>
      </c>
      <c r="E11">
        <v>7</v>
      </c>
      <c r="F11" t="s">
        <v>51</v>
      </c>
      <c r="H11" t="s">
        <v>109</v>
      </c>
      <c r="I11" s="4" t="str">
        <f ca="1">CELL("contents", INDIRECT(ADDRESS(I2 + 2, 2,,,"Overview")))</f>
        <v>RD R5 Inpt </v>
      </c>
    </row>
    <row r="12" spans="2:9" x14ac:dyDescent="0.25">
      <c r="B12">
        <v>8</v>
      </c>
      <c r="C12" t="s">
        <v>8</v>
      </c>
      <c r="E12">
        <v>8</v>
      </c>
      <c r="F12" t="s">
        <v>51</v>
      </c>
      <c r="H12" t="s">
        <v>110</v>
      </c>
      <c r="I12" s="4" t="str">
        <f ca="1">CELL("contents", INDIRECT(ADDRESS(I2 + 2, 3,,,"Overview")))</f>
        <v>// Read the no. of integers to be added from the input buffer</v>
      </c>
    </row>
    <row r="13" spans="2:9" x14ac:dyDescent="0.25">
      <c r="B13">
        <v>9</v>
      </c>
      <c r="C13" t="s">
        <v>9</v>
      </c>
      <c r="E13">
        <v>9</v>
      </c>
      <c r="F13" t="s">
        <v>51</v>
      </c>
    </row>
    <row r="14" spans="2:9" x14ac:dyDescent="0.25">
      <c r="B14">
        <v>10</v>
      </c>
      <c r="C14" t="s">
        <v>10</v>
      </c>
      <c r="E14">
        <v>10</v>
      </c>
      <c r="F14" t="s">
        <v>51</v>
      </c>
    </row>
    <row r="15" spans="2:9" x14ac:dyDescent="0.25">
      <c r="B15">
        <v>11</v>
      </c>
      <c r="C15" t="s">
        <v>11</v>
      </c>
      <c r="E15">
        <v>11</v>
      </c>
      <c r="F15" t="s">
        <v>51</v>
      </c>
    </row>
    <row r="16" spans="2:9" x14ac:dyDescent="0.25">
      <c r="B16">
        <v>12</v>
      </c>
      <c r="C16" t="s">
        <v>12</v>
      </c>
      <c r="E16">
        <v>12</v>
      </c>
      <c r="F16" t="s">
        <v>51</v>
      </c>
    </row>
    <row r="17" spans="2:6" x14ac:dyDescent="0.25">
      <c r="B17">
        <v>13</v>
      </c>
      <c r="C17" t="s">
        <v>1</v>
      </c>
      <c r="E17">
        <v>13</v>
      </c>
      <c r="F17" t="s">
        <v>51</v>
      </c>
    </row>
    <row r="18" spans="2:6" x14ac:dyDescent="0.25">
      <c r="B18">
        <v>14</v>
      </c>
      <c r="C18" t="s">
        <v>13</v>
      </c>
      <c r="E18">
        <v>14</v>
      </c>
      <c r="F18" t="s">
        <v>51</v>
      </c>
    </row>
    <row r="19" spans="2:6" x14ac:dyDescent="0.25">
      <c r="B19">
        <v>15</v>
      </c>
      <c r="C19" t="s">
        <v>14</v>
      </c>
      <c r="E19">
        <v>15</v>
      </c>
      <c r="F19" t="s">
        <v>51</v>
      </c>
    </row>
    <row r="20" spans="2:6" x14ac:dyDescent="0.25">
      <c r="B20">
        <v>16</v>
      </c>
      <c r="C20" t="s">
        <v>15</v>
      </c>
    </row>
    <row r="21" spans="2:6" x14ac:dyDescent="0.25">
      <c r="B21">
        <v>17</v>
      </c>
      <c r="C21" t="s">
        <v>10</v>
      </c>
    </row>
    <row r="22" spans="2:6" x14ac:dyDescent="0.25">
      <c r="B22">
        <v>18</v>
      </c>
      <c r="C22" t="s">
        <v>16</v>
      </c>
    </row>
    <row r="23" spans="2:6" x14ac:dyDescent="0.25">
      <c r="B23">
        <v>19</v>
      </c>
      <c r="C23" t="s">
        <v>11</v>
      </c>
    </row>
    <row r="24" spans="2:6" x14ac:dyDescent="0.25">
      <c r="B24">
        <v>20</v>
      </c>
      <c r="C24" t="s">
        <v>17</v>
      </c>
    </row>
    <row r="25" spans="2:6" x14ac:dyDescent="0.25">
      <c r="B25">
        <v>21</v>
      </c>
      <c r="C25" t="s">
        <v>18</v>
      </c>
    </row>
    <row r="26" spans="2:6" x14ac:dyDescent="0.25">
      <c r="B26">
        <v>22</v>
      </c>
      <c r="C26" t="s">
        <v>19</v>
      </c>
    </row>
    <row r="27" spans="2:6" x14ac:dyDescent="0.25">
      <c r="B27">
        <v>23</v>
      </c>
      <c r="C27" s="9" t="s">
        <v>20</v>
      </c>
    </row>
    <row r="28" spans="2:6" x14ac:dyDescent="0.25">
      <c r="B28">
        <v>24</v>
      </c>
      <c r="C28" t="s">
        <v>21</v>
      </c>
    </row>
    <row r="29" spans="2:6" x14ac:dyDescent="0.25">
      <c r="B29">
        <v>25</v>
      </c>
      <c r="C29" t="s">
        <v>22</v>
      </c>
    </row>
    <row r="30" spans="2:6" x14ac:dyDescent="0.25">
      <c r="B30">
        <v>26</v>
      </c>
      <c r="C30" t="s">
        <v>23</v>
      </c>
    </row>
    <row r="31" spans="2:6" x14ac:dyDescent="0.25">
      <c r="B31">
        <v>27</v>
      </c>
      <c r="C31" t="s">
        <v>24</v>
      </c>
    </row>
    <row r="32" spans="2:6" x14ac:dyDescent="0.25">
      <c r="B32">
        <v>28</v>
      </c>
      <c r="C32" t="s">
        <v>25</v>
      </c>
    </row>
    <row r="33" spans="2:3" x14ac:dyDescent="0.25">
      <c r="B33">
        <v>29</v>
      </c>
      <c r="C33" t="s">
        <v>26</v>
      </c>
    </row>
    <row r="34" spans="2:3" x14ac:dyDescent="0.25">
      <c r="B34">
        <v>30</v>
      </c>
      <c r="C34" t="s">
        <v>24</v>
      </c>
    </row>
    <row r="35" spans="2:3" x14ac:dyDescent="0.25">
      <c r="B35">
        <v>31</v>
      </c>
      <c r="C35" t="s">
        <v>27</v>
      </c>
    </row>
    <row r="36" spans="2:3" x14ac:dyDescent="0.25">
      <c r="B36">
        <v>32</v>
      </c>
      <c r="C36" t="s">
        <v>20</v>
      </c>
    </row>
    <row r="37" spans="2:3" x14ac:dyDescent="0.25">
      <c r="B37">
        <v>33</v>
      </c>
      <c r="C37" t="s">
        <v>28</v>
      </c>
    </row>
    <row r="38" spans="2:3" x14ac:dyDescent="0.25">
      <c r="B38">
        <v>34</v>
      </c>
      <c r="C38" t="s">
        <v>26</v>
      </c>
    </row>
    <row r="39" spans="2:3" x14ac:dyDescent="0.25">
      <c r="B39">
        <v>35</v>
      </c>
      <c r="C39" t="s">
        <v>26</v>
      </c>
    </row>
    <row r="40" spans="2:3" x14ac:dyDescent="0.25">
      <c r="B40">
        <v>36</v>
      </c>
      <c r="C40" t="s">
        <v>26</v>
      </c>
    </row>
    <row r="41" spans="2:3" x14ac:dyDescent="0.25">
      <c r="B41">
        <v>37</v>
      </c>
      <c r="C41" t="s">
        <v>26</v>
      </c>
    </row>
    <row r="42" spans="2:3" x14ac:dyDescent="0.25">
      <c r="B42">
        <v>38</v>
      </c>
      <c r="C42" t="s">
        <v>26</v>
      </c>
    </row>
    <row r="43" spans="2:3" x14ac:dyDescent="0.25">
      <c r="B43">
        <v>39</v>
      </c>
      <c r="C43" t="s">
        <v>26</v>
      </c>
    </row>
    <row r="44" spans="2:3" x14ac:dyDescent="0.25">
      <c r="B44">
        <v>40</v>
      </c>
      <c r="C44" t="s">
        <v>26</v>
      </c>
    </row>
    <row r="45" spans="2:3" x14ac:dyDescent="0.25">
      <c r="B45">
        <v>41</v>
      </c>
      <c r="C45" t="s">
        <v>26</v>
      </c>
    </row>
    <row r="46" spans="2:3" x14ac:dyDescent="0.25">
      <c r="B46">
        <v>42</v>
      </c>
      <c r="C46" t="s">
        <v>26</v>
      </c>
    </row>
    <row r="47" spans="2:3" x14ac:dyDescent="0.25">
      <c r="B47">
        <v>43</v>
      </c>
      <c r="C47" t="s">
        <v>26</v>
      </c>
    </row>
    <row r="48" spans="2:3" x14ac:dyDescent="0.25">
      <c r="B48">
        <v>44</v>
      </c>
      <c r="C48" t="s">
        <v>26</v>
      </c>
    </row>
    <row r="49" spans="2:3" x14ac:dyDescent="0.25">
      <c r="B49">
        <v>45</v>
      </c>
      <c r="C49" t="s">
        <v>26</v>
      </c>
    </row>
    <row r="50" spans="2:3" x14ac:dyDescent="0.25">
      <c r="B50">
        <v>46</v>
      </c>
      <c r="C50" t="s">
        <v>26</v>
      </c>
    </row>
    <row r="51" spans="2:3" x14ac:dyDescent="0.25">
      <c r="B51">
        <v>47</v>
      </c>
      <c r="C51" t="s">
        <v>26</v>
      </c>
    </row>
    <row r="52" spans="2:3" x14ac:dyDescent="0.25">
      <c r="B52">
        <v>48</v>
      </c>
      <c r="C52" t="s">
        <v>26</v>
      </c>
    </row>
    <row r="53" spans="2:3" x14ac:dyDescent="0.25">
      <c r="B53">
        <v>49</v>
      </c>
      <c r="C53" t="s">
        <v>26</v>
      </c>
    </row>
    <row r="54" spans="2:3" x14ac:dyDescent="0.25">
      <c r="B54">
        <v>50</v>
      </c>
      <c r="C54" t="s">
        <v>26</v>
      </c>
    </row>
    <row r="55" spans="2:3" x14ac:dyDescent="0.25">
      <c r="B55">
        <v>51</v>
      </c>
      <c r="C55" t="s">
        <v>26</v>
      </c>
    </row>
    <row r="56" spans="2:3" x14ac:dyDescent="0.25">
      <c r="B56">
        <v>52</v>
      </c>
      <c r="C56" t="s">
        <v>26</v>
      </c>
    </row>
    <row r="57" spans="2:3" x14ac:dyDescent="0.25">
      <c r="B57">
        <v>53</v>
      </c>
      <c r="C57" t="s">
        <v>26</v>
      </c>
    </row>
    <row r="58" spans="2:3" x14ac:dyDescent="0.25">
      <c r="B58">
        <v>54</v>
      </c>
      <c r="C58" t="s">
        <v>26</v>
      </c>
    </row>
    <row r="59" spans="2:3" x14ac:dyDescent="0.25">
      <c r="B59">
        <v>55</v>
      </c>
      <c r="C59" t="s">
        <v>26</v>
      </c>
    </row>
    <row r="60" spans="2:3" x14ac:dyDescent="0.25">
      <c r="B60">
        <v>56</v>
      </c>
      <c r="C60" t="s">
        <v>26</v>
      </c>
    </row>
    <row r="61" spans="2:3" x14ac:dyDescent="0.25">
      <c r="B61">
        <v>57</v>
      </c>
      <c r="C61" t="s">
        <v>26</v>
      </c>
    </row>
    <row r="62" spans="2:3" x14ac:dyDescent="0.25">
      <c r="B62">
        <v>58</v>
      </c>
      <c r="C62" t="s">
        <v>26</v>
      </c>
    </row>
    <row r="63" spans="2:3" x14ac:dyDescent="0.25">
      <c r="B63">
        <v>59</v>
      </c>
      <c r="C63" t="s">
        <v>26</v>
      </c>
    </row>
    <row r="64" spans="2:3" x14ac:dyDescent="0.25">
      <c r="B64">
        <v>60</v>
      </c>
      <c r="C64" t="s">
        <v>26</v>
      </c>
    </row>
    <row r="65" spans="2:3" x14ac:dyDescent="0.25">
      <c r="B65">
        <v>61</v>
      </c>
      <c r="C65" t="s">
        <v>26</v>
      </c>
    </row>
    <row r="66" spans="2:3" x14ac:dyDescent="0.25">
      <c r="B66">
        <v>62</v>
      </c>
      <c r="C66" t="s">
        <v>26</v>
      </c>
    </row>
    <row r="67" spans="2:3" x14ac:dyDescent="0.25">
      <c r="B67">
        <v>63</v>
      </c>
      <c r="C67" t="s">
        <v>26</v>
      </c>
    </row>
    <row r="68" spans="2:3" x14ac:dyDescent="0.25">
      <c r="B68">
        <v>64</v>
      </c>
      <c r="C68" t="s">
        <v>26</v>
      </c>
    </row>
    <row r="69" spans="2:3" x14ac:dyDescent="0.25">
      <c r="B69">
        <v>65</v>
      </c>
      <c r="C69" t="s">
        <v>26</v>
      </c>
    </row>
    <row r="70" spans="2:3" x14ac:dyDescent="0.25">
      <c r="B70">
        <v>66</v>
      </c>
      <c r="C70" t="s">
        <v>26</v>
      </c>
    </row>
  </sheetData>
  <mergeCells count="2">
    <mergeCell ref="B2:C2"/>
    <mergeCell ref="E2:F2"/>
  </mergeCells>
  <pageMargins left="0.7" right="0.7" top="0.75" bottom="0.75" header="0.3" footer="0.3"/>
  <pageSetup orientation="portrait" horizontalDpi="1200" verticalDpi="1200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70"/>
  <sheetViews>
    <sheetView workbookViewId="0">
      <selection activeCell="I24" sqref="I24"/>
    </sheetView>
  </sheetViews>
  <sheetFormatPr defaultRowHeight="15" x14ac:dyDescent="0.25"/>
  <cols>
    <col min="2" max="2" width="9.85546875" bestFit="1" customWidth="1"/>
    <col min="3" max="3" width="11.28515625" bestFit="1" customWidth="1"/>
    <col min="5" max="5" width="9.85546875" bestFit="1" customWidth="1"/>
    <col min="6" max="6" width="11.28515625" bestFit="1" customWidth="1"/>
    <col min="8" max="8" width="14.5703125" bestFit="1" customWidth="1"/>
    <col min="9" max="9" width="36.5703125" style="4" bestFit="1" customWidth="1"/>
  </cols>
  <sheetData>
    <row r="2" spans="2:9" x14ac:dyDescent="0.25">
      <c r="B2" s="10" t="s">
        <v>62</v>
      </c>
      <c r="C2" s="10"/>
      <c r="E2" s="10" t="s">
        <v>37</v>
      </c>
      <c r="F2" s="10"/>
      <c r="H2" t="s">
        <v>48</v>
      </c>
      <c r="I2" s="4">
        <f>'Instruction 0'!I2 +1</f>
        <v>1</v>
      </c>
    </row>
    <row r="3" spans="2:9" x14ac:dyDescent="0.25">
      <c r="B3" t="s">
        <v>30</v>
      </c>
      <c r="C3" t="s">
        <v>29</v>
      </c>
      <c r="E3" t="s">
        <v>30</v>
      </c>
      <c r="F3" t="s">
        <v>29</v>
      </c>
      <c r="H3" t="s">
        <v>31</v>
      </c>
      <c r="I3" s="2" t="str">
        <f>C5</f>
        <v>0x4B060000</v>
      </c>
    </row>
    <row r="4" spans="2:9" x14ac:dyDescent="0.25">
      <c r="B4">
        <v>0</v>
      </c>
      <c r="C4" t="s">
        <v>0</v>
      </c>
      <c r="E4">
        <v>0</v>
      </c>
      <c r="F4" t="str">
        <f>Table24[[#This Row],[Data]]</f>
        <v>X</v>
      </c>
      <c r="H4" t="s">
        <v>33</v>
      </c>
      <c r="I4" s="7" t="s">
        <v>43</v>
      </c>
    </row>
    <row r="5" spans="2:9" x14ac:dyDescent="0.25">
      <c r="B5">
        <v>1</v>
      </c>
      <c r="C5" s="1" t="s">
        <v>1</v>
      </c>
      <c r="E5">
        <v>1</v>
      </c>
      <c r="F5" s="3" t="s">
        <v>26</v>
      </c>
      <c r="H5" t="s">
        <v>32</v>
      </c>
      <c r="I5" s="4" t="s">
        <v>44</v>
      </c>
    </row>
    <row r="6" spans="2:9" x14ac:dyDescent="0.25">
      <c r="B6">
        <v>2</v>
      </c>
      <c r="C6" t="s">
        <v>2</v>
      </c>
      <c r="E6">
        <v>2</v>
      </c>
      <c r="F6" t="str">
        <f>Table24[[#This Row],[Data]]</f>
        <v>X</v>
      </c>
      <c r="H6" t="s">
        <v>34</v>
      </c>
      <c r="I6" s="4" t="s">
        <v>45</v>
      </c>
    </row>
    <row r="7" spans="2:9" x14ac:dyDescent="0.25">
      <c r="B7">
        <v>3</v>
      </c>
      <c r="C7" t="s">
        <v>3</v>
      </c>
      <c r="E7">
        <v>3</v>
      </c>
      <c r="F7" t="str">
        <f>Table24[[#This Row],[Data]]</f>
        <v>X</v>
      </c>
      <c r="H7" t="s">
        <v>35</v>
      </c>
      <c r="I7" s="4">
        <v>0</v>
      </c>
    </row>
    <row r="8" spans="2:9" x14ac:dyDescent="0.25">
      <c r="B8">
        <v>4</v>
      </c>
      <c r="C8" t="s">
        <v>4</v>
      </c>
      <c r="E8">
        <v>4</v>
      </c>
      <c r="F8" t="str">
        <f>Table24[[#This Row],[Data]]</f>
        <v>X</v>
      </c>
      <c r="H8" t="s">
        <v>36</v>
      </c>
      <c r="I8" s="4">
        <v>6</v>
      </c>
    </row>
    <row r="9" spans="2:9" x14ac:dyDescent="0.25">
      <c r="B9">
        <v>5</v>
      </c>
      <c r="C9" t="s">
        <v>5</v>
      </c>
      <c r="E9">
        <v>5</v>
      </c>
      <c r="F9" t="str">
        <f>Table24[[#This Row],[Data]]</f>
        <v>0x0000000A</v>
      </c>
      <c r="H9" t="s">
        <v>41</v>
      </c>
      <c r="I9" s="4">
        <v>0</v>
      </c>
    </row>
    <row r="10" spans="2:9" x14ac:dyDescent="0.25">
      <c r="B10">
        <v>6</v>
      </c>
      <c r="C10" t="s">
        <v>6</v>
      </c>
      <c r="E10">
        <v>6</v>
      </c>
      <c r="F10" s="5" t="s">
        <v>26</v>
      </c>
      <c r="H10" t="s">
        <v>42</v>
      </c>
      <c r="I10" s="4">
        <f>I9/4</f>
        <v>0</v>
      </c>
    </row>
    <row r="11" spans="2:9" x14ac:dyDescent="0.25">
      <c r="B11">
        <v>7</v>
      </c>
      <c r="C11" t="s">
        <v>7</v>
      </c>
      <c r="E11">
        <v>7</v>
      </c>
      <c r="F11" t="str">
        <f>Table24[[#This Row],[Data]]</f>
        <v>X</v>
      </c>
      <c r="H11" t="s">
        <v>109</v>
      </c>
      <c r="I11" s="4" t="str">
        <f ca="1">CELL("contents", INDIRECT(ADDRESS(I2 + 2, 2,,,"Overview")))</f>
        <v xml:space="preserve">MOVI R6 0 </v>
      </c>
    </row>
    <row r="12" spans="2:9" x14ac:dyDescent="0.25">
      <c r="B12">
        <v>8</v>
      </c>
      <c r="C12" t="s">
        <v>8</v>
      </c>
      <c r="E12">
        <v>8</v>
      </c>
      <c r="F12" t="str">
        <f>Table24[[#This Row],[Data]]</f>
        <v>X</v>
      </c>
      <c r="H12" t="s">
        <v>110</v>
      </c>
      <c r="I12" s="4" t="str">
        <f ca="1">CELL("contents", INDIRECT(ADDRESS(I2 + 2, 3,,,"Overview")))</f>
        <v>// Set a counter to reg-6 and initialize to 0</v>
      </c>
    </row>
    <row r="13" spans="2:9" x14ac:dyDescent="0.25">
      <c r="B13">
        <v>9</v>
      </c>
      <c r="C13" t="s">
        <v>9</v>
      </c>
      <c r="E13">
        <v>9</v>
      </c>
      <c r="F13" t="str">
        <f>Table24[[#This Row],[Data]]</f>
        <v>X</v>
      </c>
    </row>
    <row r="14" spans="2:9" x14ac:dyDescent="0.25">
      <c r="B14">
        <v>10</v>
      </c>
      <c r="C14" t="s">
        <v>10</v>
      </c>
      <c r="E14">
        <v>10</v>
      </c>
      <c r="F14" t="str">
        <f>Table24[[#This Row],[Data]]</f>
        <v>X</v>
      </c>
    </row>
    <row r="15" spans="2:9" x14ac:dyDescent="0.25">
      <c r="B15">
        <v>11</v>
      </c>
      <c r="C15" t="s">
        <v>11</v>
      </c>
      <c r="E15">
        <v>11</v>
      </c>
      <c r="F15" t="str">
        <f>Table24[[#This Row],[Data]]</f>
        <v>X</v>
      </c>
    </row>
    <row r="16" spans="2:9" x14ac:dyDescent="0.25">
      <c r="B16">
        <v>12</v>
      </c>
      <c r="C16" t="s">
        <v>12</v>
      </c>
      <c r="E16">
        <v>12</v>
      </c>
      <c r="F16" t="str">
        <f>Table24[[#This Row],[Data]]</f>
        <v>X</v>
      </c>
    </row>
    <row r="17" spans="2:6" x14ac:dyDescent="0.25">
      <c r="B17">
        <v>13</v>
      </c>
      <c r="C17" t="s">
        <v>1</v>
      </c>
      <c r="E17">
        <v>13</v>
      </c>
      <c r="F17" t="str">
        <f>Table24[[#This Row],[Data]]</f>
        <v>X</v>
      </c>
    </row>
    <row r="18" spans="2:6" x14ac:dyDescent="0.25">
      <c r="B18">
        <v>14</v>
      </c>
      <c r="C18" t="s">
        <v>13</v>
      </c>
      <c r="E18">
        <v>14</v>
      </c>
      <c r="F18" t="str">
        <f>Table24[[#This Row],[Data]]</f>
        <v>X</v>
      </c>
    </row>
    <row r="19" spans="2:6" x14ac:dyDescent="0.25">
      <c r="B19">
        <v>15</v>
      </c>
      <c r="C19" t="s">
        <v>14</v>
      </c>
      <c r="E19">
        <v>15</v>
      </c>
      <c r="F19" t="str">
        <f>Table24[[#This Row],[Data]]</f>
        <v>X</v>
      </c>
    </row>
    <row r="20" spans="2:6" x14ac:dyDescent="0.25">
      <c r="B20">
        <v>16</v>
      </c>
      <c r="C20" t="s">
        <v>15</v>
      </c>
    </row>
    <row r="21" spans="2:6" x14ac:dyDescent="0.25">
      <c r="B21">
        <v>17</v>
      </c>
      <c r="C21" t="s">
        <v>10</v>
      </c>
    </row>
    <row r="22" spans="2:6" x14ac:dyDescent="0.25">
      <c r="B22">
        <v>18</v>
      </c>
      <c r="C22" t="s">
        <v>16</v>
      </c>
    </row>
    <row r="23" spans="2:6" x14ac:dyDescent="0.25">
      <c r="B23">
        <v>19</v>
      </c>
      <c r="C23" t="s">
        <v>11</v>
      </c>
    </row>
    <row r="24" spans="2:6" x14ac:dyDescent="0.25">
      <c r="B24">
        <v>20</v>
      </c>
      <c r="C24" t="s">
        <v>17</v>
      </c>
    </row>
    <row r="25" spans="2:6" x14ac:dyDescent="0.25">
      <c r="B25">
        <v>21</v>
      </c>
      <c r="C25" t="s">
        <v>18</v>
      </c>
    </row>
    <row r="26" spans="2:6" x14ac:dyDescent="0.25">
      <c r="B26">
        <v>22</v>
      </c>
      <c r="C26" t="s">
        <v>19</v>
      </c>
    </row>
    <row r="27" spans="2:6" x14ac:dyDescent="0.25">
      <c r="B27">
        <v>23</v>
      </c>
      <c r="C27" t="s">
        <v>20</v>
      </c>
    </row>
    <row r="28" spans="2:6" x14ac:dyDescent="0.25">
      <c r="B28">
        <v>24</v>
      </c>
      <c r="C28" t="s">
        <v>21</v>
      </c>
    </row>
    <row r="29" spans="2:6" x14ac:dyDescent="0.25">
      <c r="B29">
        <v>25</v>
      </c>
      <c r="C29" t="s">
        <v>22</v>
      </c>
    </row>
    <row r="30" spans="2:6" x14ac:dyDescent="0.25">
      <c r="B30">
        <v>26</v>
      </c>
      <c r="C30" t="s">
        <v>23</v>
      </c>
    </row>
    <row r="31" spans="2:6" x14ac:dyDescent="0.25">
      <c r="B31">
        <v>27</v>
      </c>
      <c r="C31" t="s">
        <v>24</v>
      </c>
    </row>
    <row r="32" spans="2:6" x14ac:dyDescent="0.25">
      <c r="B32">
        <v>28</v>
      </c>
      <c r="C32" t="s">
        <v>25</v>
      </c>
    </row>
    <row r="33" spans="2:3" x14ac:dyDescent="0.25">
      <c r="B33">
        <v>29</v>
      </c>
      <c r="C33" t="s">
        <v>26</v>
      </c>
    </row>
    <row r="34" spans="2:3" x14ac:dyDescent="0.25">
      <c r="B34">
        <v>30</v>
      </c>
      <c r="C34" t="s">
        <v>24</v>
      </c>
    </row>
    <row r="35" spans="2:3" x14ac:dyDescent="0.25">
      <c r="B35">
        <v>31</v>
      </c>
      <c r="C35" t="s">
        <v>27</v>
      </c>
    </row>
    <row r="36" spans="2:3" x14ac:dyDescent="0.25">
      <c r="B36">
        <v>32</v>
      </c>
      <c r="C36" t="s">
        <v>20</v>
      </c>
    </row>
    <row r="37" spans="2:3" x14ac:dyDescent="0.25">
      <c r="B37">
        <v>33</v>
      </c>
      <c r="C37" t="s">
        <v>28</v>
      </c>
    </row>
    <row r="38" spans="2:3" x14ac:dyDescent="0.25">
      <c r="B38">
        <v>34</v>
      </c>
      <c r="C38" t="s">
        <v>26</v>
      </c>
    </row>
    <row r="39" spans="2:3" x14ac:dyDescent="0.25">
      <c r="B39">
        <v>35</v>
      </c>
      <c r="C39" t="s">
        <v>26</v>
      </c>
    </row>
    <row r="40" spans="2:3" x14ac:dyDescent="0.25">
      <c r="B40">
        <v>36</v>
      </c>
      <c r="C40" t="s">
        <v>26</v>
      </c>
    </row>
    <row r="41" spans="2:3" x14ac:dyDescent="0.25">
      <c r="B41">
        <v>37</v>
      </c>
      <c r="C41" t="s">
        <v>26</v>
      </c>
    </row>
    <row r="42" spans="2:3" x14ac:dyDescent="0.25">
      <c r="B42">
        <v>38</v>
      </c>
      <c r="C42" t="s">
        <v>26</v>
      </c>
    </row>
    <row r="43" spans="2:3" x14ac:dyDescent="0.25">
      <c r="B43">
        <v>39</v>
      </c>
      <c r="C43" t="s">
        <v>26</v>
      </c>
    </row>
    <row r="44" spans="2:3" x14ac:dyDescent="0.25">
      <c r="B44">
        <v>40</v>
      </c>
      <c r="C44" t="s">
        <v>26</v>
      </c>
    </row>
    <row r="45" spans="2:3" x14ac:dyDescent="0.25">
      <c r="B45">
        <v>41</v>
      </c>
      <c r="C45" t="s">
        <v>26</v>
      </c>
    </row>
    <row r="46" spans="2:3" x14ac:dyDescent="0.25">
      <c r="B46">
        <v>42</v>
      </c>
      <c r="C46" t="s">
        <v>26</v>
      </c>
    </row>
    <row r="47" spans="2:3" x14ac:dyDescent="0.25">
      <c r="B47">
        <v>43</v>
      </c>
      <c r="C47" t="s">
        <v>26</v>
      </c>
    </row>
    <row r="48" spans="2:3" x14ac:dyDescent="0.25">
      <c r="B48">
        <v>44</v>
      </c>
      <c r="C48" t="s">
        <v>26</v>
      </c>
    </row>
    <row r="49" spans="2:3" x14ac:dyDescent="0.25">
      <c r="B49">
        <v>45</v>
      </c>
      <c r="C49" t="s">
        <v>26</v>
      </c>
    </row>
    <row r="50" spans="2:3" x14ac:dyDescent="0.25">
      <c r="B50">
        <v>46</v>
      </c>
      <c r="C50" t="s">
        <v>26</v>
      </c>
    </row>
    <row r="51" spans="2:3" x14ac:dyDescent="0.25">
      <c r="B51">
        <v>47</v>
      </c>
      <c r="C51" t="s">
        <v>26</v>
      </c>
    </row>
    <row r="52" spans="2:3" x14ac:dyDescent="0.25">
      <c r="B52">
        <v>48</v>
      </c>
      <c r="C52" t="s">
        <v>26</v>
      </c>
    </row>
    <row r="53" spans="2:3" x14ac:dyDescent="0.25">
      <c r="B53">
        <v>49</v>
      </c>
      <c r="C53" t="s">
        <v>26</v>
      </c>
    </row>
    <row r="54" spans="2:3" x14ac:dyDescent="0.25">
      <c r="B54">
        <v>50</v>
      </c>
      <c r="C54" t="s">
        <v>26</v>
      </c>
    </row>
    <row r="55" spans="2:3" x14ac:dyDescent="0.25">
      <c r="B55">
        <v>51</v>
      </c>
      <c r="C55" t="s">
        <v>26</v>
      </c>
    </row>
    <row r="56" spans="2:3" x14ac:dyDescent="0.25">
      <c r="B56">
        <v>52</v>
      </c>
      <c r="C56" t="s">
        <v>26</v>
      </c>
    </row>
    <row r="57" spans="2:3" x14ac:dyDescent="0.25">
      <c r="B57">
        <v>53</v>
      </c>
      <c r="C57" t="s">
        <v>26</v>
      </c>
    </row>
    <row r="58" spans="2:3" x14ac:dyDescent="0.25">
      <c r="B58">
        <v>54</v>
      </c>
      <c r="C58" t="s">
        <v>26</v>
      </c>
    </row>
    <row r="59" spans="2:3" x14ac:dyDescent="0.25">
      <c r="B59">
        <v>55</v>
      </c>
      <c r="C59" t="s">
        <v>26</v>
      </c>
    </row>
    <row r="60" spans="2:3" x14ac:dyDescent="0.25">
      <c r="B60">
        <v>56</v>
      </c>
      <c r="C60" t="s">
        <v>26</v>
      </c>
    </row>
    <row r="61" spans="2:3" x14ac:dyDescent="0.25">
      <c r="B61">
        <v>57</v>
      </c>
      <c r="C61" t="s">
        <v>26</v>
      </c>
    </row>
    <row r="62" spans="2:3" x14ac:dyDescent="0.25">
      <c r="B62">
        <v>58</v>
      </c>
      <c r="C62" t="s">
        <v>26</v>
      </c>
    </row>
    <row r="63" spans="2:3" x14ac:dyDescent="0.25">
      <c r="B63">
        <v>59</v>
      </c>
      <c r="C63" t="s">
        <v>26</v>
      </c>
    </row>
    <row r="64" spans="2:3" x14ac:dyDescent="0.25">
      <c r="B64">
        <v>60</v>
      </c>
      <c r="C64" t="s">
        <v>26</v>
      </c>
    </row>
    <row r="65" spans="2:3" x14ac:dyDescent="0.25">
      <c r="B65">
        <v>61</v>
      </c>
      <c r="C65" t="s">
        <v>26</v>
      </c>
    </row>
    <row r="66" spans="2:3" x14ac:dyDescent="0.25">
      <c r="B66">
        <v>62</v>
      </c>
      <c r="C66" t="s">
        <v>26</v>
      </c>
    </row>
    <row r="67" spans="2:3" x14ac:dyDescent="0.25">
      <c r="B67">
        <v>63</v>
      </c>
      <c r="C67" t="s">
        <v>26</v>
      </c>
    </row>
    <row r="68" spans="2:3" x14ac:dyDescent="0.25">
      <c r="B68">
        <v>64</v>
      </c>
      <c r="C68" t="s">
        <v>26</v>
      </c>
    </row>
    <row r="69" spans="2:3" x14ac:dyDescent="0.25">
      <c r="B69">
        <v>65</v>
      </c>
      <c r="C69" t="s">
        <v>26</v>
      </c>
    </row>
    <row r="70" spans="2:3" x14ac:dyDescent="0.25">
      <c r="B70">
        <v>66</v>
      </c>
      <c r="C70" t="s">
        <v>26</v>
      </c>
    </row>
  </sheetData>
  <mergeCells count="2">
    <mergeCell ref="B2:C2"/>
    <mergeCell ref="E2:F2"/>
  </mergeCells>
  <pageMargins left="0.7" right="0.7" top="0.75" bottom="0.75" header="0.3" footer="0.3"/>
  <pageSetup orientation="portrait" horizontalDpi="1200" verticalDpi="1200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70"/>
  <sheetViews>
    <sheetView workbookViewId="0">
      <selection activeCell="I23" sqref="I23"/>
    </sheetView>
  </sheetViews>
  <sheetFormatPr defaultRowHeight="15" x14ac:dyDescent="0.25"/>
  <cols>
    <col min="2" max="2" width="9.85546875" bestFit="1" customWidth="1"/>
    <col min="3" max="3" width="11.28515625" bestFit="1" customWidth="1"/>
    <col min="5" max="5" width="9.85546875" bestFit="1" customWidth="1"/>
    <col min="6" max="6" width="11.28515625" bestFit="1" customWidth="1"/>
    <col min="8" max="8" width="14.5703125" bestFit="1" customWidth="1"/>
    <col min="9" max="9" width="36.5703125" style="4" bestFit="1" customWidth="1"/>
  </cols>
  <sheetData>
    <row r="2" spans="2:9" x14ac:dyDescent="0.25">
      <c r="B2" s="10" t="s">
        <v>62</v>
      </c>
      <c r="C2" s="10"/>
      <c r="E2" s="10" t="s">
        <v>37</v>
      </c>
      <c r="F2" s="10"/>
      <c r="H2" t="s">
        <v>48</v>
      </c>
      <c r="I2" s="4">
        <f>'Instruction 1'!I2+1</f>
        <v>2</v>
      </c>
    </row>
    <row r="3" spans="2:9" x14ac:dyDescent="0.25">
      <c r="B3" t="s">
        <v>30</v>
      </c>
      <c r="C3" t="s">
        <v>29</v>
      </c>
      <c r="E3" t="s">
        <v>30</v>
      </c>
      <c r="F3" t="s">
        <v>29</v>
      </c>
      <c r="H3" t="s">
        <v>31</v>
      </c>
      <c r="I3" s="2" t="str">
        <f>C6</f>
        <v>0x4B010000</v>
      </c>
    </row>
    <row r="4" spans="2:9" x14ac:dyDescent="0.25">
      <c r="B4">
        <v>0</v>
      </c>
      <c r="C4" t="s">
        <v>0</v>
      </c>
      <c r="E4">
        <v>0</v>
      </c>
      <c r="F4" t="str">
        <f>Table246[[#This Row],[Data]]</f>
        <v>X</v>
      </c>
      <c r="H4" t="s">
        <v>33</v>
      </c>
      <c r="I4" s="7" t="s">
        <v>46</v>
      </c>
    </row>
    <row r="5" spans="2:9" x14ac:dyDescent="0.25">
      <c r="B5">
        <v>1</v>
      </c>
      <c r="C5" t="s">
        <v>1</v>
      </c>
      <c r="E5">
        <v>1</v>
      </c>
      <c r="F5" s="8" t="s">
        <v>26</v>
      </c>
      <c r="H5" t="s">
        <v>32</v>
      </c>
      <c r="I5" s="4" t="s">
        <v>44</v>
      </c>
    </row>
    <row r="6" spans="2:9" x14ac:dyDescent="0.25">
      <c r="B6">
        <v>2</v>
      </c>
      <c r="C6" s="1" t="s">
        <v>2</v>
      </c>
      <c r="E6">
        <v>2</v>
      </c>
      <c r="F6" t="str">
        <f>Table246[[#This Row],[Data]]</f>
        <v>X</v>
      </c>
      <c r="H6" t="s">
        <v>34</v>
      </c>
      <c r="I6" s="4" t="s">
        <v>45</v>
      </c>
    </row>
    <row r="7" spans="2:9" x14ac:dyDescent="0.25">
      <c r="B7">
        <v>3</v>
      </c>
      <c r="C7" t="s">
        <v>3</v>
      </c>
      <c r="E7">
        <v>3</v>
      </c>
      <c r="F7" t="str">
        <f>Table246[[#This Row],[Data]]</f>
        <v>X</v>
      </c>
      <c r="H7" t="s">
        <v>58</v>
      </c>
      <c r="I7" s="4">
        <v>0</v>
      </c>
    </row>
    <row r="8" spans="2:9" x14ac:dyDescent="0.25">
      <c r="B8">
        <v>4</v>
      </c>
      <c r="C8" t="s">
        <v>4</v>
      </c>
      <c r="E8">
        <v>4</v>
      </c>
      <c r="F8" t="str">
        <f>Table246[[#This Row],[Data]]</f>
        <v>X</v>
      </c>
      <c r="H8" t="s">
        <v>59</v>
      </c>
      <c r="I8" s="4">
        <v>1</v>
      </c>
    </row>
    <row r="9" spans="2:9" x14ac:dyDescent="0.25">
      <c r="B9">
        <v>5</v>
      </c>
      <c r="C9" t="s">
        <v>5</v>
      </c>
      <c r="E9">
        <v>5</v>
      </c>
      <c r="F9" t="str">
        <f>Table246[[#This Row],[Data]]</f>
        <v>0x0000000A</v>
      </c>
      <c r="H9" t="s">
        <v>41</v>
      </c>
      <c r="I9" s="4">
        <v>0</v>
      </c>
    </row>
    <row r="10" spans="2:9" x14ac:dyDescent="0.25">
      <c r="B10">
        <v>6</v>
      </c>
      <c r="C10" t="s">
        <v>6</v>
      </c>
      <c r="E10">
        <v>6</v>
      </c>
      <c r="F10" t="str">
        <f>Table246[[#This Row],[Data]]</f>
        <v>0x00000000</v>
      </c>
      <c r="H10" t="s">
        <v>42</v>
      </c>
      <c r="I10" s="4">
        <f>I9/4</f>
        <v>0</v>
      </c>
    </row>
    <row r="11" spans="2:9" x14ac:dyDescent="0.25">
      <c r="B11">
        <v>7</v>
      </c>
      <c r="C11" t="s">
        <v>7</v>
      </c>
      <c r="E11">
        <v>7</v>
      </c>
      <c r="F11" t="str">
        <f>Table246[[#This Row],[Data]]</f>
        <v>X</v>
      </c>
      <c r="H11" t="s">
        <v>109</v>
      </c>
      <c r="I11" s="4" t="str">
        <f ca="1">CELL("contents", INDIRECT(ADDRESS(I2 + 2, 2,,,"Overview")))</f>
        <v xml:space="preserve">MOVI R1 0 </v>
      </c>
    </row>
    <row r="12" spans="2:9" x14ac:dyDescent="0.25">
      <c r="B12">
        <v>8</v>
      </c>
      <c r="C12" t="s">
        <v>8</v>
      </c>
      <c r="E12">
        <v>8</v>
      </c>
      <c r="F12" t="str">
        <f>Table246[[#This Row],[Data]]</f>
        <v>X</v>
      </c>
      <c r="H12" t="s">
        <v>110</v>
      </c>
      <c r="I12" s="4" t="str">
        <f ca="1">CELL("contents", INDIRECT(ADDRESS(I2 + 2, 3,,,"Overview")))</f>
        <v>// Set the Zero register to its value</v>
      </c>
    </row>
    <row r="13" spans="2:9" x14ac:dyDescent="0.25">
      <c r="B13">
        <v>9</v>
      </c>
      <c r="C13" t="s">
        <v>9</v>
      </c>
      <c r="E13">
        <v>9</v>
      </c>
      <c r="F13" t="str">
        <f>Table246[[#This Row],[Data]]</f>
        <v>X</v>
      </c>
    </row>
    <row r="14" spans="2:9" x14ac:dyDescent="0.25">
      <c r="B14">
        <v>10</v>
      </c>
      <c r="C14" t="s">
        <v>10</v>
      </c>
      <c r="E14">
        <v>10</v>
      </c>
      <c r="F14" t="str">
        <f>Table246[[#This Row],[Data]]</f>
        <v>X</v>
      </c>
    </row>
    <row r="15" spans="2:9" x14ac:dyDescent="0.25">
      <c r="B15">
        <v>11</v>
      </c>
      <c r="C15" t="s">
        <v>11</v>
      </c>
      <c r="E15">
        <v>11</v>
      </c>
      <c r="F15" t="str">
        <f>Table246[[#This Row],[Data]]</f>
        <v>X</v>
      </c>
    </row>
    <row r="16" spans="2:9" x14ac:dyDescent="0.25">
      <c r="B16">
        <v>12</v>
      </c>
      <c r="C16" t="s">
        <v>12</v>
      </c>
      <c r="E16">
        <v>12</v>
      </c>
      <c r="F16" t="str">
        <f>Table246[[#This Row],[Data]]</f>
        <v>X</v>
      </c>
    </row>
    <row r="17" spans="2:6" x14ac:dyDescent="0.25">
      <c r="B17">
        <v>13</v>
      </c>
      <c r="C17" t="s">
        <v>1</v>
      </c>
      <c r="E17">
        <v>13</v>
      </c>
      <c r="F17" t="str">
        <f>Table246[[#This Row],[Data]]</f>
        <v>X</v>
      </c>
    </row>
    <row r="18" spans="2:6" x14ac:dyDescent="0.25">
      <c r="B18">
        <v>14</v>
      </c>
      <c r="C18" t="s">
        <v>13</v>
      </c>
      <c r="E18">
        <v>14</v>
      </c>
      <c r="F18" t="str">
        <f>Table246[[#This Row],[Data]]</f>
        <v>X</v>
      </c>
    </row>
    <row r="19" spans="2:6" x14ac:dyDescent="0.25">
      <c r="B19">
        <v>15</v>
      </c>
      <c r="C19" t="s">
        <v>14</v>
      </c>
      <c r="E19">
        <v>15</v>
      </c>
      <c r="F19" t="str">
        <f>Table246[[#This Row],[Data]]</f>
        <v>X</v>
      </c>
    </row>
    <row r="20" spans="2:6" x14ac:dyDescent="0.25">
      <c r="B20">
        <v>16</v>
      </c>
      <c r="C20" t="s">
        <v>15</v>
      </c>
    </row>
    <row r="21" spans="2:6" x14ac:dyDescent="0.25">
      <c r="B21">
        <v>17</v>
      </c>
      <c r="C21" t="s">
        <v>10</v>
      </c>
    </row>
    <row r="22" spans="2:6" x14ac:dyDescent="0.25">
      <c r="B22">
        <v>18</v>
      </c>
      <c r="C22" t="s">
        <v>16</v>
      </c>
    </row>
    <row r="23" spans="2:6" x14ac:dyDescent="0.25">
      <c r="B23">
        <v>19</v>
      </c>
      <c r="C23" t="s">
        <v>11</v>
      </c>
    </row>
    <row r="24" spans="2:6" x14ac:dyDescent="0.25">
      <c r="B24">
        <v>20</v>
      </c>
      <c r="C24" t="s">
        <v>17</v>
      </c>
    </row>
    <row r="25" spans="2:6" x14ac:dyDescent="0.25">
      <c r="B25">
        <v>21</v>
      </c>
      <c r="C25" t="s">
        <v>18</v>
      </c>
    </row>
    <row r="26" spans="2:6" x14ac:dyDescent="0.25">
      <c r="B26">
        <v>22</v>
      </c>
      <c r="C26" t="s">
        <v>19</v>
      </c>
    </row>
    <row r="27" spans="2:6" x14ac:dyDescent="0.25">
      <c r="B27">
        <v>23</v>
      </c>
      <c r="C27" t="s">
        <v>20</v>
      </c>
    </row>
    <row r="28" spans="2:6" x14ac:dyDescent="0.25">
      <c r="B28">
        <v>24</v>
      </c>
      <c r="C28" t="s">
        <v>21</v>
      </c>
    </row>
    <row r="29" spans="2:6" x14ac:dyDescent="0.25">
      <c r="B29">
        <v>25</v>
      </c>
      <c r="C29" t="s">
        <v>22</v>
      </c>
    </row>
    <row r="30" spans="2:6" x14ac:dyDescent="0.25">
      <c r="B30">
        <v>26</v>
      </c>
      <c r="C30" t="s">
        <v>23</v>
      </c>
    </row>
    <row r="31" spans="2:6" x14ac:dyDescent="0.25">
      <c r="B31">
        <v>27</v>
      </c>
      <c r="C31" t="s">
        <v>24</v>
      </c>
    </row>
    <row r="32" spans="2:6" x14ac:dyDescent="0.25">
      <c r="B32">
        <v>28</v>
      </c>
      <c r="C32" t="s">
        <v>25</v>
      </c>
    </row>
    <row r="33" spans="2:3" x14ac:dyDescent="0.25">
      <c r="B33">
        <v>29</v>
      </c>
      <c r="C33" t="s">
        <v>26</v>
      </c>
    </row>
    <row r="34" spans="2:3" x14ac:dyDescent="0.25">
      <c r="B34">
        <v>30</v>
      </c>
      <c r="C34" t="s">
        <v>24</v>
      </c>
    </row>
    <row r="35" spans="2:3" x14ac:dyDescent="0.25">
      <c r="B35">
        <v>31</v>
      </c>
      <c r="C35" t="s">
        <v>27</v>
      </c>
    </row>
    <row r="36" spans="2:3" x14ac:dyDescent="0.25">
      <c r="B36">
        <v>32</v>
      </c>
      <c r="C36" t="s">
        <v>20</v>
      </c>
    </row>
    <row r="37" spans="2:3" x14ac:dyDescent="0.25">
      <c r="B37">
        <v>33</v>
      </c>
      <c r="C37" t="s">
        <v>28</v>
      </c>
    </row>
    <row r="38" spans="2:3" x14ac:dyDescent="0.25">
      <c r="B38">
        <v>34</v>
      </c>
      <c r="C38" t="s">
        <v>26</v>
      </c>
    </row>
    <row r="39" spans="2:3" x14ac:dyDescent="0.25">
      <c r="B39">
        <v>35</v>
      </c>
      <c r="C39" t="s">
        <v>26</v>
      </c>
    </row>
    <row r="40" spans="2:3" x14ac:dyDescent="0.25">
      <c r="B40">
        <v>36</v>
      </c>
      <c r="C40" t="s">
        <v>26</v>
      </c>
    </row>
    <row r="41" spans="2:3" x14ac:dyDescent="0.25">
      <c r="B41">
        <v>37</v>
      </c>
      <c r="C41" t="s">
        <v>26</v>
      </c>
    </row>
    <row r="42" spans="2:3" x14ac:dyDescent="0.25">
      <c r="B42">
        <v>38</v>
      </c>
      <c r="C42" t="s">
        <v>26</v>
      </c>
    </row>
    <row r="43" spans="2:3" x14ac:dyDescent="0.25">
      <c r="B43">
        <v>39</v>
      </c>
      <c r="C43" t="s">
        <v>26</v>
      </c>
    </row>
    <row r="44" spans="2:3" x14ac:dyDescent="0.25">
      <c r="B44">
        <v>40</v>
      </c>
      <c r="C44" t="s">
        <v>26</v>
      </c>
    </row>
    <row r="45" spans="2:3" x14ac:dyDescent="0.25">
      <c r="B45">
        <v>41</v>
      </c>
      <c r="C45" t="s">
        <v>26</v>
      </c>
    </row>
    <row r="46" spans="2:3" x14ac:dyDescent="0.25">
      <c r="B46">
        <v>42</v>
      </c>
      <c r="C46" t="s">
        <v>26</v>
      </c>
    </row>
    <row r="47" spans="2:3" x14ac:dyDescent="0.25">
      <c r="B47">
        <v>43</v>
      </c>
      <c r="C47" t="s">
        <v>26</v>
      </c>
    </row>
    <row r="48" spans="2:3" x14ac:dyDescent="0.25">
      <c r="B48">
        <v>44</v>
      </c>
      <c r="C48" t="s">
        <v>26</v>
      </c>
    </row>
    <row r="49" spans="2:3" x14ac:dyDescent="0.25">
      <c r="B49">
        <v>45</v>
      </c>
      <c r="C49" t="s">
        <v>26</v>
      </c>
    </row>
    <row r="50" spans="2:3" x14ac:dyDescent="0.25">
      <c r="B50">
        <v>46</v>
      </c>
      <c r="C50" t="s">
        <v>26</v>
      </c>
    </row>
    <row r="51" spans="2:3" x14ac:dyDescent="0.25">
      <c r="B51">
        <v>47</v>
      </c>
      <c r="C51" t="s">
        <v>26</v>
      </c>
    </row>
    <row r="52" spans="2:3" x14ac:dyDescent="0.25">
      <c r="B52">
        <v>48</v>
      </c>
      <c r="C52" t="s">
        <v>26</v>
      </c>
    </row>
    <row r="53" spans="2:3" x14ac:dyDescent="0.25">
      <c r="B53">
        <v>49</v>
      </c>
      <c r="C53" t="s">
        <v>26</v>
      </c>
    </row>
    <row r="54" spans="2:3" x14ac:dyDescent="0.25">
      <c r="B54">
        <v>50</v>
      </c>
      <c r="C54" t="s">
        <v>26</v>
      </c>
    </row>
    <row r="55" spans="2:3" x14ac:dyDescent="0.25">
      <c r="B55">
        <v>51</v>
      </c>
      <c r="C55" t="s">
        <v>26</v>
      </c>
    </row>
    <row r="56" spans="2:3" x14ac:dyDescent="0.25">
      <c r="B56">
        <v>52</v>
      </c>
      <c r="C56" t="s">
        <v>26</v>
      </c>
    </row>
    <row r="57" spans="2:3" x14ac:dyDescent="0.25">
      <c r="B57">
        <v>53</v>
      </c>
      <c r="C57" t="s">
        <v>26</v>
      </c>
    </row>
    <row r="58" spans="2:3" x14ac:dyDescent="0.25">
      <c r="B58">
        <v>54</v>
      </c>
      <c r="C58" t="s">
        <v>26</v>
      </c>
    </row>
    <row r="59" spans="2:3" x14ac:dyDescent="0.25">
      <c r="B59">
        <v>55</v>
      </c>
      <c r="C59" t="s">
        <v>26</v>
      </c>
    </row>
    <row r="60" spans="2:3" x14ac:dyDescent="0.25">
      <c r="B60">
        <v>56</v>
      </c>
      <c r="C60" t="s">
        <v>26</v>
      </c>
    </row>
    <row r="61" spans="2:3" x14ac:dyDescent="0.25">
      <c r="B61">
        <v>57</v>
      </c>
      <c r="C61" t="s">
        <v>26</v>
      </c>
    </row>
    <row r="62" spans="2:3" x14ac:dyDescent="0.25">
      <c r="B62">
        <v>58</v>
      </c>
      <c r="C62" t="s">
        <v>26</v>
      </c>
    </row>
    <row r="63" spans="2:3" x14ac:dyDescent="0.25">
      <c r="B63">
        <v>59</v>
      </c>
      <c r="C63" t="s">
        <v>26</v>
      </c>
    </row>
    <row r="64" spans="2:3" x14ac:dyDescent="0.25">
      <c r="B64">
        <v>60</v>
      </c>
      <c r="C64" t="s">
        <v>26</v>
      </c>
    </row>
    <row r="65" spans="2:3" x14ac:dyDescent="0.25">
      <c r="B65">
        <v>61</v>
      </c>
      <c r="C65" t="s">
        <v>26</v>
      </c>
    </row>
    <row r="66" spans="2:3" x14ac:dyDescent="0.25">
      <c r="B66">
        <v>62</v>
      </c>
      <c r="C66" t="s">
        <v>26</v>
      </c>
    </row>
    <row r="67" spans="2:3" x14ac:dyDescent="0.25">
      <c r="B67">
        <v>63</v>
      </c>
      <c r="C67" t="s">
        <v>26</v>
      </c>
    </row>
    <row r="68" spans="2:3" x14ac:dyDescent="0.25">
      <c r="B68">
        <v>64</v>
      </c>
      <c r="C68" t="s">
        <v>26</v>
      </c>
    </row>
    <row r="69" spans="2:3" x14ac:dyDescent="0.25">
      <c r="B69">
        <v>65</v>
      </c>
      <c r="C69" t="s">
        <v>26</v>
      </c>
    </row>
    <row r="70" spans="2:3" x14ac:dyDescent="0.25">
      <c r="B70">
        <v>66</v>
      </c>
      <c r="C70" t="s">
        <v>26</v>
      </c>
    </row>
  </sheetData>
  <mergeCells count="2">
    <mergeCell ref="B2:C2"/>
    <mergeCell ref="E2:F2"/>
  </mergeCells>
  <pageMargins left="0.7" right="0.7" top="0.75" bottom="0.75" header="0.3" footer="0.3"/>
  <pageSetup orientation="portrait" horizontalDpi="1200" verticalDpi="1200"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70"/>
  <sheetViews>
    <sheetView workbookViewId="0">
      <selection activeCell="I24" sqref="I24"/>
    </sheetView>
  </sheetViews>
  <sheetFormatPr defaultRowHeight="15" x14ac:dyDescent="0.25"/>
  <cols>
    <col min="2" max="2" width="9.85546875" bestFit="1" customWidth="1"/>
    <col min="3" max="3" width="11.28515625" bestFit="1" customWidth="1"/>
    <col min="5" max="5" width="9.85546875" bestFit="1" customWidth="1"/>
    <col min="6" max="6" width="11.28515625" bestFit="1" customWidth="1"/>
    <col min="8" max="8" width="14.5703125" bestFit="1" customWidth="1"/>
    <col min="9" max="9" width="36.5703125" style="4" bestFit="1" customWidth="1"/>
  </cols>
  <sheetData>
    <row r="2" spans="2:9" x14ac:dyDescent="0.25">
      <c r="B2" s="10" t="s">
        <v>62</v>
      </c>
      <c r="C2" s="10"/>
      <c r="E2" s="10" t="s">
        <v>37</v>
      </c>
      <c r="F2" s="10"/>
      <c r="H2" t="s">
        <v>48</v>
      </c>
      <c r="I2" s="4">
        <f>'Instruction 2'!I2+1</f>
        <v>3</v>
      </c>
    </row>
    <row r="3" spans="2:9" x14ac:dyDescent="0.25">
      <c r="B3" t="s">
        <v>30</v>
      </c>
      <c r="C3" t="s">
        <v>29</v>
      </c>
      <c r="E3" t="s">
        <v>30</v>
      </c>
      <c r="F3" t="s">
        <v>29</v>
      </c>
      <c r="H3" t="s">
        <v>31</v>
      </c>
      <c r="I3" s="2" t="str">
        <f>C7</f>
        <v>0x4B000000</v>
      </c>
    </row>
    <row r="4" spans="2:9" x14ac:dyDescent="0.25">
      <c r="B4">
        <v>0</v>
      </c>
      <c r="C4" t="s">
        <v>0</v>
      </c>
      <c r="E4">
        <v>0</v>
      </c>
      <c r="F4" s="5" t="s">
        <v>26</v>
      </c>
      <c r="H4" t="s">
        <v>33</v>
      </c>
      <c r="I4" s="7" t="s">
        <v>47</v>
      </c>
    </row>
    <row r="5" spans="2:9" x14ac:dyDescent="0.25">
      <c r="B5">
        <v>1</v>
      </c>
      <c r="C5" t="s">
        <v>1</v>
      </c>
      <c r="E5">
        <v>1</v>
      </c>
      <c r="F5" s="3" t="str">
        <f>Table2468[[#This Row],[Data]]</f>
        <v>0x00000000</v>
      </c>
      <c r="H5" t="s">
        <v>32</v>
      </c>
      <c r="I5" s="4" t="s">
        <v>44</v>
      </c>
    </row>
    <row r="6" spans="2:9" x14ac:dyDescent="0.25">
      <c r="B6">
        <v>2</v>
      </c>
      <c r="C6" t="s">
        <v>2</v>
      </c>
      <c r="E6">
        <v>2</v>
      </c>
      <c r="F6" t="str">
        <f>Table2468[[#This Row],[Data]]</f>
        <v>X</v>
      </c>
      <c r="H6" t="s">
        <v>34</v>
      </c>
      <c r="I6" s="4" t="s">
        <v>45</v>
      </c>
    </row>
    <row r="7" spans="2:9" x14ac:dyDescent="0.25">
      <c r="B7">
        <v>3</v>
      </c>
      <c r="C7" s="1" t="s">
        <v>3</v>
      </c>
      <c r="E7">
        <v>3</v>
      </c>
      <c r="F7" t="str">
        <f>Table2468[[#This Row],[Data]]</f>
        <v>X</v>
      </c>
      <c r="H7" t="s">
        <v>58</v>
      </c>
      <c r="I7" s="4">
        <v>0</v>
      </c>
    </row>
    <row r="8" spans="2:9" x14ac:dyDescent="0.25">
      <c r="B8">
        <v>4</v>
      </c>
      <c r="C8" t="s">
        <v>4</v>
      </c>
      <c r="E8">
        <v>4</v>
      </c>
      <c r="F8" t="str">
        <f>Table2468[[#This Row],[Data]]</f>
        <v>X</v>
      </c>
      <c r="H8" t="s">
        <v>59</v>
      </c>
      <c r="I8" s="4">
        <v>0</v>
      </c>
    </row>
    <row r="9" spans="2:9" x14ac:dyDescent="0.25">
      <c r="B9">
        <v>5</v>
      </c>
      <c r="C9" t="s">
        <v>5</v>
      </c>
      <c r="E9">
        <v>5</v>
      </c>
      <c r="F9" t="str">
        <f>Table2468[[#This Row],[Data]]</f>
        <v>0x0000000A</v>
      </c>
      <c r="H9" t="s">
        <v>41</v>
      </c>
      <c r="I9" s="4">
        <v>0</v>
      </c>
    </row>
    <row r="10" spans="2:9" x14ac:dyDescent="0.25">
      <c r="B10">
        <v>6</v>
      </c>
      <c r="C10" t="s">
        <v>6</v>
      </c>
      <c r="E10">
        <v>6</v>
      </c>
      <c r="F10" t="str">
        <f>Table2468[[#This Row],[Data]]</f>
        <v>0x00000000</v>
      </c>
      <c r="H10" t="s">
        <v>42</v>
      </c>
      <c r="I10" s="4">
        <f>I9/4</f>
        <v>0</v>
      </c>
    </row>
    <row r="11" spans="2:9" x14ac:dyDescent="0.25">
      <c r="B11">
        <v>7</v>
      </c>
      <c r="C11" t="s">
        <v>7</v>
      </c>
      <c r="E11">
        <v>7</v>
      </c>
      <c r="F11" t="str">
        <f>Table2468[[#This Row],[Data]]</f>
        <v>X</v>
      </c>
      <c r="H11" t="s">
        <v>109</v>
      </c>
      <c r="I11" s="4" t="str">
        <f ca="1">CELL("contents", INDIRECT(ADDRESS(I2 + 2, 2,,,"Overview")))</f>
        <v xml:space="preserve">MOVI R0 0 </v>
      </c>
    </row>
    <row r="12" spans="2:9" x14ac:dyDescent="0.25">
      <c r="B12">
        <v>8</v>
      </c>
      <c r="C12" t="s">
        <v>8</v>
      </c>
      <c r="E12">
        <v>8</v>
      </c>
      <c r="F12" t="str">
        <f>Table2468[[#This Row],[Data]]</f>
        <v>X</v>
      </c>
      <c r="H12" t="s">
        <v>110</v>
      </c>
      <c r="I12" s="4" t="str">
        <f ca="1">CELL("contents", INDIRECT(ADDRESS(I2 + 2, 3,,,"Overview")))</f>
        <v>// Clear Accumulator</v>
      </c>
    </row>
    <row r="13" spans="2:9" x14ac:dyDescent="0.25">
      <c r="B13">
        <v>9</v>
      </c>
      <c r="C13" t="s">
        <v>9</v>
      </c>
      <c r="E13">
        <v>9</v>
      </c>
      <c r="F13" t="str">
        <f>Table2468[[#This Row],[Data]]</f>
        <v>X</v>
      </c>
    </row>
    <row r="14" spans="2:9" x14ac:dyDescent="0.25">
      <c r="B14">
        <v>10</v>
      </c>
      <c r="C14" t="s">
        <v>10</v>
      </c>
      <c r="E14">
        <v>10</v>
      </c>
      <c r="F14" t="str">
        <f>Table2468[[#This Row],[Data]]</f>
        <v>X</v>
      </c>
    </row>
    <row r="15" spans="2:9" x14ac:dyDescent="0.25">
      <c r="B15">
        <v>11</v>
      </c>
      <c r="C15" t="s">
        <v>11</v>
      </c>
      <c r="E15">
        <v>11</v>
      </c>
      <c r="F15" t="str">
        <f>Table2468[[#This Row],[Data]]</f>
        <v>X</v>
      </c>
    </row>
    <row r="16" spans="2:9" x14ac:dyDescent="0.25">
      <c r="B16">
        <v>12</v>
      </c>
      <c r="C16" t="s">
        <v>12</v>
      </c>
      <c r="E16">
        <v>12</v>
      </c>
      <c r="F16" t="str">
        <f>Table2468[[#This Row],[Data]]</f>
        <v>X</v>
      </c>
    </row>
    <row r="17" spans="2:6" x14ac:dyDescent="0.25">
      <c r="B17">
        <v>13</v>
      </c>
      <c r="C17" t="s">
        <v>1</v>
      </c>
      <c r="E17">
        <v>13</v>
      </c>
      <c r="F17" t="str">
        <f>Table2468[[#This Row],[Data]]</f>
        <v>X</v>
      </c>
    </row>
    <row r="18" spans="2:6" x14ac:dyDescent="0.25">
      <c r="B18">
        <v>14</v>
      </c>
      <c r="C18" t="s">
        <v>13</v>
      </c>
      <c r="E18">
        <v>14</v>
      </c>
      <c r="F18" t="str">
        <f>Table2468[[#This Row],[Data]]</f>
        <v>X</v>
      </c>
    </row>
    <row r="19" spans="2:6" x14ac:dyDescent="0.25">
      <c r="B19">
        <v>15</v>
      </c>
      <c r="C19" t="s">
        <v>14</v>
      </c>
      <c r="E19">
        <v>15</v>
      </c>
      <c r="F19" t="str">
        <f>Table2468[[#This Row],[Data]]</f>
        <v>X</v>
      </c>
    </row>
    <row r="20" spans="2:6" x14ac:dyDescent="0.25">
      <c r="B20">
        <v>16</v>
      </c>
      <c r="C20" t="s">
        <v>15</v>
      </c>
    </row>
    <row r="21" spans="2:6" x14ac:dyDescent="0.25">
      <c r="B21">
        <v>17</v>
      </c>
      <c r="C21" t="s">
        <v>10</v>
      </c>
    </row>
    <row r="22" spans="2:6" x14ac:dyDescent="0.25">
      <c r="B22">
        <v>18</v>
      </c>
      <c r="C22" t="s">
        <v>16</v>
      </c>
    </row>
    <row r="23" spans="2:6" x14ac:dyDescent="0.25">
      <c r="B23">
        <v>19</v>
      </c>
      <c r="C23" t="s">
        <v>11</v>
      </c>
    </row>
    <row r="24" spans="2:6" x14ac:dyDescent="0.25">
      <c r="B24">
        <v>20</v>
      </c>
      <c r="C24" t="s">
        <v>17</v>
      </c>
    </row>
    <row r="25" spans="2:6" x14ac:dyDescent="0.25">
      <c r="B25">
        <v>21</v>
      </c>
      <c r="C25" t="s">
        <v>18</v>
      </c>
    </row>
    <row r="26" spans="2:6" x14ac:dyDescent="0.25">
      <c r="B26">
        <v>22</v>
      </c>
      <c r="C26" t="s">
        <v>19</v>
      </c>
    </row>
    <row r="27" spans="2:6" x14ac:dyDescent="0.25">
      <c r="B27">
        <v>23</v>
      </c>
      <c r="C27" t="s">
        <v>20</v>
      </c>
    </row>
    <row r="28" spans="2:6" x14ac:dyDescent="0.25">
      <c r="B28">
        <v>24</v>
      </c>
      <c r="C28" t="s">
        <v>21</v>
      </c>
    </row>
    <row r="29" spans="2:6" x14ac:dyDescent="0.25">
      <c r="B29">
        <v>25</v>
      </c>
      <c r="C29" t="s">
        <v>22</v>
      </c>
    </row>
    <row r="30" spans="2:6" x14ac:dyDescent="0.25">
      <c r="B30">
        <v>26</v>
      </c>
      <c r="C30" t="s">
        <v>23</v>
      </c>
    </row>
    <row r="31" spans="2:6" x14ac:dyDescent="0.25">
      <c r="B31">
        <v>27</v>
      </c>
      <c r="C31" t="s">
        <v>24</v>
      </c>
    </row>
    <row r="32" spans="2:6" x14ac:dyDescent="0.25">
      <c r="B32">
        <v>28</v>
      </c>
      <c r="C32" t="s">
        <v>25</v>
      </c>
    </row>
    <row r="33" spans="2:3" x14ac:dyDescent="0.25">
      <c r="B33">
        <v>29</v>
      </c>
      <c r="C33" t="s">
        <v>26</v>
      </c>
    </row>
    <row r="34" spans="2:3" x14ac:dyDescent="0.25">
      <c r="B34">
        <v>30</v>
      </c>
      <c r="C34" t="s">
        <v>24</v>
      </c>
    </row>
    <row r="35" spans="2:3" x14ac:dyDescent="0.25">
      <c r="B35">
        <v>31</v>
      </c>
      <c r="C35" t="s">
        <v>27</v>
      </c>
    </row>
    <row r="36" spans="2:3" x14ac:dyDescent="0.25">
      <c r="B36">
        <v>32</v>
      </c>
      <c r="C36" t="s">
        <v>20</v>
      </c>
    </row>
    <row r="37" spans="2:3" x14ac:dyDescent="0.25">
      <c r="B37">
        <v>33</v>
      </c>
      <c r="C37" t="s">
        <v>28</v>
      </c>
    </row>
    <row r="38" spans="2:3" x14ac:dyDescent="0.25">
      <c r="B38">
        <v>34</v>
      </c>
      <c r="C38" t="s">
        <v>26</v>
      </c>
    </row>
    <row r="39" spans="2:3" x14ac:dyDescent="0.25">
      <c r="B39">
        <v>35</v>
      </c>
      <c r="C39" t="s">
        <v>26</v>
      </c>
    </row>
    <row r="40" spans="2:3" x14ac:dyDescent="0.25">
      <c r="B40">
        <v>36</v>
      </c>
      <c r="C40" t="s">
        <v>26</v>
      </c>
    </row>
    <row r="41" spans="2:3" x14ac:dyDescent="0.25">
      <c r="B41">
        <v>37</v>
      </c>
      <c r="C41" t="s">
        <v>26</v>
      </c>
    </row>
    <row r="42" spans="2:3" x14ac:dyDescent="0.25">
      <c r="B42">
        <v>38</v>
      </c>
      <c r="C42" t="s">
        <v>26</v>
      </c>
    </row>
    <row r="43" spans="2:3" x14ac:dyDescent="0.25">
      <c r="B43">
        <v>39</v>
      </c>
      <c r="C43" t="s">
        <v>26</v>
      </c>
    </row>
    <row r="44" spans="2:3" x14ac:dyDescent="0.25">
      <c r="B44">
        <v>40</v>
      </c>
      <c r="C44" t="s">
        <v>26</v>
      </c>
    </row>
    <row r="45" spans="2:3" x14ac:dyDescent="0.25">
      <c r="B45">
        <v>41</v>
      </c>
      <c r="C45" t="s">
        <v>26</v>
      </c>
    </row>
    <row r="46" spans="2:3" x14ac:dyDescent="0.25">
      <c r="B46">
        <v>42</v>
      </c>
      <c r="C46" t="s">
        <v>26</v>
      </c>
    </row>
    <row r="47" spans="2:3" x14ac:dyDescent="0.25">
      <c r="B47">
        <v>43</v>
      </c>
      <c r="C47" t="s">
        <v>26</v>
      </c>
    </row>
    <row r="48" spans="2:3" x14ac:dyDescent="0.25">
      <c r="B48">
        <v>44</v>
      </c>
      <c r="C48" t="s">
        <v>26</v>
      </c>
    </row>
    <row r="49" spans="2:3" x14ac:dyDescent="0.25">
      <c r="B49">
        <v>45</v>
      </c>
      <c r="C49" t="s">
        <v>26</v>
      </c>
    </row>
    <row r="50" spans="2:3" x14ac:dyDescent="0.25">
      <c r="B50">
        <v>46</v>
      </c>
      <c r="C50" t="s">
        <v>26</v>
      </c>
    </row>
    <row r="51" spans="2:3" x14ac:dyDescent="0.25">
      <c r="B51">
        <v>47</v>
      </c>
      <c r="C51" t="s">
        <v>26</v>
      </c>
    </row>
    <row r="52" spans="2:3" x14ac:dyDescent="0.25">
      <c r="B52">
        <v>48</v>
      </c>
      <c r="C52" t="s">
        <v>26</v>
      </c>
    </row>
    <row r="53" spans="2:3" x14ac:dyDescent="0.25">
      <c r="B53">
        <v>49</v>
      </c>
      <c r="C53" t="s">
        <v>26</v>
      </c>
    </row>
    <row r="54" spans="2:3" x14ac:dyDescent="0.25">
      <c r="B54">
        <v>50</v>
      </c>
      <c r="C54" t="s">
        <v>26</v>
      </c>
    </row>
    <row r="55" spans="2:3" x14ac:dyDescent="0.25">
      <c r="B55">
        <v>51</v>
      </c>
      <c r="C55" t="s">
        <v>26</v>
      </c>
    </row>
    <row r="56" spans="2:3" x14ac:dyDescent="0.25">
      <c r="B56">
        <v>52</v>
      </c>
      <c r="C56" t="s">
        <v>26</v>
      </c>
    </row>
    <row r="57" spans="2:3" x14ac:dyDescent="0.25">
      <c r="B57">
        <v>53</v>
      </c>
      <c r="C57" t="s">
        <v>26</v>
      </c>
    </row>
    <row r="58" spans="2:3" x14ac:dyDescent="0.25">
      <c r="B58">
        <v>54</v>
      </c>
      <c r="C58" t="s">
        <v>26</v>
      </c>
    </row>
    <row r="59" spans="2:3" x14ac:dyDescent="0.25">
      <c r="B59">
        <v>55</v>
      </c>
      <c r="C59" t="s">
        <v>26</v>
      </c>
    </row>
    <row r="60" spans="2:3" x14ac:dyDescent="0.25">
      <c r="B60">
        <v>56</v>
      </c>
      <c r="C60" t="s">
        <v>26</v>
      </c>
    </row>
    <row r="61" spans="2:3" x14ac:dyDescent="0.25">
      <c r="B61">
        <v>57</v>
      </c>
      <c r="C61" t="s">
        <v>26</v>
      </c>
    </row>
    <row r="62" spans="2:3" x14ac:dyDescent="0.25">
      <c r="B62">
        <v>58</v>
      </c>
      <c r="C62" t="s">
        <v>26</v>
      </c>
    </row>
    <row r="63" spans="2:3" x14ac:dyDescent="0.25">
      <c r="B63">
        <v>59</v>
      </c>
      <c r="C63" t="s">
        <v>26</v>
      </c>
    </row>
    <row r="64" spans="2:3" x14ac:dyDescent="0.25">
      <c r="B64">
        <v>60</v>
      </c>
      <c r="C64" t="s">
        <v>26</v>
      </c>
    </row>
    <row r="65" spans="2:3" x14ac:dyDescent="0.25">
      <c r="B65">
        <v>61</v>
      </c>
      <c r="C65" t="s">
        <v>26</v>
      </c>
    </row>
    <row r="66" spans="2:3" x14ac:dyDescent="0.25">
      <c r="B66">
        <v>62</v>
      </c>
      <c r="C66" t="s">
        <v>26</v>
      </c>
    </row>
    <row r="67" spans="2:3" x14ac:dyDescent="0.25">
      <c r="B67">
        <v>63</v>
      </c>
      <c r="C67" t="s">
        <v>26</v>
      </c>
    </row>
    <row r="68" spans="2:3" x14ac:dyDescent="0.25">
      <c r="B68">
        <v>64</v>
      </c>
      <c r="C68" t="s">
        <v>26</v>
      </c>
    </row>
    <row r="69" spans="2:3" x14ac:dyDescent="0.25">
      <c r="B69">
        <v>65</v>
      </c>
      <c r="C69" t="s">
        <v>26</v>
      </c>
    </row>
    <row r="70" spans="2:3" x14ac:dyDescent="0.25">
      <c r="B70">
        <v>66</v>
      </c>
      <c r="C70" t="s">
        <v>26</v>
      </c>
    </row>
  </sheetData>
  <mergeCells count="2">
    <mergeCell ref="B2:C2"/>
    <mergeCell ref="E2:F2"/>
  </mergeCells>
  <pageMargins left="0.7" right="0.7" top="0.75" bottom="0.75" header="0.3" footer="0.3"/>
  <pageSetup orientation="portrait" horizontalDpi="1200" verticalDpi="1200" r:id="rId1"/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70"/>
  <sheetViews>
    <sheetView workbookViewId="0">
      <selection activeCell="C27" sqref="C27"/>
    </sheetView>
  </sheetViews>
  <sheetFormatPr defaultRowHeight="15" x14ac:dyDescent="0.25"/>
  <cols>
    <col min="2" max="2" width="9.85546875" bestFit="1" customWidth="1"/>
    <col min="3" max="3" width="11.28515625" bestFit="1" customWidth="1"/>
    <col min="5" max="5" width="9.85546875" bestFit="1" customWidth="1"/>
    <col min="6" max="6" width="11.28515625" bestFit="1" customWidth="1"/>
    <col min="8" max="8" width="14.5703125" bestFit="1" customWidth="1"/>
    <col min="9" max="9" width="36.5703125" style="4" bestFit="1" customWidth="1"/>
  </cols>
  <sheetData>
    <row r="2" spans="2:9" x14ac:dyDescent="0.25">
      <c r="B2" s="10" t="s">
        <v>62</v>
      </c>
      <c r="C2" s="10"/>
      <c r="E2" s="10" t="s">
        <v>37</v>
      </c>
      <c r="F2" s="10"/>
      <c r="H2" t="s">
        <v>48</v>
      </c>
      <c r="I2" s="4">
        <f>'Instruction 3'!I2+1</f>
        <v>4</v>
      </c>
    </row>
    <row r="3" spans="2:9" x14ac:dyDescent="0.25">
      <c r="B3" t="s">
        <v>30</v>
      </c>
      <c r="C3" t="s">
        <v>29</v>
      </c>
      <c r="E3" t="s">
        <v>30</v>
      </c>
      <c r="F3" t="s">
        <v>29</v>
      </c>
      <c r="H3" t="s">
        <v>31</v>
      </c>
      <c r="I3" t="str">
        <f>C8</f>
        <v>0x4F0A005C</v>
      </c>
    </row>
    <row r="4" spans="2:9" x14ac:dyDescent="0.25">
      <c r="B4">
        <v>0</v>
      </c>
      <c r="C4" t="s">
        <v>0</v>
      </c>
      <c r="E4">
        <v>0</v>
      </c>
      <c r="F4" t="str">
        <f>Table246810[[#This Row],[Data]]</f>
        <v>0x00000000</v>
      </c>
      <c r="H4" t="s">
        <v>33</v>
      </c>
      <c r="I4" s="7" t="s">
        <v>49</v>
      </c>
    </row>
    <row r="5" spans="2:9" x14ac:dyDescent="0.25">
      <c r="B5">
        <v>1</v>
      </c>
      <c r="C5" t="s">
        <v>1</v>
      </c>
      <c r="E5">
        <v>1</v>
      </c>
      <c r="F5" s="3" t="str">
        <f>Table246810[[#This Row],[Data]]</f>
        <v>0x00000000</v>
      </c>
      <c r="H5" t="s">
        <v>32</v>
      </c>
      <c r="I5" s="4" t="s">
        <v>44</v>
      </c>
    </row>
    <row r="6" spans="2:9" x14ac:dyDescent="0.25">
      <c r="B6">
        <v>2</v>
      </c>
      <c r="C6" t="s">
        <v>2</v>
      </c>
      <c r="E6">
        <v>2</v>
      </c>
      <c r="F6" t="str">
        <f>Table246810[[#This Row],[Data]]</f>
        <v>X</v>
      </c>
      <c r="H6" t="s">
        <v>34</v>
      </c>
      <c r="I6" s="4" t="s">
        <v>50</v>
      </c>
    </row>
    <row r="7" spans="2:9" x14ac:dyDescent="0.25">
      <c r="B7">
        <v>3</v>
      </c>
      <c r="C7" t="s">
        <v>3</v>
      </c>
      <c r="E7">
        <v>3</v>
      </c>
      <c r="F7" t="str">
        <f>Table246810[[#This Row],[Data]]</f>
        <v>X</v>
      </c>
      <c r="H7" t="s">
        <v>58</v>
      </c>
      <c r="I7" s="4">
        <v>0</v>
      </c>
    </row>
    <row r="8" spans="2:9" x14ac:dyDescent="0.25">
      <c r="B8">
        <v>4</v>
      </c>
      <c r="C8" s="1" t="s">
        <v>4</v>
      </c>
      <c r="E8">
        <v>4</v>
      </c>
      <c r="F8" t="str">
        <f>Table246810[[#This Row],[Data]]</f>
        <v>X</v>
      </c>
      <c r="H8" t="s">
        <v>59</v>
      </c>
      <c r="I8" s="4">
        <v>10</v>
      </c>
    </row>
    <row r="9" spans="2:9" x14ac:dyDescent="0.25">
      <c r="B9">
        <v>5</v>
      </c>
      <c r="C9" t="s">
        <v>5</v>
      </c>
      <c r="E9">
        <v>5</v>
      </c>
      <c r="F9" t="str">
        <f>Table246810[[#This Row],[Data]]</f>
        <v>0x0000000A</v>
      </c>
      <c r="H9" t="s">
        <v>41</v>
      </c>
      <c r="I9" s="4">
        <v>92</v>
      </c>
    </row>
    <row r="10" spans="2:9" x14ac:dyDescent="0.25">
      <c r="B10">
        <v>6</v>
      </c>
      <c r="C10" t="s">
        <v>6</v>
      </c>
      <c r="E10">
        <v>6</v>
      </c>
      <c r="F10" t="str">
        <f>Table246810[[#This Row],[Data]]</f>
        <v>0x00000000</v>
      </c>
      <c r="H10" t="s">
        <v>42</v>
      </c>
      <c r="I10" s="4">
        <f>I9/4</f>
        <v>23</v>
      </c>
    </row>
    <row r="11" spans="2:9" x14ac:dyDescent="0.25">
      <c r="B11">
        <v>7</v>
      </c>
      <c r="C11" t="s">
        <v>7</v>
      </c>
      <c r="E11">
        <v>7</v>
      </c>
      <c r="F11" t="str">
        <f>Table246810[[#This Row],[Data]]</f>
        <v>X</v>
      </c>
      <c r="H11" t="s">
        <v>109</v>
      </c>
      <c r="I11" s="4" t="str">
        <f ca="1">CELL("contents", INDIRECT(ADDRESS(I2 + 2, 2,,,"Overview")))</f>
        <v>LDI R10 Inpt </v>
      </c>
    </row>
    <row r="12" spans="2:9" x14ac:dyDescent="0.25">
      <c r="B12">
        <v>8</v>
      </c>
      <c r="C12" t="s">
        <v>8</v>
      </c>
      <c r="E12">
        <v>8</v>
      </c>
      <c r="F12" t="str">
        <f>Table246810[[#This Row],[Data]]</f>
        <v>X</v>
      </c>
      <c r="H12" t="s">
        <v>110</v>
      </c>
      <c r="I12" s="4" t="str">
        <f ca="1">CELL("contents", INDIRECT(ADDRESS(I2 + 2, 3,,,"Overview")))</f>
        <v>// Load address of input buffer into reg 10</v>
      </c>
    </row>
    <row r="13" spans="2:9" x14ac:dyDescent="0.25">
      <c r="B13">
        <v>9</v>
      </c>
      <c r="C13" t="s">
        <v>9</v>
      </c>
      <c r="E13">
        <v>9</v>
      </c>
      <c r="F13" t="str">
        <f>Table246810[[#This Row],[Data]]</f>
        <v>X</v>
      </c>
    </row>
    <row r="14" spans="2:9" x14ac:dyDescent="0.25">
      <c r="B14">
        <v>10</v>
      </c>
      <c r="C14" t="s">
        <v>10</v>
      </c>
      <c r="E14">
        <v>10</v>
      </c>
      <c r="F14" s="5" t="s">
        <v>54</v>
      </c>
    </row>
    <row r="15" spans="2:9" x14ac:dyDescent="0.25">
      <c r="B15">
        <v>11</v>
      </c>
      <c r="C15" t="s">
        <v>11</v>
      </c>
      <c r="E15">
        <v>11</v>
      </c>
      <c r="F15" t="str">
        <f>Table246810[[#This Row],[Data]]</f>
        <v>X</v>
      </c>
    </row>
    <row r="16" spans="2:9" x14ac:dyDescent="0.25">
      <c r="B16">
        <v>12</v>
      </c>
      <c r="C16" t="s">
        <v>12</v>
      </c>
      <c r="E16">
        <v>12</v>
      </c>
      <c r="F16" t="str">
        <f>Table246810[[#This Row],[Data]]</f>
        <v>X</v>
      </c>
    </row>
    <row r="17" spans="2:6" x14ac:dyDescent="0.25">
      <c r="B17">
        <v>13</v>
      </c>
      <c r="C17" t="s">
        <v>1</v>
      </c>
      <c r="E17">
        <v>13</v>
      </c>
      <c r="F17" t="str">
        <f>Table246810[[#This Row],[Data]]</f>
        <v>X</v>
      </c>
    </row>
    <row r="18" spans="2:6" x14ac:dyDescent="0.25">
      <c r="B18">
        <v>14</v>
      </c>
      <c r="C18" t="s">
        <v>13</v>
      </c>
      <c r="E18">
        <v>14</v>
      </c>
      <c r="F18" t="str">
        <f>Table246810[[#This Row],[Data]]</f>
        <v>X</v>
      </c>
    </row>
    <row r="19" spans="2:6" x14ac:dyDescent="0.25">
      <c r="B19">
        <v>15</v>
      </c>
      <c r="C19" t="s">
        <v>14</v>
      </c>
      <c r="E19">
        <v>15</v>
      </c>
      <c r="F19" t="str">
        <f>Table246810[[#This Row],[Data]]</f>
        <v>X</v>
      </c>
    </row>
    <row r="20" spans="2:6" x14ac:dyDescent="0.25">
      <c r="B20">
        <v>16</v>
      </c>
      <c r="C20" t="s">
        <v>15</v>
      </c>
    </row>
    <row r="21" spans="2:6" x14ac:dyDescent="0.25">
      <c r="B21">
        <v>17</v>
      </c>
      <c r="C21" t="s">
        <v>10</v>
      </c>
    </row>
    <row r="22" spans="2:6" x14ac:dyDescent="0.25">
      <c r="B22">
        <v>18</v>
      </c>
      <c r="C22" t="s">
        <v>16</v>
      </c>
    </row>
    <row r="23" spans="2:6" x14ac:dyDescent="0.25">
      <c r="B23">
        <v>19</v>
      </c>
      <c r="C23" t="s">
        <v>11</v>
      </c>
    </row>
    <row r="24" spans="2:6" x14ac:dyDescent="0.25">
      <c r="B24">
        <v>20</v>
      </c>
      <c r="C24" t="s">
        <v>17</v>
      </c>
    </row>
    <row r="25" spans="2:6" x14ac:dyDescent="0.25">
      <c r="B25">
        <v>21</v>
      </c>
      <c r="C25" t="s">
        <v>18</v>
      </c>
    </row>
    <row r="26" spans="2:6" x14ac:dyDescent="0.25">
      <c r="B26">
        <v>22</v>
      </c>
      <c r="C26" t="s">
        <v>19</v>
      </c>
    </row>
    <row r="27" spans="2:6" x14ac:dyDescent="0.25">
      <c r="B27">
        <v>23</v>
      </c>
      <c r="C27" s="9" t="s">
        <v>20</v>
      </c>
    </row>
    <row r="28" spans="2:6" x14ac:dyDescent="0.25">
      <c r="B28">
        <v>24</v>
      </c>
      <c r="C28" t="s">
        <v>21</v>
      </c>
    </row>
    <row r="29" spans="2:6" x14ac:dyDescent="0.25">
      <c r="B29">
        <v>25</v>
      </c>
      <c r="C29" t="s">
        <v>22</v>
      </c>
    </row>
    <row r="30" spans="2:6" x14ac:dyDescent="0.25">
      <c r="B30">
        <v>26</v>
      </c>
      <c r="C30" t="s">
        <v>23</v>
      </c>
    </row>
    <row r="31" spans="2:6" x14ac:dyDescent="0.25">
      <c r="B31">
        <v>27</v>
      </c>
      <c r="C31" t="s">
        <v>24</v>
      </c>
    </row>
    <row r="32" spans="2:6" x14ac:dyDescent="0.25">
      <c r="B32">
        <v>28</v>
      </c>
      <c r="C32" t="s">
        <v>25</v>
      </c>
    </row>
    <row r="33" spans="2:3" x14ac:dyDescent="0.25">
      <c r="B33">
        <v>29</v>
      </c>
      <c r="C33" t="s">
        <v>26</v>
      </c>
    </row>
    <row r="34" spans="2:3" x14ac:dyDescent="0.25">
      <c r="B34">
        <v>30</v>
      </c>
      <c r="C34" t="s">
        <v>24</v>
      </c>
    </row>
    <row r="35" spans="2:3" x14ac:dyDescent="0.25">
      <c r="B35">
        <v>31</v>
      </c>
      <c r="C35" t="s">
        <v>27</v>
      </c>
    </row>
    <row r="36" spans="2:3" x14ac:dyDescent="0.25">
      <c r="B36">
        <v>32</v>
      </c>
      <c r="C36" t="s">
        <v>20</v>
      </c>
    </row>
    <row r="37" spans="2:3" x14ac:dyDescent="0.25">
      <c r="B37">
        <v>33</v>
      </c>
      <c r="C37" t="s">
        <v>28</v>
      </c>
    </row>
    <row r="38" spans="2:3" x14ac:dyDescent="0.25">
      <c r="B38">
        <v>34</v>
      </c>
      <c r="C38" t="s">
        <v>26</v>
      </c>
    </row>
    <row r="39" spans="2:3" x14ac:dyDescent="0.25">
      <c r="B39">
        <v>35</v>
      </c>
      <c r="C39" t="s">
        <v>26</v>
      </c>
    </row>
    <row r="40" spans="2:3" x14ac:dyDescent="0.25">
      <c r="B40">
        <v>36</v>
      </c>
      <c r="C40" t="s">
        <v>26</v>
      </c>
    </row>
    <row r="41" spans="2:3" x14ac:dyDescent="0.25">
      <c r="B41">
        <v>37</v>
      </c>
      <c r="C41" t="s">
        <v>26</v>
      </c>
    </row>
    <row r="42" spans="2:3" x14ac:dyDescent="0.25">
      <c r="B42">
        <v>38</v>
      </c>
      <c r="C42" t="s">
        <v>26</v>
      </c>
    </row>
    <row r="43" spans="2:3" x14ac:dyDescent="0.25">
      <c r="B43">
        <v>39</v>
      </c>
      <c r="C43" t="s">
        <v>26</v>
      </c>
    </row>
    <row r="44" spans="2:3" x14ac:dyDescent="0.25">
      <c r="B44">
        <v>40</v>
      </c>
      <c r="C44" t="s">
        <v>26</v>
      </c>
    </row>
    <row r="45" spans="2:3" x14ac:dyDescent="0.25">
      <c r="B45">
        <v>41</v>
      </c>
      <c r="C45" t="s">
        <v>26</v>
      </c>
    </row>
    <row r="46" spans="2:3" x14ac:dyDescent="0.25">
      <c r="B46">
        <v>42</v>
      </c>
      <c r="C46" t="s">
        <v>26</v>
      </c>
    </row>
    <row r="47" spans="2:3" x14ac:dyDescent="0.25">
      <c r="B47">
        <v>43</v>
      </c>
      <c r="C47" t="s">
        <v>26</v>
      </c>
    </row>
    <row r="48" spans="2:3" x14ac:dyDescent="0.25">
      <c r="B48">
        <v>44</v>
      </c>
      <c r="C48" t="s">
        <v>26</v>
      </c>
    </row>
    <row r="49" spans="2:3" x14ac:dyDescent="0.25">
      <c r="B49">
        <v>45</v>
      </c>
      <c r="C49" t="s">
        <v>26</v>
      </c>
    </row>
    <row r="50" spans="2:3" x14ac:dyDescent="0.25">
      <c r="B50">
        <v>46</v>
      </c>
      <c r="C50" t="s">
        <v>26</v>
      </c>
    </row>
    <row r="51" spans="2:3" x14ac:dyDescent="0.25">
      <c r="B51">
        <v>47</v>
      </c>
      <c r="C51" t="s">
        <v>26</v>
      </c>
    </row>
    <row r="52" spans="2:3" x14ac:dyDescent="0.25">
      <c r="B52">
        <v>48</v>
      </c>
      <c r="C52" t="s">
        <v>26</v>
      </c>
    </row>
    <row r="53" spans="2:3" x14ac:dyDescent="0.25">
      <c r="B53">
        <v>49</v>
      </c>
      <c r="C53" t="s">
        <v>26</v>
      </c>
    </row>
    <row r="54" spans="2:3" x14ac:dyDescent="0.25">
      <c r="B54">
        <v>50</v>
      </c>
      <c r="C54" t="s">
        <v>26</v>
      </c>
    </row>
    <row r="55" spans="2:3" x14ac:dyDescent="0.25">
      <c r="B55">
        <v>51</v>
      </c>
      <c r="C55" t="s">
        <v>26</v>
      </c>
    </row>
    <row r="56" spans="2:3" x14ac:dyDescent="0.25">
      <c r="B56">
        <v>52</v>
      </c>
      <c r="C56" t="s">
        <v>26</v>
      </c>
    </row>
    <row r="57" spans="2:3" x14ac:dyDescent="0.25">
      <c r="B57">
        <v>53</v>
      </c>
      <c r="C57" t="s">
        <v>26</v>
      </c>
    </row>
    <row r="58" spans="2:3" x14ac:dyDescent="0.25">
      <c r="B58">
        <v>54</v>
      </c>
      <c r="C58" t="s">
        <v>26</v>
      </c>
    </row>
    <row r="59" spans="2:3" x14ac:dyDescent="0.25">
      <c r="B59">
        <v>55</v>
      </c>
      <c r="C59" t="s">
        <v>26</v>
      </c>
    </row>
    <row r="60" spans="2:3" x14ac:dyDescent="0.25">
      <c r="B60">
        <v>56</v>
      </c>
      <c r="C60" t="s">
        <v>26</v>
      </c>
    </row>
    <row r="61" spans="2:3" x14ac:dyDescent="0.25">
      <c r="B61">
        <v>57</v>
      </c>
      <c r="C61" t="s">
        <v>26</v>
      </c>
    </row>
    <row r="62" spans="2:3" x14ac:dyDescent="0.25">
      <c r="B62">
        <v>58</v>
      </c>
      <c r="C62" t="s">
        <v>26</v>
      </c>
    </row>
    <row r="63" spans="2:3" x14ac:dyDescent="0.25">
      <c r="B63">
        <v>59</v>
      </c>
      <c r="C63" t="s">
        <v>26</v>
      </c>
    </row>
    <row r="64" spans="2:3" x14ac:dyDescent="0.25">
      <c r="B64">
        <v>60</v>
      </c>
      <c r="C64" t="s">
        <v>26</v>
      </c>
    </row>
    <row r="65" spans="2:3" x14ac:dyDescent="0.25">
      <c r="B65">
        <v>61</v>
      </c>
      <c r="C65" t="s">
        <v>26</v>
      </c>
    </row>
    <row r="66" spans="2:3" x14ac:dyDescent="0.25">
      <c r="B66">
        <v>62</v>
      </c>
      <c r="C66" t="s">
        <v>26</v>
      </c>
    </row>
    <row r="67" spans="2:3" x14ac:dyDescent="0.25">
      <c r="B67">
        <v>63</v>
      </c>
      <c r="C67" t="s">
        <v>26</v>
      </c>
    </row>
    <row r="68" spans="2:3" x14ac:dyDescent="0.25">
      <c r="B68">
        <v>64</v>
      </c>
      <c r="C68" t="s">
        <v>26</v>
      </c>
    </row>
    <row r="69" spans="2:3" x14ac:dyDescent="0.25">
      <c r="B69">
        <v>65</v>
      </c>
      <c r="C69" t="s">
        <v>26</v>
      </c>
    </row>
    <row r="70" spans="2:3" x14ac:dyDescent="0.25">
      <c r="B70">
        <v>66</v>
      </c>
      <c r="C70" t="s">
        <v>26</v>
      </c>
    </row>
  </sheetData>
  <mergeCells count="2">
    <mergeCell ref="B2:C2"/>
    <mergeCell ref="E2:F2"/>
  </mergeCells>
  <pageMargins left="0.7" right="0.7" top="0.75" bottom="0.75" header="0.3" footer="0.3"/>
  <pageSetup orientation="portrait" horizontalDpi="1200" verticalDpi="1200" r:id="rId1"/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70"/>
  <sheetViews>
    <sheetView workbookViewId="0">
      <selection activeCell="I12" sqref="I12"/>
    </sheetView>
  </sheetViews>
  <sheetFormatPr defaultRowHeight="15" x14ac:dyDescent="0.25"/>
  <cols>
    <col min="2" max="2" width="9.85546875" bestFit="1" customWidth="1"/>
    <col min="3" max="3" width="11.28515625" bestFit="1" customWidth="1"/>
    <col min="5" max="5" width="9.85546875" bestFit="1" customWidth="1"/>
    <col min="6" max="6" width="11.28515625" bestFit="1" customWidth="1"/>
    <col min="8" max="8" width="14.5703125" bestFit="1" customWidth="1"/>
    <col min="9" max="9" width="36.5703125" style="4" bestFit="1" customWidth="1"/>
  </cols>
  <sheetData>
    <row r="2" spans="2:9" x14ac:dyDescent="0.25">
      <c r="B2" s="10" t="s">
        <v>62</v>
      </c>
      <c r="C2" s="10"/>
      <c r="E2" s="10" t="s">
        <v>37</v>
      </c>
      <c r="F2" s="10"/>
      <c r="H2" t="s">
        <v>48</v>
      </c>
      <c r="I2" s="4">
        <f>'Instruction 4'!I2+1</f>
        <v>5</v>
      </c>
    </row>
    <row r="3" spans="2:9" x14ac:dyDescent="0.25">
      <c r="B3" t="s">
        <v>30</v>
      </c>
      <c r="C3" t="s">
        <v>29</v>
      </c>
      <c r="E3" t="s">
        <v>30</v>
      </c>
      <c r="F3" t="s">
        <v>29</v>
      </c>
      <c r="H3" t="s">
        <v>31</v>
      </c>
      <c r="I3" t="str">
        <f>C9</f>
        <v>0x4F0D00DC</v>
      </c>
    </row>
    <row r="4" spans="2:9" x14ac:dyDescent="0.25">
      <c r="B4">
        <v>0</v>
      </c>
      <c r="C4" t="s">
        <v>0</v>
      </c>
      <c r="E4">
        <v>0</v>
      </c>
      <c r="F4" t="str">
        <f>Table24681012[[#This Row],[Data]]</f>
        <v>0x00000000</v>
      </c>
      <c r="H4" t="s">
        <v>33</v>
      </c>
      <c r="I4" s="7" t="s">
        <v>52</v>
      </c>
    </row>
    <row r="5" spans="2:9" x14ac:dyDescent="0.25">
      <c r="B5">
        <v>1</v>
      </c>
      <c r="C5" t="s">
        <v>1</v>
      </c>
      <c r="E5">
        <v>1</v>
      </c>
      <c r="F5" t="str">
        <f>Table24681012[[#This Row],[Data]]</f>
        <v>0x00000000</v>
      </c>
      <c r="H5" t="s">
        <v>32</v>
      </c>
      <c r="I5" s="4" t="s">
        <v>44</v>
      </c>
    </row>
    <row r="6" spans="2:9" x14ac:dyDescent="0.25">
      <c r="B6">
        <v>2</v>
      </c>
      <c r="C6" t="s">
        <v>2</v>
      </c>
      <c r="E6">
        <v>2</v>
      </c>
      <c r="F6" t="str">
        <f>Table24681012[[#This Row],[Data]]</f>
        <v>X</v>
      </c>
      <c r="H6" t="s">
        <v>34</v>
      </c>
      <c r="I6" s="4" t="s">
        <v>50</v>
      </c>
    </row>
    <row r="7" spans="2:9" x14ac:dyDescent="0.25">
      <c r="B7">
        <v>3</v>
      </c>
      <c r="C7" t="s">
        <v>3</v>
      </c>
      <c r="E7">
        <v>3</v>
      </c>
      <c r="F7" t="str">
        <f>Table24681012[[#This Row],[Data]]</f>
        <v>X</v>
      </c>
      <c r="H7" t="s">
        <v>58</v>
      </c>
      <c r="I7" s="4">
        <v>0</v>
      </c>
    </row>
    <row r="8" spans="2:9" x14ac:dyDescent="0.25">
      <c r="B8">
        <v>4</v>
      </c>
      <c r="C8" t="s">
        <v>4</v>
      </c>
      <c r="E8">
        <v>4</v>
      </c>
      <c r="F8" t="str">
        <f>Table24681012[[#This Row],[Data]]</f>
        <v>X</v>
      </c>
      <c r="H8" t="s">
        <v>59</v>
      </c>
      <c r="I8" s="4">
        <v>13</v>
      </c>
    </row>
    <row r="9" spans="2:9" x14ac:dyDescent="0.25">
      <c r="B9">
        <v>5</v>
      </c>
      <c r="C9" s="1" t="s">
        <v>5</v>
      </c>
      <c r="E9">
        <v>5</v>
      </c>
      <c r="F9" t="str">
        <f>Table24681012[[#This Row],[Data]]</f>
        <v>0x0000000A</v>
      </c>
      <c r="H9" t="s">
        <v>41</v>
      </c>
      <c r="I9" s="4">
        <v>220</v>
      </c>
    </row>
    <row r="10" spans="2:9" x14ac:dyDescent="0.25">
      <c r="B10">
        <v>6</v>
      </c>
      <c r="C10" t="s">
        <v>6</v>
      </c>
      <c r="E10">
        <v>6</v>
      </c>
      <c r="F10" t="str">
        <f>Table24681012[[#This Row],[Data]]</f>
        <v>0x00000000</v>
      </c>
      <c r="H10" t="s">
        <v>42</v>
      </c>
      <c r="I10" s="4">
        <f>I9/4</f>
        <v>55</v>
      </c>
    </row>
    <row r="11" spans="2:9" x14ac:dyDescent="0.25">
      <c r="B11">
        <v>7</v>
      </c>
      <c r="C11" t="s">
        <v>7</v>
      </c>
      <c r="E11">
        <v>7</v>
      </c>
      <c r="F11" t="str">
        <f>Table24681012[[#This Row],[Data]]</f>
        <v>X</v>
      </c>
      <c r="H11" t="s">
        <v>109</v>
      </c>
      <c r="I11" s="4" t="str">
        <f ca="1">CELL("contents", INDIRECT(ADDRESS(I2 + 2, 2,,,"Overview")))</f>
        <v>LDI R13 Temp</v>
      </c>
    </row>
    <row r="12" spans="2:9" x14ac:dyDescent="0.25">
      <c r="B12">
        <v>8</v>
      </c>
      <c r="C12" t="s">
        <v>8</v>
      </c>
      <c r="E12">
        <v>8</v>
      </c>
      <c r="F12" t="str">
        <f>Table24681012[[#This Row],[Data]]</f>
        <v>X</v>
      </c>
      <c r="H12" t="s">
        <v>110</v>
      </c>
      <c r="I12" s="4" t="str">
        <f ca="1">CELL("contents", INDIRECT(ADDRESS(I2 + 2, 3,,,"Overview")))</f>
        <v> // Load address of temp buffer into reg 13</v>
      </c>
    </row>
    <row r="13" spans="2:9" x14ac:dyDescent="0.25">
      <c r="B13">
        <v>9</v>
      </c>
      <c r="C13" t="s">
        <v>9</v>
      </c>
      <c r="E13">
        <v>9</v>
      </c>
      <c r="F13" t="str">
        <f>Table24681012[[#This Row],[Data]]</f>
        <v>X</v>
      </c>
    </row>
    <row r="14" spans="2:9" x14ac:dyDescent="0.25">
      <c r="B14">
        <v>10</v>
      </c>
      <c r="C14" t="s">
        <v>10</v>
      </c>
      <c r="E14">
        <v>10</v>
      </c>
      <c r="F14" t="str">
        <f>Table24681012[[#This Row],[Data]]</f>
        <v>0x0000005C</v>
      </c>
    </row>
    <row r="15" spans="2:9" x14ac:dyDescent="0.25">
      <c r="B15">
        <v>11</v>
      </c>
      <c r="C15" t="s">
        <v>11</v>
      </c>
      <c r="E15">
        <v>11</v>
      </c>
      <c r="F15" t="str">
        <f>Table24681012[[#This Row],[Data]]</f>
        <v>X</v>
      </c>
    </row>
    <row r="16" spans="2:9" x14ac:dyDescent="0.25">
      <c r="B16">
        <v>12</v>
      </c>
      <c r="C16" t="s">
        <v>12</v>
      </c>
      <c r="E16">
        <v>12</v>
      </c>
      <c r="F16" t="str">
        <f>Table24681012[[#This Row],[Data]]</f>
        <v>X</v>
      </c>
    </row>
    <row r="17" spans="2:6" x14ac:dyDescent="0.25">
      <c r="B17">
        <v>13</v>
      </c>
      <c r="C17" t="s">
        <v>1</v>
      </c>
      <c r="E17">
        <v>13</v>
      </c>
      <c r="F17" s="6" t="s">
        <v>53</v>
      </c>
    </row>
    <row r="18" spans="2:6" x14ac:dyDescent="0.25">
      <c r="B18">
        <v>14</v>
      </c>
      <c r="C18" t="s">
        <v>13</v>
      </c>
      <c r="E18">
        <v>14</v>
      </c>
      <c r="F18" t="str">
        <f>Table24681012[[#This Row],[Data]]</f>
        <v>X</v>
      </c>
    </row>
    <row r="19" spans="2:6" x14ac:dyDescent="0.25">
      <c r="B19">
        <v>15</v>
      </c>
      <c r="C19" t="s">
        <v>14</v>
      </c>
      <c r="E19">
        <v>15</v>
      </c>
      <c r="F19" t="str">
        <f>Table24681012[[#This Row],[Data]]</f>
        <v>X</v>
      </c>
    </row>
    <row r="20" spans="2:6" x14ac:dyDescent="0.25">
      <c r="B20">
        <v>16</v>
      </c>
      <c r="C20" t="s">
        <v>15</v>
      </c>
    </row>
    <row r="21" spans="2:6" x14ac:dyDescent="0.25">
      <c r="B21">
        <v>17</v>
      </c>
      <c r="C21" t="s">
        <v>10</v>
      </c>
    </row>
    <row r="22" spans="2:6" x14ac:dyDescent="0.25">
      <c r="B22">
        <v>18</v>
      </c>
      <c r="C22" t="s">
        <v>16</v>
      </c>
    </row>
    <row r="23" spans="2:6" x14ac:dyDescent="0.25">
      <c r="B23">
        <v>19</v>
      </c>
      <c r="C23" t="s">
        <v>11</v>
      </c>
    </row>
    <row r="24" spans="2:6" x14ac:dyDescent="0.25">
      <c r="B24">
        <v>20</v>
      </c>
      <c r="C24" t="s">
        <v>17</v>
      </c>
    </row>
    <row r="25" spans="2:6" x14ac:dyDescent="0.25">
      <c r="B25">
        <v>21</v>
      </c>
      <c r="C25" t="s">
        <v>18</v>
      </c>
    </row>
    <row r="26" spans="2:6" x14ac:dyDescent="0.25">
      <c r="B26">
        <v>22</v>
      </c>
      <c r="C26" t="s">
        <v>19</v>
      </c>
    </row>
    <row r="27" spans="2:6" x14ac:dyDescent="0.25">
      <c r="B27">
        <v>23</v>
      </c>
      <c r="C27" t="s">
        <v>20</v>
      </c>
    </row>
    <row r="28" spans="2:6" x14ac:dyDescent="0.25">
      <c r="B28">
        <v>24</v>
      </c>
      <c r="C28" t="s">
        <v>21</v>
      </c>
    </row>
    <row r="29" spans="2:6" x14ac:dyDescent="0.25">
      <c r="B29">
        <v>25</v>
      </c>
      <c r="C29" t="s">
        <v>22</v>
      </c>
    </row>
    <row r="30" spans="2:6" x14ac:dyDescent="0.25">
      <c r="B30">
        <v>26</v>
      </c>
      <c r="C30" t="s">
        <v>23</v>
      </c>
    </row>
    <row r="31" spans="2:6" x14ac:dyDescent="0.25">
      <c r="B31">
        <v>27</v>
      </c>
      <c r="C31" t="s">
        <v>24</v>
      </c>
    </row>
    <row r="32" spans="2:6" x14ac:dyDescent="0.25">
      <c r="B32">
        <v>28</v>
      </c>
      <c r="C32" t="s">
        <v>25</v>
      </c>
    </row>
    <row r="33" spans="2:3" x14ac:dyDescent="0.25">
      <c r="B33">
        <v>29</v>
      </c>
      <c r="C33" t="s">
        <v>26</v>
      </c>
    </row>
    <row r="34" spans="2:3" x14ac:dyDescent="0.25">
      <c r="B34">
        <v>30</v>
      </c>
      <c r="C34" t="s">
        <v>24</v>
      </c>
    </row>
    <row r="35" spans="2:3" x14ac:dyDescent="0.25">
      <c r="B35">
        <v>31</v>
      </c>
      <c r="C35" t="s">
        <v>27</v>
      </c>
    </row>
    <row r="36" spans="2:3" x14ac:dyDescent="0.25">
      <c r="B36">
        <v>32</v>
      </c>
      <c r="C36" t="s">
        <v>20</v>
      </c>
    </row>
    <row r="37" spans="2:3" x14ac:dyDescent="0.25">
      <c r="B37">
        <v>33</v>
      </c>
      <c r="C37" t="s">
        <v>28</v>
      </c>
    </row>
    <row r="38" spans="2:3" x14ac:dyDescent="0.25">
      <c r="B38">
        <v>34</v>
      </c>
      <c r="C38" t="s">
        <v>26</v>
      </c>
    </row>
    <row r="39" spans="2:3" x14ac:dyDescent="0.25">
      <c r="B39">
        <v>35</v>
      </c>
      <c r="C39" t="s">
        <v>26</v>
      </c>
    </row>
    <row r="40" spans="2:3" x14ac:dyDescent="0.25">
      <c r="B40">
        <v>36</v>
      </c>
      <c r="C40" t="s">
        <v>26</v>
      </c>
    </row>
    <row r="41" spans="2:3" x14ac:dyDescent="0.25">
      <c r="B41">
        <v>37</v>
      </c>
      <c r="C41" t="s">
        <v>26</v>
      </c>
    </row>
    <row r="42" spans="2:3" x14ac:dyDescent="0.25">
      <c r="B42">
        <v>38</v>
      </c>
      <c r="C42" t="s">
        <v>26</v>
      </c>
    </row>
    <row r="43" spans="2:3" x14ac:dyDescent="0.25">
      <c r="B43">
        <v>39</v>
      </c>
      <c r="C43" t="s">
        <v>26</v>
      </c>
    </row>
    <row r="44" spans="2:3" x14ac:dyDescent="0.25">
      <c r="B44">
        <v>40</v>
      </c>
      <c r="C44" t="s">
        <v>26</v>
      </c>
    </row>
    <row r="45" spans="2:3" x14ac:dyDescent="0.25">
      <c r="B45">
        <v>41</v>
      </c>
      <c r="C45" t="s">
        <v>26</v>
      </c>
    </row>
    <row r="46" spans="2:3" x14ac:dyDescent="0.25">
      <c r="B46">
        <v>42</v>
      </c>
      <c r="C46" t="s">
        <v>26</v>
      </c>
    </row>
    <row r="47" spans="2:3" x14ac:dyDescent="0.25">
      <c r="B47">
        <v>43</v>
      </c>
      <c r="C47" t="s">
        <v>26</v>
      </c>
    </row>
    <row r="48" spans="2:3" x14ac:dyDescent="0.25">
      <c r="B48">
        <v>44</v>
      </c>
      <c r="C48" t="s">
        <v>26</v>
      </c>
    </row>
    <row r="49" spans="2:3" x14ac:dyDescent="0.25">
      <c r="B49">
        <v>45</v>
      </c>
      <c r="C49" t="s">
        <v>26</v>
      </c>
    </row>
    <row r="50" spans="2:3" x14ac:dyDescent="0.25">
      <c r="B50">
        <v>46</v>
      </c>
      <c r="C50" t="s">
        <v>26</v>
      </c>
    </row>
    <row r="51" spans="2:3" x14ac:dyDescent="0.25">
      <c r="B51">
        <v>47</v>
      </c>
      <c r="C51" t="s">
        <v>26</v>
      </c>
    </row>
    <row r="52" spans="2:3" x14ac:dyDescent="0.25">
      <c r="B52">
        <v>48</v>
      </c>
      <c r="C52" t="s">
        <v>26</v>
      </c>
    </row>
    <row r="53" spans="2:3" x14ac:dyDescent="0.25">
      <c r="B53">
        <v>49</v>
      </c>
      <c r="C53" t="s">
        <v>26</v>
      </c>
    </row>
    <row r="54" spans="2:3" x14ac:dyDescent="0.25">
      <c r="B54">
        <v>50</v>
      </c>
      <c r="C54" t="s">
        <v>26</v>
      </c>
    </row>
    <row r="55" spans="2:3" x14ac:dyDescent="0.25">
      <c r="B55">
        <v>51</v>
      </c>
      <c r="C55" t="s">
        <v>26</v>
      </c>
    </row>
    <row r="56" spans="2:3" x14ac:dyDescent="0.25">
      <c r="B56">
        <v>52</v>
      </c>
      <c r="C56" t="s">
        <v>26</v>
      </c>
    </row>
    <row r="57" spans="2:3" x14ac:dyDescent="0.25">
      <c r="B57">
        <v>53</v>
      </c>
      <c r="C57" t="s">
        <v>26</v>
      </c>
    </row>
    <row r="58" spans="2:3" x14ac:dyDescent="0.25">
      <c r="B58">
        <v>54</v>
      </c>
      <c r="C58" t="s">
        <v>26</v>
      </c>
    </row>
    <row r="59" spans="2:3" x14ac:dyDescent="0.25">
      <c r="B59">
        <v>55</v>
      </c>
      <c r="C59" t="s">
        <v>26</v>
      </c>
    </row>
    <row r="60" spans="2:3" x14ac:dyDescent="0.25">
      <c r="B60">
        <v>56</v>
      </c>
      <c r="C60" t="s">
        <v>26</v>
      </c>
    </row>
    <row r="61" spans="2:3" x14ac:dyDescent="0.25">
      <c r="B61">
        <v>57</v>
      </c>
      <c r="C61" t="s">
        <v>26</v>
      </c>
    </row>
    <row r="62" spans="2:3" x14ac:dyDescent="0.25">
      <c r="B62">
        <v>58</v>
      </c>
      <c r="C62" t="s">
        <v>26</v>
      </c>
    </row>
    <row r="63" spans="2:3" x14ac:dyDescent="0.25">
      <c r="B63">
        <v>59</v>
      </c>
      <c r="C63" t="s">
        <v>26</v>
      </c>
    </row>
    <row r="64" spans="2:3" x14ac:dyDescent="0.25">
      <c r="B64">
        <v>60</v>
      </c>
      <c r="C64" t="s">
        <v>26</v>
      </c>
    </row>
    <row r="65" spans="2:3" x14ac:dyDescent="0.25">
      <c r="B65">
        <v>61</v>
      </c>
      <c r="C65" t="s">
        <v>26</v>
      </c>
    </row>
    <row r="66" spans="2:3" x14ac:dyDescent="0.25">
      <c r="B66">
        <v>62</v>
      </c>
      <c r="C66" t="s">
        <v>26</v>
      </c>
    </row>
    <row r="67" spans="2:3" x14ac:dyDescent="0.25">
      <c r="B67">
        <v>63</v>
      </c>
      <c r="C67" t="s">
        <v>26</v>
      </c>
    </row>
    <row r="68" spans="2:3" x14ac:dyDescent="0.25">
      <c r="B68">
        <v>64</v>
      </c>
      <c r="C68" t="s">
        <v>26</v>
      </c>
    </row>
    <row r="69" spans="2:3" x14ac:dyDescent="0.25">
      <c r="B69">
        <v>65</v>
      </c>
      <c r="C69" t="s">
        <v>26</v>
      </c>
    </row>
    <row r="70" spans="2:3" x14ac:dyDescent="0.25">
      <c r="B70">
        <v>66</v>
      </c>
      <c r="C70" t="s">
        <v>26</v>
      </c>
    </row>
  </sheetData>
  <mergeCells count="2">
    <mergeCell ref="B2:C2"/>
    <mergeCell ref="E2:F2"/>
  </mergeCells>
  <pageMargins left="0.7" right="0.7" top="0.75" bottom="0.75" header="0.3" footer="0.3"/>
  <pageSetup orientation="portrait" horizontalDpi="1200" verticalDpi="1200" r:id="rId1"/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70"/>
  <sheetViews>
    <sheetView workbookViewId="0">
      <selection activeCell="I16" sqref="I16"/>
    </sheetView>
  </sheetViews>
  <sheetFormatPr defaultRowHeight="15" x14ac:dyDescent="0.25"/>
  <cols>
    <col min="2" max="2" width="9.85546875" bestFit="1" customWidth="1"/>
    <col min="3" max="3" width="11.28515625" bestFit="1" customWidth="1"/>
    <col min="5" max="5" width="9.85546875" bestFit="1" customWidth="1"/>
    <col min="6" max="6" width="11.28515625" bestFit="1" customWidth="1"/>
    <col min="8" max="8" width="14.5703125" bestFit="1" customWidth="1"/>
    <col min="9" max="9" width="36.5703125" style="4" bestFit="1" customWidth="1"/>
  </cols>
  <sheetData>
    <row r="2" spans="2:9" x14ac:dyDescent="0.25">
      <c r="B2" s="10" t="s">
        <v>62</v>
      </c>
      <c r="C2" s="10"/>
      <c r="E2" s="10" t="s">
        <v>37</v>
      </c>
      <c r="F2" s="10"/>
      <c r="H2" t="s">
        <v>48</v>
      </c>
      <c r="I2" s="4">
        <f>'Instruction 5'!I2+1</f>
        <v>6</v>
      </c>
    </row>
    <row r="3" spans="2:9" x14ac:dyDescent="0.25">
      <c r="B3" t="s">
        <v>30</v>
      </c>
      <c r="C3" t="s">
        <v>29</v>
      </c>
      <c r="E3" t="s">
        <v>30</v>
      </c>
      <c r="F3" t="s">
        <v>29</v>
      </c>
      <c r="H3" t="s">
        <v>31</v>
      </c>
      <c r="I3" t="str">
        <f>C10</f>
        <v>0x4C0A0004</v>
      </c>
    </row>
    <row r="4" spans="2:9" x14ac:dyDescent="0.25">
      <c r="B4">
        <v>0</v>
      </c>
      <c r="C4" t="s">
        <v>0</v>
      </c>
      <c r="E4">
        <v>0</v>
      </c>
      <c r="F4" t="str">
        <f>Table2468101214[[#This Row],[Data]]</f>
        <v>0x00000000</v>
      </c>
      <c r="H4" t="s">
        <v>33</v>
      </c>
      <c r="I4" s="7" t="s">
        <v>55</v>
      </c>
    </row>
    <row r="5" spans="2:9" x14ac:dyDescent="0.25">
      <c r="B5">
        <v>1</v>
      </c>
      <c r="C5" t="s">
        <v>1</v>
      </c>
      <c r="E5">
        <v>1</v>
      </c>
      <c r="F5" s="3" t="str">
        <f>Table2468101214[[#This Row],[Data]]</f>
        <v>0x00000000</v>
      </c>
      <c r="H5" t="s">
        <v>32</v>
      </c>
      <c r="I5" s="4" t="s">
        <v>44</v>
      </c>
    </row>
    <row r="6" spans="2:9" x14ac:dyDescent="0.25">
      <c r="B6">
        <v>2</v>
      </c>
      <c r="C6" t="s">
        <v>2</v>
      </c>
      <c r="E6">
        <v>2</v>
      </c>
      <c r="F6" s="2" t="str">
        <f>Table2468101214[[#This Row],[Data]]</f>
        <v>X</v>
      </c>
      <c r="H6" t="s">
        <v>34</v>
      </c>
      <c r="I6" s="4" t="s">
        <v>56</v>
      </c>
    </row>
    <row r="7" spans="2:9" x14ac:dyDescent="0.25">
      <c r="B7">
        <v>3</v>
      </c>
      <c r="C7" t="s">
        <v>3</v>
      </c>
      <c r="E7">
        <v>3</v>
      </c>
      <c r="F7" s="2" t="str">
        <f>Table2468101214[[#This Row],[Data]]</f>
        <v>X</v>
      </c>
      <c r="H7" t="s">
        <v>58</v>
      </c>
      <c r="I7" s="4">
        <v>0</v>
      </c>
    </row>
    <row r="8" spans="2:9" x14ac:dyDescent="0.25">
      <c r="B8">
        <v>4</v>
      </c>
      <c r="C8" t="s">
        <v>4</v>
      </c>
      <c r="E8">
        <v>4</v>
      </c>
      <c r="F8" s="2" t="str">
        <f>Table2468101214[[#This Row],[Data]]</f>
        <v>X</v>
      </c>
      <c r="H8" t="s">
        <v>59</v>
      </c>
      <c r="I8" s="4">
        <v>10</v>
      </c>
    </row>
    <row r="9" spans="2:9" x14ac:dyDescent="0.25">
      <c r="B9">
        <v>5</v>
      </c>
      <c r="C9" t="s">
        <v>5</v>
      </c>
      <c r="E9">
        <v>5</v>
      </c>
      <c r="F9" s="2" t="str">
        <f>Table2468101214[[#This Row],[Data]]</f>
        <v>0x0000000A</v>
      </c>
      <c r="H9" t="s">
        <v>41</v>
      </c>
      <c r="I9" s="4">
        <v>4</v>
      </c>
    </row>
    <row r="10" spans="2:9" x14ac:dyDescent="0.25">
      <c r="B10">
        <v>6</v>
      </c>
      <c r="C10" s="1" t="s">
        <v>6</v>
      </c>
      <c r="E10">
        <v>6</v>
      </c>
      <c r="F10" s="2" t="str">
        <f>Table2468101214[[#This Row],[Data]]</f>
        <v>0x00000000</v>
      </c>
      <c r="H10" t="s">
        <v>42</v>
      </c>
      <c r="I10" s="4">
        <f>I9/4</f>
        <v>1</v>
      </c>
    </row>
    <row r="11" spans="2:9" x14ac:dyDescent="0.25">
      <c r="B11">
        <v>7</v>
      </c>
      <c r="C11" t="s">
        <v>7</v>
      </c>
      <c r="E11">
        <v>7</v>
      </c>
      <c r="F11" s="2" t="str">
        <f>Table2468101214[[#This Row],[Data]]</f>
        <v>X</v>
      </c>
      <c r="H11" t="s">
        <v>109</v>
      </c>
      <c r="I11" s="4" t="str">
        <f ca="1">CELL("contents", INDIRECT(ADDRESS(I2 + 2, 2,,,"Overview")))</f>
        <v xml:space="preserve">LOOP1: ADDI R10 4 </v>
      </c>
    </row>
    <row r="12" spans="2:9" x14ac:dyDescent="0.25">
      <c r="B12">
        <v>8</v>
      </c>
      <c r="C12" t="s">
        <v>8</v>
      </c>
      <c r="E12">
        <v>8</v>
      </c>
      <c r="F12" s="2" t="str">
        <f>Table2468101214[[#This Row],[Data]]</f>
        <v>X</v>
      </c>
      <c r="H12" t="s">
        <v>110</v>
      </c>
      <c r="I12" s="4" t="str">
        <f ca="1">CELL("contents", INDIRECT(ADDRESS(I2 + 2, 3,,,"Overview")))</f>
        <v>// Point to the next address of input buffer by adding 4</v>
      </c>
    </row>
    <row r="13" spans="2:9" x14ac:dyDescent="0.25">
      <c r="B13">
        <v>9</v>
      </c>
      <c r="C13" t="s">
        <v>9</v>
      </c>
      <c r="E13">
        <v>9</v>
      </c>
      <c r="F13" s="2" t="str">
        <f>Table2468101214[[#This Row],[Data]]</f>
        <v>X</v>
      </c>
    </row>
    <row r="14" spans="2:9" x14ac:dyDescent="0.25">
      <c r="B14">
        <v>10</v>
      </c>
      <c r="C14" t="s">
        <v>10</v>
      </c>
      <c r="E14">
        <v>10</v>
      </c>
      <c r="F14" s="6" t="s">
        <v>111</v>
      </c>
    </row>
    <row r="15" spans="2:9" x14ac:dyDescent="0.25">
      <c r="B15">
        <v>11</v>
      </c>
      <c r="C15" t="s">
        <v>11</v>
      </c>
      <c r="E15">
        <v>11</v>
      </c>
      <c r="F15" s="2" t="str">
        <f>Table2468101214[[#This Row],[Data]]</f>
        <v>X</v>
      </c>
    </row>
    <row r="16" spans="2:9" x14ac:dyDescent="0.25">
      <c r="B16">
        <v>12</v>
      </c>
      <c r="C16" t="s">
        <v>12</v>
      </c>
      <c r="E16">
        <v>12</v>
      </c>
      <c r="F16" s="2" t="str">
        <f>Table2468101214[[#This Row],[Data]]</f>
        <v>X</v>
      </c>
    </row>
    <row r="17" spans="2:6" x14ac:dyDescent="0.25">
      <c r="B17">
        <v>13</v>
      </c>
      <c r="C17" t="s">
        <v>1</v>
      </c>
      <c r="E17">
        <v>13</v>
      </c>
      <c r="F17" s="2" t="str">
        <f>Table2468101214[[#This Row],[Data]]</f>
        <v>0x000000DC</v>
      </c>
    </row>
    <row r="18" spans="2:6" x14ac:dyDescent="0.25">
      <c r="B18">
        <v>14</v>
      </c>
      <c r="C18" t="s">
        <v>13</v>
      </c>
      <c r="E18">
        <v>14</v>
      </c>
      <c r="F18" s="2" t="str">
        <f>Table2468101214[[#This Row],[Data]]</f>
        <v>X</v>
      </c>
    </row>
    <row r="19" spans="2:6" x14ac:dyDescent="0.25">
      <c r="B19">
        <v>15</v>
      </c>
      <c r="C19" t="s">
        <v>14</v>
      </c>
      <c r="E19">
        <v>15</v>
      </c>
      <c r="F19" s="2" t="str">
        <f>Table2468101214[[#This Row],[Data]]</f>
        <v>X</v>
      </c>
    </row>
    <row r="20" spans="2:6" x14ac:dyDescent="0.25">
      <c r="B20">
        <v>16</v>
      </c>
      <c r="C20" t="s">
        <v>15</v>
      </c>
    </row>
    <row r="21" spans="2:6" x14ac:dyDescent="0.25">
      <c r="B21">
        <v>17</v>
      </c>
      <c r="C21" t="s">
        <v>10</v>
      </c>
    </row>
    <row r="22" spans="2:6" x14ac:dyDescent="0.25">
      <c r="B22">
        <v>18</v>
      </c>
      <c r="C22" t="s">
        <v>16</v>
      </c>
    </row>
    <row r="23" spans="2:6" x14ac:dyDescent="0.25">
      <c r="B23">
        <v>19</v>
      </c>
      <c r="C23" t="s">
        <v>11</v>
      </c>
    </row>
    <row r="24" spans="2:6" x14ac:dyDescent="0.25">
      <c r="B24">
        <v>20</v>
      </c>
      <c r="C24" t="s">
        <v>17</v>
      </c>
    </row>
    <row r="25" spans="2:6" x14ac:dyDescent="0.25">
      <c r="B25">
        <v>21</v>
      </c>
      <c r="C25" t="s">
        <v>18</v>
      </c>
    </row>
    <row r="26" spans="2:6" x14ac:dyDescent="0.25">
      <c r="B26">
        <v>22</v>
      </c>
      <c r="C26" t="s">
        <v>19</v>
      </c>
    </row>
    <row r="27" spans="2:6" x14ac:dyDescent="0.25">
      <c r="B27">
        <v>23</v>
      </c>
      <c r="C27" t="s">
        <v>20</v>
      </c>
    </row>
    <row r="28" spans="2:6" x14ac:dyDescent="0.25">
      <c r="B28">
        <v>24</v>
      </c>
      <c r="C28" t="s">
        <v>21</v>
      </c>
    </row>
    <row r="29" spans="2:6" x14ac:dyDescent="0.25">
      <c r="B29">
        <v>25</v>
      </c>
      <c r="C29" t="s">
        <v>22</v>
      </c>
    </row>
    <row r="30" spans="2:6" x14ac:dyDescent="0.25">
      <c r="B30">
        <v>26</v>
      </c>
      <c r="C30" t="s">
        <v>23</v>
      </c>
    </row>
    <row r="31" spans="2:6" x14ac:dyDescent="0.25">
      <c r="B31">
        <v>27</v>
      </c>
      <c r="C31" t="s">
        <v>24</v>
      </c>
    </row>
    <row r="32" spans="2:6" x14ac:dyDescent="0.25">
      <c r="B32">
        <v>28</v>
      </c>
      <c r="C32" t="s">
        <v>25</v>
      </c>
    </row>
    <row r="33" spans="2:3" x14ac:dyDescent="0.25">
      <c r="B33">
        <v>29</v>
      </c>
      <c r="C33" t="s">
        <v>26</v>
      </c>
    </row>
    <row r="34" spans="2:3" x14ac:dyDescent="0.25">
      <c r="B34">
        <v>30</v>
      </c>
      <c r="C34" t="s">
        <v>24</v>
      </c>
    </row>
    <row r="35" spans="2:3" x14ac:dyDescent="0.25">
      <c r="B35">
        <v>31</v>
      </c>
      <c r="C35" t="s">
        <v>27</v>
      </c>
    </row>
    <row r="36" spans="2:3" x14ac:dyDescent="0.25">
      <c r="B36">
        <v>32</v>
      </c>
      <c r="C36" t="s">
        <v>20</v>
      </c>
    </row>
    <row r="37" spans="2:3" x14ac:dyDescent="0.25">
      <c r="B37">
        <v>33</v>
      </c>
      <c r="C37" t="s">
        <v>28</v>
      </c>
    </row>
    <row r="38" spans="2:3" x14ac:dyDescent="0.25">
      <c r="B38">
        <v>34</v>
      </c>
      <c r="C38" t="s">
        <v>26</v>
      </c>
    </row>
    <row r="39" spans="2:3" x14ac:dyDescent="0.25">
      <c r="B39">
        <v>35</v>
      </c>
      <c r="C39" t="s">
        <v>26</v>
      </c>
    </row>
    <row r="40" spans="2:3" x14ac:dyDescent="0.25">
      <c r="B40">
        <v>36</v>
      </c>
      <c r="C40" t="s">
        <v>26</v>
      </c>
    </row>
    <row r="41" spans="2:3" x14ac:dyDescent="0.25">
      <c r="B41">
        <v>37</v>
      </c>
      <c r="C41" t="s">
        <v>26</v>
      </c>
    </row>
    <row r="42" spans="2:3" x14ac:dyDescent="0.25">
      <c r="B42">
        <v>38</v>
      </c>
      <c r="C42" t="s">
        <v>26</v>
      </c>
    </row>
    <row r="43" spans="2:3" x14ac:dyDescent="0.25">
      <c r="B43">
        <v>39</v>
      </c>
      <c r="C43" t="s">
        <v>26</v>
      </c>
    </row>
    <row r="44" spans="2:3" x14ac:dyDescent="0.25">
      <c r="B44">
        <v>40</v>
      </c>
      <c r="C44" t="s">
        <v>26</v>
      </c>
    </row>
    <row r="45" spans="2:3" x14ac:dyDescent="0.25">
      <c r="B45">
        <v>41</v>
      </c>
      <c r="C45" t="s">
        <v>26</v>
      </c>
    </row>
    <row r="46" spans="2:3" x14ac:dyDescent="0.25">
      <c r="B46">
        <v>42</v>
      </c>
      <c r="C46" t="s">
        <v>26</v>
      </c>
    </row>
    <row r="47" spans="2:3" x14ac:dyDescent="0.25">
      <c r="B47">
        <v>43</v>
      </c>
      <c r="C47" t="s">
        <v>26</v>
      </c>
    </row>
    <row r="48" spans="2:3" x14ac:dyDescent="0.25">
      <c r="B48">
        <v>44</v>
      </c>
      <c r="C48" t="s">
        <v>26</v>
      </c>
    </row>
    <row r="49" spans="2:3" x14ac:dyDescent="0.25">
      <c r="B49">
        <v>45</v>
      </c>
      <c r="C49" t="s">
        <v>26</v>
      </c>
    </row>
    <row r="50" spans="2:3" x14ac:dyDescent="0.25">
      <c r="B50">
        <v>46</v>
      </c>
      <c r="C50" t="s">
        <v>26</v>
      </c>
    </row>
    <row r="51" spans="2:3" x14ac:dyDescent="0.25">
      <c r="B51">
        <v>47</v>
      </c>
      <c r="C51" t="s">
        <v>26</v>
      </c>
    </row>
    <row r="52" spans="2:3" x14ac:dyDescent="0.25">
      <c r="B52">
        <v>48</v>
      </c>
      <c r="C52" t="s">
        <v>26</v>
      </c>
    </row>
    <row r="53" spans="2:3" x14ac:dyDescent="0.25">
      <c r="B53">
        <v>49</v>
      </c>
      <c r="C53" t="s">
        <v>26</v>
      </c>
    </row>
    <row r="54" spans="2:3" x14ac:dyDescent="0.25">
      <c r="B54">
        <v>50</v>
      </c>
      <c r="C54" t="s">
        <v>26</v>
      </c>
    </row>
    <row r="55" spans="2:3" x14ac:dyDescent="0.25">
      <c r="B55">
        <v>51</v>
      </c>
      <c r="C55" t="s">
        <v>26</v>
      </c>
    </row>
    <row r="56" spans="2:3" x14ac:dyDescent="0.25">
      <c r="B56">
        <v>52</v>
      </c>
      <c r="C56" t="s">
        <v>26</v>
      </c>
    </row>
    <row r="57" spans="2:3" x14ac:dyDescent="0.25">
      <c r="B57">
        <v>53</v>
      </c>
      <c r="C57" t="s">
        <v>26</v>
      </c>
    </row>
    <row r="58" spans="2:3" x14ac:dyDescent="0.25">
      <c r="B58">
        <v>54</v>
      </c>
      <c r="C58" t="s">
        <v>26</v>
      </c>
    </row>
    <row r="59" spans="2:3" x14ac:dyDescent="0.25">
      <c r="B59">
        <v>55</v>
      </c>
      <c r="C59" t="s">
        <v>26</v>
      </c>
    </row>
    <row r="60" spans="2:3" x14ac:dyDescent="0.25">
      <c r="B60">
        <v>56</v>
      </c>
      <c r="C60" t="s">
        <v>26</v>
      </c>
    </row>
    <row r="61" spans="2:3" x14ac:dyDescent="0.25">
      <c r="B61">
        <v>57</v>
      </c>
      <c r="C61" t="s">
        <v>26</v>
      </c>
    </row>
    <row r="62" spans="2:3" x14ac:dyDescent="0.25">
      <c r="B62">
        <v>58</v>
      </c>
      <c r="C62" t="s">
        <v>26</v>
      </c>
    </row>
    <row r="63" spans="2:3" x14ac:dyDescent="0.25">
      <c r="B63">
        <v>59</v>
      </c>
      <c r="C63" t="s">
        <v>26</v>
      </c>
    </row>
    <row r="64" spans="2:3" x14ac:dyDescent="0.25">
      <c r="B64">
        <v>60</v>
      </c>
      <c r="C64" t="s">
        <v>26</v>
      </c>
    </row>
    <row r="65" spans="2:3" x14ac:dyDescent="0.25">
      <c r="B65">
        <v>61</v>
      </c>
      <c r="C65" t="s">
        <v>26</v>
      </c>
    </row>
    <row r="66" spans="2:3" x14ac:dyDescent="0.25">
      <c r="B66">
        <v>62</v>
      </c>
      <c r="C66" t="s">
        <v>26</v>
      </c>
    </row>
    <row r="67" spans="2:3" x14ac:dyDescent="0.25">
      <c r="B67">
        <v>63</v>
      </c>
      <c r="C67" t="s">
        <v>26</v>
      </c>
    </row>
    <row r="68" spans="2:3" x14ac:dyDescent="0.25">
      <c r="B68">
        <v>64</v>
      </c>
      <c r="C68" t="s">
        <v>26</v>
      </c>
    </row>
    <row r="69" spans="2:3" x14ac:dyDescent="0.25">
      <c r="B69">
        <v>65</v>
      </c>
      <c r="C69" t="s">
        <v>26</v>
      </c>
    </row>
    <row r="70" spans="2:3" x14ac:dyDescent="0.25">
      <c r="B70">
        <v>66</v>
      </c>
      <c r="C70" t="s">
        <v>26</v>
      </c>
    </row>
  </sheetData>
  <mergeCells count="2">
    <mergeCell ref="B2:C2"/>
    <mergeCell ref="E2:F2"/>
  </mergeCells>
  <pageMargins left="0.7" right="0.7" top="0.75" bottom="0.75" header="0.3" footer="0.3"/>
  <pageSetup orientation="portrait" horizontalDpi="1200" verticalDpi="1200" r:id="rId1"/>
  <tableParts count="2"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70"/>
  <sheetViews>
    <sheetView tabSelected="1" workbookViewId="0">
      <selection activeCell="G28" sqref="G28"/>
    </sheetView>
  </sheetViews>
  <sheetFormatPr defaultRowHeight="15" x14ac:dyDescent="0.25"/>
  <cols>
    <col min="2" max="2" width="9.85546875" bestFit="1" customWidth="1"/>
    <col min="3" max="3" width="11.28515625" bestFit="1" customWidth="1"/>
    <col min="5" max="5" width="9.85546875" bestFit="1" customWidth="1"/>
    <col min="6" max="6" width="11.28515625" bestFit="1" customWidth="1"/>
    <col min="8" max="8" width="14.5703125" bestFit="1" customWidth="1"/>
    <col min="9" max="9" width="36.5703125" style="4" bestFit="1" customWidth="1"/>
  </cols>
  <sheetData>
    <row r="2" spans="2:9" x14ac:dyDescent="0.25">
      <c r="B2" s="10" t="s">
        <v>62</v>
      </c>
      <c r="C2" s="10"/>
      <c r="E2" s="10" t="s">
        <v>37</v>
      </c>
      <c r="F2" s="10"/>
      <c r="H2" t="s">
        <v>48</v>
      </c>
      <c r="I2" s="4">
        <f>'Instruction 6'!I2+1</f>
        <v>7</v>
      </c>
    </row>
    <row r="3" spans="2:9" x14ac:dyDescent="0.25">
      <c r="B3" t="s">
        <v>30</v>
      </c>
      <c r="C3" t="s">
        <v>29</v>
      </c>
      <c r="E3" t="s">
        <v>30</v>
      </c>
      <c r="F3" t="s">
        <v>29</v>
      </c>
      <c r="H3" t="s">
        <v>31</v>
      </c>
      <c r="I3" t="str">
        <f>C11</f>
        <v>0xC0BA0000</v>
      </c>
    </row>
    <row r="4" spans="2:9" x14ac:dyDescent="0.25">
      <c r="B4">
        <v>0</v>
      </c>
      <c r="C4" t="s">
        <v>0</v>
      </c>
      <c r="E4">
        <v>0</v>
      </c>
      <c r="F4" t="str">
        <f>Table246810121416[[#This Row],[Data]]</f>
        <v>0x00000000</v>
      </c>
      <c r="H4" t="s">
        <v>33</v>
      </c>
      <c r="I4" s="7" t="s">
        <v>57</v>
      </c>
    </row>
    <row r="5" spans="2:9" x14ac:dyDescent="0.25">
      <c r="B5">
        <v>1</v>
      </c>
      <c r="C5" t="s">
        <v>1</v>
      </c>
      <c r="E5">
        <v>1</v>
      </c>
      <c r="F5" t="str">
        <f>Table246810121416[[#This Row],[Data]]</f>
        <v>0x00000000</v>
      </c>
      <c r="H5" t="s">
        <v>32</v>
      </c>
      <c r="I5" s="4" t="s">
        <v>39</v>
      </c>
    </row>
    <row r="6" spans="2:9" x14ac:dyDescent="0.25">
      <c r="B6">
        <v>2</v>
      </c>
      <c r="C6" t="s">
        <v>2</v>
      </c>
      <c r="E6">
        <v>2</v>
      </c>
      <c r="F6" t="str">
        <f>Table246810121416[[#This Row],[Data]]</f>
        <v>X</v>
      </c>
      <c r="H6" t="s">
        <v>34</v>
      </c>
      <c r="I6" s="4" t="s">
        <v>40</v>
      </c>
    </row>
    <row r="7" spans="2:9" x14ac:dyDescent="0.25">
      <c r="B7">
        <v>3</v>
      </c>
      <c r="C7" t="s">
        <v>3</v>
      </c>
      <c r="E7">
        <v>3</v>
      </c>
      <c r="F7" t="str">
        <f>Table246810121416[[#This Row],[Data]]</f>
        <v>X</v>
      </c>
      <c r="H7" t="s">
        <v>35</v>
      </c>
      <c r="I7" s="4">
        <v>11</v>
      </c>
    </row>
    <row r="8" spans="2:9" x14ac:dyDescent="0.25">
      <c r="B8">
        <v>4</v>
      </c>
      <c r="C8" t="s">
        <v>4</v>
      </c>
      <c r="E8">
        <v>4</v>
      </c>
      <c r="F8" t="str">
        <f>Table246810121416[[#This Row],[Data]]</f>
        <v>X</v>
      </c>
      <c r="H8" t="s">
        <v>36</v>
      </c>
      <c r="I8" s="4">
        <v>10</v>
      </c>
    </row>
    <row r="9" spans="2:9" x14ac:dyDescent="0.25">
      <c r="B9">
        <v>5</v>
      </c>
      <c r="C9" t="s">
        <v>5</v>
      </c>
      <c r="E9">
        <v>5</v>
      </c>
      <c r="F9" t="str">
        <f>Table246810121416[[#This Row],[Data]]</f>
        <v>0x0000000A</v>
      </c>
      <c r="H9" t="s">
        <v>41</v>
      </c>
      <c r="I9" s="4">
        <v>0</v>
      </c>
    </row>
    <row r="10" spans="2:9" x14ac:dyDescent="0.25">
      <c r="B10">
        <v>6</v>
      </c>
      <c r="C10" t="s">
        <v>6</v>
      </c>
      <c r="E10">
        <v>6</v>
      </c>
      <c r="F10" t="str">
        <f>Table246810121416[[#This Row],[Data]]</f>
        <v>0x00000000</v>
      </c>
      <c r="H10" t="s">
        <v>42</v>
      </c>
      <c r="I10" s="4">
        <f>I9/4</f>
        <v>0</v>
      </c>
    </row>
    <row r="11" spans="2:9" x14ac:dyDescent="0.25">
      <c r="B11">
        <v>7</v>
      </c>
      <c r="C11" s="1" t="s">
        <v>7</v>
      </c>
      <c r="E11">
        <v>7</v>
      </c>
      <c r="F11" t="str">
        <f>Table246810121416[[#This Row],[Data]]</f>
        <v>X</v>
      </c>
      <c r="H11" t="s">
        <v>109</v>
      </c>
      <c r="I11" s="4" t="str">
        <f ca="1">CELL("contents", INDIRECT(ADDRESS(I2 + 2, 2,,,"Overview")))</f>
        <v xml:space="preserve">RD R11 (R10) </v>
      </c>
    </row>
    <row r="12" spans="2:9" x14ac:dyDescent="0.25">
      <c r="B12">
        <v>8</v>
      </c>
      <c r="C12" t="s">
        <v>8</v>
      </c>
      <c r="E12">
        <v>8</v>
      </c>
      <c r="F12" t="str">
        <f>Table246810121416[[#This Row],[Data]]</f>
        <v>X</v>
      </c>
      <c r="H12" t="s">
        <v>110</v>
      </c>
      <c r="I12" s="4" t="str">
        <f ca="1">CELL("contents", INDIRECT(ADDRESS(I2 + 2, 3,,,"Overview")))</f>
        <v>// Load the content(data) of address in reg-10 in reg-11</v>
      </c>
    </row>
    <row r="13" spans="2:9" x14ac:dyDescent="0.25">
      <c r="B13">
        <v>9</v>
      </c>
      <c r="C13" t="s">
        <v>9</v>
      </c>
      <c r="E13">
        <v>9</v>
      </c>
      <c r="F13" t="str">
        <f>Table246810121416[[#This Row],[Data]]</f>
        <v>X</v>
      </c>
    </row>
    <row r="14" spans="2:9" x14ac:dyDescent="0.25">
      <c r="B14">
        <v>10</v>
      </c>
      <c r="C14" t="s">
        <v>10</v>
      </c>
      <c r="E14">
        <v>10</v>
      </c>
      <c r="F14" t="str">
        <f>Table246810121416[[#This Row],[Data]]</f>
        <v>0x00000060</v>
      </c>
    </row>
    <row r="15" spans="2:9" x14ac:dyDescent="0.25">
      <c r="B15">
        <v>11</v>
      </c>
      <c r="C15" t="s">
        <v>11</v>
      </c>
      <c r="E15">
        <v>11</v>
      </c>
      <c r="F15" s="5" t="str">
        <f>C28</f>
        <v>0x00000006</v>
      </c>
    </row>
    <row r="16" spans="2:9" x14ac:dyDescent="0.25">
      <c r="B16">
        <v>12</v>
      </c>
      <c r="C16" t="s">
        <v>12</v>
      </c>
      <c r="E16">
        <v>12</v>
      </c>
      <c r="F16" t="str">
        <f>Table246810121416[[#This Row],[Data]]</f>
        <v>X</v>
      </c>
    </row>
    <row r="17" spans="2:6" x14ac:dyDescent="0.25">
      <c r="B17">
        <v>13</v>
      </c>
      <c r="C17" t="s">
        <v>1</v>
      </c>
      <c r="E17">
        <v>13</v>
      </c>
      <c r="F17" t="str">
        <f>Table246810121416[[#This Row],[Data]]</f>
        <v>0x000000DC</v>
      </c>
    </row>
    <row r="18" spans="2:6" x14ac:dyDescent="0.25">
      <c r="B18">
        <v>14</v>
      </c>
      <c r="C18" t="s">
        <v>13</v>
      </c>
      <c r="E18">
        <v>14</v>
      </c>
      <c r="F18" t="str">
        <f>Table246810121416[[#This Row],[Data]]</f>
        <v>X</v>
      </c>
    </row>
    <row r="19" spans="2:6" x14ac:dyDescent="0.25">
      <c r="B19">
        <v>15</v>
      </c>
      <c r="C19" t="s">
        <v>14</v>
      </c>
      <c r="E19">
        <v>15</v>
      </c>
      <c r="F19" t="str">
        <f>Table246810121416[[#This Row],[Data]]</f>
        <v>X</v>
      </c>
    </row>
    <row r="20" spans="2:6" x14ac:dyDescent="0.25">
      <c r="B20">
        <v>16</v>
      </c>
      <c r="C20" t="s">
        <v>15</v>
      </c>
    </row>
    <row r="21" spans="2:6" x14ac:dyDescent="0.25">
      <c r="B21">
        <v>17</v>
      </c>
      <c r="C21" t="s">
        <v>10</v>
      </c>
    </row>
    <row r="22" spans="2:6" x14ac:dyDescent="0.25">
      <c r="B22">
        <v>18</v>
      </c>
      <c r="C22" t="s">
        <v>16</v>
      </c>
    </row>
    <row r="23" spans="2:6" x14ac:dyDescent="0.25">
      <c r="B23">
        <v>19</v>
      </c>
      <c r="C23" t="s">
        <v>11</v>
      </c>
    </row>
    <row r="24" spans="2:6" x14ac:dyDescent="0.25">
      <c r="B24">
        <v>20</v>
      </c>
      <c r="C24" t="s">
        <v>17</v>
      </c>
    </row>
    <row r="25" spans="2:6" x14ac:dyDescent="0.25">
      <c r="B25">
        <v>21</v>
      </c>
      <c r="C25" t="s">
        <v>18</v>
      </c>
    </row>
    <row r="26" spans="2:6" x14ac:dyDescent="0.25">
      <c r="B26">
        <v>22</v>
      </c>
      <c r="C26" t="s">
        <v>19</v>
      </c>
    </row>
    <row r="27" spans="2:6" x14ac:dyDescent="0.25">
      <c r="B27">
        <v>23</v>
      </c>
      <c r="C27" t="s">
        <v>20</v>
      </c>
    </row>
    <row r="28" spans="2:6" x14ac:dyDescent="0.25">
      <c r="B28">
        <v>24</v>
      </c>
      <c r="C28" s="9" t="s">
        <v>21</v>
      </c>
    </row>
    <row r="29" spans="2:6" x14ac:dyDescent="0.25">
      <c r="B29">
        <v>25</v>
      </c>
      <c r="C29" t="s">
        <v>22</v>
      </c>
    </row>
    <row r="30" spans="2:6" x14ac:dyDescent="0.25">
      <c r="B30">
        <v>26</v>
      </c>
      <c r="C30" t="s">
        <v>23</v>
      </c>
    </row>
    <row r="31" spans="2:6" x14ac:dyDescent="0.25">
      <c r="B31">
        <v>27</v>
      </c>
      <c r="C31" t="s">
        <v>24</v>
      </c>
    </row>
    <row r="32" spans="2:6" x14ac:dyDescent="0.25">
      <c r="B32">
        <v>28</v>
      </c>
      <c r="C32" t="s">
        <v>25</v>
      </c>
    </row>
    <row r="33" spans="2:3" x14ac:dyDescent="0.25">
      <c r="B33">
        <v>29</v>
      </c>
      <c r="C33" t="s">
        <v>26</v>
      </c>
    </row>
    <row r="34" spans="2:3" x14ac:dyDescent="0.25">
      <c r="B34">
        <v>30</v>
      </c>
      <c r="C34" t="s">
        <v>24</v>
      </c>
    </row>
    <row r="35" spans="2:3" x14ac:dyDescent="0.25">
      <c r="B35">
        <v>31</v>
      </c>
      <c r="C35" t="s">
        <v>27</v>
      </c>
    </row>
    <row r="36" spans="2:3" x14ac:dyDescent="0.25">
      <c r="B36">
        <v>32</v>
      </c>
      <c r="C36" t="s">
        <v>20</v>
      </c>
    </row>
    <row r="37" spans="2:3" x14ac:dyDescent="0.25">
      <c r="B37">
        <v>33</v>
      </c>
      <c r="C37" t="s">
        <v>28</v>
      </c>
    </row>
    <row r="38" spans="2:3" x14ac:dyDescent="0.25">
      <c r="B38">
        <v>34</v>
      </c>
      <c r="C38" t="s">
        <v>26</v>
      </c>
    </row>
    <row r="39" spans="2:3" x14ac:dyDescent="0.25">
      <c r="B39">
        <v>35</v>
      </c>
      <c r="C39" t="s">
        <v>26</v>
      </c>
    </row>
    <row r="40" spans="2:3" x14ac:dyDescent="0.25">
      <c r="B40">
        <v>36</v>
      </c>
      <c r="C40" t="s">
        <v>26</v>
      </c>
    </row>
    <row r="41" spans="2:3" x14ac:dyDescent="0.25">
      <c r="B41">
        <v>37</v>
      </c>
      <c r="C41" t="s">
        <v>26</v>
      </c>
    </row>
    <row r="42" spans="2:3" x14ac:dyDescent="0.25">
      <c r="B42">
        <v>38</v>
      </c>
      <c r="C42" t="s">
        <v>26</v>
      </c>
    </row>
    <row r="43" spans="2:3" x14ac:dyDescent="0.25">
      <c r="B43">
        <v>39</v>
      </c>
      <c r="C43" t="s">
        <v>26</v>
      </c>
    </row>
    <row r="44" spans="2:3" x14ac:dyDescent="0.25">
      <c r="B44">
        <v>40</v>
      </c>
      <c r="C44" t="s">
        <v>26</v>
      </c>
    </row>
    <row r="45" spans="2:3" x14ac:dyDescent="0.25">
      <c r="B45">
        <v>41</v>
      </c>
      <c r="C45" t="s">
        <v>26</v>
      </c>
    </row>
    <row r="46" spans="2:3" x14ac:dyDescent="0.25">
      <c r="B46">
        <v>42</v>
      </c>
      <c r="C46" t="s">
        <v>26</v>
      </c>
    </row>
    <row r="47" spans="2:3" x14ac:dyDescent="0.25">
      <c r="B47">
        <v>43</v>
      </c>
      <c r="C47" t="s">
        <v>26</v>
      </c>
    </row>
    <row r="48" spans="2:3" x14ac:dyDescent="0.25">
      <c r="B48">
        <v>44</v>
      </c>
      <c r="C48" t="s">
        <v>26</v>
      </c>
    </row>
    <row r="49" spans="2:3" x14ac:dyDescent="0.25">
      <c r="B49">
        <v>45</v>
      </c>
      <c r="C49" t="s">
        <v>26</v>
      </c>
    </row>
    <row r="50" spans="2:3" x14ac:dyDescent="0.25">
      <c r="B50">
        <v>46</v>
      </c>
      <c r="C50" t="s">
        <v>26</v>
      </c>
    </row>
    <row r="51" spans="2:3" x14ac:dyDescent="0.25">
      <c r="B51">
        <v>47</v>
      </c>
      <c r="C51" t="s">
        <v>26</v>
      </c>
    </row>
    <row r="52" spans="2:3" x14ac:dyDescent="0.25">
      <c r="B52">
        <v>48</v>
      </c>
      <c r="C52" t="s">
        <v>26</v>
      </c>
    </row>
    <row r="53" spans="2:3" x14ac:dyDescent="0.25">
      <c r="B53">
        <v>49</v>
      </c>
      <c r="C53" t="s">
        <v>26</v>
      </c>
    </row>
    <row r="54" spans="2:3" x14ac:dyDescent="0.25">
      <c r="B54">
        <v>50</v>
      </c>
      <c r="C54" t="s">
        <v>26</v>
      </c>
    </row>
    <row r="55" spans="2:3" x14ac:dyDescent="0.25">
      <c r="B55">
        <v>51</v>
      </c>
      <c r="C55" t="s">
        <v>26</v>
      </c>
    </row>
    <row r="56" spans="2:3" x14ac:dyDescent="0.25">
      <c r="B56">
        <v>52</v>
      </c>
      <c r="C56" t="s">
        <v>26</v>
      </c>
    </row>
    <row r="57" spans="2:3" x14ac:dyDescent="0.25">
      <c r="B57">
        <v>53</v>
      </c>
      <c r="C57" t="s">
        <v>26</v>
      </c>
    </row>
    <row r="58" spans="2:3" x14ac:dyDescent="0.25">
      <c r="B58">
        <v>54</v>
      </c>
      <c r="C58" t="s">
        <v>26</v>
      </c>
    </row>
    <row r="59" spans="2:3" x14ac:dyDescent="0.25">
      <c r="B59">
        <v>55</v>
      </c>
      <c r="C59" t="s">
        <v>26</v>
      </c>
    </row>
    <row r="60" spans="2:3" x14ac:dyDescent="0.25">
      <c r="B60">
        <v>56</v>
      </c>
      <c r="C60" t="s">
        <v>26</v>
      </c>
    </row>
    <row r="61" spans="2:3" x14ac:dyDescent="0.25">
      <c r="B61">
        <v>57</v>
      </c>
      <c r="C61" t="s">
        <v>26</v>
      </c>
    </row>
    <row r="62" spans="2:3" x14ac:dyDescent="0.25">
      <c r="B62">
        <v>58</v>
      </c>
      <c r="C62" t="s">
        <v>26</v>
      </c>
    </row>
    <row r="63" spans="2:3" x14ac:dyDescent="0.25">
      <c r="B63">
        <v>59</v>
      </c>
      <c r="C63" t="s">
        <v>26</v>
      </c>
    </row>
    <row r="64" spans="2:3" x14ac:dyDescent="0.25">
      <c r="B64">
        <v>60</v>
      </c>
      <c r="C64" t="s">
        <v>26</v>
      </c>
    </row>
    <row r="65" spans="2:3" x14ac:dyDescent="0.25">
      <c r="B65">
        <v>61</v>
      </c>
      <c r="C65" t="s">
        <v>26</v>
      </c>
    </row>
    <row r="66" spans="2:3" x14ac:dyDescent="0.25">
      <c r="B66">
        <v>62</v>
      </c>
      <c r="C66" t="s">
        <v>26</v>
      </c>
    </row>
    <row r="67" spans="2:3" x14ac:dyDescent="0.25">
      <c r="B67">
        <v>63</v>
      </c>
      <c r="C67" t="s">
        <v>26</v>
      </c>
    </row>
    <row r="68" spans="2:3" x14ac:dyDescent="0.25">
      <c r="B68">
        <v>64</v>
      </c>
      <c r="C68" t="s">
        <v>26</v>
      </c>
    </row>
    <row r="69" spans="2:3" x14ac:dyDescent="0.25">
      <c r="B69">
        <v>65</v>
      </c>
      <c r="C69" t="s">
        <v>26</v>
      </c>
    </row>
    <row r="70" spans="2:3" x14ac:dyDescent="0.25">
      <c r="B70">
        <v>66</v>
      </c>
      <c r="C70" t="s">
        <v>26</v>
      </c>
    </row>
  </sheetData>
  <mergeCells count="2">
    <mergeCell ref="B2:C2"/>
    <mergeCell ref="E2:F2"/>
  </mergeCells>
  <pageMargins left="0.7" right="0.7" top="0.75" bottom="0.75" header="0.3" footer="0.3"/>
  <pageSetup orientation="portrait" horizontalDpi="1200" verticalDpi="1200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Overview</vt:lpstr>
      <vt:lpstr>Instruction 0</vt:lpstr>
      <vt:lpstr>Instruction 1</vt:lpstr>
      <vt:lpstr>Instruction 2</vt:lpstr>
      <vt:lpstr>Instruction 3</vt:lpstr>
      <vt:lpstr>Instruction 4</vt:lpstr>
      <vt:lpstr>Instruction 5</vt:lpstr>
      <vt:lpstr>Instruction 6</vt:lpstr>
      <vt:lpstr>Instruction 7</vt:lpstr>
      <vt:lpstr>Instruction 8</vt:lpstr>
      <vt:lpstr>Instruction 9</vt:lpstr>
      <vt:lpstr>Instruction 10</vt:lpstr>
      <vt:lpstr>Instruction 11</vt:lpstr>
      <vt:lpstr>Instruction 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Zeagler</dc:creator>
  <cp:lastModifiedBy>Mark Zeagler</cp:lastModifiedBy>
  <dcterms:created xsi:type="dcterms:W3CDTF">2018-03-09T19:42:18Z</dcterms:created>
  <dcterms:modified xsi:type="dcterms:W3CDTF">2018-03-12T19:27:08Z</dcterms:modified>
</cp:coreProperties>
</file>