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gh-Level Schedule" sheetId="1" r:id="rId3"/>
    <sheet state="visible" name="Detailed Schedul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0">
      <text>
        <t xml:space="preserve">lol
	-Mark Zeagler</t>
      </text>
    </comment>
  </commentList>
</comments>
</file>

<file path=xl/sharedStrings.xml><?xml version="1.0" encoding="utf-8"?>
<sst xmlns="http://schemas.openxmlformats.org/spreadsheetml/2006/main" count="146" uniqueCount="75">
  <si>
    <t>Task</t>
  </si>
  <si>
    <t>Labor Hours</t>
  </si>
  <si>
    <t>Schedule Hours</t>
  </si>
  <si>
    <t>1 GUI</t>
  </si>
  <si>
    <t>1.1 General Page</t>
  </si>
  <si>
    <t>Calculated Value</t>
  </si>
  <si>
    <t>1.1.1 Description Panel</t>
  </si>
  <si>
    <t>Base Value</t>
  </si>
  <si>
    <t>1.1.1.1 Display Description</t>
  </si>
  <si>
    <t>1.1.1.2 Edit Description</t>
  </si>
  <si>
    <t>1.1.2 Manager Panel</t>
  </si>
  <si>
    <t>1.1.2.1 Display Manager</t>
  </si>
  <si>
    <t>1.1.2.2 Edit Manager</t>
  </si>
  <si>
    <t>1.1.2.2.1 Create new Manager</t>
  </si>
  <si>
    <t>1.1.2.2.2 Promote Team Member to Manager</t>
  </si>
  <si>
    <t>1.1.3 Members Panel</t>
  </si>
  <si>
    <t>1.1.3.1 Display Team Members</t>
  </si>
  <si>
    <t>1.1.3.2 Add Team Member</t>
  </si>
  <si>
    <t>1.1.3.3 Edit Team Members</t>
  </si>
  <si>
    <t>1.1.3.4 Display Team Members Effort</t>
  </si>
  <si>
    <t>1.1.3.5 Delete Team Member (just archives them)</t>
  </si>
  <si>
    <t>1.1.4 Risks Panel</t>
  </si>
  <si>
    <t>1.1.4.1 Display Risks</t>
  </si>
  <si>
    <t>1.1.4.2 Add Risk</t>
  </si>
  <si>
    <t>1.1.4.3 Edit Risk</t>
  </si>
  <si>
    <t>1.1.4.4 Delete Risk</t>
  </si>
  <si>
    <t>1.2 Requirements Page</t>
  </si>
  <si>
    <t>1.2.1 Display Requirements</t>
  </si>
  <si>
    <t>1.2.2 Edit Requirements (Including to mark complete?)</t>
  </si>
  <si>
    <t>1.2.3 Delete Requirements</t>
  </si>
  <si>
    <t>1.3 Effort Tracking and Monitoring Page</t>
  </si>
  <si>
    <t>1.3.1 Display expended Effort</t>
  </si>
  <si>
    <t>1.3.1.1 Display Total Effort</t>
  </si>
  <si>
    <t>1.3.1.2 Display effort by EffortType</t>
  </si>
  <si>
    <t>1.3.2 Submit new Effort</t>
  </si>
  <si>
    <t>1.3.2.1 Force by schedule standards (day or week)</t>
  </si>
  <si>
    <t>1.3.2.2 Add effort by contributing Person and EffortType</t>
  </si>
  <si>
    <t>1.4 Help Page</t>
  </si>
  <si>
    <t>1.4.1 Pop-up Stage</t>
  </si>
  <si>
    <t>1.5 About Page</t>
  </si>
  <si>
    <t>1.5.1 Pop-up Stage</t>
  </si>
  <si>
    <t>1.5.2 Display information about us! :D</t>
  </si>
  <si>
    <t>1.6 Settings Page</t>
  </si>
  <si>
    <t>1.6.1 Pop-up Stage</t>
  </si>
  <si>
    <t>1.6.2 Settings for:</t>
  </si>
  <si>
    <t>1.6.2.1 Day/Week standard</t>
  </si>
  <si>
    <t>1.6.2.2 # of Managers</t>
  </si>
  <si>
    <t xml:space="preserve">1.6.2.3 </t>
  </si>
  <si>
    <t>1.7 Load/Save Pages</t>
  </si>
  <si>
    <t>1.7.1 Pop-up Stage</t>
  </si>
  <si>
    <t>1.7.2 If loading, prompt user to save first</t>
  </si>
  <si>
    <t>1.7.3 On first “Save” or “Save As”, prompt user to specify file name/location. On subsequent uses of “Save”, use that location and filename (persist across opening/closing of GUI)</t>
  </si>
  <si>
    <t>1.7.4 On “Save As”, save as the specified filename/location each time</t>
  </si>
  <si>
    <t>2 Back-end System</t>
  </si>
  <si>
    <t>2.1 Team organization</t>
  </si>
  <si>
    <t>2.1.1 Team class</t>
  </si>
  <si>
    <t>2.1.1.1 Add Person instances</t>
  </si>
  <si>
    <t>2.1.1.2 Remove Person instances</t>
  </si>
  <si>
    <t>2.1.1.3 Provide Total Team Effort</t>
  </si>
  <si>
    <t>2.1.1.4 Provide Team Effort for given EffortType</t>
  </si>
  <si>
    <r>
      <rPr/>
      <t>2.1.2</t>
    </r>
    <r>
      <t xml:space="preserve"> Person abstract class</t>
    </r>
  </si>
  <si>
    <t>2.1.2.1 Report Effort to ProjectEffort</t>
  </si>
  <si>
    <t>2.1.3 Programmer class</t>
  </si>
  <si>
    <t>2.1.3.1 Promote to Manager</t>
  </si>
  <si>
    <t>2.1.4 Manager class</t>
  </si>
  <si>
    <t>2.4.1.1 Demote to Programmer</t>
  </si>
  <si>
    <t>2.2 Effort Monitoring and Tracking System</t>
  </si>
  <si>
    <t>2.2.1 ProjectEffort class</t>
  </si>
  <si>
    <t>2.2.1.1 Stores all Effort instances for the project</t>
  </si>
  <si>
    <t>2.2.1.2 Can provide List&lt;Effort&gt; of</t>
  </si>
  <si>
    <t>2.2.2 Effort class</t>
  </si>
  <si>
    <t>2.2.3 EffortType enum</t>
  </si>
  <si>
    <t>2.3 Load/Save Status</t>
  </si>
  <si>
    <t>TOTAL</t>
  </si>
  <si>
    <r>
      <rPr/>
      <t>2.1.2</t>
    </r>
    <r>
      <t xml:space="preserve"> Person abstract class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</si>
</sst>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rgb="FF000000"/>
      <name val="Arial"/>
    </font>
    <font/>
    <font>
      <i/>
      <sz val="11.0"/>
      <color rgb="FF000000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horizontal="center" readingOrder="0"/>
    </xf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1" fillId="3" fontId="4" numFmtId="0" xfId="0" applyAlignment="1" applyBorder="1" applyFont="1">
      <alignment horizontal="center" readingOrder="0" vertical="top"/>
    </xf>
    <xf borderId="1" fillId="2" fontId="4" numFmtId="0" xfId="0" applyAlignment="1" applyBorder="1" applyFont="1">
      <alignment horizontal="center" vertical="top"/>
    </xf>
    <xf borderId="1" fillId="3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center" vertical="top"/>
    </xf>
    <xf borderId="1" fillId="0" fontId="5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0" fontId="6" numFmtId="0" xfId="0" applyAlignment="1" applyBorder="1" applyFont="1">
      <alignment readingOrder="0"/>
    </xf>
    <xf borderId="3" fillId="2" fontId="6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1" fillId="5" fontId="6" numFmtId="0" xfId="0" applyAlignment="1" applyBorder="1" applyFill="1" applyFont="1">
      <alignment vertical="top"/>
    </xf>
    <xf borderId="1" fillId="5" fontId="3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71"/>
    <col customWidth="1" min="2" max="3" width="17.57"/>
    <col customWidth="1" min="5" max="5" width="15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18">
        <f>B3+B23+B27+B34+B36+B39+B45</f>
        <v>25</v>
      </c>
      <c r="C2" s="18">
        <f t="shared" ref="C2:C70" si="1">B2*1.3</f>
        <v>32.5</v>
      </c>
    </row>
    <row r="3">
      <c r="A3" s="3" t="s">
        <v>4</v>
      </c>
      <c r="B3" s="18">
        <v>9.0</v>
      </c>
      <c r="C3" s="18">
        <f t="shared" si="1"/>
        <v>11.7</v>
      </c>
    </row>
    <row r="4">
      <c r="A4" s="3" t="s">
        <v>6</v>
      </c>
      <c r="B4" s="18">
        <v>1.0</v>
      </c>
      <c r="C4" s="18">
        <f t="shared" si="1"/>
        <v>1.3</v>
      </c>
    </row>
    <row r="5">
      <c r="A5" s="3" t="s">
        <v>8</v>
      </c>
      <c r="B5" s="19"/>
      <c r="C5" s="20">
        <f t="shared" si="1"/>
        <v>0</v>
      </c>
    </row>
    <row r="6">
      <c r="A6" s="3" t="s">
        <v>9</v>
      </c>
      <c r="B6" s="19"/>
      <c r="C6" s="20">
        <f t="shared" si="1"/>
        <v>0</v>
      </c>
    </row>
    <row r="7">
      <c r="A7" s="3" t="s">
        <v>10</v>
      </c>
      <c r="B7" s="18">
        <v>3.0</v>
      </c>
      <c r="C7" s="18">
        <f t="shared" si="1"/>
        <v>3.9</v>
      </c>
    </row>
    <row r="8">
      <c r="A8" s="3" t="s">
        <v>11</v>
      </c>
      <c r="B8" s="19"/>
      <c r="C8" s="20">
        <f t="shared" si="1"/>
        <v>0</v>
      </c>
    </row>
    <row r="9">
      <c r="A9" s="3" t="s">
        <v>12</v>
      </c>
      <c r="B9" s="19"/>
      <c r="C9" s="20">
        <f t="shared" si="1"/>
        <v>0</v>
      </c>
    </row>
    <row r="10">
      <c r="A10" s="3" t="s">
        <v>13</v>
      </c>
      <c r="B10" s="19"/>
      <c r="C10" s="20">
        <f t="shared" si="1"/>
        <v>0</v>
      </c>
    </row>
    <row r="11">
      <c r="A11" s="3" t="s">
        <v>14</v>
      </c>
      <c r="B11" s="19"/>
      <c r="C11" s="20">
        <f t="shared" si="1"/>
        <v>0</v>
      </c>
    </row>
    <row r="12">
      <c r="A12" s="3" t="s">
        <v>15</v>
      </c>
      <c r="B12" s="18">
        <v>3.0</v>
      </c>
      <c r="C12" s="18">
        <f t="shared" si="1"/>
        <v>3.9</v>
      </c>
    </row>
    <row r="13">
      <c r="A13" s="3" t="s">
        <v>16</v>
      </c>
      <c r="B13" s="19"/>
      <c r="C13" s="20">
        <f t="shared" si="1"/>
        <v>0</v>
      </c>
    </row>
    <row r="14">
      <c r="A14" s="3" t="s">
        <v>17</v>
      </c>
      <c r="B14" s="19"/>
      <c r="C14" s="20">
        <f t="shared" si="1"/>
        <v>0</v>
      </c>
    </row>
    <row r="15">
      <c r="A15" s="3" t="s">
        <v>18</v>
      </c>
      <c r="B15" s="19"/>
      <c r="C15" s="20">
        <f t="shared" si="1"/>
        <v>0</v>
      </c>
    </row>
    <row r="16">
      <c r="A16" s="3" t="s">
        <v>19</v>
      </c>
      <c r="B16" s="19"/>
      <c r="C16" s="20">
        <f t="shared" si="1"/>
        <v>0</v>
      </c>
    </row>
    <row r="17" ht="28.5">
      <c r="A17" s="3" t="s">
        <v>20</v>
      </c>
      <c r="B17" s="19"/>
      <c r="C17" s="20">
        <f t="shared" si="1"/>
        <v>0</v>
      </c>
    </row>
    <row r="18">
      <c r="A18" s="3" t="s">
        <v>21</v>
      </c>
      <c r="B18" s="18">
        <v>2.0</v>
      </c>
      <c r="C18" s="18">
        <f t="shared" si="1"/>
        <v>2.6</v>
      </c>
    </row>
    <row r="19">
      <c r="A19" s="3" t="s">
        <v>22</v>
      </c>
      <c r="B19" s="19"/>
      <c r="C19" s="20">
        <f t="shared" si="1"/>
        <v>0</v>
      </c>
    </row>
    <row r="20">
      <c r="A20" s="3" t="s">
        <v>23</v>
      </c>
      <c r="B20" s="19"/>
      <c r="C20" s="20">
        <f t="shared" si="1"/>
        <v>0</v>
      </c>
    </row>
    <row r="21">
      <c r="A21" s="3" t="s">
        <v>24</v>
      </c>
      <c r="B21" s="19"/>
      <c r="C21" s="20">
        <f t="shared" si="1"/>
        <v>0</v>
      </c>
    </row>
    <row r="22">
      <c r="A22" s="3" t="s">
        <v>25</v>
      </c>
      <c r="B22" s="19"/>
      <c r="C22" s="20">
        <f t="shared" si="1"/>
        <v>0</v>
      </c>
    </row>
    <row r="23">
      <c r="A23" s="3" t="s">
        <v>26</v>
      </c>
      <c r="B23" s="18">
        <f>B24+B25+B26</f>
        <v>4</v>
      </c>
      <c r="C23" s="18">
        <f t="shared" si="1"/>
        <v>5.2</v>
      </c>
    </row>
    <row r="24">
      <c r="A24" s="3" t="s">
        <v>27</v>
      </c>
      <c r="B24" s="18">
        <v>1.0</v>
      </c>
      <c r="C24" s="18">
        <f t="shared" si="1"/>
        <v>1.3</v>
      </c>
    </row>
    <row r="25" ht="28.5">
      <c r="A25" s="3" t="s">
        <v>28</v>
      </c>
      <c r="B25" s="18">
        <v>2.0</v>
      </c>
      <c r="C25" s="18">
        <f t="shared" si="1"/>
        <v>2.6</v>
      </c>
    </row>
    <row r="26">
      <c r="A26" s="3" t="s">
        <v>29</v>
      </c>
      <c r="B26" s="18">
        <v>1.0</v>
      </c>
      <c r="C26" s="18">
        <f t="shared" si="1"/>
        <v>1.3</v>
      </c>
    </row>
    <row r="27">
      <c r="A27" s="3" t="s">
        <v>30</v>
      </c>
      <c r="B27" s="18">
        <f>B28+B29+B30</f>
        <v>2</v>
      </c>
      <c r="C27" s="18">
        <f t="shared" si="1"/>
        <v>2.6</v>
      </c>
    </row>
    <row r="28">
      <c r="A28" s="3" t="s">
        <v>31</v>
      </c>
      <c r="B28" s="18">
        <v>2.0</v>
      </c>
      <c r="C28" s="18">
        <f t="shared" si="1"/>
        <v>2.6</v>
      </c>
    </row>
    <row r="29">
      <c r="A29" s="3" t="s">
        <v>32</v>
      </c>
      <c r="B29" s="19"/>
      <c r="C29" s="20">
        <f t="shared" si="1"/>
        <v>0</v>
      </c>
    </row>
    <row r="30">
      <c r="A30" s="3" t="s">
        <v>33</v>
      </c>
      <c r="B30" s="19"/>
      <c r="C30" s="20">
        <f t="shared" si="1"/>
        <v>0</v>
      </c>
    </row>
    <row r="31">
      <c r="A31" s="3" t="s">
        <v>34</v>
      </c>
      <c r="B31" s="18">
        <v>2.0</v>
      </c>
      <c r="C31" s="18">
        <f t="shared" si="1"/>
        <v>2.6</v>
      </c>
    </row>
    <row r="32" ht="28.5">
      <c r="A32" s="3" t="s">
        <v>35</v>
      </c>
      <c r="B32" s="19"/>
      <c r="C32" s="20">
        <f t="shared" si="1"/>
        <v>0</v>
      </c>
    </row>
    <row r="33" ht="28.5">
      <c r="A33" s="3" t="s">
        <v>36</v>
      </c>
      <c r="B33" s="19"/>
      <c r="C33" s="20">
        <f t="shared" si="1"/>
        <v>0</v>
      </c>
    </row>
    <row r="34">
      <c r="A34" s="3" t="s">
        <v>37</v>
      </c>
      <c r="B34" s="18">
        <v>2.0</v>
      </c>
      <c r="C34" s="18">
        <f t="shared" si="1"/>
        <v>2.6</v>
      </c>
    </row>
    <row r="35">
      <c r="A35" s="3" t="s">
        <v>38</v>
      </c>
      <c r="B35" s="19"/>
      <c r="C35" s="20">
        <f t="shared" si="1"/>
        <v>0</v>
      </c>
    </row>
    <row r="36">
      <c r="A36" s="3" t="s">
        <v>39</v>
      </c>
      <c r="B36" s="18">
        <v>1.0</v>
      </c>
      <c r="C36" s="18">
        <f t="shared" si="1"/>
        <v>1.3</v>
      </c>
    </row>
    <row r="37">
      <c r="A37" s="3" t="s">
        <v>40</v>
      </c>
      <c r="B37" s="19"/>
      <c r="C37" s="20">
        <f t="shared" si="1"/>
        <v>0</v>
      </c>
    </row>
    <row r="38">
      <c r="A38" s="3" t="s">
        <v>41</v>
      </c>
      <c r="B38" s="19"/>
      <c r="C38" s="20">
        <f t="shared" si="1"/>
        <v>0</v>
      </c>
    </row>
    <row r="39">
      <c r="A39" s="3" t="s">
        <v>42</v>
      </c>
      <c r="B39" s="18">
        <v>3.0</v>
      </c>
      <c r="C39" s="18">
        <f t="shared" si="1"/>
        <v>3.9</v>
      </c>
    </row>
    <row r="40">
      <c r="A40" s="3" t="s">
        <v>43</v>
      </c>
      <c r="B40" s="19"/>
      <c r="C40" s="20">
        <f t="shared" si="1"/>
        <v>0</v>
      </c>
    </row>
    <row r="41">
      <c r="A41" s="3" t="s">
        <v>44</v>
      </c>
      <c r="B41" s="19"/>
      <c r="C41" s="20">
        <f t="shared" si="1"/>
        <v>0</v>
      </c>
    </row>
    <row r="42">
      <c r="A42" s="3" t="s">
        <v>45</v>
      </c>
      <c r="B42" s="19"/>
      <c r="C42" s="20">
        <f t="shared" si="1"/>
        <v>0</v>
      </c>
    </row>
    <row r="43">
      <c r="A43" s="3" t="s">
        <v>46</v>
      </c>
      <c r="B43" s="19"/>
      <c r="C43" s="20">
        <f t="shared" si="1"/>
        <v>0</v>
      </c>
    </row>
    <row r="44">
      <c r="A44" s="10" t="s">
        <v>47</v>
      </c>
      <c r="B44" s="19"/>
      <c r="C44" s="20">
        <f t="shared" si="1"/>
        <v>0</v>
      </c>
    </row>
    <row r="45">
      <c r="A45" s="3" t="s">
        <v>48</v>
      </c>
      <c r="B45" s="18">
        <v>4.0</v>
      </c>
      <c r="C45" s="18">
        <f t="shared" si="1"/>
        <v>5.2</v>
      </c>
    </row>
    <row r="46">
      <c r="A46" s="3" t="s">
        <v>49</v>
      </c>
      <c r="B46" s="19"/>
      <c r="C46" s="20">
        <f t="shared" si="1"/>
        <v>0</v>
      </c>
    </row>
    <row r="47">
      <c r="A47" s="3" t="s">
        <v>50</v>
      </c>
      <c r="B47" s="19"/>
      <c r="C47" s="20">
        <f t="shared" si="1"/>
        <v>0</v>
      </c>
    </row>
    <row r="48" ht="53.25">
      <c r="A48" s="3" t="s">
        <v>51</v>
      </c>
      <c r="B48" s="19"/>
      <c r="C48" s="20">
        <f t="shared" si="1"/>
        <v>0</v>
      </c>
    </row>
    <row r="49" ht="28.5">
      <c r="A49" s="3" t="s">
        <v>52</v>
      </c>
      <c r="B49" s="19"/>
      <c r="C49" s="20">
        <f t="shared" si="1"/>
        <v>0</v>
      </c>
    </row>
    <row r="50">
      <c r="A50" s="3" t="s">
        <v>53</v>
      </c>
      <c r="B50" s="18">
        <f>B51+B63+B69</f>
        <v>12.1</v>
      </c>
      <c r="C50" s="18">
        <f t="shared" si="1"/>
        <v>15.73</v>
      </c>
    </row>
    <row r="51">
      <c r="A51" s="3" t="s">
        <v>54</v>
      </c>
      <c r="B51" s="18">
        <f>B52+B57+B59+B61</f>
        <v>6</v>
      </c>
      <c r="C51" s="18">
        <f t="shared" si="1"/>
        <v>7.8</v>
      </c>
    </row>
    <row r="52">
      <c r="A52" s="3" t="s">
        <v>55</v>
      </c>
      <c r="B52" s="18">
        <v>3.0</v>
      </c>
      <c r="C52" s="18">
        <f t="shared" si="1"/>
        <v>3.9</v>
      </c>
    </row>
    <row r="53">
      <c r="A53" s="3" t="s">
        <v>56</v>
      </c>
      <c r="B53" s="19"/>
      <c r="C53" s="20">
        <f t="shared" si="1"/>
        <v>0</v>
      </c>
    </row>
    <row r="54">
      <c r="A54" s="3" t="s">
        <v>57</v>
      </c>
      <c r="B54" s="19"/>
      <c r="C54" s="20">
        <f t="shared" si="1"/>
        <v>0</v>
      </c>
    </row>
    <row r="55">
      <c r="A55" s="3" t="s">
        <v>58</v>
      </c>
      <c r="B55" s="19"/>
      <c r="C55" s="20">
        <f t="shared" si="1"/>
        <v>0</v>
      </c>
    </row>
    <row r="56">
      <c r="A56" s="3" t="s">
        <v>59</v>
      </c>
      <c r="B56" s="19"/>
      <c r="C56" s="20">
        <f t="shared" si="1"/>
        <v>0</v>
      </c>
    </row>
    <row r="57">
      <c r="A57" s="12" t="s">
        <v>74</v>
      </c>
      <c r="B57" s="18">
        <v>1.0</v>
      </c>
      <c r="C57" s="18">
        <f t="shared" si="1"/>
        <v>1.3</v>
      </c>
    </row>
    <row r="58">
      <c r="A58" s="3" t="s">
        <v>61</v>
      </c>
      <c r="B58" s="19"/>
      <c r="C58" s="20">
        <f t="shared" si="1"/>
        <v>0</v>
      </c>
    </row>
    <row r="59">
      <c r="A59" s="3" t="s">
        <v>62</v>
      </c>
      <c r="B59" s="18">
        <v>1.0</v>
      </c>
      <c r="C59" s="18">
        <f t="shared" si="1"/>
        <v>1.3</v>
      </c>
    </row>
    <row r="60">
      <c r="A60" s="3" t="s">
        <v>63</v>
      </c>
      <c r="B60" s="19"/>
      <c r="C60" s="20">
        <f t="shared" si="1"/>
        <v>0</v>
      </c>
    </row>
    <row r="61">
      <c r="A61" s="3" t="s">
        <v>64</v>
      </c>
      <c r="B61" s="18">
        <v>1.0</v>
      </c>
      <c r="C61" s="18">
        <f t="shared" si="1"/>
        <v>1.3</v>
      </c>
    </row>
    <row r="62">
      <c r="A62" s="3" t="s">
        <v>65</v>
      </c>
      <c r="B62" s="19"/>
      <c r="C62" s="20">
        <f t="shared" si="1"/>
        <v>0</v>
      </c>
    </row>
    <row r="63">
      <c r="A63" s="3" t="s">
        <v>66</v>
      </c>
      <c r="B63" s="18">
        <f>B64+B67+B68</f>
        <v>4.1</v>
      </c>
      <c r="C63" s="18">
        <f t="shared" si="1"/>
        <v>5.33</v>
      </c>
    </row>
    <row r="64">
      <c r="A64" s="3" t="s">
        <v>67</v>
      </c>
      <c r="B64" s="18">
        <v>3.0</v>
      </c>
      <c r="C64" s="18">
        <f t="shared" si="1"/>
        <v>3.9</v>
      </c>
    </row>
    <row r="65">
      <c r="A65" s="3" t="s">
        <v>68</v>
      </c>
      <c r="B65" s="19"/>
      <c r="C65" s="20">
        <f t="shared" si="1"/>
        <v>0</v>
      </c>
    </row>
    <row r="66">
      <c r="A66" s="3" t="s">
        <v>69</v>
      </c>
      <c r="B66" s="19"/>
      <c r="C66" s="20">
        <f t="shared" si="1"/>
        <v>0</v>
      </c>
    </row>
    <row r="67">
      <c r="A67" s="3" t="s">
        <v>70</v>
      </c>
      <c r="B67" s="18">
        <v>1.0</v>
      </c>
      <c r="C67" s="18">
        <f t="shared" si="1"/>
        <v>1.3</v>
      </c>
    </row>
    <row r="68">
      <c r="A68" s="3" t="s">
        <v>71</v>
      </c>
      <c r="B68" s="18">
        <v>0.1</v>
      </c>
      <c r="C68" s="18">
        <f t="shared" si="1"/>
        <v>0.13</v>
      </c>
    </row>
    <row r="69">
      <c r="A69" s="3" t="s">
        <v>72</v>
      </c>
      <c r="B69" s="18">
        <v>2.0</v>
      </c>
      <c r="C69" s="18">
        <f t="shared" si="1"/>
        <v>2.6</v>
      </c>
    </row>
    <row r="70">
      <c r="A70" s="21" t="s">
        <v>73</v>
      </c>
      <c r="B70" s="22">
        <f>B50+B2</f>
        <v>37.1</v>
      </c>
      <c r="C70" s="22">
        <f t="shared" si="1"/>
        <v>48.23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71"/>
    <col customWidth="1" min="2" max="3" width="17.57"/>
    <col customWidth="1" min="5" max="5" width="15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f>B3+B23+B27+B34+B36+B39+B45</f>
        <v>53</v>
      </c>
      <c r="C2" s="4">
        <f t="shared" ref="C2:C70" si="1">B2*1.3</f>
        <v>68.9</v>
      </c>
    </row>
    <row r="3">
      <c r="A3" s="3" t="s">
        <v>4</v>
      </c>
      <c r="B3" s="4">
        <f>B4+B7+B12+B18</f>
        <v>22</v>
      </c>
      <c r="C3" s="4">
        <f t="shared" si="1"/>
        <v>28.6</v>
      </c>
      <c r="E3" s="5" t="s">
        <v>5</v>
      </c>
    </row>
    <row r="4">
      <c r="A4" s="3" t="s">
        <v>6</v>
      </c>
      <c r="B4" s="4">
        <f>B5+B6</f>
        <v>2</v>
      </c>
      <c r="C4" s="4">
        <f t="shared" si="1"/>
        <v>2.6</v>
      </c>
      <c r="E4" s="6" t="s">
        <v>7</v>
      </c>
    </row>
    <row r="5">
      <c r="A5" s="3" t="s">
        <v>8</v>
      </c>
      <c r="B5" s="7">
        <v>1.0</v>
      </c>
      <c r="C5" s="4">
        <f t="shared" si="1"/>
        <v>1.3</v>
      </c>
    </row>
    <row r="6">
      <c r="A6" s="3" t="s">
        <v>9</v>
      </c>
      <c r="B6" s="7">
        <v>1.0</v>
      </c>
      <c r="C6" s="4">
        <f t="shared" si="1"/>
        <v>1.3</v>
      </c>
    </row>
    <row r="7">
      <c r="A7" s="3" t="s">
        <v>10</v>
      </c>
      <c r="B7" s="4">
        <f>B8</f>
        <v>1</v>
      </c>
      <c r="C7" s="4">
        <f t="shared" si="1"/>
        <v>1.3</v>
      </c>
    </row>
    <row r="8">
      <c r="A8" s="3" t="s">
        <v>11</v>
      </c>
      <c r="B8" s="7">
        <v>1.0</v>
      </c>
      <c r="C8" s="4">
        <f t="shared" si="1"/>
        <v>1.3</v>
      </c>
    </row>
    <row r="9">
      <c r="A9" s="3" t="s">
        <v>12</v>
      </c>
      <c r="B9" s="8">
        <f>B10+B11</f>
        <v>4</v>
      </c>
      <c r="C9" s="4">
        <f t="shared" si="1"/>
        <v>5.2</v>
      </c>
    </row>
    <row r="10">
      <c r="A10" s="3" t="s">
        <v>13</v>
      </c>
      <c r="B10" s="7">
        <v>2.0</v>
      </c>
      <c r="C10" s="4">
        <f t="shared" si="1"/>
        <v>2.6</v>
      </c>
    </row>
    <row r="11">
      <c r="A11" s="3" t="s">
        <v>14</v>
      </c>
      <c r="B11" s="7">
        <v>2.0</v>
      </c>
      <c r="C11" s="4">
        <f t="shared" si="1"/>
        <v>2.6</v>
      </c>
    </row>
    <row r="12">
      <c r="A12" s="3" t="s">
        <v>15</v>
      </c>
      <c r="B12" s="4">
        <f>SUM(B13:B17)</f>
        <v>11</v>
      </c>
      <c r="C12" s="4">
        <f t="shared" si="1"/>
        <v>14.3</v>
      </c>
    </row>
    <row r="13">
      <c r="A13" s="3" t="s">
        <v>16</v>
      </c>
      <c r="B13" s="7">
        <v>3.0</v>
      </c>
      <c r="C13" s="4">
        <f t="shared" si="1"/>
        <v>3.9</v>
      </c>
    </row>
    <row r="14">
      <c r="A14" s="3" t="s">
        <v>17</v>
      </c>
      <c r="B14" s="7">
        <v>1.0</v>
      </c>
      <c r="C14" s="4">
        <f t="shared" si="1"/>
        <v>1.3</v>
      </c>
    </row>
    <row r="15">
      <c r="A15" s="3" t="s">
        <v>18</v>
      </c>
      <c r="B15" s="7">
        <v>1.0</v>
      </c>
      <c r="C15" s="4">
        <f t="shared" si="1"/>
        <v>1.3</v>
      </c>
    </row>
    <row r="16">
      <c r="A16" s="3" t="s">
        <v>19</v>
      </c>
      <c r="B16" s="7">
        <v>3.0</v>
      </c>
      <c r="C16" s="4">
        <f t="shared" si="1"/>
        <v>3.9</v>
      </c>
    </row>
    <row r="17" ht="28.5">
      <c r="A17" s="3" t="s">
        <v>20</v>
      </c>
      <c r="B17" s="7">
        <v>3.0</v>
      </c>
      <c r="C17" s="4">
        <f t="shared" si="1"/>
        <v>3.9</v>
      </c>
    </row>
    <row r="18">
      <c r="A18" s="3" t="s">
        <v>21</v>
      </c>
      <c r="B18" s="4">
        <f>SUM(B19:B22)</f>
        <v>8</v>
      </c>
      <c r="C18" s="4">
        <f t="shared" si="1"/>
        <v>10.4</v>
      </c>
    </row>
    <row r="19">
      <c r="A19" s="3" t="s">
        <v>22</v>
      </c>
      <c r="B19" s="7">
        <v>3.0</v>
      </c>
      <c r="C19" s="4">
        <f t="shared" si="1"/>
        <v>3.9</v>
      </c>
    </row>
    <row r="20">
      <c r="A20" s="3" t="s">
        <v>23</v>
      </c>
      <c r="B20" s="7">
        <v>2.0</v>
      </c>
      <c r="C20" s="4">
        <f t="shared" si="1"/>
        <v>2.6</v>
      </c>
    </row>
    <row r="21">
      <c r="A21" s="3" t="s">
        <v>24</v>
      </c>
      <c r="B21" s="7">
        <v>2.0</v>
      </c>
      <c r="C21" s="4">
        <f t="shared" si="1"/>
        <v>2.6</v>
      </c>
    </row>
    <row r="22">
      <c r="A22" s="3" t="s">
        <v>25</v>
      </c>
      <c r="B22" s="7">
        <v>1.0</v>
      </c>
      <c r="C22" s="4">
        <f t="shared" si="1"/>
        <v>1.3</v>
      </c>
    </row>
    <row r="23">
      <c r="A23" s="3" t="s">
        <v>26</v>
      </c>
      <c r="B23" s="4">
        <f>SUM(B24:B26)</f>
        <v>4</v>
      </c>
      <c r="C23" s="4">
        <f t="shared" si="1"/>
        <v>5.2</v>
      </c>
    </row>
    <row r="24">
      <c r="A24" s="3" t="s">
        <v>27</v>
      </c>
      <c r="B24" s="9">
        <v>1.0</v>
      </c>
      <c r="C24" s="4">
        <f t="shared" si="1"/>
        <v>1.3</v>
      </c>
    </row>
    <row r="25" ht="28.5">
      <c r="A25" s="3" t="s">
        <v>28</v>
      </c>
      <c r="B25" s="9">
        <v>2.0</v>
      </c>
      <c r="C25" s="4">
        <f t="shared" si="1"/>
        <v>2.6</v>
      </c>
    </row>
    <row r="26">
      <c r="A26" s="3" t="s">
        <v>29</v>
      </c>
      <c r="B26" s="9">
        <v>1.0</v>
      </c>
      <c r="C26" s="4">
        <f t="shared" si="1"/>
        <v>1.3</v>
      </c>
    </row>
    <row r="27">
      <c r="A27" s="3" t="s">
        <v>30</v>
      </c>
      <c r="B27" s="4">
        <f>SUM(B28,B31,)</f>
        <v>7</v>
      </c>
      <c r="C27" s="4">
        <f t="shared" si="1"/>
        <v>9.1</v>
      </c>
    </row>
    <row r="28">
      <c r="A28" s="3" t="s">
        <v>31</v>
      </c>
      <c r="B28" s="4">
        <f>SUM(B29,B29)</f>
        <v>4</v>
      </c>
      <c r="C28" s="4">
        <f t="shared" si="1"/>
        <v>5.2</v>
      </c>
    </row>
    <row r="29">
      <c r="A29" s="3" t="s">
        <v>32</v>
      </c>
      <c r="B29" s="7">
        <v>2.0</v>
      </c>
      <c r="C29" s="4">
        <f t="shared" si="1"/>
        <v>2.6</v>
      </c>
    </row>
    <row r="30">
      <c r="A30" s="3" t="s">
        <v>33</v>
      </c>
      <c r="B30" s="7">
        <v>2.0</v>
      </c>
      <c r="C30" s="4">
        <f t="shared" si="1"/>
        <v>2.6</v>
      </c>
    </row>
    <row r="31">
      <c r="A31" s="3" t="s">
        <v>34</v>
      </c>
      <c r="B31" s="4">
        <f>SUM(B32,B33)</f>
        <v>3</v>
      </c>
      <c r="C31" s="4">
        <f t="shared" si="1"/>
        <v>3.9</v>
      </c>
    </row>
    <row r="32" ht="28.5">
      <c r="A32" s="3" t="s">
        <v>35</v>
      </c>
      <c r="B32" s="7">
        <v>1.0</v>
      </c>
      <c r="C32" s="4">
        <f t="shared" si="1"/>
        <v>1.3</v>
      </c>
    </row>
    <row r="33" ht="28.5">
      <c r="A33" s="3" t="s">
        <v>36</v>
      </c>
      <c r="B33" s="7">
        <v>2.0</v>
      </c>
      <c r="C33" s="4">
        <f t="shared" si="1"/>
        <v>2.6</v>
      </c>
    </row>
    <row r="34">
      <c r="A34" s="3" t="s">
        <v>37</v>
      </c>
      <c r="B34" s="4">
        <f>SUM(B35)</f>
        <v>2</v>
      </c>
      <c r="C34" s="4">
        <f t="shared" si="1"/>
        <v>2.6</v>
      </c>
    </row>
    <row r="35">
      <c r="A35" s="3" t="s">
        <v>38</v>
      </c>
      <c r="B35" s="7">
        <v>2.0</v>
      </c>
      <c r="C35" s="4">
        <f t="shared" si="1"/>
        <v>2.6</v>
      </c>
    </row>
    <row r="36">
      <c r="A36" s="3" t="s">
        <v>39</v>
      </c>
      <c r="B36" s="4">
        <f>SUM(B37,B38)</f>
        <v>3</v>
      </c>
      <c r="C36" s="4">
        <f t="shared" si="1"/>
        <v>3.9</v>
      </c>
    </row>
    <row r="37">
      <c r="A37" s="3" t="s">
        <v>40</v>
      </c>
      <c r="B37" s="7">
        <v>2.0</v>
      </c>
      <c r="C37" s="4">
        <f t="shared" si="1"/>
        <v>2.6</v>
      </c>
    </row>
    <row r="38">
      <c r="A38" s="3" t="s">
        <v>41</v>
      </c>
      <c r="B38" s="7">
        <v>1.0</v>
      </c>
      <c r="C38" s="4">
        <f t="shared" si="1"/>
        <v>1.3</v>
      </c>
    </row>
    <row r="39">
      <c r="A39" s="3" t="s">
        <v>42</v>
      </c>
      <c r="B39" s="4">
        <f>SUM(B40,B41)</f>
        <v>8</v>
      </c>
      <c r="C39" s="4">
        <f t="shared" si="1"/>
        <v>10.4</v>
      </c>
    </row>
    <row r="40">
      <c r="A40" s="3" t="s">
        <v>43</v>
      </c>
      <c r="B40" s="7">
        <v>3.0</v>
      </c>
      <c r="C40" s="4">
        <f t="shared" si="1"/>
        <v>3.9</v>
      </c>
    </row>
    <row r="41">
      <c r="A41" s="3" t="s">
        <v>44</v>
      </c>
      <c r="B41" s="8">
        <f>SUM(B42,B43,B44)</f>
        <v>5</v>
      </c>
      <c r="C41" s="4">
        <f t="shared" si="1"/>
        <v>6.5</v>
      </c>
    </row>
    <row r="42">
      <c r="A42" s="3" t="s">
        <v>45</v>
      </c>
      <c r="B42" s="7">
        <v>3.0</v>
      </c>
      <c r="C42" s="4">
        <f t="shared" si="1"/>
        <v>3.9</v>
      </c>
    </row>
    <row r="43">
      <c r="A43" s="3" t="s">
        <v>46</v>
      </c>
      <c r="B43" s="7">
        <v>2.0</v>
      </c>
      <c r="C43" s="4">
        <f t="shared" si="1"/>
        <v>2.6</v>
      </c>
    </row>
    <row r="44">
      <c r="A44" s="10" t="s">
        <v>47</v>
      </c>
      <c r="B44" s="11"/>
      <c r="C44" s="4">
        <f t="shared" si="1"/>
        <v>0</v>
      </c>
    </row>
    <row r="45">
      <c r="A45" s="3" t="s">
        <v>48</v>
      </c>
      <c r="B45" s="4">
        <f>SUM(B46,B47,B48,B49)</f>
        <v>7</v>
      </c>
      <c r="C45" s="4">
        <f t="shared" si="1"/>
        <v>9.1</v>
      </c>
    </row>
    <row r="46">
      <c r="A46" s="3" t="s">
        <v>49</v>
      </c>
      <c r="B46" s="7">
        <v>2.0</v>
      </c>
      <c r="C46" s="4">
        <f t="shared" si="1"/>
        <v>2.6</v>
      </c>
    </row>
    <row r="47">
      <c r="A47" s="3" t="s">
        <v>50</v>
      </c>
      <c r="B47" s="7">
        <v>2.0</v>
      </c>
      <c r="C47" s="4">
        <f t="shared" si="1"/>
        <v>2.6</v>
      </c>
    </row>
    <row r="48" ht="53.25">
      <c r="A48" s="3" t="s">
        <v>51</v>
      </c>
      <c r="B48" s="7">
        <v>2.0</v>
      </c>
      <c r="C48" s="4">
        <f t="shared" si="1"/>
        <v>2.6</v>
      </c>
    </row>
    <row r="49" ht="28.5">
      <c r="A49" s="3" t="s">
        <v>52</v>
      </c>
      <c r="B49" s="7">
        <v>1.0</v>
      </c>
      <c r="C49" s="4">
        <f t="shared" si="1"/>
        <v>1.3</v>
      </c>
    </row>
    <row r="50">
      <c r="A50" s="3" t="s">
        <v>53</v>
      </c>
      <c r="B50" s="4">
        <f>SUM(B51,B63,B69)</f>
        <v>23.1</v>
      </c>
      <c r="C50" s="4">
        <f t="shared" si="1"/>
        <v>30.03</v>
      </c>
    </row>
    <row r="51">
      <c r="A51" s="3" t="s">
        <v>54</v>
      </c>
      <c r="B51" s="4">
        <f>B52+B57+B59+B61</f>
        <v>15</v>
      </c>
      <c r="C51" s="4">
        <f t="shared" si="1"/>
        <v>19.5</v>
      </c>
    </row>
    <row r="52">
      <c r="A52" s="3" t="s">
        <v>55</v>
      </c>
      <c r="B52" s="4">
        <f>SUM(B53,B54,B55,B56)</f>
        <v>9</v>
      </c>
      <c r="C52" s="4">
        <f t="shared" si="1"/>
        <v>11.7</v>
      </c>
    </row>
    <row r="53">
      <c r="A53" s="3" t="s">
        <v>56</v>
      </c>
      <c r="B53" s="7">
        <v>2.0</v>
      </c>
      <c r="C53" s="4">
        <f t="shared" si="1"/>
        <v>2.6</v>
      </c>
    </row>
    <row r="54">
      <c r="A54" s="3" t="s">
        <v>57</v>
      </c>
      <c r="B54" s="7">
        <v>3.0</v>
      </c>
      <c r="C54" s="4">
        <f t="shared" si="1"/>
        <v>3.9</v>
      </c>
    </row>
    <row r="55">
      <c r="A55" s="3" t="s">
        <v>58</v>
      </c>
      <c r="B55" s="7">
        <v>2.0</v>
      </c>
      <c r="C55" s="4">
        <f t="shared" si="1"/>
        <v>2.6</v>
      </c>
    </row>
    <row r="56">
      <c r="A56" s="3" t="s">
        <v>59</v>
      </c>
      <c r="B56" s="7">
        <v>2.0</v>
      </c>
      <c r="C56" s="4">
        <f t="shared" si="1"/>
        <v>2.6</v>
      </c>
    </row>
    <row r="57">
      <c r="A57" s="12" t="s">
        <v>60</v>
      </c>
      <c r="B57" s="4">
        <f>SUM(B58)</f>
        <v>2</v>
      </c>
      <c r="C57" s="4">
        <f t="shared" si="1"/>
        <v>2.6</v>
      </c>
    </row>
    <row r="58">
      <c r="A58" s="3" t="s">
        <v>61</v>
      </c>
      <c r="B58" s="7">
        <v>2.0</v>
      </c>
      <c r="C58" s="4">
        <f t="shared" si="1"/>
        <v>2.6</v>
      </c>
    </row>
    <row r="59">
      <c r="A59" s="3" t="s">
        <v>62</v>
      </c>
      <c r="B59" s="4">
        <f>SUM(B60)</f>
        <v>2</v>
      </c>
      <c r="C59" s="4">
        <f t="shared" si="1"/>
        <v>2.6</v>
      </c>
    </row>
    <row r="60">
      <c r="A60" s="3" t="s">
        <v>63</v>
      </c>
      <c r="B60" s="7">
        <v>2.0</v>
      </c>
      <c r="C60" s="4">
        <f t="shared" si="1"/>
        <v>2.6</v>
      </c>
    </row>
    <row r="61">
      <c r="A61" s="3" t="s">
        <v>64</v>
      </c>
      <c r="B61" s="4">
        <f>SUM(B62)</f>
        <v>2</v>
      </c>
      <c r="C61" s="4">
        <f t="shared" si="1"/>
        <v>2.6</v>
      </c>
    </row>
    <row r="62">
      <c r="A62" s="3" t="s">
        <v>65</v>
      </c>
      <c r="B62" s="7">
        <v>2.0</v>
      </c>
      <c r="C62" s="4">
        <f t="shared" si="1"/>
        <v>2.6</v>
      </c>
    </row>
    <row r="63">
      <c r="A63" s="3" t="s">
        <v>66</v>
      </c>
      <c r="B63" s="4">
        <f>SUM(B64,B67,B68)</f>
        <v>6.1</v>
      </c>
      <c r="C63" s="4">
        <f t="shared" si="1"/>
        <v>7.93</v>
      </c>
    </row>
    <row r="64">
      <c r="A64" s="3" t="s">
        <v>67</v>
      </c>
      <c r="B64" s="4">
        <f>SUM(B65,B66)</f>
        <v>5</v>
      </c>
      <c r="C64" s="4">
        <f t="shared" si="1"/>
        <v>6.5</v>
      </c>
    </row>
    <row r="65">
      <c r="A65" s="3" t="s">
        <v>68</v>
      </c>
      <c r="B65" s="7">
        <v>3.0</v>
      </c>
      <c r="C65" s="4">
        <f t="shared" si="1"/>
        <v>3.9</v>
      </c>
    </row>
    <row r="66">
      <c r="A66" s="3" t="s">
        <v>69</v>
      </c>
      <c r="B66" s="7">
        <v>2.0</v>
      </c>
      <c r="C66" s="4">
        <f t="shared" si="1"/>
        <v>2.6</v>
      </c>
    </row>
    <row r="67">
      <c r="A67" s="3" t="s">
        <v>70</v>
      </c>
      <c r="B67" s="9">
        <v>1.0</v>
      </c>
      <c r="C67" s="4">
        <f t="shared" si="1"/>
        <v>1.3</v>
      </c>
    </row>
    <row r="68">
      <c r="A68" s="3" t="s">
        <v>71</v>
      </c>
      <c r="B68" s="9">
        <v>0.1</v>
      </c>
      <c r="C68" s="4">
        <f t="shared" si="1"/>
        <v>0.13</v>
      </c>
    </row>
    <row r="69" ht="16.5">
      <c r="A69" s="13" t="s">
        <v>72</v>
      </c>
      <c r="B69" s="14">
        <v>2.0</v>
      </c>
      <c r="C69" s="15">
        <f t="shared" si="1"/>
        <v>2.6</v>
      </c>
    </row>
    <row r="70">
      <c r="A70" s="16" t="s">
        <v>73</v>
      </c>
      <c r="B70" s="17">
        <f>B50+B2</f>
        <v>76.1</v>
      </c>
      <c r="C70" s="17">
        <f t="shared" si="1"/>
        <v>98.93</v>
      </c>
    </row>
  </sheetData>
  <drawing r:id="rId2"/>
  <legacyDrawing r:id="rId3"/>
</worksheet>
</file>