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codeName="ThisWorkbook"/>
  <mc:AlternateContent xmlns:mc="http://schemas.openxmlformats.org/markup-compatibility/2006">
    <mc:Choice Requires="x15">
      <x15ac:absPath xmlns:x15ac="http://schemas.microsoft.com/office/spreadsheetml/2010/11/ac" url="C:\Users\EDUARDO\Desktop\Eduardo G\Tesis-Repository\Electron-App\excelOutputs\"/>
    </mc:Choice>
  </mc:AlternateContent>
  <xr:revisionPtr revIDLastSave="0" documentId="13_ncr:1_{63FC28A4-7EA6-47BE-AF10-55C42447EBD1}" xr6:coauthVersionLast="43" xr6:coauthVersionMax="43" xr10:uidLastSave="{00000000-0000-0000-0000-000000000000}"/>
  <bookViews>
    <workbookView xWindow="-108" yWindow="-108" windowWidth="23256" windowHeight="12576" tabRatio="744" activeTab="1" xr2:uid="{00000000-000D-0000-FFFF-FFFF00000000}"/>
  </bookViews>
  <sheets>
    <sheet name="Caracteristicas" sheetId="1" r:id="rId1"/>
    <sheet name="UE" sheetId="2" r:id="rId2"/>
    <sheet name="Estimados" sheetId="3" r:id="rId3"/>
    <sheet name="Resumen" sheetId="4" r:id="rId4"/>
    <sheet name="Simulacion Monte Carlo" sheetId="5" r:id="rId5"/>
    <sheet name="Parametros" sheetId="6" r:id="rId6"/>
    <sheet name="Data" sheetId="7" r:id="rId7"/>
    <sheet name="DataStructure" sheetId="8" r:id="rId8"/>
  </sheets>
  <definedNames>
    <definedName name="_xlnm._FilterDatabase" localSheetId="6" hidden="1">Data!$B$4:$AQ$4</definedName>
    <definedName name="_xlnm._FilterDatabase" localSheetId="7" hidden="1">DataStructure!$B$2:$D$2</definedName>
    <definedName name="Actor1">UE!#REF!</definedName>
    <definedName name="Actor2">UE!#REF!</definedName>
    <definedName name="Actor3">UE!#REF!</definedName>
    <definedName name="Beneficio">UE!#REF!</definedName>
    <definedName name="Codigo">UE!$B$5:$B$204</definedName>
    <definedName name="conA">#REF!</definedName>
    <definedName name="conB">#REF!</definedName>
    <definedName name="conC">#REF!</definedName>
    <definedName name="desA">#REF!</definedName>
    <definedName name="desB">#REF!</definedName>
    <definedName name="desC">#REF!</definedName>
    <definedName name="Descripcion">UE!$H$5:$H$204</definedName>
    <definedName name="EF">#REF!</definedName>
    <definedName name="FactorCorreccion">#REF!</definedName>
    <definedName name="FactorE">#REF!</definedName>
    <definedName name="GoEstimaciones">UE!#REF!</definedName>
    <definedName name="HighLowerBound" localSheetId="4">'Simulacion Monte Carlo'!#REF!</definedName>
    <definedName name="HighLowerBound">#REF!</definedName>
    <definedName name="HighMean" localSheetId="4">'Simulacion Monte Carlo'!#REF!</definedName>
    <definedName name="HighMean">#REF!</definedName>
    <definedName name="HighTotal" localSheetId="4">'Simulacion Monte Carlo'!#REF!</definedName>
    <definedName name="HighTotal">#REF!</definedName>
    <definedName name="HighUpperBound" localSheetId="4">'Simulacion Monte Carlo'!#REF!</definedName>
    <definedName name="HighUpperBound">#REF!</definedName>
    <definedName name="HighWeightedTotal" localSheetId="4">'Simulacion Monte Carlo'!$K$15:$K$1014</definedName>
    <definedName name="HighWeightedTotal">#REF!</definedName>
    <definedName name="HorasAF">Caracteristicas!$C$36:$C$40</definedName>
    <definedName name="HorasAT">Caracteristicas!$D$36:$D$40</definedName>
    <definedName name="HorasPrg">Caracteristicas!$E$36:$E$40</definedName>
    <definedName name="HorasTst">Caracteristicas!$F$36:$F$40</definedName>
    <definedName name="LowLowerBound" localSheetId="4">'Simulacion Monte Carlo'!#REF!</definedName>
    <definedName name="LowLowerBound">#REF!</definedName>
    <definedName name="LowMean" localSheetId="4">'Simulacion Monte Carlo'!#REF!</definedName>
    <definedName name="LowMean">#REF!</definedName>
    <definedName name="LowTotal" localSheetId="4">'Simulacion Monte Carlo'!#REF!</definedName>
    <definedName name="LowTotal">#REF!</definedName>
    <definedName name="LowUpperBound" localSheetId="4">'Simulacion Monte Carlo'!#REF!</definedName>
    <definedName name="LowUpperBound">#REF!</definedName>
    <definedName name="LowWeightedTotal" localSheetId="4">'Simulacion Monte Carlo'!$I$15:$I$1014</definedName>
    <definedName name="LowWeightedTotal">#REF!</definedName>
    <definedName name="MaxDays" localSheetId="4">'Simulacion Monte Carlo'!$C$7</definedName>
    <definedName name="MaxDays">#REF!</definedName>
    <definedName name="MediumLowerBound" localSheetId="4">'Simulacion Monte Carlo'!#REF!</definedName>
    <definedName name="MediumLowerBound">#REF!</definedName>
    <definedName name="MediumMean" localSheetId="4">'Simulacion Monte Carlo'!#REF!</definedName>
    <definedName name="MediumMean">#REF!</definedName>
    <definedName name="MediumTotal" localSheetId="4">'Simulacion Monte Carlo'!#REF!</definedName>
    <definedName name="MediumTotal">#REF!</definedName>
    <definedName name="MediumUpperBound" localSheetId="4">'Simulacion Monte Carlo'!#REF!</definedName>
    <definedName name="MediumUpperBound">#REF!</definedName>
    <definedName name="MedWeightedTotal" localSheetId="4">'Simulacion Monte Carlo'!$J$15:$J$1014</definedName>
    <definedName name="MedWeightedTotal">#REF!</definedName>
    <definedName name="Nombre">UE!$C$5:$C$204</definedName>
    <definedName name="_xlnm.Print_Area" localSheetId="0">Caracteristicas!$B$1:$J$40</definedName>
    <definedName name="_xlnm.Print_Area" localSheetId="2">Estimados!$B$2:$AH$207</definedName>
    <definedName name="_xlnm.Print_Area" localSheetId="3">Resumen!$B$1:$AF$67</definedName>
    <definedName name="_xlnm.Print_Area" localSheetId="1">UE!$B$1:$N$204</definedName>
    <definedName name="reqA">#REF!</definedName>
    <definedName name="ReqB">#REF!</definedName>
    <definedName name="reqC">#REF!</definedName>
    <definedName name="Riesgos">UE!#REF!</definedName>
    <definedName name="TCF">#REF!</definedName>
    <definedName name="Total" localSheetId="4">'Simulacion Monte Carlo'!$O$15:$O$1014</definedName>
    <definedName name="Total">#REF!</definedName>
    <definedName name="tscA">#REF!</definedName>
    <definedName name="tscB">#REF!</definedName>
    <definedName name="tscC">#REF!</definedName>
    <definedName name="tstA">#REF!</definedName>
    <definedName name="tstB">#REF!</definedName>
    <definedName name="tstC">#REF!</definedName>
    <definedName name="UUCP">#REF!</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2" i="1" l="1"/>
  <c r="J204" i="7"/>
  <c r="B204" i="7"/>
  <c r="AQ204" i="7"/>
  <c r="AP204" i="7"/>
  <c r="AO204" i="7"/>
  <c r="AN204" i="7"/>
  <c r="AM204" i="7"/>
  <c r="AL204" i="7"/>
  <c r="AK204" i="7"/>
  <c r="AJ204" i="7"/>
  <c r="AI204" i="7"/>
  <c r="AH204" i="7"/>
  <c r="AG204" i="7"/>
  <c r="AF204" i="7"/>
  <c r="AE204" i="7"/>
  <c r="AD204" i="7"/>
  <c r="AC204" i="7"/>
  <c r="AB204" i="7"/>
  <c r="AA204" i="7"/>
  <c r="Z204" i="7"/>
  <c r="Y204" i="7"/>
  <c r="X204" i="7"/>
  <c r="W204" i="7"/>
  <c r="V204" i="7"/>
  <c r="U204" i="7"/>
  <c r="T204" i="7"/>
  <c r="S204" i="7"/>
  <c r="R204" i="7"/>
  <c r="Q204" i="7"/>
  <c r="P204" i="7"/>
  <c r="O204" i="7"/>
  <c r="N204" i="7"/>
  <c r="M204" i="7"/>
  <c r="L204" i="7"/>
  <c r="K204" i="7"/>
  <c r="I204" i="7"/>
  <c r="H204" i="7"/>
  <c r="G204" i="7"/>
  <c r="F204" i="7"/>
  <c r="E204" i="7"/>
  <c r="D204" i="7"/>
  <c r="C204" i="7"/>
  <c r="J203" i="7"/>
  <c r="B203" i="7"/>
  <c r="AQ203" i="7"/>
  <c r="AP203" i="7"/>
  <c r="AO203" i="7"/>
  <c r="AN203" i="7"/>
  <c r="AM203" i="7"/>
  <c r="AL203" i="7"/>
  <c r="AK203" i="7"/>
  <c r="AJ203" i="7"/>
  <c r="AI203" i="7"/>
  <c r="AH203" i="7"/>
  <c r="AG203" i="7"/>
  <c r="AF203" i="7"/>
  <c r="AE203" i="7"/>
  <c r="AD203" i="7"/>
  <c r="AC203" i="7"/>
  <c r="AB203" i="7"/>
  <c r="AA203" i="7"/>
  <c r="Z203" i="7"/>
  <c r="Y203" i="7"/>
  <c r="X203" i="7"/>
  <c r="W203" i="7"/>
  <c r="V203" i="7"/>
  <c r="U203" i="7"/>
  <c r="T203" i="7"/>
  <c r="S203" i="7"/>
  <c r="R203" i="7"/>
  <c r="Q203" i="7"/>
  <c r="P203" i="7"/>
  <c r="O203" i="7"/>
  <c r="N203" i="7"/>
  <c r="M203" i="7"/>
  <c r="L203" i="7"/>
  <c r="K203" i="7"/>
  <c r="I203" i="7"/>
  <c r="H203" i="7"/>
  <c r="G203" i="7"/>
  <c r="F203" i="7"/>
  <c r="E203" i="7"/>
  <c r="D203" i="7"/>
  <c r="C203" i="7"/>
  <c r="J202" i="7"/>
  <c r="B202" i="7"/>
  <c r="AQ202" i="7"/>
  <c r="AP202" i="7"/>
  <c r="AO202" i="7"/>
  <c r="AN202" i="7"/>
  <c r="AM202" i="7"/>
  <c r="AL202" i="7"/>
  <c r="AK202" i="7"/>
  <c r="AJ202" i="7"/>
  <c r="AI202" i="7"/>
  <c r="AH202" i="7"/>
  <c r="AG202" i="7"/>
  <c r="AF202" i="7"/>
  <c r="AE202" i="7"/>
  <c r="AD202" i="7"/>
  <c r="AC202" i="7"/>
  <c r="AB202" i="7"/>
  <c r="AA202" i="7"/>
  <c r="Z202" i="7"/>
  <c r="Y202" i="7"/>
  <c r="X202" i="7"/>
  <c r="W202" i="7"/>
  <c r="V202" i="7"/>
  <c r="U202" i="7"/>
  <c r="T202" i="7"/>
  <c r="S202" i="7"/>
  <c r="R202" i="7"/>
  <c r="Q202" i="7"/>
  <c r="P202" i="7"/>
  <c r="O202" i="7"/>
  <c r="N202" i="7"/>
  <c r="M202" i="7"/>
  <c r="L202" i="7"/>
  <c r="K202" i="7"/>
  <c r="I202" i="7"/>
  <c r="H202" i="7"/>
  <c r="G202" i="7"/>
  <c r="F202" i="7"/>
  <c r="E202" i="7"/>
  <c r="D202" i="7"/>
  <c r="C202" i="7"/>
  <c r="J201" i="7"/>
  <c r="B201" i="7"/>
  <c r="AQ201" i="7"/>
  <c r="AP201" i="7"/>
  <c r="AO201" i="7"/>
  <c r="AN201" i="7"/>
  <c r="AM201" i="7"/>
  <c r="AL201" i="7"/>
  <c r="AK201" i="7"/>
  <c r="AJ201" i="7"/>
  <c r="AI201" i="7"/>
  <c r="AH201" i="7"/>
  <c r="AG201" i="7"/>
  <c r="AF201" i="7"/>
  <c r="AE201" i="7"/>
  <c r="AD201" i="7"/>
  <c r="AC201" i="7"/>
  <c r="AB201" i="7"/>
  <c r="AA201" i="7"/>
  <c r="Z201" i="7"/>
  <c r="Y201" i="7"/>
  <c r="X201" i="7"/>
  <c r="W201" i="7"/>
  <c r="V201" i="7"/>
  <c r="U201" i="7"/>
  <c r="T201" i="7"/>
  <c r="S201" i="7"/>
  <c r="R201" i="7"/>
  <c r="Q201" i="7"/>
  <c r="P201" i="7"/>
  <c r="O201" i="7"/>
  <c r="N201" i="7"/>
  <c r="M201" i="7"/>
  <c r="L201" i="7"/>
  <c r="K201" i="7"/>
  <c r="I201" i="7"/>
  <c r="H201" i="7"/>
  <c r="G201" i="7"/>
  <c r="F201" i="7"/>
  <c r="E201" i="7"/>
  <c r="D201" i="7"/>
  <c r="C201" i="7"/>
  <c r="J200" i="7"/>
  <c r="B200" i="7"/>
  <c r="AQ200" i="7"/>
  <c r="AP200" i="7"/>
  <c r="AO200" i="7"/>
  <c r="AN200" i="7"/>
  <c r="AM200" i="7"/>
  <c r="AL200" i="7"/>
  <c r="AK200" i="7"/>
  <c r="AJ200" i="7"/>
  <c r="AI200" i="7"/>
  <c r="AH200" i="7"/>
  <c r="AG200" i="7"/>
  <c r="AF200" i="7"/>
  <c r="AE200" i="7"/>
  <c r="AD200" i="7"/>
  <c r="AC200" i="7"/>
  <c r="AB200" i="7"/>
  <c r="AA200" i="7"/>
  <c r="Z200" i="7"/>
  <c r="Y200" i="7"/>
  <c r="X200" i="7"/>
  <c r="W200" i="7"/>
  <c r="V200" i="7"/>
  <c r="U200" i="7"/>
  <c r="T200" i="7"/>
  <c r="S200" i="7"/>
  <c r="R200" i="7"/>
  <c r="Q200" i="7"/>
  <c r="P200" i="7"/>
  <c r="O200" i="7"/>
  <c r="N200" i="7"/>
  <c r="M200" i="7"/>
  <c r="L200" i="7"/>
  <c r="K200" i="7"/>
  <c r="I200" i="7"/>
  <c r="H200" i="7"/>
  <c r="G200" i="7"/>
  <c r="F200" i="7"/>
  <c r="E200" i="7"/>
  <c r="D200" i="7"/>
  <c r="C200" i="7"/>
  <c r="J199" i="7"/>
  <c r="B199" i="7"/>
  <c r="AQ199" i="7"/>
  <c r="AP199" i="7"/>
  <c r="AO199" i="7"/>
  <c r="AN199" i="7"/>
  <c r="AM199" i="7"/>
  <c r="AL199" i="7"/>
  <c r="AK199" i="7"/>
  <c r="AJ199" i="7"/>
  <c r="AI199" i="7"/>
  <c r="AH199" i="7"/>
  <c r="AG199" i="7"/>
  <c r="AF199" i="7"/>
  <c r="AE199" i="7"/>
  <c r="AD199" i="7"/>
  <c r="AC199" i="7"/>
  <c r="AB199" i="7"/>
  <c r="AA199" i="7"/>
  <c r="Z199" i="7"/>
  <c r="Y199" i="7"/>
  <c r="X199" i="7"/>
  <c r="W199" i="7"/>
  <c r="V199" i="7"/>
  <c r="U199" i="7"/>
  <c r="T199" i="7"/>
  <c r="S199" i="7"/>
  <c r="R199" i="7"/>
  <c r="Q199" i="7"/>
  <c r="P199" i="7"/>
  <c r="O199" i="7"/>
  <c r="N199" i="7"/>
  <c r="M199" i="7"/>
  <c r="L199" i="7"/>
  <c r="K199" i="7"/>
  <c r="I199" i="7"/>
  <c r="H199" i="7"/>
  <c r="G199" i="7"/>
  <c r="F199" i="7"/>
  <c r="E199" i="7"/>
  <c r="D199" i="7"/>
  <c r="C199" i="7"/>
  <c r="J198" i="7"/>
  <c r="B198" i="7"/>
  <c r="AQ198" i="7"/>
  <c r="AP198" i="7"/>
  <c r="AO198" i="7"/>
  <c r="AN198" i="7"/>
  <c r="AM198" i="7"/>
  <c r="AL198" i="7"/>
  <c r="AK198" i="7"/>
  <c r="AJ198" i="7"/>
  <c r="AI198" i="7"/>
  <c r="AH198" i="7"/>
  <c r="AG198" i="7"/>
  <c r="AF198" i="7"/>
  <c r="AE198" i="7"/>
  <c r="AD198" i="7"/>
  <c r="AC198" i="7"/>
  <c r="AB198" i="7"/>
  <c r="AA198" i="7"/>
  <c r="Z198" i="7"/>
  <c r="Y198" i="7"/>
  <c r="X198" i="7"/>
  <c r="W198" i="7"/>
  <c r="V198" i="7"/>
  <c r="U198" i="7"/>
  <c r="T198" i="7"/>
  <c r="S198" i="7"/>
  <c r="R198" i="7"/>
  <c r="Q198" i="7"/>
  <c r="P198" i="7"/>
  <c r="O198" i="7"/>
  <c r="N198" i="7"/>
  <c r="M198" i="7"/>
  <c r="L198" i="7"/>
  <c r="K198" i="7"/>
  <c r="I198" i="7"/>
  <c r="H198" i="7"/>
  <c r="G198" i="7"/>
  <c r="F198" i="7"/>
  <c r="E198" i="7"/>
  <c r="D198" i="7"/>
  <c r="C198" i="7"/>
  <c r="J197" i="7"/>
  <c r="B197" i="7"/>
  <c r="AQ197" i="7"/>
  <c r="AP197" i="7"/>
  <c r="AO197" i="7"/>
  <c r="AN197" i="7"/>
  <c r="AM197" i="7"/>
  <c r="AL197" i="7"/>
  <c r="AK197" i="7"/>
  <c r="AJ197" i="7"/>
  <c r="AI197" i="7"/>
  <c r="AH197" i="7"/>
  <c r="AG197" i="7"/>
  <c r="AF197" i="7"/>
  <c r="AE197" i="7"/>
  <c r="AD197" i="7"/>
  <c r="AC197" i="7"/>
  <c r="AB197" i="7"/>
  <c r="AA197" i="7"/>
  <c r="Z197" i="7"/>
  <c r="Y197" i="7"/>
  <c r="X197" i="7"/>
  <c r="W197" i="7"/>
  <c r="V197" i="7"/>
  <c r="U197" i="7"/>
  <c r="T197" i="7"/>
  <c r="S197" i="7"/>
  <c r="R197" i="7"/>
  <c r="Q197" i="7"/>
  <c r="P197" i="7"/>
  <c r="O197" i="7"/>
  <c r="N197" i="7"/>
  <c r="M197" i="7"/>
  <c r="L197" i="7"/>
  <c r="K197" i="7"/>
  <c r="I197" i="7"/>
  <c r="H197" i="7"/>
  <c r="G197" i="7"/>
  <c r="F197" i="7"/>
  <c r="E197" i="7"/>
  <c r="D197" i="7"/>
  <c r="C197" i="7"/>
  <c r="J196" i="7"/>
  <c r="B196" i="7"/>
  <c r="AQ196" i="7"/>
  <c r="AP196" i="7"/>
  <c r="AO196" i="7"/>
  <c r="AN196" i="7"/>
  <c r="AM196" i="7"/>
  <c r="AL196" i="7"/>
  <c r="AK196" i="7"/>
  <c r="AJ196" i="7"/>
  <c r="AI196" i="7"/>
  <c r="AH196" i="7"/>
  <c r="AG196" i="7"/>
  <c r="AF196" i="7"/>
  <c r="AE196" i="7"/>
  <c r="AD196" i="7"/>
  <c r="AC196" i="7"/>
  <c r="AB196" i="7"/>
  <c r="AA196" i="7"/>
  <c r="Z196" i="7"/>
  <c r="Y196" i="7"/>
  <c r="X196" i="7"/>
  <c r="W196" i="7"/>
  <c r="V196" i="7"/>
  <c r="U196" i="7"/>
  <c r="T196" i="7"/>
  <c r="S196" i="7"/>
  <c r="R196" i="7"/>
  <c r="Q196" i="7"/>
  <c r="P196" i="7"/>
  <c r="O196" i="7"/>
  <c r="N196" i="7"/>
  <c r="M196" i="7"/>
  <c r="L196" i="7"/>
  <c r="K196" i="7"/>
  <c r="I196" i="7"/>
  <c r="H196" i="7"/>
  <c r="G196" i="7"/>
  <c r="F196" i="7"/>
  <c r="E196" i="7"/>
  <c r="D196" i="7"/>
  <c r="C196" i="7"/>
  <c r="J195" i="7"/>
  <c r="B195" i="7"/>
  <c r="AQ195" i="7"/>
  <c r="AP195" i="7"/>
  <c r="AO195" i="7"/>
  <c r="AN195" i="7"/>
  <c r="AM195" i="7"/>
  <c r="AL195" i="7"/>
  <c r="AK195" i="7"/>
  <c r="AJ195" i="7"/>
  <c r="AI195" i="7"/>
  <c r="AH195" i="7"/>
  <c r="AG195" i="7"/>
  <c r="AF195" i="7"/>
  <c r="AE195" i="7"/>
  <c r="AD195" i="7"/>
  <c r="AC195" i="7"/>
  <c r="AB195" i="7"/>
  <c r="AA195" i="7"/>
  <c r="Z195" i="7"/>
  <c r="Y195" i="7"/>
  <c r="X195" i="7"/>
  <c r="W195" i="7"/>
  <c r="V195" i="7"/>
  <c r="U195" i="7"/>
  <c r="T195" i="7"/>
  <c r="S195" i="7"/>
  <c r="R195" i="7"/>
  <c r="Q195" i="7"/>
  <c r="P195" i="7"/>
  <c r="O195" i="7"/>
  <c r="N195" i="7"/>
  <c r="M195" i="7"/>
  <c r="L195" i="7"/>
  <c r="K195" i="7"/>
  <c r="I195" i="7"/>
  <c r="H195" i="7"/>
  <c r="G195" i="7"/>
  <c r="F195" i="7"/>
  <c r="E195" i="7"/>
  <c r="D195" i="7"/>
  <c r="C195" i="7"/>
  <c r="J194" i="7"/>
  <c r="B194" i="7"/>
  <c r="AQ194" i="7"/>
  <c r="AP194" i="7"/>
  <c r="AO194" i="7"/>
  <c r="AN194" i="7"/>
  <c r="AM194" i="7"/>
  <c r="AL194" i="7"/>
  <c r="AK194" i="7"/>
  <c r="AJ194" i="7"/>
  <c r="AI194" i="7"/>
  <c r="AH194" i="7"/>
  <c r="AG194" i="7"/>
  <c r="AF194" i="7"/>
  <c r="AE194" i="7"/>
  <c r="AD194" i="7"/>
  <c r="AC194" i="7"/>
  <c r="AB194" i="7"/>
  <c r="AA194" i="7"/>
  <c r="Z194" i="7"/>
  <c r="Y194" i="7"/>
  <c r="X194" i="7"/>
  <c r="W194" i="7"/>
  <c r="V194" i="7"/>
  <c r="U194" i="7"/>
  <c r="T194" i="7"/>
  <c r="S194" i="7"/>
  <c r="R194" i="7"/>
  <c r="Q194" i="7"/>
  <c r="P194" i="7"/>
  <c r="O194" i="7"/>
  <c r="N194" i="7"/>
  <c r="M194" i="7"/>
  <c r="L194" i="7"/>
  <c r="K194" i="7"/>
  <c r="I194" i="7"/>
  <c r="H194" i="7"/>
  <c r="G194" i="7"/>
  <c r="F194" i="7"/>
  <c r="E194" i="7"/>
  <c r="D194" i="7"/>
  <c r="C194" i="7"/>
  <c r="J193" i="7"/>
  <c r="B193" i="7"/>
  <c r="AQ193" i="7"/>
  <c r="AP193" i="7"/>
  <c r="AO193" i="7"/>
  <c r="AN193" i="7"/>
  <c r="AM193" i="7"/>
  <c r="AL193" i="7"/>
  <c r="AK193" i="7"/>
  <c r="AJ193" i="7"/>
  <c r="AI193" i="7"/>
  <c r="AH193" i="7"/>
  <c r="AG193" i="7"/>
  <c r="AF193" i="7"/>
  <c r="AE193" i="7"/>
  <c r="AD193" i="7"/>
  <c r="AC193" i="7"/>
  <c r="AB193" i="7"/>
  <c r="AA193" i="7"/>
  <c r="Z193" i="7"/>
  <c r="Y193" i="7"/>
  <c r="X193" i="7"/>
  <c r="W193" i="7"/>
  <c r="V193" i="7"/>
  <c r="U193" i="7"/>
  <c r="T193" i="7"/>
  <c r="S193" i="7"/>
  <c r="R193" i="7"/>
  <c r="Q193" i="7"/>
  <c r="P193" i="7"/>
  <c r="O193" i="7"/>
  <c r="N193" i="7"/>
  <c r="M193" i="7"/>
  <c r="L193" i="7"/>
  <c r="K193" i="7"/>
  <c r="I193" i="7"/>
  <c r="H193" i="7"/>
  <c r="G193" i="7"/>
  <c r="F193" i="7"/>
  <c r="E193" i="7"/>
  <c r="D193" i="7"/>
  <c r="C193" i="7"/>
  <c r="J192" i="7"/>
  <c r="B192" i="7"/>
  <c r="AQ192" i="7"/>
  <c r="AP192" i="7"/>
  <c r="AO192" i="7"/>
  <c r="AN192" i="7"/>
  <c r="AM192" i="7"/>
  <c r="AL192" i="7"/>
  <c r="AK192" i="7"/>
  <c r="AJ192" i="7"/>
  <c r="AI192" i="7"/>
  <c r="AH192" i="7"/>
  <c r="AG192" i="7"/>
  <c r="AF192" i="7"/>
  <c r="AE192" i="7"/>
  <c r="AD192" i="7"/>
  <c r="AC192" i="7"/>
  <c r="AB192" i="7"/>
  <c r="AA192" i="7"/>
  <c r="Z192" i="7"/>
  <c r="Y192" i="7"/>
  <c r="X192" i="7"/>
  <c r="W192" i="7"/>
  <c r="V192" i="7"/>
  <c r="U192" i="7"/>
  <c r="T192" i="7"/>
  <c r="S192" i="7"/>
  <c r="R192" i="7"/>
  <c r="Q192" i="7"/>
  <c r="P192" i="7"/>
  <c r="O192" i="7"/>
  <c r="N192" i="7"/>
  <c r="M192" i="7"/>
  <c r="L192" i="7"/>
  <c r="K192" i="7"/>
  <c r="I192" i="7"/>
  <c r="H192" i="7"/>
  <c r="G192" i="7"/>
  <c r="F192" i="7"/>
  <c r="E192" i="7"/>
  <c r="D192" i="7"/>
  <c r="C192" i="7"/>
  <c r="J191" i="7"/>
  <c r="B191" i="7"/>
  <c r="AQ191" i="7"/>
  <c r="AP191" i="7"/>
  <c r="AO191" i="7"/>
  <c r="AN191" i="7"/>
  <c r="AM191" i="7"/>
  <c r="AL191" i="7"/>
  <c r="AK191" i="7"/>
  <c r="AJ191" i="7"/>
  <c r="AI191" i="7"/>
  <c r="AH191" i="7"/>
  <c r="AG191" i="7"/>
  <c r="AF191" i="7"/>
  <c r="AE191" i="7"/>
  <c r="AD191" i="7"/>
  <c r="AC191" i="7"/>
  <c r="AB191" i="7"/>
  <c r="AA191" i="7"/>
  <c r="Z191" i="7"/>
  <c r="Y191" i="7"/>
  <c r="X191" i="7"/>
  <c r="W191" i="7"/>
  <c r="V191" i="7"/>
  <c r="U191" i="7"/>
  <c r="T191" i="7"/>
  <c r="S191" i="7"/>
  <c r="R191" i="7"/>
  <c r="Q191" i="7"/>
  <c r="P191" i="7"/>
  <c r="O191" i="7"/>
  <c r="N191" i="7"/>
  <c r="M191" i="7"/>
  <c r="L191" i="7"/>
  <c r="K191" i="7"/>
  <c r="I191" i="7"/>
  <c r="H191" i="7"/>
  <c r="G191" i="7"/>
  <c r="F191" i="7"/>
  <c r="E191" i="7"/>
  <c r="D191" i="7"/>
  <c r="C191" i="7"/>
  <c r="J190" i="7"/>
  <c r="B190" i="7"/>
  <c r="AQ190" i="7"/>
  <c r="AP190" i="7"/>
  <c r="AO190" i="7"/>
  <c r="AN190" i="7"/>
  <c r="AM190" i="7"/>
  <c r="AL190" i="7"/>
  <c r="AK190" i="7"/>
  <c r="AJ190" i="7"/>
  <c r="AI190" i="7"/>
  <c r="AH190" i="7"/>
  <c r="AG190" i="7"/>
  <c r="AF190" i="7"/>
  <c r="AE190" i="7"/>
  <c r="AD190" i="7"/>
  <c r="AC190" i="7"/>
  <c r="AB190" i="7"/>
  <c r="AA190" i="7"/>
  <c r="Z190" i="7"/>
  <c r="Y190" i="7"/>
  <c r="X190" i="7"/>
  <c r="W190" i="7"/>
  <c r="V190" i="7"/>
  <c r="U190" i="7"/>
  <c r="T190" i="7"/>
  <c r="S190" i="7"/>
  <c r="R190" i="7"/>
  <c r="Q190" i="7"/>
  <c r="P190" i="7"/>
  <c r="O190" i="7"/>
  <c r="N190" i="7"/>
  <c r="M190" i="7"/>
  <c r="L190" i="7"/>
  <c r="K190" i="7"/>
  <c r="I190" i="7"/>
  <c r="H190" i="7"/>
  <c r="G190" i="7"/>
  <c r="F190" i="7"/>
  <c r="E190" i="7"/>
  <c r="D190" i="7"/>
  <c r="C190" i="7"/>
  <c r="J189" i="7"/>
  <c r="B189" i="7"/>
  <c r="AQ189" i="7"/>
  <c r="AP189" i="7"/>
  <c r="AO189" i="7"/>
  <c r="AN189" i="7"/>
  <c r="AM189" i="7"/>
  <c r="AL189" i="7"/>
  <c r="AK189" i="7"/>
  <c r="AJ189" i="7"/>
  <c r="AI189" i="7"/>
  <c r="AH189" i="7"/>
  <c r="AG189" i="7"/>
  <c r="AF189" i="7"/>
  <c r="AE189" i="7"/>
  <c r="AD189" i="7"/>
  <c r="AC189" i="7"/>
  <c r="AB189" i="7"/>
  <c r="AA189" i="7"/>
  <c r="Z189" i="7"/>
  <c r="Y189" i="7"/>
  <c r="X189" i="7"/>
  <c r="W189" i="7"/>
  <c r="V189" i="7"/>
  <c r="U189" i="7"/>
  <c r="T189" i="7"/>
  <c r="S189" i="7"/>
  <c r="R189" i="7"/>
  <c r="Q189" i="7"/>
  <c r="P189" i="7"/>
  <c r="O189" i="7"/>
  <c r="N189" i="7"/>
  <c r="M189" i="7"/>
  <c r="L189" i="7"/>
  <c r="K189" i="7"/>
  <c r="I189" i="7"/>
  <c r="H189" i="7"/>
  <c r="G189" i="7"/>
  <c r="F189" i="7"/>
  <c r="E189" i="7"/>
  <c r="D189" i="7"/>
  <c r="C189" i="7"/>
  <c r="J188" i="7"/>
  <c r="B188" i="7"/>
  <c r="AQ188" i="7"/>
  <c r="AP188" i="7"/>
  <c r="AO188" i="7"/>
  <c r="AN188" i="7"/>
  <c r="AM188" i="7"/>
  <c r="AL188" i="7"/>
  <c r="AK188" i="7"/>
  <c r="AJ188" i="7"/>
  <c r="AI188" i="7"/>
  <c r="AH188" i="7"/>
  <c r="AG188" i="7"/>
  <c r="AF188" i="7"/>
  <c r="AE188" i="7"/>
  <c r="AD188" i="7"/>
  <c r="AC188" i="7"/>
  <c r="AB188" i="7"/>
  <c r="AA188" i="7"/>
  <c r="Z188" i="7"/>
  <c r="Y188" i="7"/>
  <c r="X188" i="7"/>
  <c r="W188" i="7"/>
  <c r="V188" i="7"/>
  <c r="U188" i="7"/>
  <c r="T188" i="7"/>
  <c r="S188" i="7"/>
  <c r="R188" i="7"/>
  <c r="Q188" i="7"/>
  <c r="P188" i="7"/>
  <c r="O188" i="7"/>
  <c r="N188" i="7"/>
  <c r="M188" i="7"/>
  <c r="L188" i="7"/>
  <c r="K188" i="7"/>
  <c r="I188" i="7"/>
  <c r="H188" i="7"/>
  <c r="G188" i="7"/>
  <c r="F188" i="7"/>
  <c r="E188" i="7"/>
  <c r="D188" i="7"/>
  <c r="C188" i="7"/>
  <c r="J187" i="7"/>
  <c r="B187" i="7"/>
  <c r="AQ187" i="7"/>
  <c r="AP187" i="7"/>
  <c r="AO187" i="7"/>
  <c r="AN187" i="7"/>
  <c r="AM187" i="7"/>
  <c r="AL187" i="7"/>
  <c r="AK187" i="7"/>
  <c r="AJ187" i="7"/>
  <c r="AI187" i="7"/>
  <c r="AH187" i="7"/>
  <c r="AG187" i="7"/>
  <c r="AF187" i="7"/>
  <c r="AE187" i="7"/>
  <c r="AD187" i="7"/>
  <c r="AC187" i="7"/>
  <c r="AB187" i="7"/>
  <c r="AA187" i="7"/>
  <c r="Z187" i="7"/>
  <c r="Y187" i="7"/>
  <c r="X187" i="7"/>
  <c r="W187" i="7"/>
  <c r="V187" i="7"/>
  <c r="U187" i="7"/>
  <c r="T187" i="7"/>
  <c r="S187" i="7"/>
  <c r="R187" i="7"/>
  <c r="Q187" i="7"/>
  <c r="P187" i="7"/>
  <c r="O187" i="7"/>
  <c r="N187" i="7"/>
  <c r="M187" i="7"/>
  <c r="L187" i="7"/>
  <c r="K187" i="7"/>
  <c r="I187" i="7"/>
  <c r="H187" i="7"/>
  <c r="G187" i="7"/>
  <c r="F187" i="7"/>
  <c r="E187" i="7"/>
  <c r="D187" i="7"/>
  <c r="C187" i="7"/>
  <c r="J186" i="7"/>
  <c r="B186" i="7"/>
  <c r="AQ186" i="7"/>
  <c r="AP186" i="7"/>
  <c r="AO186" i="7"/>
  <c r="AN186" i="7"/>
  <c r="AM186" i="7"/>
  <c r="AL186" i="7"/>
  <c r="AK186" i="7"/>
  <c r="AJ186" i="7"/>
  <c r="AI186" i="7"/>
  <c r="AH186" i="7"/>
  <c r="AG186" i="7"/>
  <c r="AF186" i="7"/>
  <c r="AE186" i="7"/>
  <c r="AD186" i="7"/>
  <c r="AC186" i="7"/>
  <c r="AB186" i="7"/>
  <c r="AA186" i="7"/>
  <c r="Z186" i="7"/>
  <c r="Y186" i="7"/>
  <c r="X186" i="7"/>
  <c r="W186" i="7"/>
  <c r="V186" i="7"/>
  <c r="U186" i="7"/>
  <c r="T186" i="7"/>
  <c r="S186" i="7"/>
  <c r="R186" i="7"/>
  <c r="Q186" i="7"/>
  <c r="P186" i="7"/>
  <c r="O186" i="7"/>
  <c r="N186" i="7"/>
  <c r="M186" i="7"/>
  <c r="L186" i="7"/>
  <c r="K186" i="7"/>
  <c r="I186" i="7"/>
  <c r="H186" i="7"/>
  <c r="G186" i="7"/>
  <c r="F186" i="7"/>
  <c r="E186" i="7"/>
  <c r="D186" i="7"/>
  <c r="C186" i="7"/>
  <c r="J185" i="7"/>
  <c r="B185" i="7"/>
  <c r="AQ185" i="7"/>
  <c r="AP185" i="7"/>
  <c r="AO185" i="7"/>
  <c r="AN185" i="7"/>
  <c r="AM185" i="7"/>
  <c r="AL185" i="7"/>
  <c r="AK185" i="7"/>
  <c r="AJ185" i="7"/>
  <c r="AI185" i="7"/>
  <c r="AH185" i="7"/>
  <c r="AG185" i="7"/>
  <c r="AF185" i="7"/>
  <c r="AE185" i="7"/>
  <c r="AD185" i="7"/>
  <c r="AC185" i="7"/>
  <c r="AB185" i="7"/>
  <c r="AA185" i="7"/>
  <c r="Z185" i="7"/>
  <c r="Y185" i="7"/>
  <c r="X185" i="7"/>
  <c r="W185" i="7"/>
  <c r="V185" i="7"/>
  <c r="U185" i="7"/>
  <c r="T185" i="7"/>
  <c r="S185" i="7"/>
  <c r="R185" i="7"/>
  <c r="Q185" i="7"/>
  <c r="P185" i="7"/>
  <c r="O185" i="7"/>
  <c r="N185" i="7"/>
  <c r="M185" i="7"/>
  <c r="L185" i="7"/>
  <c r="K185" i="7"/>
  <c r="I185" i="7"/>
  <c r="H185" i="7"/>
  <c r="G185" i="7"/>
  <c r="F185" i="7"/>
  <c r="E185" i="7"/>
  <c r="D185" i="7"/>
  <c r="C185" i="7"/>
  <c r="J184" i="7"/>
  <c r="B184" i="7"/>
  <c r="AQ184" i="7"/>
  <c r="AP184" i="7"/>
  <c r="AO184" i="7"/>
  <c r="AN184" i="7"/>
  <c r="AM184" i="7"/>
  <c r="AL184" i="7"/>
  <c r="AK184" i="7"/>
  <c r="AJ184" i="7"/>
  <c r="AI184" i="7"/>
  <c r="AH184" i="7"/>
  <c r="AG184" i="7"/>
  <c r="AF184" i="7"/>
  <c r="AE184" i="7"/>
  <c r="AD184" i="7"/>
  <c r="AC184" i="7"/>
  <c r="AB184" i="7"/>
  <c r="AA184" i="7"/>
  <c r="Z184" i="7"/>
  <c r="Y184" i="7"/>
  <c r="X184" i="7"/>
  <c r="W184" i="7"/>
  <c r="V184" i="7"/>
  <c r="U184" i="7"/>
  <c r="T184" i="7"/>
  <c r="S184" i="7"/>
  <c r="R184" i="7"/>
  <c r="Q184" i="7"/>
  <c r="P184" i="7"/>
  <c r="O184" i="7"/>
  <c r="N184" i="7"/>
  <c r="M184" i="7"/>
  <c r="L184" i="7"/>
  <c r="K184" i="7"/>
  <c r="I184" i="7"/>
  <c r="H184" i="7"/>
  <c r="G184" i="7"/>
  <c r="F184" i="7"/>
  <c r="E184" i="7"/>
  <c r="D184" i="7"/>
  <c r="C184" i="7"/>
  <c r="J183" i="7"/>
  <c r="B183" i="7"/>
  <c r="AQ183" i="7"/>
  <c r="AP183" i="7"/>
  <c r="AO183" i="7"/>
  <c r="AN183" i="7"/>
  <c r="AM183" i="7"/>
  <c r="AL183" i="7"/>
  <c r="AK183" i="7"/>
  <c r="AJ183" i="7"/>
  <c r="AI183" i="7"/>
  <c r="AH183" i="7"/>
  <c r="AG183" i="7"/>
  <c r="AF183" i="7"/>
  <c r="AE183" i="7"/>
  <c r="AD183" i="7"/>
  <c r="AC183" i="7"/>
  <c r="AB183" i="7"/>
  <c r="AA183" i="7"/>
  <c r="Z183" i="7"/>
  <c r="Y183" i="7"/>
  <c r="X183" i="7"/>
  <c r="W183" i="7"/>
  <c r="V183" i="7"/>
  <c r="U183" i="7"/>
  <c r="T183" i="7"/>
  <c r="S183" i="7"/>
  <c r="R183" i="7"/>
  <c r="Q183" i="7"/>
  <c r="P183" i="7"/>
  <c r="O183" i="7"/>
  <c r="N183" i="7"/>
  <c r="M183" i="7"/>
  <c r="L183" i="7"/>
  <c r="K183" i="7"/>
  <c r="I183" i="7"/>
  <c r="H183" i="7"/>
  <c r="G183" i="7"/>
  <c r="F183" i="7"/>
  <c r="E183" i="7"/>
  <c r="D183" i="7"/>
  <c r="C183" i="7"/>
  <c r="J182" i="7"/>
  <c r="B182" i="7"/>
  <c r="AQ182" i="7"/>
  <c r="AP182" i="7"/>
  <c r="AO182" i="7"/>
  <c r="AN182" i="7"/>
  <c r="AM182" i="7"/>
  <c r="AL182" i="7"/>
  <c r="AK182" i="7"/>
  <c r="AJ182" i="7"/>
  <c r="AI182" i="7"/>
  <c r="AH182" i="7"/>
  <c r="AG182" i="7"/>
  <c r="AF182" i="7"/>
  <c r="AE182" i="7"/>
  <c r="AD182" i="7"/>
  <c r="AC182" i="7"/>
  <c r="AB182" i="7"/>
  <c r="AA182" i="7"/>
  <c r="Z182" i="7"/>
  <c r="Y182" i="7"/>
  <c r="X182" i="7"/>
  <c r="W182" i="7"/>
  <c r="V182" i="7"/>
  <c r="U182" i="7"/>
  <c r="T182" i="7"/>
  <c r="S182" i="7"/>
  <c r="R182" i="7"/>
  <c r="Q182" i="7"/>
  <c r="P182" i="7"/>
  <c r="O182" i="7"/>
  <c r="N182" i="7"/>
  <c r="M182" i="7"/>
  <c r="L182" i="7"/>
  <c r="K182" i="7"/>
  <c r="I182" i="7"/>
  <c r="H182" i="7"/>
  <c r="G182" i="7"/>
  <c r="F182" i="7"/>
  <c r="E182" i="7"/>
  <c r="D182" i="7"/>
  <c r="C182" i="7"/>
  <c r="J181" i="7"/>
  <c r="B181" i="7"/>
  <c r="AQ181" i="7"/>
  <c r="AP181" i="7"/>
  <c r="AO181" i="7"/>
  <c r="AN181" i="7"/>
  <c r="AM181" i="7"/>
  <c r="AL181" i="7"/>
  <c r="AK181" i="7"/>
  <c r="AJ181" i="7"/>
  <c r="AI181" i="7"/>
  <c r="AH181" i="7"/>
  <c r="AG181" i="7"/>
  <c r="AF181" i="7"/>
  <c r="AE181" i="7"/>
  <c r="AD181" i="7"/>
  <c r="AC181" i="7"/>
  <c r="AB181" i="7"/>
  <c r="AA181" i="7"/>
  <c r="Z181" i="7"/>
  <c r="Y181" i="7"/>
  <c r="X181" i="7"/>
  <c r="W181" i="7"/>
  <c r="V181" i="7"/>
  <c r="U181" i="7"/>
  <c r="T181" i="7"/>
  <c r="S181" i="7"/>
  <c r="R181" i="7"/>
  <c r="Q181" i="7"/>
  <c r="P181" i="7"/>
  <c r="O181" i="7"/>
  <c r="N181" i="7"/>
  <c r="M181" i="7"/>
  <c r="L181" i="7"/>
  <c r="K181" i="7"/>
  <c r="I181" i="7"/>
  <c r="H181" i="7"/>
  <c r="G181" i="7"/>
  <c r="F181" i="7"/>
  <c r="E181" i="7"/>
  <c r="D181" i="7"/>
  <c r="C181" i="7"/>
  <c r="J180" i="7"/>
  <c r="B180" i="7"/>
  <c r="AQ180" i="7"/>
  <c r="AP180" i="7"/>
  <c r="AO180" i="7"/>
  <c r="AN180" i="7"/>
  <c r="AM180" i="7"/>
  <c r="AL180" i="7"/>
  <c r="AK180" i="7"/>
  <c r="AJ180" i="7"/>
  <c r="AI180" i="7"/>
  <c r="AH180" i="7"/>
  <c r="AG180" i="7"/>
  <c r="AF180" i="7"/>
  <c r="AE180" i="7"/>
  <c r="AD180" i="7"/>
  <c r="AC180" i="7"/>
  <c r="AB180" i="7"/>
  <c r="AA180" i="7"/>
  <c r="Z180" i="7"/>
  <c r="Y180" i="7"/>
  <c r="X180" i="7"/>
  <c r="W180" i="7"/>
  <c r="V180" i="7"/>
  <c r="U180" i="7"/>
  <c r="T180" i="7"/>
  <c r="S180" i="7"/>
  <c r="R180" i="7"/>
  <c r="Q180" i="7"/>
  <c r="P180" i="7"/>
  <c r="O180" i="7"/>
  <c r="N180" i="7"/>
  <c r="M180" i="7"/>
  <c r="L180" i="7"/>
  <c r="K180" i="7"/>
  <c r="I180" i="7"/>
  <c r="H180" i="7"/>
  <c r="G180" i="7"/>
  <c r="F180" i="7"/>
  <c r="E180" i="7"/>
  <c r="D180" i="7"/>
  <c r="C180" i="7"/>
  <c r="J179" i="7"/>
  <c r="B179" i="7"/>
  <c r="AQ179" i="7"/>
  <c r="AP179" i="7"/>
  <c r="AO179" i="7"/>
  <c r="AN179" i="7"/>
  <c r="AM179" i="7"/>
  <c r="AL179" i="7"/>
  <c r="AK179" i="7"/>
  <c r="AJ179" i="7"/>
  <c r="AI179" i="7"/>
  <c r="AH179" i="7"/>
  <c r="AG179" i="7"/>
  <c r="AF179" i="7"/>
  <c r="AE179" i="7"/>
  <c r="AD179" i="7"/>
  <c r="AC179" i="7"/>
  <c r="AB179" i="7"/>
  <c r="AA179" i="7"/>
  <c r="Z179" i="7"/>
  <c r="Y179" i="7"/>
  <c r="X179" i="7"/>
  <c r="W179" i="7"/>
  <c r="V179" i="7"/>
  <c r="U179" i="7"/>
  <c r="T179" i="7"/>
  <c r="S179" i="7"/>
  <c r="R179" i="7"/>
  <c r="Q179" i="7"/>
  <c r="P179" i="7"/>
  <c r="O179" i="7"/>
  <c r="N179" i="7"/>
  <c r="M179" i="7"/>
  <c r="L179" i="7"/>
  <c r="K179" i="7"/>
  <c r="I179" i="7"/>
  <c r="H179" i="7"/>
  <c r="G179" i="7"/>
  <c r="F179" i="7"/>
  <c r="E179" i="7"/>
  <c r="D179" i="7"/>
  <c r="C179" i="7"/>
  <c r="J178" i="7"/>
  <c r="B178" i="7"/>
  <c r="AQ178" i="7"/>
  <c r="AP178" i="7"/>
  <c r="AO178" i="7"/>
  <c r="AN178" i="7"/>
  <c r="AM178" i="7"/>
  <c r="AL178" i="7"/>
  <c r="AK178" i="7"/>
  <c r="AJ178" i="7"/>
  <c r="AI178" i="7"/>
  <c r="AH178" i="7"/>
  <c r="AG178" i="7"/>
  <c r="AF178" i="7"/>
  <c r="AE178" i="7"/>
  <c r="AD178" i="7"/>
  <c r="AC178" i="7"/>
  <c r="AB178" i="7"/>
  <c r="AA178" i="7"/>
  <c r="Z178" i="7"/>
  <c r="Y178" i="7"/>
  <c r="X178" i="7"/>
  <c r="W178" i="7"/>
  <c r="V178" i="7"/>
  <c r="U178" i="7"/>
  <c r="T178" i="7"/>
  <c r="S178" i="7"/>
  <c r="R178" i="7"/>
  <c r="Q178" i="7"/>
  <c r="P178" i="7"/>
  <c r="O178" i="7"/>
  <c r="N178" i="7"/>
  <c r="M178" i="7"/>
  <c r="L178" i="7"/>
  <c r="K178" i="7"/>
  <c r="I178" i="7"/>
  <c r="H178" i="7"/>
  <c r="G178" i="7"/>
  <c r="F178" i="7"/>
  <c r="E178" i="7"/>
  <c r="D178" i="7"/>
  <c r="C178" i="7"/>
  <c r="J177" i="7"/>
  <c r="B177" i="7"/>
  <c r="AQ177" i="7"/>
  <c r="AP177" i="7"/>
  <c r="AO177" i="7"/>
  <c r="AN177" i="7"/>
  <c r="AM177" i="7"/>
  <c r="AL177" i="7"/>
  <c r="AK177" i="7"/>
  <c r="AJ177" i="7"/>
  <c r="AI177" i="7"/>
  <c r="AH177" i="7"/>
  <c r="AG177" i="7"/>
  <c r="AF177" i="7"/>
  <c r="AE177" i="7"/>
  <c r="AD177" i="7"/>
  <c r="AC177" i="7"/>
  <c r="AB177" i="7"/>
  <c r="AA177" i="7"/>
  <c r="Z177" i="7"/>
  <c r="Y177" i="7"/>
  <c r="X177" i="7"/>
  <c r="W177" i="7"/>
  <c r="V177" i="7"/>
  <c r="U177" i="7"/>
  <c r="T177" i="7"/>
  <c r="S177" i="7"/>
  <c r="R177" i="7"/>
  <c r="Q177" i="7"/>
  <c r="P177" i="7"/>
  <c r="O177" i="7"/>
  <c r="N177" i="7"/>
  <c r="M177" i="7"/>
  <c r="L177" i="7"/>
  <c r="K177" i="7"/>
  <c r="I177" i="7"/>
  <c r="H177" i="7"/>
  <c r="G177" i="7"/>
  <c r="F177" i="7"/>
  <c r="E177" i="7"/>
  <c r="D177" i="7"/>
  <c r="C177" i="7"/>
  <c r="J176" i="7"/>
  <c r="B176" i="7"/>
  <c r="AQ176" i="7"/>
  <c r="AP176" i="7"/>
  <c r="AO176" i="7"/>
  <c r="AN176" i="7"/>
  <c r="AM176" i="7"/>
  <c r="AL176" i="7"/>
  <c r="AK176" i="7"/>
  <c r="AJ176" i="7"/>
  <c r="AI176" i="7"/>
  <c r="AH176" i="7"/>
  <c r="AG176" i="7"/>
  <c r="AF176" i="7"/>
  <c r="AE176" i="7"/>
  <c r="AD176" i="7"/>
  <c r="AC176" i="7"/>
  <c r="AB176" i="7"/>
  <c r="AA176" i="7"/>
  <c r="Z176" i="7"/>
  <c r="Y176" i="7"/>
  <c r="X176" i="7"/>
  <c r="W176" i="7"/>
  <c r="V176" i="7"/>
  <c r="U176" i="7"/>
  <c r="T176" i="7"/>
  <c r="S176" i="7"/>
  <c r="R176" i="7"/>
  <c r="Q176" i="7"/>
  <c r="P176" i="7"/>
  <c r="O176" i="7"/>
  <c r="N176" i="7"/>
  <c r="M176" i="7"/>
  <c r="L176" i="7"/>
  <c r="K176" i="7"/>
  <c r="I176" i="7"/>
  <c r="H176" i="7"/>
  <c r="G176" i="7"/>
  <c r="F176" i="7"/>
  <c r="E176" i="7"/>
  <c r="D176" i="7"/>
  <c r="C176" i="7"/>
  <c r="J175" i="7"/>
  <c r="B175" i="7"/>
  <c r="AQ175" i="7"/>
  <c r="AP175" i="7"/>
  <c r="AO175" i="7"/>
  <c r="AN175" i="7"/>
  <c r="AM175" i="7"/>
  <c r="AL175" i="7"/>
  <c r="AK175" i="7"/>
  <c r="AJ175" i="7"/>
  <c r="AI175" i="7"/>
  <c r="AH175" i="7"/>
  <c r="AG175" i="7"/>
  <c r="AF175" i="7"/>
  <c r="AE175" i="7"/>
  <c r="AD175" i="7"/>
  <c r="AC175" i="7"/>
  <c r="AB175" i="7"/>
  <c r="AA175" i="7"/>
  <c r="Z175" i="7"/>
  <c r="Y175" i="7"/>
  <c r="X175" i="7"/>
  <c r="W175" i="7"/>
  <c r="V175" i="7"/>
  <c r="U175" i="7"/>
  <c r="T175" i="7"/>
  <c r="S175" i="7"/>
  <c r="R175" i="7"/>
  <c r="Q175" i="7"/>
  <c r="P175" i="7"/>
  <c r="O175" i="7"/>
  <c r="N175" i="7"/>
  <c r="M175" i="7"/>
  <c r="L175" i="7"/>
  <c r="K175" i="7"/>
  <c r="I175" i="7"/>
  <c r="H175" i="7"/>
  <c r="G175" i="7"/>
  <c r="F175" i="7"/>
  <c r="E175" i="7"/>
  <c r="D175" i="7"/>
  <c r="C175" i="7"/>
  <c r="J174" i="7"/>
  <c r="B174" i="7"/>
  <c r="AQ174" i="7"/>
  <c r="AP174" i="7"/>
  <c r="AO174" i="7"/>
  <c r="AN174" i="7"/>
  <c r="AM174" i="7"/>
  <c r="AL174" i="7"/>
  <c r="AK174" i="7"/>
  <c r="AJ174" i="7"/>
  <c r="AI174" i="7"/>
  <c r="AH174" i="7"/>
  <c r="AG174" i="7"/>
  <c r="AF174" i="7"/>
  <c r="AE174" i="7"/>
  <c r="AD174" i="7"/>
  <c r="AC174" i="7"/>
  <c r="AB174" i="7"/>
  <c r="AA174" i="7"/>
  <c r="Z174" i="7"/>
  <c r="Y174" i="7"/>
  <c r="X174" i="7"/>
  <c r="W174" i="7"/>
  <c r="V174" i="7"/>
  <c r="U174" i="7"/>
  <c r="T174" i="7"/>
  <c r="S174" i="7"/>
  <c r="R174" i="7"/>
  <c r="Q174" i="7"/>
  <c r="P174" i="7"/>
  <c r="O174" i="7"/>
  <c r="N174" i="7"/>
  <c r="M174" i="7"/>
  <c r="L174" i="7"/>
  <c r="K174" i="7"/>
  <c r="I174" i="7"/>
  <c r="H174" i="7"/>
  <c r="G174" i="7"/>
  <c r="F174" i="7"/>
  <c r="E174" i="7"/>
  <c r="D174" i="7"/>
  <c r="C174" i="7"/>
  <c r="J173" i="7"/>
  <c r="B173" i="7"/>
  <c r="AQ173" i="7"/>
  <c r="AP173" i="7"/>
  <c r="AO173" i="7"/>
  <c r="AN173" i="7"/>
  <c r="AM173" i="7"/>
  <c r="AL173" i="7"/>
  <c r="AK173" i="7"/>
  <c r="AJ173" i="7"/>
  <c r="AI173" i="7"/>
  <c r="AH173" i="7"/>
  <c r="AG173" i="7"/>
  <c r="AF173" i="7"/>
  <c r="AE173" i="7"/>
  <c r="AD173" i="7"/>
  <c r="AC173" i="7"/>
  <c r="AB173" i="7"/>
  <c r="AA173" i="7"/>
  <c r="Z173" i="7"/>
  <c r="Y173" i="7"/>
  <c r="X173" i="7"/>
  <c r="W173" i="7"/>
  <c r="V173" i="7"/>
  <c r="U173" i="7"/>
  <c r="T173" i="7"/>
  <c r="S173" i="7"/>
  <c r="R173" i="7"/>
  <c r="Q173" i="7"/>
  <c r="P173" i="7"/>
  <c r="O173" i="7"/>
  <c r="N173" i="7"/>
  <c r="M173" i="7"/>
  <c r="L173" i="7"/>
  <c r="K173" i="7"/>
  <c r="I173" i="7"/>
  <c r="H173" i="7"/>
  <c r="G173" i="7"/>
  <c r="F173" i="7"/>
  <c r="E173" i="7"/>
  <c r="D173" i="7"/>
  <c r="C173" i="7"/>
  <c r="J172" i="7"/>
  <c r="B172" i="7"/>
  <c r="AQ172" i="7"/>
  <c r="AP172" i="7"/>
  <c r="AO172" i="7"/>
  <c r="AN172" i="7"/>
  <c r="AM172" i="7"/>
  <c r="AL172" i="7"/>
  <c r="AK172" i="7"/>
  <c r="AJ172" i="7"/>
  <c r="AI172" i="7"/>
  <c r="AH172" i="7"/>
  <c r="AG172" i="7"/>
  <c r="AF172" i="7"/>
  <c r="AE172" i="7"/>
  <c r="AD172" i="7"/>
  <c r="AC172" i="7"/>
  <c r="AB172" i="7"/>
  <c r="AA172" i="7"/>
  <c r="Z172" i="7"/>
  <c r="Y172" i="7"/>
  <c r="X172" i="7"/>
  <c r="W172" i="7"/>
  <c r="V172" i="7"/>
  <c r="U172" i="7"/>
  <c r="T172" i="7"/>
  <c r="S172" i="7"/>
  <c r="R172" i="7"/>
  <c r="Q172" i="7"/>
  <c r="P172" i="7"/>
  <c r="O172" i="7"/>
  <c r="N172" i="7"/>
  <c r="M172" i="7"/>
  <c r="L172" i="7"/>
  <c r="K172" i="7"/>
  <c r="I172" i="7"/>
  <c r="H172" i="7"/>
  <c r="G172" i="7"/>
  <c r="F172" i="7"/>
  <c r="E172" i="7"/>
  <c r="D172" i="7"/>
  <c r="C172" i="7"/>
  <c r="J171" i="7"/>
  <c r="B171" i="7"/>
  <c r="AQ171" i="7"/>
  <c r="AP171" i="7"/>
  <c r="AO171" i="7"/>
  <c r="AN171" i="7"/>
  <c r="AM171" i="7"/>
  <c r="AL171" i="7"/>
  <c r="AK171" i="7"/>
  <c r="AJ171" i="7"/>
  <c r="AI171" i="7"/>
  <c r="AH171" i="7"/>
  <c r="AG171" i="7"/>
  <c r="AF171" i="7"/>
  <c r="AE171" i="7"/>
  <c r="AD171" i="7"/>
  <c r="AC171" i="7"/>
  <c r="AB171" i="7"/>
  <c r="AA171" i="7"/>
  <c r="Z171" i="7"/>
  <c r="Y171" i="7"/>
  <c r="X171" i="7"/>
  <c r="W171" i="7"/>
  <c r="V171" i="7"/>
  <c r="U171" i="7"/>
  <c r="T171" i="7"/>
  <c r="S171" i="7"/>
  <c r="R171" i="7"/>
  <c r="Q171" i="7"/>
  <c r="P171" i="7"/>
  <c r="O171" i="7"/>
  <c r="N171" i="7"/>
  <c r="M171" i="7"/>
  <c r="L171" i="7"/>
  <c r="K171" i="7"/>
  <c r="I171" i="7"/>
  <c r="H171" i="7"/>
  <c r="G171" i="7"/>
  <c r="F171" i="7"/>
  <c r="E171" i="7"/>
  <c r="D171" i="7"/>
  <c r="C171" i="7"/>
  <c r="J170" i="7"/>
  <c r="B170" i="7"/>
  <c r="AQ170" i="7"/>
  <c r="AP170" i="7"/>
  <c r="AO170" i="7"/>
  <c r="AN170" i="7"/>
  <c r="AM170" i="7"/>
  <c r="AL170" i="7"/>
  <c r="AK170" i="7"/>
  <c r="AJ170" i="7"/>
  <c r="AI170" i="7"/>
  <c r="AH170" i="7"/>
  <c r="AG170" i="7"/>
  <c r="AF170" i="7"/>
  <c r="AE170" i="7"/>
  <c r="AD170" i="7"/>
  <c r="AC170" i="7"/>
  <c r="AB170" i="7"/>
  <c r="AA170" i="7"/>
  <c r="Z170" i="7"/>
  <c r="Y170" i="7"/>
  <c r="X170" i="7"/>
  <c r="W170" i="7"/>
  <c r="V170" i="7"/>
  <c r="U170" i="7"/>
  <c r="T170" i="7"/>
  <c r="S170" i="7"/>
  <c r="R170" i="7"/>
  <c r="Q170" i="7"/>
  <c r="P170" i="7"/>
  <c r="O170" i="7"/>
  <c r="N170" i="7"/>
  <c r="M170" i="7"/>
  <c r="L170" i="7"/>
  <c r="K170" i="7"/>
  <c r="I170" i="7"/>
  <c r="H170" i="7"/>
  <c r="G170" i="7"/>
  <c r="F170" i="7"/>
  <c r="E170" i="7"/>
  <c r="D170" i="7"/>
  <c r="C170" i="7"/>
  <c r="J169" i="7"/>
  <c r="B169" i="7"/>
  <c r="AQ169" i="7"/>
  <c r="AP169" i="7"/>
  <c r="AO169" i="7"/>
  <c r="AN169" i="7"/>
  <c r="AM169" i="7"/>
  <c r="AL169" i="7"/>
  <c r="AK169" i="7"/>
  <c r="AJ169" i="7"/>
  <c r="AI169" i="7"/>
  <c r="AH169" i="7"/>
  <c r="AG169" i="7"/>
  <c r="AF169" i="7"/>
  <c r="AE169" i="7"/>
  <c r="AD169" i="7"/>
  <c r="AC169" i="7"/>
  <c r="AB169" i="7"/>
  <c r="AA169" i="7"/>
  <c r="Z169" i="7"/>
  <c r="Y169" i="7"/>
  <c r="X169" i="7"/>
  <c r="W169" i="7"/>
  <c r="V169" i="7"/>
  <c r="U169" i="7"/>
  <c r="T169" i="7"/>
  <c r="S169" i="7"/>
  <c r="R169" i="7"/>
  <c r="Q169" i="7"/>
  <c r="P169" i="7"/>
  <c r="O169" i="7"/>
  <c r="N169" i="7"/>
  <c r="M169" i="7"/>
  <c r="L169" i="7"/>
  <c r="K169" i="7"/>
  <c r="I169" i="7"/>
  <c r="H169" i="7"/>
  <c r="G169" i="7"/>
  <c r="F169" i="7"/>
  <c r="E169" i="7"/>
  <c r="D169" i="7"/>
  <c r="C169" i="7"/>
  <c r="J168" i="7"/>
  <c r="B168" i="7"/>
  <c r="AQ168" i="7"/>
  <c r="AP168" i="7"/>
  <c r="AO168" i="7"/>
  <c r="AN168" i="7"/>
  <c r="AM168" i="7"/>
  <c r="AL168" i="7"/>
  <c r="AK168" i="7"/>
  <c r="AJ168" i="7"/>
  <c r="AI168" i="7"/>
  <c r="AH168" i="7"/>
  <c r="AG168" i="7"/>
  <c r="AF168" i="7"/>
  <c r="AE168" i="7"/>
  <c r="AD168" i="7"/>
  <c r="AC168" i="7"/>
  <c r="AB168" i="7"/>
  <c r="AA168" i="7"/>
  <c r="Z168" i="7"/>
  <c r="Y168" i="7"/>
  <c r="X168" i="7"/>
  <c r="W168" i="7"/>
  <c r="V168" i="7"/>
  <c r="U168" i="7"/>
  <c r="T168" i="7"/>
  <c r="S168" i="7"/>
  <c r="R168" i="7"/>
  <c r="Q168" i="7"/>
  <c r="P168" i="7"/>
  <c r="O168" i="7"/>
  <c r="N168" i="7"/>
  <c r="M168" i="7"/>
  <c r="L168" i="7"/>
  <c r="K168" i="7"/>
  <c r="I168" i="7"/>
  <c r="H168" i="7"/>
  <c r="G168" i="7"/>
  <c r="F168" i="7"/>
  <c r="E168" i="7"/>
  <c r="D168" i="7"/>
  <c r="C168" i="7"/>
  <c r="J167" i="7"/>
  <c r="B167" i="7"/>
  <c r="AQ167" i="7"/>
  <c r="AP167" i="7"/>
  <c r="AO167" i="7"/>
  <c r="AN167" i="7"/>
  <c r="AM167" i="7"/>
  <c r="AL167" i="7"/>
  <c r="AK167" i="7"/>
  <c r="AJ167" i="7"/>
  <c r="AI167" i="7"/>
  <c r="AH167" i="7"/>
  <c r="AG167" i="7"/>
  <c r="AF167" i="7"/>
  <c r="AE167" i="7"/>
  <c r="AD167" i="7"/>
  <c r="AC167" i="7"/>
  <c r="AB167" i="7"/>
  <c r="AA167" i="7"/>
  <c r="Z167" i="7"/>
  <c r="Y167" i="7"/>
  <c r="X167" i="7"/>
  <c r="W167" i="7"/>
  <c r="V167" i="7"/>
  <c r="U167" i="7"/>
  <c r="T167" i="7"/>
  <c r="S167" i="7"/>
  <c r="R167" i="7"/>
  <c r="Q167" i="7"/>
  <c r="P167" i="7"/>
  <c r="O167" i="7"/>
  <c r="N167" i="7"/>
  <c r="M167" i="7"/>
  <c r="L167" i="7"/>
  <c r="K167" i="7"/>
  <c r="I167" i="7"/>
  <c r="H167" i="7"/>
  <c r="G167" i="7"/>
  <c r="F167" i="7"/>
  <c r="E167" i="7"/>
  <c r="D167" i="7"/>
  <c r="C167" i="7"/>
  <c r="J166" i="7"/>
  <c r="B166" i="7"/>
  <c r="AQ166" i="7"/>
  <c r="AP166" i="7"/>
  <c r="AO166" i="7"/>
  <c r="AN166" i="7"/>
  <c r="AM166" i="7"/>
  <c r="AL166" i="7"/>
  <c r="AK166" i="7"/>
  <c r="AJ166" i="7"/>
  <c r="AI166" i="7"/>
  <c r="AH166" i="7"/>
  <c r="AG166" i="7"/>
  <c r="AF166" i="7"/>
  <c r="AE166" i="7"/>
  <c r="AD166" i="7"/>
  <c r="AC166" i="7"/>
  <c r="AB166" i="7"/>
  <c r="AA166" i="7"/>
  <c r="Z166" i="7"/>
  <c r="Y166" i="7"/>
  <c r="X166" i="7"/>
  <c r="W166" i="7"/>
  <c r="V166" i="7"/>
  <c r="U166" i="7"/>
  <c r="T166" i="7"/>
  <c r="S166" i="7"/>
  <c r="R166" i="7"/>
  <c r="Q166" i="7"/>
  <c r="P166" i="7"/>
  <c r="O166" i="7"/>
  <c r="N166" i="7"/>
  <c r="M166" i="7"/>
  <c r="L166" i="7"/>
  <c r="K166" i="7"/>
  <c r="I166" i="7"/>
  <c r="H166" i="7"/>
  <c r="G166" i="7"/>
  <c r="F166" i="7"/>
  <c r="E166" i="7"/>
  <c r="D166" i="7"/>
  <c r="C166" i="7"/>
  <c r="J165" i="7"/>
  <c r="B165" i="7"/>
  <c r="AQ165" i="7"/>
  <c r="AP165" i="7"/>
  <c r="AO165" i="7"/>
  <c r="AN165" i="7"/>
  <c r="AM165" i="7"/>
  <c r="AL165" i="7"/>
  <c r="AK165" i="7"/>
  <c r="AJ165" i="7"/>
  <c r="AI165" i="7"/>
  <c r="AH165" i="7"/>
  <c r="AG165" i="7"/>
  <c r="AF165" i="7"/>
  <c r="AE165" i="7"/>
  <c r="AD165" i="7"/>
  <c r="AC165" i="7"/>
  <c r="AB165" i="7"/>
  <c r="AA165" i="7"/>
  <c r="Z165" i="7"/>
  <c r="Y165" i="7"/>
  <c r="X165" i="7"/>
  <c r="W165" i="7"/>
  <c r="V165" i="7"/>
  <c r="U165" i="7"/>
  <c r="T165" i="7"/>
  <c r="S165" i="7"/>
  <c r="R165" i="7"/>
  <c r="Q165" i="7"/>
  <c r="P165" i="7"/>
  <c r="O165" i="7"/>
  <c r="N165" i="7"/>
  <c r="M165" i="7"/>
  <c r="L165" i="7"/>
  <c r="K165" i="7"/>
  <c r="I165" i="7"/>
  <c r="H165" i="7"/>
  <c r="G165" i="7"/>
  <c r="F165" i="7"/>
  <c r="E165" i="7"/>
  <c r="D165" i="7"/>
  <c r="C165" i="7"/>
  <c r="J164" i="7"/>
  <c r="B164" i="7"/>
  <c r="AQ164" i="7"/>
  <c r="AP164" i="7"/>
  <c r="AO164" i="7"/>
  <c r="AN164" i="7"/>
  <c r="AM164" i="7"/>
  <c r="AL164" i="7"/>
  <c r="AK164" i="7"/>
  <c r="AJ164" i="7"/>
  <c r="AI164" i="7"/>
  <c r="AH164" i="7"/>
  <c r="AG164" i="7"/>
  <c r="AF164" i="7"/>
  <c r="AE164" i="7"/>
  <c r="AD164" i="7"/>
  <c r="AC164" i="7"/>
  <c r="AB164" i="7"/>
  <c r="AA164" i="7"/>
  <c r="Z164" i="7"/>
  <c r="Y164" i="7"/>
  <c r="X164" i="7"/>
  <c r="W164" i="7"/>
  <c r="V164" i="7"/>
  <c r="U164" i="7"/>
  <c r="T164" i="7"/>
  <c r="S164" i="7"/>
  <c r="R164" i="7"/>
  <c r="Q164" i="7"/>
  <c r="P164" i="7"/>
  <c r="O164" i="7"/>
  <c r="N164" i="7"/>
  <c r="M164" i="7"/>
  <c r="L164" i="7"/>
  <c r="K164" i="7"/>
  <c r="I164" i="7"/>
  <c r="H164" i="7"/>
  <c r="G164" i="7"/>
  <c r="F164" i="7"/>
  <c r="E164" i="7"/>
  <c r="D164" i="7"/>
  <c r="C164" i="7"/>
  <c r="J163" i="7"/>
  <c r="B163" i="7"/>
  <c r="AQ163" i="7"/>
  <c r="AP163" i="7"/>
  <c r="AO163" i="7"/>
  <c r="AN163" i="7"/>
  <c r="AM163" i="7"/>
  <c r="AL163" i="7"/>
  <c r="AK163" i="7"/>
  <c r="AJ163" i="7"/>
  <c r="AI163" i="7"/>
  <c r="AH163" i="7"/>
  <c r="AG163" i="7"/>
  <c r="AF163" i="7"/>
  <c r="AE163" i="7"/>
  <c r="AD163" i="7"/>
  <c r="AC163" i="7"/>
  <c r="AB163" i="7"/>
  <c r="AA163" i="7"/>
  <c r="Z163" i="7"/>
  <c r="Y163" i="7"/>
  <c r="X163" i="7"/>
  <c r="W163" i="7"/>
  <c r="V163" i="7"/>
  <c r="U163" i="7"/>
  <c r="T163" i="7"/>
  <c r="S163" i="7"/>
  <c r="R163" i="7"/>
  <c r="Q163" i="7"/>
  <c r="P163" i="7"/>
  <c r="O163" i="7"/>
  <c r="N163" i="7"/>
  <c r="M163" i="7"/>
  <c r="L163" i="7"/>
  <c r="K163" i="7"/>
  <c r="I163" i="7"/>
  <c r="H163" i="7"/>
  <c r="G163" i="7"/>
  <c r="F163" i="7"/>
  <c r="E163" i="7"/>
  <c r="D163" i="7"/>
  <c r="C163" i="7"/>
  <c r="J162" i="7"/>
  <c r="B162" i="7"/>
  <c r="AQ162" i="7"/>
  <c r="AP162" i="7"/>
  <c r="AO162" i="7"/>
  <c r="AN162" i="7"/>
  <c r="AM162" i="7"/>
  <c r="AL162" i="7"/>
  <c r="AK162" i="7"/>
  <c r="AJ162" i="7"/>
  <c r="AI162" i="7"/>
  <c r="AH162" i="7"/>
  <c r="AG162" i="7"/>
  <c r="AF162" i="7"/>
  <c r="AE162" i="7"/>
  <c r="AD162" i="7"/>
  <c r="AC162" i="7"/>
  <c r="AB162" i="7"/>
  <c r="AA162" i="7"/>
  <c r="Z162" i="7"/>
  <c r="Y162" i="7"/>
  <c r="X162" i="7"/>
  <c r="W162" i="7"/>
  <c r="V162" i="7"/>
  <c r="U162" i="7"/>
  <c r="T162" i="7"/>
  <c r="S162" i="7"/>
  <c r="R162" i="7"/>
  <c r="Q162" i="7"/>
  <c r="P162" i="7"/>
  <c r="O162" i="7"/>
  <c r="N162" i="7"/>
  <c r="M162" i="7"/>
  <c r="L162" i="7"/>
  <c r="K162" i="7"/>
  <c r="I162" i="7"/>
  <c r="H162" i="7"/>
  <c r="G162" i="7"/>
  <c r="F162" i="7"/>
  <c r="E162" i="7"/>
  <c r="D162" i="7"/>
  <c r="C162" i="7"/>
  <c r="J161" i="7"/>
  <c r="B161" i="7"/>
  <c r="AQ161" i="7"/>
  <c r="AP161" i="7"/>
  <c r="AO161" i="7"/>
  <c r="AN161" i="7"/>
  <c r="AM161" i="7"/>
  <c r="AL161" i="7"/>
  <c r="AK161" i="7"/>
  <c r="AJ161" i="7"/>
  <c r="AI161" i="7"/>
  <c r="AH161" i="7"/>
  <c r="AG161" i="7"/>
  <c r="AF161" i="7"/>
  <c r="AE161" i="7"/>
  <c r="AD161" i="7"/>
  <c r="AC161" i="7"/>
  <c r="AB161" i="7"/>
  <c r="AA161" i="7"/>
  <c r="Z161" i="7"/>
  <c r="Y161" i="7"/>
  <c r="X161" i="7"/>
  <c r="W161" i="7"/>
  <c r="V161" i="7"/>
  <c r="U161" i="7"/>
  <c r="T161" i="7"/>
  <c r="S161" i="7"/>
  <c r="R161" i="7"/>
  <c r="Q161" i="7"/>
  <c r="P161" i="7"/>
  <c r="O161" i="7"/>
  <c r="N161" i="7"/>
  <c r="M161" i="7"/>
  <c r="L161" i="7"/>
  <c r="K161" i="7"/>
  <c r="I161" i="7"/>
  <c r="H161" i="7"/>
  <c r="G161" i="7"/>
  <c r="F161" i="7"/>
  <c r="E161" i="7"/>
  <c r="D161" i="7"/>
  <c r="C161" i="7"/>
  <c r="J160" i="7"/>
  <c r="B160" i="7"/>
  <c r="AQ160" i="7"/>
  <c r="AP160" i="7"/>
  <c r="AO160" i="7"/>
  <c r="AN160" i="7"/>
  <c r="AM160" i="7"/>
  <c r="AL160" i="7"/>
  <c r="AK160" i="7"/>
  <c r="AJ160" i="7"/>
  <c r="AI160" i="7"/>
  <c r="AH160" i="7"/>
  <c r="AG160" i="7"/>
  <c r="AF160" i="7"/>
  <c r="AE160" i="7"/>
  <c r="AD160" i="7"/>
  <c r="AC160" i="7"/>
  <c r="AB160" i="7"/>
  <c r="AA160" i="7"/>
  <c r="Z160" i="7"/>
  <c r="Y160" i="7"/>
  <c r="X160" i="7"/>
  <c r="W160" i="7"/>
  <c r="V160" i="7"/>
  <c r="U160" i="7"/>
  <c r="T160" i="7"/>
  <c r="S160" i="7"/>
  <c r="R160" i="7"/>
  <c r="Q160" i="7"/>
  <c r="P160" i="7"/>
  <c r="O160" i="7"/>
  <c r="N160" i="7"/>
  <c r="M160" i="7"/>
  <c r="L160" i="7"/>
  <c r="K160" i="7"/>
  <c r="I160" i="7"/>
  <c r="H160" i="7"/>
  <c r="G160" i="7"/>
  <c r="F160" i="7"/>
  <c r="E160" i="7"/>
  <c r="D160" i="7"/>
  <c r="C160" i="7"/>
  <c r="J159" i="7"/>
  <c r="B159" i="7"/>
  <c r="AQ159" i="7"/>
  <c r="AP159" i="7"/>
  <c r="AO159" i="7"/>
  <c r="AN159" i="7"/>
  <c r="AM159" i="7"/>
  <c r="AL159" i="7"/>
  <c r="AK159" i="7"/>
  <c r="AJ159" i="7"/>
  <c r="AI159" i="7"/>
  <c r="AH159" i="7"/>
  <c r="AG159" i="7"/>
  <c r="AF159" i="7"/>
  <c r="AE159" i="7"/>
  <c r="AD159" i="7"/>
  <c r="AC159" i="7"/>
  <c r="AB159" i="7"/>
  <c r="AA159" i="7"/>
  <c r="Z159" i="7"/>
  <c r="Y159" i="7"/>
  <c r="X159" i="7"/>
  <c r="W159" i="7"/>
  <c r="V159" i="7"/>
  <c r="U159" i="7"/>
  <c r="T159" i="7"/>
  <c r="S159" i="7"/>
  <c r="R159" i="7"/>
  <c r="Q159" i="7"/>
  <c r="P159" i="7"/>
  <c r="O159" i="7"/>
  <c r="N159" i="7"/>
  <c r="M159" i="7"/>
  <c r="L159" i="7"/>
  <c r="K159" i="7"/>
  <c r="I159" i="7"/>
  <c r="H159" i="7"/>
  <c r="G159" i="7"/>
  <c r="F159" i="7"/>
  <c r="E159" i="7"/>
  <c r="D159" i="7"/>
  <c r="C159" i="7"/>
  <c r="J158" i="7"/>
  <c r="B158" i="7"/>
  <c r="AQ158" i="7"/>
  <c r="AP158" i="7"/>
  <c r="AO158" i="7"/>
  <c r="AN158" i="7"/>
  <c r="AM158" i="7"/>
  <c r="AL158" i="7"/>
  <c r="AK158" i="7"/>
  <c r="AJ158" i="7"/>
  <c r="AI158" i="7"/>
  <c r="AH158" i="7"/>
  <c r="AG158" i="7"/>
  <c r="AF158" i="7"/>
  <c r="AE158" i="7"/>
  <c r="AD158" i="7"/>
  <c r="AC158" i="7"/>
  <c r="AB158" i="7"/>
  <c r="AA158" i="7"/>
  <c r="Z158" i="7"/>
  <c r="Y158" i="7"/>
  <c r="X158" i="7"/>
  <c r="W158" i="7"/>
  <c r="V158" i="7"/>
  <c r="U158" i="7"/>
  <c r="T158" i="7"/>
  <c r="S158" i="7"/>
  <c r="R158" i="7"/>
  <c r="Q158" i="7"/>
  <c r="P158" i="7"/>
  <c r="O158" i="7"/>
  <c r="N158" i="7"/>
  <c r="M158" i="7"/>
  <c r="L158" i="7"/>
  <c r="K158" i="7"/>
  <c r="I158" i="7"/>
  <c r="H158" i="7"/>
  <c r="G158" i="7"/>
  <c r="F158" i="7"/>
  <c r="E158" i="7"/>
  <c r="D158" i="7"/>
  <c r="C158" i="7"/>
  <c r="J157" i="7"/>
  <c r="B157" i="7"/>
  <c r="AQ157" i="7"/>
  <c r="AP157" i="7"/>
  <c r="AO157" i="7"/>
  <c r="AN157" i="7"/>
  <c r="AM157" i="7"/>
  <c r="AL157" i="7"/>
  <c r="AK157" i="7"/>
  <c r="AJ157" i="7"/>
  <c r="AI157" i="7"/>
  <c r="AH157" i="7"/>
  <c r="AG157" i="7"/>
  <c r="AF157" i="7"/>
  <c r="AE157" i="7"/>
  <c r="AD157" i="7"/>
  <c r="AC157" i="7"/>
  <c r="AB157" i="7"/>
  <c r="AA157" i="7"/>
  <c r="Z157" i="7"/>
  <c r="Y157" i="7"/>
  <c r="X157" i="7"/>
  <c r="W157" i="7"/>
  <c r="V157" i="7"/>
  <c r="U157" i="7"/>
  <c r="T157" i="7"/>
  <c r="S157" i="7"/>
  <c r="R157" i="7"/>
  <c r="Q157" i="7"/>
  <c r="P157" i="7"/>
  <c r="O157" i="7"/>
  <c r="N157" i="7"/>
  <c r="M157" i="7"/>
  <c r="L157" i="7"/>
  <c r="K157" i="7"/>
  <c r="I157" i="7"/>
  <c r="H157" i="7"/>
  <c r="G157" i="7"/>
  <c r="F157" i="7"/>
  <c r="E157" i="7"/>
  <c r="D157" i="7"/>
  <c r="C157" i="7"/>
  <c r="J156" i="7"/>
  <c r="B156" i="7"/>
  <c r="AQ156" i="7"/>
  <c r="AP156" i="7"/>
  <c r="AO156" i="7"/>
  <c r="AN156" i="7"/>
  <c r="AM156" i="7"/>
  <c r="AL156" i="7"/>
  <c r="AK156" i="7"/>
  <c r="AJ156" i="7"/>
  <c r="AI156" i="7"/>
  <c r="AH156" i="7"/>
  <c r="AG156" i="7"/>
  <c r="AF156" i="7"/>
  <c r="AE156" i="7"/>
  <c r="AD156" i="7"/>
  <c r="AC156" i="7"/>
  <c r="AB156" i="7"/>
  <c r="AA156" i="7"/>
  <c r="Z156" i="7"/>
  <c r="Y156" i="7"/>
  <c r="X156" i="7"/>
  <c r="W156" i="7"/>
  <c r="V156" i="7"/>
  <c r="U156" i="7"/>
  <c r="T156" i="7"/>
  <c r="S156" i="7"/>
  <c r="R156" i="7"/>
  <c r="Q156" i="7"/>
  <c r="P156" i="7"/>
  <c r="O156" i="7"/>
  <c r="N156" i="7"/>
  <c r="M156" i="7"/>
  <c r="L156" i="7"/>
  <c r="K156" i="7"/>
  <c r="I156" i="7"/>
  <c r="H156" i="7"/>
  <c r="G156" i="7"/>
  <c r="F156" i="7"/>
  <c r="E156" i="7"/>
  <c r="D156" i="7"/>
  <c r="C156" i="7"/>
  <c r="J155" i="7"/>
  <c r="B155" i="7"/>
  <c r="AQ155" i="7"/>
  <c r="AP155" i="7"/>
  <c r="AO155" i="7"/>
  <c r="AN155" i="7"/>
  <c r="AM155" i="7"/>
  <c r="AL155" i="7"/>
  <c r="AK155" i="7"/>
  <c r="AJ155" i="7"/>
  <c r="AI155" i="7"/>
  <c r="AH155" i="7"/>
  <c r="AG155" i="7"/>
  <c r="AF155" i="7"/>
  <c r="AE155" i="7"/>
  <c r="AD155" i="7"/>
  <c r="AC155" i="7"/>
  <c r="AB155" i="7"/>
  <c r="AA155" i="7"/>
  <c r="Z155" i="7"/>
  <c r="Y155" i="7"/>
  <c r="X155" i="7"/>
  <c r="W155" i="7"/>
  <c r="V155" i="7"/>
  <c r="U155" i="7"/>
  <c r="T155" i="7"/>
  <c r="S155" i="7"/>
  <c r="R155" i="7"/>
  <c r="Q155" i="7"/>
  <c r="P155" i="7"/>
  <c r="O155" i="7"/>
  <c r="N155" i="7"/>
  <c r="M155" i="7"/>
  <c r="L155" i="7"/>
  <c r="K155" i="7"/>
  <c r="I155" i="7"/>
  <c r="H155" i="7"/>
  <c r="G155" i="7"/>
  <c r="F155" i="7"/>
  <c r="E155" i="7"/>
  <c r="D155" i="7"/>
  <c r="C155" i="7"/>
  <c r="J154" i="7"/>
  <c r="B154" i="7"/>
  <c r="AQ154" i="7"/>
  <c r="AP154" i="7"/>
  <c r="AO154" i="7"/>
  <c r="AN154" i="7"/>
  <c r="AM154" i="7"/>
  <c r="AL154" i="7"/>
  <c r="AK154" i="7"/>
  <c r="AJ154" i="7"/>
  <c r="AI154" i="7"/>
  <c r="AH154" i="7"/>
  <c r="AG154" i="7"/>
  <c r="AF154" i="7"/>
  <c r="AE154" i="7"/>
  <c r="AD154" i="7"/>
  <c r="AC154" i="7"/>
  <c r="AB154" i="7"/>
  <c r="AA154" i="7"/>
  <c r="Z154" i="7"/>
  <c r="Y154" i="7"/>
  <c r="X154" i="7"/>
  <c r="W154" i="7"/>
  <c r="V154" i="7"/>
  <c r="U154" i="7"/>
  <c r="T154" i="7"/>
  <c r="S154" i="7"/>
  <c r="R154" i="7"/>
  <c r="Q154" i="7"/>
  <c r="P154" i="7"/>
  <c r="O154" i="7"/>
  <c r="N154" i="7"/>
  <c r="M154" i="7"/>
  <c r="L154" i="7"/>
  <c r="K154" i="7"/>
  <c r="I154" i="7"/>
  <c r="H154" i="7"/>
  <c r="G154" i="7"/>
  <c r="F154" i="7"/>
  <c r="E154" i="7"/>
  <c r="D154" i="7"/>
  <c r="C154" i="7"/>
  <c r="J153" i="7"/>
  <c r="B153" i="7"/>
  <c r="AQ153" i="7"/>
  <c r="AP153" i="7"/>
  <c r="AO153" i="7"/>
  <c r="AN153" i="7"/>
  <c r="AM153" i="7"/>
  <c r="AL153" i="7"/>
  <c r="AK153" i="7"/>
  <c r="AJ153" i="7"/>
  <c r="AI153" i="7"/>
  <c r="AH153" i="7"/>
  <c r="AG153" i="7"/>
  <c r="AF153" i="7"/>
  <c r="AE153" i="7"/>
  <c r="AD153" i="7"/>
  <c r="AC153" i="7"/>
  <c r="AB153" i="7"/>
  <c r="AA153" i="7"/>
  <c r="Z153" i="7"/>
  <c r="Y153" i="7"/>
  <c r="X153" i="7"/>
  <c r="W153" i="7"/>
  <c r="V153" i="7"/>
  <c r="U153" i="7"/>
  <c r="T153" i="7"/>
  <c r="S153" i="7"/>
  <c r="R153" i="7"/>
  <c r="Q153" i="7"/>
  <c r="P153" i="7"/>
  <c r="O153" i="7"/>
  <c r="N153" i="7"/>
  <c r="M153" i="7"/>
  <c r="L153" i="7"/>
  <c r="K153" i="7"/>
  <c r="I153" i="7"/>
  <c r="H153" i="7"/>
  <c r="G153" i="7"/>
  <c r="F153" i="7"/>
  <c r="E153" i="7"/>
  <c r="D153" i="7"/>
  <c r="C153" i="7"/>
  <c r="J152" i="7"/>
  <c r="B152" i="7"/>
  <c r="AQ152" i="7"/>
  <c r="AP152" i="7"/>
  <c r="AO152" i="7"/>
  <c r="AN152" i="7"/>
  <c r="AM152" i="7"/>
  <c r="AL152" i="7"/>
  <c r="AK152" i="7"/>
  <c r="AJ152" i="7"/>
  <c r="AI152" i="7"/>
  <c r="AH152" i="7"/>
  <c r="AG152" i="7"/>
  <c r="AF152" i="7"/>
  <c r="AE152" i="7"/>
  <c r="AD152" i="7"/>
  <c r="AC152" i="7"/>
  <c r="AB152" i="7"/>
  <c r="AA152" i="7"/>
  <c r="Z152" i="7"/>
  <c r="Y152" i="7"/>
  <c r="X152" i="7"/>
  <c r="W152" i="7"/>
  <c r="V152" i="7"/>
  <c r="U152" i="7"/>
  <c r="T152" i="7"/>
  <c r="S152" i="7"/>
  <c r="R152" i="7"/>
  <c r="Q152" i="7"/>
  <c r="P152" i="7"/>
  <c r="O152" i="7"/>
  <c r="N152" i="7"/>
  <c r="M152" i="7"/>
  <c r="L152" i="7"/>
  <c r="K152" i="7"/>
  <c r="I152" i="7"/>
  <c r="H152" i="7"/>
  <c r="G152" i="7"/>
  <c r="F152" i="7"/>
  <c r="E152" i="7"/>
  <c r="D152" i="7"/>
  <c r="C152" i="7"/>
  <c r="J151" i="7"/>
  <c r="B151" i="7"/>
  <c r="AQ151" i="7"/>
  <c r="AP151" i="7"/>
  <c r="AO151" i="7"/>
  <c r="AN151" i="7"/>
  <c r="AM151" i="7"/>
  <c r="AL151" i="7"/>
  <c r="AK151" i="7"/>
  <c r="AJ151" i="7"/>
  <c r="AI151" i="7"/>
  <c r="AH151" i="7"/>
  <c r="AG151" i="7"/>
  <c r="AF151" i="7"/>
  <c r="AE151" i="7"/>
  <c r="AD151" i="7"/>
  <c r="AC151" i="7"/>
  <c r="AB151" i="7"/>
  <c r="AA151" i="7"/>
  <c r="Z151" i="7"/>
  <c r="Y151" i="7"/>
  <c r="X151" i="7"/>
  <c r="W151" i="7"/>
  <c r="V151" i="7"/>
  <c r="U151" i="7"/>
  <c r="T151" i="7"/>
  <c r="S151" i="7"/>
  <c r="R151" i="7"/>
  <c r="Q151" i="7"/>
  <c r="P151" i="7"/>
  <c r="O151" i="7"/>
  <c r="N151" i="7"/>
  <c r="M151" i="7"/>
  <c r="L151" i="7"/>
  <c r="K151" i="7"/>
  <c r="I151" i="7"/>
  <c r="H151" i="7"/>
  <c r="G151" i="7"/>
  <c r="F151" i="7"/>
  <c r="E151" i="7"/>
  <c r="D151" i="7"/>
  <c r="C151" i="7"/>
  <c r="J150" i="7"/>
  <c r="B150" i="7"/>
  <c r="AQ150" i="7"/>
  <c r="AP150" i="7"/>
  <c r="AO150" i="7"/>
  <c r="AN150" i="7"/>
  <c r="AM150" i="7"/>
  <c r="AL150" i="7"/>
  <c r="AK150" i="7"/>
  <c r="AJ150" i="7"/>
  <c r="AI150" i="7"/>
  <c r="AH150" i="7"/>
  <c r="AG150" i="7"/>
  <c r="AF150" i="7"/>
  <c r="AE150" i="7"/>
  <c r="AD150" i="7"/>
  <c r="AC150" i="7"/>
  <c r="AB150" i="7"/>
  <c r="AA150" i="7"/>
  <c r="Z150" i="7"/>
  <c r="Y150" i="7"/>
  <c r="X150" i="7"/>
  <c r="W150" i="7"/>
  <c r="V150" i="7"/>
  <c r="U150" i="7"/>
  <c r="T150" i="7"/>
  <c r="S150" i="7"/>
  <c r="R150" i="7"/>
  <c r="Q150" i="7"/>
  <c r="P150" i="7"/>
  <c r="O150" i="7"/>
  <c r="N150" i="7"/>
  <c r="M150" i="7"/>
  <c r="L150" i="7"/>
  <c r="K150" i="7"/>
  <c r="I150" i="7"/>
  <c r="H150" i="7"/>
  <c r="G150" i="7"/>
  <c r="F150" i="7"/>
  <c r="E150" i="7"/>
  <c r="D150" i="7"/>
  <c r="C150" i="7"/>
  <c r="J149" i="7"/>
  <c r="B149" i="7"/>
  <c r="AQ149" i="7"/>
  <c r="AP149" i="7"/>
  <c r="AO149" i="7"/>
  <c r="AN149" i="7"/>
  <c r="AM149" i="7"/>
  <c r="AL149" i="7"/>
  <c r="AK149" i="7"/>
  <c r="AJ149" i="7"/>
  <c r="AI149" i="7"/>
  <c r="AH149" i="7"/>
  <c r="AG149" i="7"/>
  <c r="AF149" i="7"/>
  <c r="AE149" i="7"/>
  <c r="AD149" i="7"/>
  <c r="AC149" i="7"/>
  <c r="AB149" i="7"/>
  <c r="AA149" i="7"/>
  <c r="Z149" i="7"/>
  <c r="Y149" i="7"/>
  <c r="X149" i="7"/>
  <c r="W149" i="7"/>
  <c r="V149" i="7"/>
  <c r="U149" i="7"/>
  <c r="T149" i="7"/>
  <c r="S149" i="7"/>
  <c r="R149" i="7"/>
  <c r="Q149" i="7"/>
  <c r="P149" i="7"/>
  <c r="O149" i="7"/>
  <c r="N149" i="7"/>
  <c r="M149" i="7"/>
  <c r="L149" i="7"/>
  <c r="K149" i="7"/>
  <c r="I149" i="7"/>
  <c r="H149" i="7"/>
  <c r="G149" i="7"/>
  <c r="F149" i="7"/>
  <c r="E149" i="7"/>
  <c r="D149" i="7"/>
  <c r="C149" i="7"/>
  <c r="J148" i="7"/>
  <c r="B148" i="7"/>
  <c r="AQ148" i="7"/>
  <c r="AP148" i="7"/>
  <c r="AO148" i="7"/>
  <c r="AN148" i="7"/>
  <c r="AM148" i="7"/>
  <c r="AL148" i="7"/>
  <c r="AK148" i="7"/>
  <c r="AJ148" i="7"/>
  <c r="AI148" i="7"/>
  <c r="AH148" i="7"/>
  <c r="AG148" i="7"/>
  <c r="AF148" i="7"/>
  <c r="AE148" i="7"/>
  <c r="AD148" i="7"/>
  <c r="AC148" i="7"/>
  <c r="AB148" i="7"/>
  <c r="AA148" i="7"/>
  <c r="Z148" i="7"/>
  <c r="Y148" i="7"/>
  <c r="X148" i="7"/>
  <c r="W148" i="7"/>
  <c r="V148" i="7"/>
  <c r="U148" i="7"/>
  <c r="T148" i="7"/>
  <c r="S148" i="7"/>
  <c r="R148" i="7"/>
  <c r="Q148" i="7"/>
  <c r="P148" i="7"/>
  <c r="O148" i="7"/>
  <c r="N148" i="7"/>
  <c r="M148" i="7"/>
  <c r="L148" i="7"/>
  <c r="K148" i="7"/>
  <c r="I148" i="7"/>
  <c r="H148" i="7"/>
  <c r="G148" i="7"/>
  <c r="F148" i="7"/>
  <c r="E148" i="7"/>
  <c r="D148" i="7"/>
  <c r="C148" i="7"/>
  <c r="J147" i="7"/>
  <c r="B147" i="7"/>
  <c r="AQ147" i="7"/>
  <c r="AP147" i="7"/>
  <c r="AO147" i="7"/>
  <c r="AN147" i="7"/>
  <c r="AM147" i="7"/>
  <c r="AL147" i="7"/>
  <c r="AK147" i="7"/>
  <c r="AJ147" i="7"/>
  <c r="AI147" i="7"/>
  <c r="AH147" i="7"/>
  <c r="AG147" i="7"/>
  <c r="AF147" i="7"/>
  <c r="AE147" i="7"/>
  <c r="AD147" i="7"/>
  <c r="AC147" i="7"/>
  <c r="AB147" i="7"/>
  <c r="AA147" i="7"/>
  <c r="Z147" i="7"/>
  <c r="Y147" i="7"/>
  <c r="X147" i="7"/>
  <c r="W147" i="7"/>
  <c r="V147" i="7"/>
  <c r="U147" i="7"/>
  <c r="T147" i="7"/>
  <c r="S147" i="7"/>
  <c r="R147" i="7"/>
  <c r="Q147" i="7"/>
  <c r="P147" i="7"/>
  <c r="O147" i="7"/>
  <c r="N147" i="7"/>
  <c r="M147" i="7"/>
  <c r="L147" i="7"/>
  <c r="K147" i="7"/>
  <c r="I147" i="7"/>
  <c r="H147" i="7"/>
  <c r="G147" i="7"/>
  <c r="F147" i="7"/>
  <c r="E147" i="7"/>
  <c r="D147" i="7"/>
  <c r="C147" i="7"/>
  <c r="J146" i="7"/>
  <c r="B146" i="7"/>
  <c r="AQ146" i="7"/>
  <c r="AP146" i="7"/>
  <c r="AO146" i="7"/>
  <c r="AN146" i="7"/>
  <c r="AM146" i="7"/>
  <c r="AL146" i="7"/>
  <c r="AK146" i="7"/>
  <c r="AJ146" i="7"/>
  <c r="AI146" i="7"/>
  <c r="AH146" i="7"/>
  <c r="AG146" i="7"/>
  <c r="AF146" i="7"/>
  <c r="AE146" i="7"/>
  <c r="AD146" i="7"/>
  <c r="AC146" i="7"/>
  <c r="AB146" i="7"/>
  <c r="AA146" i="7"/>
  <c r="Z146" i="7"/>
  <c r="Y146" i="7"/>
  <c r="X146" i="7"/>
  <c r="W146" i="7"/>
  <c r="V146" i="7"/>
  <c r="U146" i="7"/>
  <c r="T146" i="7"/>
  <c r="S146" i="7"/>
  <c r="R146" i="7"/>
  <c r="Q146" i="7"/>
  <c r="P146" i="7"/>
  <c r="O146" i="7"/>
  <c r="N146" i="7"/>
  <c r="M146" i="7"/>
  <c r="L146" i="7"/>
  <c r="K146" i="7"/>
  <c r="I146" i="7"/>
  <c r="H146" i="7"/>
  <c r="G146" i="7"/>
  <c r="F146" i="7"/>
  <c r="E146" i="7"/>
  <c r="D146" i="7"/>
  <c r="C146" i="7"/>
  <c r="J145" i="7"/>
  <c r="B145" i="7"/>
  <c r="AQ145" i="7"/>
  <c r="AP145" i="7"/>
  <c r="AO145" i="7"/>
  <c r="AN145" i="7"/>
  <c r="AM145" i="7"/>
  <c r="AL145" i="7"/>
  <c r="AK145" i="7"/>
  <c r="AJ145" i="7"/>
  <c r="AI145" i="7"/>
  <c r="AH145" i="7"/>
  <c r="AG145" i="7"/>
  <c r="AF145" i="7"/>
  <c r="AE145" i="7"/>
  <c r="AD145" i="7"/>
  <c r="AC145" i="7"/>
  <c r="AB145" i="7"/>
  <c r="AA145" i="7"/>
  <c r="Z145" i="7"/>
  <c r="Y145" i="7"/>
  <c r="X145" i="7"/>
  <c r="W145" i="7"/>
  <c r="V145" i="7"/>
  <c r="U145" i="7"/>
  <c r="T145" i="7"/>
  <c r="S145" i="7"/>
  <c r="R145" i="7"/>
  <c r="Q145" i="7"/>
  <c r="P145" i="7"/>
  <c r="O145" i="7"/>
  <c r="N145" i="7"/>
  <c r="M145" i="7"/>
  <c r="L145" i="7"/>
  <c r="K145" i="7"/>
  <c r="I145" i="7"/>
  <c r="H145" i="7"/>
  <c r="G145" i="7"/>
  <c r="F145" i="7"/>
  <c r="E145" i="7"/>
  <c r="D145" i="7"/>
  <c r="C145" i="7"/>
  <c r="J144" i="7"/>
  <c r="B144" i="7"/>
  <c r="AQ144" i="7"/>
  <c r="AP144" i="7"/>
  <c r="AO144" i="7"/>
  <c r="AN144" i="7"/>
  <c r="AM144" i="7"/>
  <c r="AL144" i="7"/>
  <c r="AK144" i="7"/>
  <c r="AJ144" i="7"/>
  <c r="AI144" i="7"/>
  <c r="AH144" i="7"/>
  <c r="AG144" i="7"/>
  <c r="AF144" i="7"/>
  <c r="AE144" i="7"/>
  <c r="AD144" i="7"/>
  <c r="AC144" i="7"/>
  <c r="AB144" i="7"/>
  <c r="AA144" i="7"/>
  <c r="Z144" i="7"/>
  <c r="Y144" i="7"/>
  <c r="X144" i="7"/>
  <c r="W144" i="7"/>
  <c r="V144" i="7"/>
  <c r="U144" i="7"/>
  <c r="T144" i="7"/>
  <c r="S144" i="7"/>
  <c r="R144" i="7"/>
  <c r="Q144" i="7"/>
  <c r="P144" i="7"/>
  <c r="O144" i="7"/>
  <c r="N144" i="7"/>
  <c r="M144" i="7"/>
  <c r="L144" i="7"/>
  <c r="K144" i="7"/>
  <c r="I144" i="7"/>
  <c r="H144" i="7"/>
  <c r="G144" i="7"/>
  <c r="F144" i="7"/>
  <c r="E144" i="7"/>
  <c r="D144" i="7"/>
  <c r="C144" i="7"/>
  <c r="J143" i="7"/>
  <c r="B143" i="7"/>
  <c r="AQ143" i="7"/>
  <c r="AP143" i="7"/>
  <c r="AO143" i="7"/>
  <c r="AN143" i="7"/>
  <c r="AM143" i="7"/>
  <c r="AL143" i="7"/>
  <c r="AK143" i="7"/>
  <c r="AJ143" i="7"/>
  <c r="AI143" i="7"/>
  <c r="AH143" i="7"/>
  <c r="AG143" i="7"/>
  <c r="AF143" i="7"/>
  <c r="AE143" i="7"/>
  <c r="AD143" i="7"/>
  <c r="AC143" i="7"/>
  <c r="AB143" i="7"/>
  <c r="AA143" i="7"/>
  <c r="Z143" i="7"/>
  <c r="Y143" i="7"/>
  <c r="X143" i="7"/>
  <c r="W143" i="7"/>
  <c r="V143" i="7"/>
  <c r="U143" i="7"/>
  <c r="T143" i="7"/>
  <c r="S143" i="7"/>
  <c r="R143" i="7"/>
  <c r="Q143" i="7"/>
  <c r="P143" i="7"/>
  <c r="O143" i="7"/>
  <c r="N143" i="7"/>
  <c r="M143" i="7"/>
  <c r="L143" i="7"/>
  <c r="K143" i="7"/>
  <c r="I143" i="7"/>
  <c r="H143" i="7"/>
  <c r="G143" i="7"/>
  <c r="F143" i="7"/>
  <c r="E143" i="7"/>
  <c r="D143" i="7"/>
  <c r="C143" i="7"/>
  <c r="J142" i="7"/>
  <c r="B142" i="7"/>
  <c r="AQ142" i="7"/>
  <c r="AP142" i="7"/>
  <c r="AO142" i="7"/>
  <c r="AN142" i="7"/>
  <c r="AM142" i="7"/>
  <c r="AL142" i="7"/>
  <c r="AK142" i="7"/>
  <c r="AJ142" i="7"/>
  <c r="AI142" i="7"/>
  <c r="AH142" i="7"/>
  <c r="AG142" i="7"/>
  <c r="AF142" i="7"/>
  <c r="AE142" i="7"/>
  <c r="AD142" i="7"/>
  <c r="AC142" i="7"/>
  <c r="AB142" i="7"/>
  <c r="AA142" i="7"/>
  <c r="Z142" i="7"/>
  <c r="Y142" i="7"/>
  <c r="X142" i="7"/>
  <c r="W142" i="7"/>
  <c r="V142" i="7"/>
  <c r="U142" i="7"/>
  <c r="T142" i="7"/>
  <c r="S142" i="7"/>
  <c r="R142" i="7"/>
  <c r="Q142" i="7"/>
  <c r="P142" i="7"/>
  <c r="O142" i="7"/>
  <c r="N142" i="7"/>
  <c r="M142" i="7"/>
  <c r="L142" i="7"/>
  <c r="K142" i="7"/>
  <c r="I142" i="7"/>
  <c r="H142" i="7"/>
  <c r="G142" i="7"/>
  <c r="F142" i="7"/>
  <c r="E142" i="7"/>
  <c r="D142" i="7"/>
  <c r="C142" i="7"/>
  <c r="J141" i="7"/>
  <c r="B141" i="7"/>
  <c r="AQ141" i="7"/>
  <c r="AP141" i="7"/>
  <c r="AO141" i="7"/>
  <c r="AN141" i="7"/>
  <c r="AM141" i="7"/>
  <c r="AL141" i="7"/>
  <c r="AK141" i="7"/>
  <c r="AJ141" i="7"/>
  <c r="AI141" i="7"/>
  <c r="AH141" i="7"/>
  <c r="AG141" i="7"/>
  <c r="AF141" i="7"/>
  <c r="AE141" i="7"/>
  <c r="AD141" i="7"/>
  <c r="AC141" i="7"/>
  <c r="AB141" i="7"/>
  <c r="AA141" i="7"/>
  <c r="Z141" i="7"/>
  <c r="Y141" i="7"/>
  <c r="X141" i="7"/>
  <c r="W141" i="7"/>
  <c r="V141" i="7"/>
  <c r="U141" i="7"/>
  <c r="T141" i="7"/>
  <c r="S141" i="7"/>
  <c r="R141" i="7"/>
  <c r="Q141" i="7"/>
  <c r="P141" i="7"/>
  <c r="O141" i="7"/>
  <c r="N141" i="7"/>
  <c r="M141" i="7"/>
  <c r="L141" i="7"/>
  <c r="K141" i="7"/>
  <c r="I141" i="7"/>
  <c r="H141" i="7"/>
  <c r="G141" i="7"/>
  <c r="F141" i="7"/>
  <c r="E141" i="7"/>
  <c r="D141" i="7"/>
  <c r="C141" i="7"/>
  <c r="J140" i="7"/>
  <c r="B140" i="7"/>
  <c r="AQ140" i="7"/>
  <c r="AP140" i="7"/>
  <c r="AO140" i="7"/>
  <c r="AN140" i="7"/>
  <c r="AM140" i="7"/>
  <c r="AL140" i="7"/>
  <c r="AK140" i="7"/>
  <c r="AJ140" i="7"/>
  <c r="AI140" i="7"/>
  <c r="AH140" i="7"/>
  <c r="AG140" i="7"/>
  <c r="AF140" i="7"/>
  <c r="AE140" i="7"/>
  <c r="AD140" i="7"/>
  <c r="AC140" i="7"/>
  <c r="AB140" i="7"/>
  <c r="AA140" i="7"/>
  <c r="Z140" i="7"/>
  <c r="Y140" i="7"/>
  <c r="X140" i="7"/>
  <c r="W140" i="7"/>
  <c r="V140" i="7"/>
  <c r="U140" i="7"/>
  <c r="T140" i="7"/>
  <c r="S140" i="7"/>
  <c r="R140" i="7"/>
  <c r="Q140" i="7"/>
  <c r="P140" i="7"/>
  <c r="O140" i="7"/>
  <c r="N140" i="7"/>
  <c r="M140" i="7"/>
  <c r="L140" i="7"/>
  <c r="K140" i="7"/>
  <c r="I140" i="7"/>
  <c r="H140" i="7"/>
  <c r="G140" i="7"/>
  <c r="F140" i="7"/>
  <c r="E140" i="7"/>
  <c r="D140" i="7"/>
  <c r="C140" i="7"/>
  <c r="J139" i="7"/>
  <c r="B139" i="7"/>
  <c r="AQ139" i="7"/>
  <c r="AP139" i="7"/>
  <c r="AO139" i="7"/>
  <c r="AN139" i="7"/>
  <c r="AM139" i="7"/>
  <c r="AL139" i="7"/>
  <c r="AK139" i="7"/>
  <c r="AJ139" i="7"/>
  <c r="AI139" i="7"/>
  <c r="AH139" i="7"/>
  <c r="AG139" i="7"/>
  <c r="AF139" i="7"/>
  <c r="AE139" i="7"/>
  <c r="AD139" i="7"/>
  <c r="AC139" i="7"/>
  <c r="AB139" i="7"/>
  <c r="AA139" i="7"/>
  <c r="Z139" i="7"/>
  <c r="Y139" i="7"/>
  <c r="X139" i="7"/>
  <c r="W139" i="7"/>
  <c r="V139" i="7"/>
  <c r="U139" i="7"/>
  <c r="T139" i="7"/>
  <c r="S139" i="7"/>
  <c r="R139" i="7"/>
  <c r="Q139" i="7"/>
  <c r="P139" i="7"/>
  <c r="O139" i="7"/>
  <c r="N139" i="7"/>
  <c r="M139" i="7"/>
  <c r="L139" i="7"/>
  <c r="K139" i="7"/>
  <c r="I139" i="7"/>
  <c r="H139" i="7"/>
  <c r="G139" i="7"/>
  <c r="F139" i="7"/>
  <c r="E139" i="7"/>
  <c r="D139" i="7"/>
  <c r="C139" i="7"/>
  <c r="J138" i="7"/>
  <c r="B138" i="7"/>
  <c r="AQ138" i="7"/>
  <c r="AP138" i="7"/>
  <c r="AO138" i="7"/>
  <c r="AN138" i="7"/>
  <c r="AM138" i="7"/>
  <c r="AL138" i="7"/>
  <c r="AK138" i="7"/>
  <c r="AJ138" i="7"/>
  <c r="AI138" i="7"/>
  <c r="AH138" i="7"/>
  <c r="AG138" i="7"/>
  <c r="AF138" i="7"/>
  <c r="AE138" i="7"/>
  <c r="AD138" i="7"/>
  <c r="AC138" i="7"/>
  <c r="AB138" i="7"/>
  <c r="AA138" i="7"/>
  <c r="Z138" i="7"/>
  <c r="Y138" i="7"/>
  <c r="X138" i="7"/>
  <c r="W138" i="7"/>
  <c r="V138" i="7"/>
  <c r="U138" i="7"/>
  <c r="T138" i="7"/>
  <c r="S138" i="7"/>
  <c r="R138" i="7"/>
  <c r="Q138" i="7"/>
  <c r="P138" i="7"/>
  <c r="O138" i="7"/>
  <c r="N138" i="7"/>
  <c r="M138" i="7"/>
  <c r="L138" i="7"/>
  <c r="K138" i="7"/>
  <c r="I138" i="7"/>
  <c r="H138" i="7"/>
  <c r="G138" i="7"/>
  <c r="F138" i="7"/>
  <c r="E138" i="7"/>
  <c r="D138" i="7"/>
  <c r="C138" i="7"/>
  <c r="J137" i="7"/>
  <c r="B137" i="7"/>
  <c r="AQ137" i="7"/>
  <c r="AP137" i="7"/>
  <c r="AO137" i="7"/>
  <c r="AN137" i="7"/>
  <c r="AM137" i="7"/>
  <c r="AL137" i="7"/>
  <c r="AK137" i="7"/>
  <c r="AJ137" i="7"/>
  <c r="AI137" i="7"/>
  <c r="AH137" i="7"/>
  <c r="AG137" i="7"/>
  <c r="AF137" i="7"/>
  <c r="AE137" i="7"/>
  <c r="AD137" i="7"/>
  <c r="AC137" i="7"/>
  <c r="AB137" i="7"/>
  <c r="AA137" i="7"/>
  <c r="Z137" i="7"/>
  <c r="Y137" i="7"/>
  <c r="X137" i="7"/>
  <c r="W137" i="7"/>
  <c r="V137" i="7"/>
  <c r="U137" i="7"/>
  <c r="T137" i="7"/>
  <c r="S137" i="7"/>
  <c r="R137" i="7"/>
  <c r="Q137" i="7"/>
  <c r="P137" i="7"/>
  <c r="O137" i="7"/>
  <c r="N137" i="7"/>
  <c r="M137" i="7"/>
  <c r="L137" i="7"/>
  <c r="K137" i="7"/>
  <c r="I137" i="7"/>
  <c r="H137" i="7"/>
  <c r="G137" i="7"/>
  <c r="F137" i="7"/>
  <c r="E137" i="7"/>
  <c r="D137" i="7"/>
  <c r="C137" i="7"/>
  <c r="J136" i="7"/>
  <c r="B136" i="7"/>
  <c r="AQ136" i="7"/>
  <c r="AP136" i="7"/>
  <c r="AO136" i="7"/>
  <c r="AN136" i="7"/>
  <c r="AM136" i="7"/>
  <c r="AL136" i="7"/>
  <c r="AK136" i="7"/>
  <c r="AJ136" i="7"/>
  <c r="AI136" i="7"/>
  <c r="AH136" i="7"/>
  <c r="AG136" i="7"/>
  <c r="AF136" i="7"/>
  <c r="AE136" i="7"/>
  <c r="AD136" i="7"/>
  <c r="AC136" i="7"/>
  <c r="AB136" i="7"/>
  <c r="AA136" i="7"/>
  <c r="Z136" i="7"/>
  <c r="Y136" i="7"/>
  <c r="X136" i="7"/>
  <c r="W136" i="7"/>
  <c r="V136" i="7"/>
  <c r="U136" i="7"/>
  <c r="T136" i="7"/>
  <c r="S136" i="7"/>
  <c r="R136" i="7"/>
  <c r="Q136" i="7"/>
  <c r="P136" i="7"/>
  <c r="O136" i="7"/>
  <c r="N136" i="7"/>
  <c r="M136" i="7"/>
  <c r="L136" i="7"/>
  <c r="K136" i="7"/>
  <c r="I136" i="7"/>
  <c r="H136" i="7"/>
  <c r="G136" i="7"/>
  <c r="F136" i="7"/>
  <c r="E136" i="7"/>
  <c r="D136" i="7"/>
  <c r="C136" i="7"/>
  <c r="J135" i="7"/>
  <c r="B135" i="7"/>
  <c r="AQ135" i="7"/>
  <c r="AP135" i="7"/>
  <c r="AO135" i="7"/>
  <c r="AN135" i="7"/>
  <c r="AM135" i="7"/>
  <c r="AL135" i="7"/>
  <c r="AK135" i="7"/>
  <c r="AJ135" i="7"/>
  <c r="AI135" i="7"/>
  <c r="AH135" i="7"/>
  <c r="AG135" i="7"/>
  <c r="AF135" i="7"/>
  <c r="AE135" i="7"/>
  <c r="AD135" i="7"/>
  <c r="AC135" i="7"/>
  <c r="AB135" i="7"/>
  <c r="AA135" i="7"/>
  <c r="Z135" i="7"/>
  <c r="Y135" i="7"/>
  <c r="X135" i="7"/>
  <c r="W135" i="7"/>
  <c r="V135" i="7"/>
  <c r="U135" i="7"/>
  <c r="T135" i="7"/>
  <c r="S135" i="7"/>
  <c r="R135" i="7"/>
  <c r="Q135" i="7"/>
  <c r="P135" i="7"/>
  <c r="O135" i="7"/>
  <c r="N135" i="7"/>
  <c r="M135" i="7"/>
  <c r="L135" i="7"/>
  <c r="K135" i="7"/>
  <c r="I135" i="7"/>
  <c r="H135" i="7"/>
  <c r="G135" i="7"/>
  <c r="F135" i="7"/>
  <c r="E135" i="7"/>
  <c r="D135" i="7"/>
  <c r="C135" i="7"/>
  <c r="J134" i="7"/>
  <c r="B134" i="7"/>
  <c r="AQ134" i="7"/>
  <c r="AP134" i="7"/>
  <c r="AO134" i="7"/>
  <c r="AN134" i="7"/>
  <c r="AM134" i="7"/>
  <c r="AL134" i="7"/>
  <c r="AK134" i="7"/>
  <c r="AJ134" i="7"/>
  <c r="AI134" i="7"/>
  <c r="AH134" i="7"/>
  <c r="AG134" i="7"/>
  <c r="AF134" i="7"/>
  <c r="AE134" i="7"/>
  <c r="AD134" i="7"/>
  <c r="AC134" i="7"/>
  <c r="AB134" i="7"/>
  <c r="AA134" i="7"/>
  <c r="Z134" i="7"/>
  <c r="Y134" i="7"/>
  <c r="X134" i="7"/>
  <c r="W134" i="7"/>
  <c r="V134" i="7"/>
  <c r="U134" i="7"/>
  <c r="T134" i="7"/>
  <c r="S134" i="7"/>
  <c r="R134" i="7"/>
  <c r="Q134" i="7"/>
  <c r="P134" i="7"/>
  <c r="O134" i="7"/>
  <c r="N134" i="7"/>
  <c r="M134" i="7"/>
  <c r="L134" i="7"/>
  <c r="K134" i="7"/>
  <c r="I134" i="7"/>
  <c r="H134" i="7"/>
  <c r="G134" i="7"/>
  <c r="F134" i="7"/>
  <c r="E134" i="7"/>
  <c r="D134" i="7"/>
  <c r="C134" i="7"/>
  <c r="J133" i="7"/>
  <c r="B133" i="7"/>
  <c r="AQ133" i="7"/>
  <c r="AP133" i="7"/>
  <c r="AO133" i="7"/>
  <c r="AN133" i="7"/>
  <c r="AM133" i="7"/>
  <c r="AL133" i="7"/>
  <c r="AK133" i="7"/>
  <c r="AJ133" i="7"/>
  <c r="AI133" i="7"/>
  <c r="AH133" i="7"/>
  <c r="AG133" i="7"/>
  <c r="AF133" i="7"/>
  <c r="AE133" i="7"/>
  <c r="AD133" i="7"/>
  <c r="AC133" i="7"/>
  <c r="AB133" i="7"/>
  <c r="AA133" i="7"/>
  <c r="Z133" i="7"/>
  <c r="Y133" i="7"/>
  <c r="X133" i="7"/>
  <c r="W133" i="7"/>
  <c r="V133" i="7"/>
  <c r="U133" i="7"/>
  <c r="T133" i="7"/>
  <c r="S133" i="7"/>
  <c r="R133" i="7"/>
  <c r="Q133" i="7"/>
  <c r="P133" i="7"/>
  <c r="O133" i="7"/>
  <c r="N133" i="7"/>
  <c r="M133" i="7"/>
  <c r="L133" i="7"/>
  <c r="K133" i="7"/>
  <c r="I133" i="7"/>
  <c r="H133" i="7"/>
  <c r="G133" i="7"/>
  <c r="F133" i="7"/>
  <c r="E133" i="7"/>
  <c r="D133" i="7"/>
  <c r="C133" i="7"/>
  <c r="J132" i="7"/>
  <c r="B132" i="7"/>
  <c r="AQ132" i="7"/>
  <c r="AP132" i="7"/>
  <c r="AO132" i="7"/>
  <c r="AN132" i="7"/>
  <c r="AM132" i="7"/>
  <c r="AL132" i="7"/>
  <c r="AK132" i="7"/>
  <c r="AJ132" i="7"/>
  <c r="AI132" i="7"/>
  <c r="AH132" i="7"/>
  <c r="AG132" i="7"/>
  <c r="AF132" i="7"/>
  <c r="AE132" i="7"/>
  <c r="AD132" i="7"/>
  <c r="AC132" i="7"/>
  <c r="AB132" i="7"/>
  <c r="AA132" i="7"/>
  <c r="Z132" i="7"/>
  <c r="Y132" i="7"/>
  <c r="X132" i="7"/>
  <c r="W132" i="7"/>
  <c r="V132" i="7"/>
  <c r="U132" i="7"/>
  <c r="T132" i="7"/>
  <c r="S132" i="7"/>
  <c r="R132" i="7"/>
  <c r="Q132" i="7"/>
  <c r="P132" i="7"/>
  <c r="O132" i="7"/>
  <c r="N132" i="7"/>
  <c r="M132" i="7"/>
  <c r="L132" i="7"/>
  <c r="K132" i="7"/>
  <c r="I132" i="7"/>
  <c r="H132" i="7"/>
  <c r="G132" i="7"/>
  <c r="F132" i="7"/>
  <c r="E132" i="7"/>
  <c r="D132" i="7"/>
  <c r="C132" i="7"/>
  <c r="J131" i="7"/>
  <c r="B131" i="7"/>
  <c r="AQ131" i="7"/>
  <c r="AP131" i="7"/>
  <c r="AO131" i="7"/>
  <c r="AN131" i="7"/>
  <c r="AM131" i="7"/>
  <c r="AL131" i="7"/>
  <c r="AK131" i="7"/>
  <c r="AJ131" i="7"/>
  <c r="AI131" i="7"/>
  <c r="AH131" i="7"/>
  <c r="AG131" i="7"/>
  <c r="AF131" i="7"/>
  <c r="AE131" i="7"/>
  <c r="AD131" i="7"/>
  <c r="AC131" i="7"/>
  <c r="AB131" i="7"/>
  <c r="AA131" i="7"/>
  <c r="Z131" i="7"/>
  <c r="Y131" i="7"/>
  <c r="X131" i="7"/>
  <c r="W131" i="7"/>
  <c r="V131" i="7"/>
  <c r="U131" i="7"/>
  <c r="T131" i="7"/>
  <c r="S131" i="7"/>
  <c r="R131" i="7"/>
  <c r="Q131" i="7"/>
  <c r="P131" i="7"/>
  <c r="O131" i="7"/>
  <c r="N131" i="7"/>
  <c r="M131" i="7"/>
  <c r="L131" i="7"/>
  <c r="K131" i="7"/>
  <c r="I131" i="7"/>
  <c r="H131" i="7"/>
  <c r="G131" i="7"/>
  <c r="F131" i="7"/>
  <c r="E131" i="7"/>
  <c r="D131" i="7"/>
  <c r="C131" i="7"/>
  <c r="J130" i="7"/>
  <c r="B130" i="7"/>
  <c r="AQ130" i="7"/>
  <c r="AP130" i="7"/>
  <c r="AO130" i="7"/>
  <c r="AN130" i="7"/>
  <c r="AM130" i="7"/>
  <c r="AL130" i="7"/>
  <c r="AK130" i="7"/>
  <c r="AJ130" i="7"/>
  <c r="AI130" i="7"/>
  <c r="AH130" i="7"/>
  <c r="AG130" i="7"/>
  <c r="AF130" i="7"/>
  <c r="AE130" i="7"/>
  <c r="AD130" i="7"/>
  <c r="AC130" i="7"/>
  <c r="AB130" i="7"/>
  <c r="AA130" i="7"/>
  <c r="Z130" i="7"/>
  <c r="Y130" i="7"/>
  <c r="X130" i="7"/>
  <c r="W130" i="7"/>
  <c r="V130" i="7"/>
  <c r="U130" i="7"/>
  <c r="T130" i="7"/>
  <c r="S130" i="7"/>
  <c r="R130" i="7"/>
  <c r="Q130" i="7"/>
  <c r="P130" i="7"/>
  <c r="O130" i="7"/>
  <c r="N130" i="7"/>
  <c r="M130" i="7"/>
  <c r="L130" i="7"/>
  <c r="K130" i="7"/>
  <c r="I130" i="7"/>
  <c r="H130" i="7"/>
  <c r="G130" i="7"/>
  <c r="F130" i="7"/>
  <c r="E130" i="7"/>
  <c r="D130" i="7"/>
  <c r="C130" i="7"/>
  <c r="J129" i="7"/>
  <c r="B129" i="7"/>
  <c r="AQ129" i="7"/>
  <c r="AP129" i="7"/>
  <c r="AO129" i="7"/>
  <c r="AN129" i="7"/>
  <c r="AM129" i="7"/>
  <c r="AL129" i="7"/>
  <c r="AK129" i="7"/>
  <c r="AJ129" i="7"/>
  <c r="AI129" i="7"/>
  <c r="AH129" i="7"/>
  <c r="AG129" i="7"/>
  <c r="AF129" i="7"/>
  <c r="AE129" i="7"/>
  <c r="AD129" i="7"/>
  <c r="AC129" i="7"/>
  <c r="AB129" i="7"/>
  <c r="AA129" i="7"/>
  <c r="Z129" i="7"/>
  <c r="Y129" i="7"/>
  <c r="X129" i="7"/>
  <c r="W129" i="7"/>
  <c r="V129" i="7"/>
  <c r="U129" i="7"/>
  <c r="T129" i="7"/>
  <c r="S129" i="7"/>
  <c r="R129" i="7"/>
  <c r="Q129" i="7"/>
  <c r="P129" i="7"/>
  <c r="O129" i="7"/>
  <c r="N129" i="7"/>
  <c r="M129" i="7"/>
  <c r="L129" i="7"/>
  <c r="K129" i="7"/>
  <c r="I129" i="7"/>
  <c r="H129" i="7"/>
  <c r="G129" i="7"/>
  <c r="F129" i="7"/>
  <c r="E129" i="7"/>
  <c r="D129" i="7"/>
  <c r="C129" i="7"/>
  <c r="J128" i="7"/>
  <c r="B128" i="7"/>
  <c r="AQ128" i="7"/>
  <c r="AP128" i="7"/>
  <c r="AO128" i="7"/>
  <c r="AN128" i="7"/>
  <c r="AM128" i="7"/>
  <c r="AL128" i="7"/>
  <c r="AK128" i="7"/>
  <c r="AJ128" i="7"/>
  <c r="AI128" i="7"/>
  <c r="AH128" i="7"/>
  <c r="AG128" i="7"/>
  <c r="AF128" i="7"/>
  <c r="AE128" i="7"/>
  <c r="AD128" i="7"/>
  <c r="AC128" i="7"/>
  <c r="AB128" i="7"/>
  <c r="AA128" i="7"/>
  <c r="Z128" i="7"/>
  <c r="Y128" i="7"/>
  <c r="X128" i="7"/>
  <c r="W128" i="7"/>
  <c r="V128" i="7"/>
  <c r="U128" i="7"/>
  <c r="T128" i="7"/>
  <c r="S128" i="7"/>
  <c r="R128" i="7"/>
  <c r="Q128" i="7"/>
  <c r="P128" i="7"/>
  <c r="O128" i="7"/>
  <c r="N128" i="7"/>
  <c r="M128" i="7"/>
  <c r="L128" i="7"/>
  <c r="K128" i="7"/>
  <c r="I128" i="7"/>
  <c r="H128" i="7"/>
  <c r="G128" i="7"/>
  <c r="F128" i="7"/>
  <c r="E128" i="7"/>
  <c r="D128" i="7"/>
  <c r="C128" i="7"/>
  <c r="J127" i="7"/>
  <c r="B127" i="7"/>
  <c r="AQ127" i="7"/>
  <c r="AP127" i="7"/>
  <c r="AO127" i="7"/>
  <c r="AN127" i="7"/>
  <c r="AM127" i="7"/>
  <c r="AL127" i="7"/>
  <c r="AK127" i="7"/>
  <c r="AJ127" i="7"/>
  <c r="AI127" i="7"/>
  <c r="AH127" i="7"/>
  <c r="AG127" i="7"/>
  <c r="AF127" i="7"/>
  <c r="AE127" i="7"/>
  <c r="AD127" i="7"/>
  <c r="AC127" i="7"/>
  <c r="AB127" i="7"/>
  <c r="AA127" i="7"/>
  <c r="Z127" i="7"/>
  <c r="Y127" i="7"/>
  <c r="X127" i="7"/>
  <c r="W127" i="7"/>
  <c r="V127" i="7"/>
  <c r="U127" i="7"/>
  <c r="T127" i="7"/>
  <c r="S127" i="7"/>
  <c r="R127" i="7"/>
  <c r="Q127" i="7"/>
  <c r="P127" i="7"/>
  <c r="O127" i="7"/>
  <c r="N127" i="7"/>
  <c r="M127" i="7"/>
  <c r="L127" i="7"/>
  <c r="K127" i="7"/>
  <c r="I127" i="7"/>
  <c r="H127" i="7"/>
  <c r="G127" i="7"/>
  <c r="F127" i="7"/>
  <c r="E127" i="7"/>
  <c r="D127" i="7"/>
  <c r="C127" i="7"/>
  <c r="J126" i="7"/>
  <c r="B126" i="7"/>
  <c r="AQ126" i="7"/>
  <c r="AP126" i="7"/>
  <c r="AO126" i="7"/>
  <c r="AN126" i="7"/>
  <c r="AM126" i="7"/>
  <c r="AL126" i="7"/>
  <c r="AK126" i="7"/>
  <c r="AJ126" i="7"/>
  <c r="AI126" i="7"/>
  <c r="AH126" i="7"/>
  <c r="AG126" i="7"/>
  <c r="AF126" i="7"/>
  <c r="AE126" i="7"/>
  <c r="AD126" i="7"/>
  <c r="AC126" i="7"/>
  <c r="AB126" i="7"/>
  <c r="AA126" i="7"/>
  <c r="Z126" i="7"/>
  <c r="Y126" i="7"/>
  <c r="X126" i="7"/>
  <c r="W126" i="7"/>
  <c r="V126" i="7"/>
  <c r="U126" i="7"/>
  <c r="T126" i="7"/>
  <c r="S126" i="7"/>
  <c r="R126" i="7"/>
  <c r="Q126" i="7"/>
  <c r="P126" i="7"/>
  <c r="O126" i="7"/>
  <c r="N126" i="7"/>
  <c r="M126" i="7"/>
  <c r="L126" i="7"/>
  <c r="K126" i="7"/>
  <c r="I126" i="7"/>
  <c r="H126" i="7"/>
  <c r="G126" i="7"/>
  <c r="F126" i="7"/>
  <c r="E126" i="7"/>
  <c r="D126" i="7"/>
  <c r="C126" i="7"/>
  <c r="J125" i="7"/>
  <c r="B125" i="7"/>
  <c r="AQ125" i="7"/>
  <c r="AP125" i="7"/>
  <c r="AO125" i="7"/>
  <c r="AN125" i="7"/>
  <c r="AM125" i="7"/>
  <c r="AL125" i="7"/>
  <c r="AK125" i="7"/>
  <c r="AJ125" i="7"/>
  <c r="AI125" i="7"/>
  <c r="AH125" i="7"/>
  <c r="AG125" i="7"/>
  <c r="AF125" i="7"/>
  <c r="AE125" i="7"/>
  <c r="AD125" i="7"/>
  <c r="AC125" i="7"/>
  <c r="AB125" i="7"/>
  <c r="AA125" i="7"/>
  <c r="Z125" i="7"/>
  <c r="Y125" i="7"/>
  <c r="X125" i="7"/>
  <c r="W125" i="7"/>
  <c r="V125" i="7"/>
  <c r="U125" i="7"/>
  <c r="T125" i="7"/>
  <c r="S125" i="7"/>
  <c r="R125" i="7"/>
  <c r="Q125" i="7"/>
  <c r="P125" i="7"/>
  <c r="O125" i="7"/>
  <c r="N125" i="7"/>
  <c r="M125" i="7"/>
  <c r="L125" i="7"/>
  <c r="K125" i="7"/>
  <c r="I125" i="7"/>
  <c r="H125" i="7"/>
  <c r="G125" i="7"/>
  <c r="F125" i="7"/>
  <c r="E125" i="7"/>
  <c r="D125" i="7"/>
  <c r="C125" i="7"/>
  <c r="J124" i="7"/>
  <c r="B124" i="7"/>
  <c r="AQ124" i="7"/>
  <c r="AP124" i="7"/>
  <c r="AO124" i="7"/>
  <c r="AN124" i="7"/>
  <c r="AM124"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M124" i="7"/>
  <c r="L124" i="7"/>
  <c r="K124" i="7"/>
  <c r="I124" i="7"/>
  <c r="H124" i="7"/>
  <c r="G124" i="7"/>
  <c r="F124" i="7"/>
  <c r="E124" i="7"/>
  <c r="D124" i="7"/>
  <c r="C124" i="7"/>
  <c r="J123" i="7"/>
  <c r="B123" i="7"/>
  <c r="AQ123" i="7"/>
  <c r="AP123" i="7"/>
  <c r="AO123" i="7"/>
  <c r="AN123" i="7"/>
  <c r="AM123" i="7"/>
  <c r="AL123" i="7"/>
  <c r="AK123" i="7"/>
  <c r="AJ123" i="7"/>
  <c r="AI123" i="7"/>
  <c r="AH123" i="7"/>
  <c r="AG123" i="7"/>
  <c r="AF123" i="7"/>
  <c r="AE123" i="7"/>
  <c r="AD123" i="7"/>
  <c r="AC123" i="7"/>
  <c r="AB123" i="7"/>
  <c r="AA123" i="7"/>
  <c r="Z123" i="7"/>
  <c r="Y123" i="7"/>
  <c r="X123" i="7"/>
  <c r="W123" i="7"/>
  <c r="V123" i="7"/>
  <c r="U123" i="7"/>
  <c r="T123" i="7"/>
  <c r="S123" i="7"/>
  <c r="R123" i="7"/>
  <c r="Q123" i="7"/>
  <c r="P123" i="7"/>
  <c r="O123" i="7"/>
  <c r="N123" i="7"/>
  <c r="M123" i="7"/>
  <c r="L123" i="7"/>
  <c r="K123" i="7"/>
  <c r="I123" i="7"/>
  <c r="H123" i="7"/>
  <c r="G123" i="7"/>
  <c r="F123" i="7"/>
  <c r="E123" i="7"/>
  <c r="D123" i="7"/>
  <c r="C123" i="7"/>
  <c r="J122" i="7"/>
  <c r="B122" i="7"/>
  <c r="AQ122" i="7"/>
  <c r="AP122" i="7"/>
  <c r="AO122" i="7"/>
  <c r="AN122" i="7"/>
  <c r="AM122" i="7"/>
  <c r="AL122" i="7"/>
  <c r="AK122" i="7"/>
  <c r="AJ122" i="7"/>
  <c r="AI122" i="7"/>
  <c r="AH122" i="7"/>
  <c r="AG122" i="7"/>
  <c r="AF122" i="7"/>
  <c r="AE122" i="7"/>
  <c r="AD122" i="7"/>
  <c r="AC122" i="7"/>
  <c r="AB122" i="7"/>
  <c r="AA122" i="7"/>
  <c r="Z122" i="7"/>
  <c r="Y122" i="7"/>
  <c r="X122" i="7"/>
  <c r="W122" i="7"/>
  <c r="V122" i="7"/>
  <c r="U122" i="7"/>
  <c r="T122" i="7"/>
  <c r="S122" i="7"/>
  <c r="R122" i="7"/>
  <c r="Q122" i="7"/>
  <c r="P122" i="7"/>
  <c r="O122" i="7"/>
  <c r="N122" i="7"/>
  <c r="M122" i="7"/>
  <c r="L122" i="7"/>
  <c r="K122" i="7"/>
  <c r="I122" i="7"/>
  <c r="H122" i="7"/>
  <c r="G122" i="7"/>
  <c r="F122" i="7"/>
  <c r="E122" i="7"/>
  <c r="D122" i="7"/>
  <c r="C122" i="7"/>
  <c r="J121" i="7"/>
  <c r="B121" i="7"/>
  <c r="AQ121" i="7"/>
  <c r="AP121" i="7"/>
  <c r="AO121" i="7"/>
  <c r="AN121" i="7"/>
  <c r="AM121" i="7"/>
  <c r="AL121" i="7"/>
  <c r="AK121" i="7"/>
  <c r="AJ121" i="7"/>
  <c r="AI121" i="7"/>
  <c r="AH121" i="7"/>
  <c r="AG121" i="7"/>
  <c r="AF121" i="7"/>
  <c r="AE121" i="7"/>
  <c r="AD121" i="7"/>
  <c r="AC121" i="7"/>
  <c r="AB121" i="7"/>
  <c r="AA121" i="7"/>
  <c r="Z121" i="7"/>
  <c r="Y121" i="7"/>
  <c r="X121" i="7"/>
  <c r="W121" i="7"/>
  <c r="V121" i="7"/>
  <c r="U121" i="7"/>
  <c r="T121" i="7"/>
  <c r="S121" i="7"/>
  <c r="R121" i="7"/>
  <c r="Q121" i="7"/>
  <c r="P121" i="7"/>
  <c r="O121" i="7"/>
  <c r="N121" i="7"/>
  <c r="M121" i="7"/>
  <c r="L121" i="7"/>
  <c r="K121" i="7"/>
  <c r="I121" i="7"/>
  <c r="H121" i="7"/>
  <c r="G121" i="7"/>
  <c r="F121" i="7"/>
  <c r="E121" i="7"/>
  <c r="D121" i="7"/>
  <c r="C121" i="7"/>
  <c r="J120" i="7"/>
  <c r="B120" i="7"/>
  <c r="AQ120" i="7"/>
  <c r="AP120" i="7"/>
  <c r="AO120" i="7"/>
  <c r="AN120" i="7"/>
  <c r="AM120" i="7"/>
  <c r="AL120" i="7"/>
  <c r="AK120" i="7"/>
  <c r="AJ120" i="7"/>
  <c r="AI120" i="7"/>
  <c r="AH120" i="7"/>
  <c r="AG120" i="7"/>
  <c r="AF120" i="7"/>
  <c r="AE120" i="7"/>
  <c r="AD120" i="7"/>
  <c r="AC120" i="7"/>
  <c r="AB120" i="7"/>
  <c r="AA120" i="7"/>
  <c r="Z120" i="7"/>
  <c r="Y120" i="7"/>
  <c r="X120" i="7"/>
  <c r="W120" i="7"/>
  <c r="V120" i="7"/>
  <c r="U120" i="7"/>
  <c r="T120" i="7"/>
  <c r="S120" i="7"/>
  <c r="R120" i="7"/>
  <c r="Q120" i="7"/>
  <c r="P120" i="7"/>
  <c r="O120" i="7"/>
  <c r="N120" i="7"/>
  <c r="M120" i="7"/>
  <c r="L120" i="7"/>
  <c r="K120" i="7"/>
  <c r="I120" i="7"/>
  <c r="H120" i="7"/>
  <c r="G120" i="7"/>
  <c r="F120" i="7"/>
  <c r="E120" i="7"/>
  <c r="D120" i="7"/>
  <c r="C120" i="7"/>
  <c r="J119" i="7"/>
  <c r="B119" i="7"/>
  <c r="AQ119" i="7"/>
  <c r="AP119" i="7"/>
  <c r="AO119" i="7"/>
  <c r="AN119" i="7"/>
  <c r="AM119" i="7"/>
  <c r="AL119" i="7"/>
  <c r="AK119" i="7"/>
  <c r="AJ119" i="7"/>
  <c r="AI119" i="7"/>
  <c r="AH119" i="7"/>
  <c r="AG119" i="7"/>
  <c r="AF119" i="7"/>
  <c r="AE119" i="7"/>
  <c r="AD119" i="7"/>
  <c r="AC119" i="7"/>
  <c r="AB119" i="7"/>
  <c r="AA119" i="7"/>
  <c r="Z119" i="7"/>
  <c r="Y119" i="7"/>
  <c r="X119" i="7"/>
  <c r="W119" i="7"/>
  <c r="V119" i="7"/>
  <c r="U119" i="7"/>
  <c r="T119" i="7"/>
  <c r="S119" i="7"/>
  <c r="R119" i="7"/>
  <c r="Q119" i="7"/>
  <c r="P119" i="7"/>
  <c r="O119" i="7"/>
  <c r="N119" i="7"/>
  <c r="M119" i="7"/>
  <c r="L119" i="7"/>
  <c r="K119" i="7"/>
  <c r="I119" i="7"/>
  <c r="H119" i="7"/>
  <c r="G119" i="7"/>
  <c r="F119" i="7"/>
  <c r="E119" i="7"/>
  <c r="D119" i="7"/>
  <c r="C119" i="7"/>
  <c r="J118" i="7"/>
  <c r="B118" i="7"/>
  <c r="AQ118" i="7"/>
  <c r="AP118" i="7"/>
  <c r="AO118" i="7"/>
  <c r="AN118" i="7"/>
  <c r="AM118" i="7"/>
  <c r="AL118" i="7"/>
  <c r="AK118" i="7"/>
  <c r="AJ118" i="7"/>
  <c r="AI118" i="7"/>
  <c r="AH118" i="7"/>
  <c r="AG118" i="7"/>
  <c r="AF118" i="7"/>
  <c r="AE118" i="7"/>
  <c r="AD118" i="7"/>
  <c r="AC118" i="7"/>
  <c r="AB118" i="7"/>
  <c r="AA118" i="7"/>
  <c r="Z118" i="7"/>
  <c r="Y118" i="7"/>
  <c r="X118" i="7"/>
  <c r="W118" i="7"/>
  <c r="V118" i="7"/>
  <c r="U118" i="7"/>
  <c r="T118" i="7"/>
  <c r="S118" i="7"/>
  <c r="R118" i="7"/>
  <c r="Q118" i="7"/>
  <c r="P118" i="7"/>
  <c r="O118" i="7"/>
  <c r="N118" i="7"/>
  <c r="M118" i="7"/>
  <c r="L118" i="7"/>
  <c r="K118" i="7"/>
  <c r="I118" i="7"/>
  <c r="H118" i="7"/>
  <c r="G118" i="7"/>
  <c r="F118" i="7"/>
  <c r="E118" i="7"/>
  <c r="D118" i="7"/>
  <c r="C118" i="7"/>
  <c r="J117" i="7"/>
  <c r="B117" i="7"/>
  <c r="AQ117" i="7"/>
  <c r="AP117" i="7"/>
  <c r="AO117" i="7"/>
  <c r="AN117" i="7"/>
  <c r="AM117" i="7"/>
  <c r="AL117" i="7"/>
  <c r="AK117" i="7"/>
  <c r="AJ117" i="7"/>
  <c r="AI117" i="7"/>
  <c r="AH117" i="7"/>
  <c r="AG117" i="7"/>
  <c r="AF117" i="7"/>
  <c r="AE117" i="7"/>
  <c r="AD117" i="7"/>
  <c r="AC117" i="7"/>
  <c r="AB117" i="7"/>
  <c r="AA117" i="7"/>
  <c r="Z117" i="7"/>
  <c r="Y117" i="7"/>
  <c r="X117" i="7"/>
  <c r="W117" i="7"/>
  <c r="V117" i="7"/>
  <c r="U117" i="7"/>
  <c r="T117" i="7"/>
  <c r="S117" i="7"/>
  <c r="R117" i="7"/>
  <c r="Q117" i="7"/>
  <c r="P117" i="7"/>
  <c r="O117" i="7"/>
  <c r="N117" i="7"/>
  <c r="M117" i="7"/>
  <c r="L117" i="7"/>
  <c r="K117" i="7"/>
  <c r="I117" i="7"/>
  <c r="H117" i="7"/>
  <c r="G117" i="7"/>
  <c r="F117" i="7"/>
  <c r="E117" i="7"/>
  <c r="D117" i="7"/>
  <c r="C117" i="7"/>
  <c r="J116" i="7"/>
  <c r="B116" i="7"/>
  <c r="AQ116" i="7"/>
  <c r="AP116" i="7"/>
  <c r="AO116" i="7"/>
  <c r="AN116" i="7"/>
  <c r="AM116" i="7"/>
  <c r="AL116" i="7"/>
  <c r="AK116" i="7"/>
  <c r="AJ116" i="7"/>
  <c r="AI116" i="7"/>
  <c r="AH116" i="7"/>
  <c r="AG116" i="7"/>
  <c r="AF116" i="7"/>
  <c r="AE116" i="7"/>
  <c r="AD116" i="7"/>
  <c r="AC116" i="7"/>
  <c r="AB116" i="7"/>
  <c r="AA116" i="7"/>
  <c r="Z116" i="7"/>
  <c r="Y116" i="7"/>
  <c r="X116" i="7"/>
  <c r="W116" i="7"/>
  <c r="V116" i="7"/>
  <c r="U116" i="7"/>
  <c r="T116" i="7"/>
  <c r="S116" i="7"/>
  <c r="R116" i="7"/>
  <c r="Q116" i="7"/>
  <c r="P116" i="7"/>
  <c r="O116" i="7"/>
  <c r="N116" i="7"/>
  <c r="M116" i="7"/>
  <c r="L116" i="7"/>
  <c r="K116" i="7"/>
  <c r="I116" i="7"/>
  <c r="H116" i="7"/>
  <c r="G116" i="7"/>
  <c r="F116" i="7"/>
  <c r="E116" i="7"/>
  <c r="D116" i="7"/>
  <c r="C116" i="7"/>
  <c r="J115" i="7"/>
  <c r="B115" i="7"/>
  <c r="AQ115" i="7"/>
  <c r="AP115" i="7"/>
  <c r="AO115" i="7"/>
  <c r="AN115" i="7"/>
  <c r="AM115" i="7"/>
  <c r="AL115" i="7"/>
  <c r="AK115" i="7"/>
  <c r="AJ115" i="7"/>
  <c r="AI115" i="7"/>
  <c r="AH115" i="7"/>
  <c r="AG115" i="7"/>
  <c r="AF115" i="7"/>
  <c r="AE115" i="7"/>
  <c r="AD115" i="7"/>
  <c r="AC115" i="7"/>
  <c r="AB115" i="7"/>
  <c r="AA115" i="7"/>
  <c r="Z115" i="7"/>
  <c r="Y115" i="7"/>
  <c r="X115" i="7"/>
  <c r="W115" i="7"/>
  <c r="V115" i="7"/>
  <c r="U115" i="7"/>
  <c r="T115" i="7"/>
  <c r="S115" i="7"/>
  <c r="R115" i="7"/>
  <c r="Q115" i="7"/>
  <c r="P115" i="7"/>
  <c r="O115" i="7"/>
  <c r="N115" i="7"/>
  <c r="M115" i="7"/>
  <c r="L115" i="7"/>
  <c r="K115" i="7"/>
  <c r="I115" i="7"/>
  <c r="H115" i="7"/>
  <c r="G115" i="7"/>
  <c r="F115" i="7"/>
  <c r="E115" i="7"/>
  <c r="D115" i="7"/>
  <c r="C115" i="7"/>
  <c r="J114" i="7"/>
  <c r="B114" i="7"/>
  <c r="AQ114" i="7"/>
  <c r="AP114" i="7"/>
  <c r="AO114" i="7"/>
  <c r="AN114" i="7"/>
  <c r="AM114" i="7"/>
  <c r="AL114" i="7"/>
  <c r="AK114" i="7"/>
  <c r="AJ114" i="7"/>
  <c r="AI114" i="7"/>
  <c r="AH114" i="7"/>
  <c r="AG114" i="7"/>
  <c r="AF114" i="7"/>
  <c r="AE114" i="7"/>
  <c r="AD114" i="7"/>
  <c r="AC114" i="7"/>
  <c r="AB114" i="7"/>
  <c r="AA114" i="7"/>
  <c r="Z114" i="7"/>
  <c r="Y114" i="7"/>
  <c r="X114" i="7"/>
  <c r="W114" i="7"/>
  <c r="V114" i="7"/>
  <c r="U114" i="7"/>
  <c r="T114" i="7"/>
  <c r="S114" i="7"/>
  <c r="R114" i="7"/>
  <c r="Q114" i="7"/>
  <c r="P114" i="7"/>
  <c r="O114" i="7"/>
  <c r="N114" i="7"/>
  <c r="M114" i="7"/>
  <c r="L114" i="7"/>
  <c r="K114" i="7"/>
  <c r="I114" i="7"/>
  <c r="H114" i="7"/>
  <c r="G114" i="7"/>
  <c r="F114" i="7"/>
  <c r="E114" i="7"/>
  <c r="D114" i="7"/>
  <c r="C114" i="7"/>
  <c r="J113" i="7"/>
  <c r="B113" i="7"/>
  <c r="AQ113" i="7"/>
  <c r="AP113" i="7"/>
  <c r="AO113" i="7"/>
  <c r="AN113" i="7"/>
  <c r="AM113" i="7"/>
  <c r="AL113" i="7"/>
  <c r="AK113" i="7"/>
  <c r="AJ113" i="7"/>
  <c r="AI113" i="7"/>
  <c r="AH113" i="7"/>
  <c r="AG113" i="7"/>
  <c r="AF113" i="7"/>
  <c r="AE113" i="7"/>
  <c r="AD113" i="7"/>
  <c r="AC113" i="7"/>
  <c r="AB113" i="7"/>
  <c r="AA113" i="7"/>
  <c r="Z113" i="7"/>
  <c r="Y113" i="7"/>
  <c r="X113" i="7"/>
  <c r="W113" i="7"/>
  <c r="V113" i="7"/>
  <c r="U113" i="7"/>
  <c r="T113" i="7"/>
  <c r="S113" i="7"/>
  <c r="R113" i="7"/>
  <c r="Q113" i="7"/>
  <c r="P113" i="7"/>
  <c r="O113" i="7"/>
  <c r="N113" i="7"/>
  <c r="M113" i="7"/>
  <c r="L113" i="7"/>
  <c r="K113" i="7"/>
  <c r="I113" i="7"/>
  <c r="H113" i="7"/>
  <c r="G113" i="7"/>
  <c r="F113" i="7"/>
  <c r="E113" i="7"/>
  <c r="D113" i="7"/>
  <c r="C113" i="7"/>
  <c r="J112" i="7"/>
  <c r="B112" i="7"/>
  <c r="AQ112" i="7"/>
  <c r="AP112" i="7"/>
  <c r="AO112" i="7"/>
  <c r="AN112" i="7"/>
  <c r="AM112" i="7"/>
  <c r="AL112" i="7"/>
  <c r="AK112" i="7"/>
  <c r="AJ112" i="7"/>
  <c r="AI112" i="7"/>
  <c r="AH112" i="7"/>
  <c r="AG112" i="7"/>
  <c r="AF112" i="7"/>
  <c r="AE112" i="7"/>
  <c r="AD112" i="7"/>
  <c r="AC112" i="7"/>
  <c r="AB112" i="7"/>
  <c r="AA112" i="7"/>
  <c r="Z112" i="7"/>
  <c r="Y112" i="7"/>
  <c r="X112" i="7"/>
  <c r="W112" i="7"/>
  <c r="V112" i="7"/>
  <c r="U112" i="7"/>
  <c r="T112" i="7"/>
  <c r="S112" i="7"/>
  <c r="R112" i="7"/>
  <c r="Q112" i="7"/>
  <c r="P112" i="7"/>
  <c r="O112" i="7"/>
  <c r="N112" i="7"/>
  <c r="M112" i="7"/>
  <c r="L112" i="7"/>
  <c r="K112" i="7"/>
  <c r="I112" i="7"/>
  <c r="H112" i="7"/>
  <c r="G112" i="7"/>
  <c r="F112" i="7"/>
  <c r="E112" i="7"/>
  <c r="D112" i="7"/>
  <c r="C112" i="7"/>
  <c r="J111" i="7"/>
  <c r="B111" i="7"/>
  <c r="AQ111" i="7"/>
  <c r="AP111" i="7"/>
  <c r="AO111" i="7"/>
  <c r="AN111" i="7"/>
  <c r="AM111" i="7"/>
  <c r="AL111" i="7"/>
  <c r="AK111" i="7"/>
  <c r="AJ111" i="7"/>
  <c r="AI111" i="7"/>
  <c r="AH111" i="7"/>
  <c r="AG111" i="7"/>
  <c r="AF111" i="7"/>
  <c r="AE111" i="7"/>
  <c r="AD111" i="7"/>
  <c r="AC111" i="7"/>
  <c r="AB111" i="7"/>
  <c r="AA111" i="7"/>
  <c r="Z111" i="7"/>
  <c r="Y111" i="7"/>
  <c r="X111" i="7"/>
  <c r="W111" i="7"/>
  <c r="V111" i="7"/>
  <c r="U111" i="7"/>
  <c r="T111" i="7"/>
  <c r="S111" i="7"/>
  <c r="R111" i="7"/>
  <c r="Q111" i="7"/>
  <c r="P111" i="7"/>
  <c r="O111" i="7"/>
  <c r="N111" i="7"/>
  <c r="M111" i="7"/>
  <c r="L111" i="7"/>
  <c r="K111" i="7"/>
  <c r="I111" i="7"/>
  <c r="H111" i="7"/>
  <c r="G111" i="7"/>
  <c r="F111" i="7"/>
  <c r="E111" i="7"/>
  <c r="D111" i="7"/>
  <c r="C111" i="7"/>
  <c r="J110" i="7"/>
  <c r="B110" i="7"/>
  <c r="AQ110" i="7"/>
  <c r="AP110" i="7"/>
  <c r="AO110" i="7"/>
  <c r="AN110" i="7"/>
  <c r="AM110" i="7"/>
  <c r="AL110" i="7"/>
  <c r="AK110" i="7"/>
  <c r="AJ110" i="7"/>
  <c r="AI110" i="7"/>
  <c r="AH110" i="7"/>
  <c r="AG110" i="7"/>
  <c r="AF110" i="7"/>
  <c r="AE110" i="7"/>
  <c r="AD110" i="7"/>
  <c r="AC110" i="7"/>
  <c r="AB110" i="7"/>
  <c r="AA110" i="7"/>
  <c r="Z110" i="7"/>
  <c r="Y110" i="7"/>
  <c r="X110" i="7"/>
  <c r="W110" i="7"/>
  <c r="V110" i="7"/>
  <c r="U110" i="7"/>
  <c r="T110" i="7"/>
  <c r="S110" i="7"/>
  <c r="R110" i="7"/>
  <c r="Q110" i="7"/>
  <c r="P110" i="7"/>
  <c r="O110" i="7"/>
  <c r="N110" i="7"/>
  <c r="M110" i="7"/>
  <c r="L110" i="7"/>
  <c r="K110" i="7"/>
  <c r="I110" i="7"/>
  <c r="H110" i="7"/>
  <c r="G110" i="7"/>
  <c r="F110" i="7"/>
  <c r="E110" i="7"/>
  <c r="D110" i="7"/>
  <c r="C110" i="7"/>
  <c r="J109" i="7"/>
  <c r="B109" i="7"/>
  <c r="AQ109" i="7"/>
  <c r="AP109" i="7"/>
  <c r="AO109" i="7"/>
  <c r="AN109" i="7"/>
  <c r="AM109" i="7"/>
  <c r="AL109" i="7"/>
  <c r="AK109" i="7"/>
  <c r="AJ109" i="7"/>
  <c r="AI109" i="7"/>
  <c r="AH109" i="7"/>
  <c r="AG109" i="7"/>
  <c r="AF109" i="7"/>
  <c r="AE109" i="7"/>
  <c r="AD109" i="7"/>
  <c r="AC109" i="7"/>
  <c r="AB109" i="7"/>
  <c r="AA109" i="7"/>
  <c r="Z109" i="7"/>
  <c r="Y109" i="7"/>
  <c r="X109" i="7"/>
  <c r="W109" i="7"/>
  <c r="V109" i="7"/>
  <c r="U109" i="7"/>
  <c r="T109" i="7"/>
  <c r="S109" i="7"/>
  <c r="R109" i="7"/>
  <c r="Q109" i="7"/>
  <c r="P109" i="7"/>
  <c r="O109" i="7"/>
  <c r="N109" i="7"/>
  <c r="M109" i="7"/>
  <c r="L109" i="7"/>
  <c r="K109" i="7"/>
  <c r="I109" i="7"/>
  <c r="H109" i="7"/>
  <c r="G109" i="7"/>
  <c r="F109" i="7"/>
  <c r="E109" i="7"/>
  <c r="D109" i="7"/>
  <c r="C109" i="7"/>
  <c r="J108" i="7"/>
  <c r="B108" i="7"/>
  <c r="AQ108" i="7"/>
  <c r="AP108" i="7"/>
  <c r="AO108" i="7"/>
  <c r="AN108" i="7"/>
  <c r="AM108" i="7"/>
  <c r="AL108" i="7"/>
  <c r="AK108" i="7"/>
  <c r="AJ108" i="7"/>
  <c r="AI108" i="7"/>
  <c r="AH108" i="7"/>
  <c r="AG108" i="7"/>
  <c r="AF108" i="7"/>
  <c r="AE108" i="7"/>
  <c r="AD108" i="7"/>
  <c r="AC108" i="7"/>
  <c r="AB108" i="7"/>
  <c r="AA108" i="7"/>
  <c r="Z108" i="7"/>
  <c r="Y108" i="7"/>
  <c r="X108" i="7"/>
  <c r="W108" i="7"/>
  <c r="V108" i="7"/>
  <c r="U108" i="7"/>
  <c r="T108" i="7"/>
  <c r="S108" i="7"/>
  <c r="R108" i="7"/>
  <c r="Q108" i="7"/>
  <c r="P108" i="7"/>
  <c r="O108" i="7"/>
  <c r="N108" i="7"/>
  <c r="M108" i="7"/>
  <c r="L108" i="7"/>
  <c r="K108" i="7"/>
  <c r="I108" i="7"/>
  <c r="H108" i="7"/>
  <c r="G108" i="7"/>
  <c r="F108" i="7"/>
  <c r="E108" i="7"/>
  <c r="D108" i="7"/>
  <c r="C108" i="7"/>
  <c r="J107" i="7"/>
  <c r="B107" i="7"/>
  <c r="AQ107" i="7"/>
  <c r="AP107" i="7"/>
  <c r="AO107" i="7"/>
  <c r="AN107" i="7"/>
  <c r="AM107" i="7"/>
  <c r="AL107" i="7"/>
  <c r="AK107" i="7"/>
  <c r="AJ107" i="7"/>
  <c r="AI107" i="7"/>
  <c r="AH107" i="7"/>
  <c r="AG107" i="7"/>
  <c r="AF107" i="7"/>
  <c r="AE107" i="7"/>
  <c r="AD107" i="7"/>
  <c r="AC107" i="7"/>
  <c r="AB107" i="7"/>
  <c r="AA107" i="7"/>
  <c r="Z107" i="7"/>
  <c r="Y107" i="7"/>
  <c r="X107" i="7"/>
  <c r="W107" i="7"/>
  <c r="V107" i="7"/>
  <c r="U107" i="7"/>
  <c r="T107" i="7"/>
  <c r="S107" i="7"/>
  <c r="R107" i="7"/>
  <c r="Q107" i="7"/>
  <c r="P107" i="7"/>
  <c r="O107" i="7"/>
  <c r="N107" i="7"/>
  <c r="M107" i="7"/>
  <c r="L107" i="7"/>
  <c r="K107" i="7"/>
  <c r="I107" i="7"/>
  <c r="H107" i="7"/>
  <c r="G107" i="7"/>
  <c r="F107" i="7"/>
  <c r="E107" i="7"/>
  <c r="D107" i="7"/>
  <c r="C107" i="7"/>
  <c r="J106" i="7"/>
  <c r="B106" i="7"/>
  <c r="AQ106" i="7"/>
  <c r="AP106" i="7"/>
  <c r="AO106" i="7"/>
  <c r="AN106" i="7"/>
  <c r="AM106" i="7"/>
  <c r="AL106" i="7"/>
  <c r="AK106" i="7"/>
  <c r="AJ106" i="7"/>
  <c r="AI106" i="7"/>
  <c r="AH106" i="7"/>
  <c r="AG106" i="7"/>
  <c r="AF106" i="7"/>
  <c r="AE106" i="7"/>
  <c r="AD106" i="7"/>
  <c r="AC106" i="7"/>
  <c r="AB106" i="7"/>
  <c r="AA106" i="7"/>
  <c r="Z106" i="7"/>
  <c r="Y106" i="7"/>
  <c r="X106" i="7"/>
  <c r="W106" i="7"/>
  <c r="V106" i="7"/>
  <c r="U106" i="7"/>
  <c r="T106" i="7"/>
  <c r="S106" i="7"/>
  <c r="R106" i="7"/>
  <c r="Q106" i="7"/>
  <c r="P106" i="7"/>
  <c r="O106" i="7"/>
  <c r="N106" i="7"/>
  <c r="M106" i="7"/>
  <c r="L106" i="7"/>
  <c r="K106" i="7"/>
  <c r="I106" i="7"/>
  <c r="H106" i="7"/>
  <c r="G106" i="7"/>
  <c r="F106" i="7"/>
  <c r="E106" i="7"/>
  <c r="D106" i="7"/>
  <c r="C106" i="7"/>
  <c r="J105" i="7"/>
  <c r="B105" i="7"/>
  <c r="AQ105" i="7"/>
  <c r="AP105" i="7"/>
  <c r="AO105" i="7"/>
  <c r="AN105" i="7"/>
  <c r="AM105" i="7"/>
  <c r="AL105" i="7"/>
  <c r="AK105" i="7"/>
  <c r="AJ105" i="7"/>
  <c r="AI105" i="7"/>
  <c r="AH105" i="7"/>
  <c r="AG105" i="7"/>
  <c r="AF105" i="7"/>
  <c r="AE105" i="7"/>
  <c r="AD105" i="7"/>
  <c r="AC105" i="7"/>
  <c r="AB105" i="7"/>
  <c r="AA105" i="7"/>
  <c r="Z105" i="7"/>
  <c r="Y105" i="7"/>
  <c r="X105" i="7"/>
  <c r="W105" i="7"/>
  <c r="V105" i="7"/>
  <c r="U105" i="7"/>
  <c r="T105" i="7"/>
  <c r="S105" i="7"/>
  <c r="R105" i="7"/>
  <c r="Q105" i="7"/>
  <c r="P105" i="7"/>
  <c r="O105" i="7"/>
  <c r="N105" i="7"/>
  <c r="M105" i="7"/>
  <c r="L105" i="7"/>
  <c r="K105" i="7"/>
  <c r="I105" i="7"/>
  <c r="H105" i="7"/>
  <c r="G105" i="7"/>
  <c r="F105" i="7"/>
  <c r="E105" i="7"/>
  <c r="D105" i="7"/>
  <c r="C105" i="7"/>
  <c r="J104" i="7"/>
  <c r="B104" i="7"/>
  <c r="AQ104" i="7"/>
  <c r="AP104" i="7"/>
  <c r="AO104" i="7"/>
  <c r="AN104" i="7"/>
  <c r="AM104" i="7"/>
  <c r="AL104" i="7"/>
  <c r="AK104" i="7"/>
  <c r="AJ104" i="7"/>
  <c r="AI104" i="7"/>
  <c r="AH104" i="7"/>
  <c r="AG104" i="7"/>
  <c r="AF104" i="7"/>
  <c r="AE104" i="7"/>
  <c r="AD104" i="7"/>
  <c r="AC104" i="7"/>
  <c r="AB104" i="7"/>
  <c r="AA104" i="7"/>
  <c r="Z104" i="7"/>
  <c r="Y104" i="7"/>
  <c r="X104" i="7"/>
  <c r="W104" i="7"/>
  <c r="V104" i="7"/>
  <c r="U104" i="7"/>
  <c r="T104" i="7"/>
  <c r="S104" i="7"/>
  <c r="R104" i="7"/>
  <c r="Q104" i="7"/>
  <c r="P104" i="7"/>
  <c r="O104" i="7"/>
  <c r="N104" i="7"/>
  <c r="M104" i="7"/>
  <c r="L104" i="7"/>
  <c r="K104" i="7"/>
  <c r="I104" i="7"/>
  <c r="H104" i="7"/>
  <c r="G104" i="7"/>
  <c r="F104" i="7"/>
  <c r="E104" i="7"/>
  <c r="D104" i="7"/>
  <c r="C104" i="7"/>
  <c r="J103" i="7"/>
  <c r="B103" i="7"/>
  <c r="AQ103" i="7"/>
  <c r="AP103" i="7"/>
  <c r="AO103" i="7"/>
  <c r="AN103" i="7"/>
  <c r="AM103" i="7"/>
  <c r="AL103" i="7"/>
  <c r="AK103" i="7"/>
  <c r="AJ103" i="7"/>
  <c r="AI103" i="7"/>
  <c r="AH103" i="7"/>
  <c r="AG103" i="7"/>
  <c r="AF103" i="7"/>
  <c r="AE103" i="7"/>
  <c r="AD103" i="7"/>
  <c r="AC103" i="7"/>
  <c r="AB103" i="7"/>
  <c r="AA103" i="7"/>
  <c r="Z103" i="7"/>
  <c r="Y103" i="7"/>
  <c r="X103" i="7"/>
  <c r="W103" i="7"/>
  <c r="V103" i="7"/>
  <c r="U103" i="7"/>
  <c r="T103" i="7"/>
  <c r="S103" i="7"/>
  <c r="R103" i="7"/>
  <c r="Q103" i="7"/>
  <c r="P103" i="7"/>
  <c r="O103" i="7"/>
  <c r="N103" i="7"/>
  <c r="M103" i="7"/>
  <c r="L103" i="7"/>
  <c r="K103" i="7"/>
  <c r="I103" i="7"/>
  <c r="H103" i="7"/>
  <c r="G103" i="7"/>
  <c r="F103" i="7"/>
  <c r="E103" i="7"/>
  <c r="D103" i="7"/>
  <c r="C103" i="7"/>
  <c r="J102" i="7"/>
  <c r="B102" i="7"/>
  <c r="AQ102" i="7"/>
  <c r="AP102" i="7"/>
  <c r="AO102" i="7"/>
  <c r="AN102" i="7"/>
  <c r="AM102" i="7"/>
  <c r="AL102" i="7"/>
  <c r="AK102" i="7"/>
  <c r="AJ102" i="7"/>
  <c r="AI102" i="7"/>
  <c r="AH102" i="7"/>
  <c r="AG102" i="7"/>
  <c r="AF102" i="7"/>
  <c r="AE102" i="7"/>
  <c r="AD102" i="7"/>
  <c r="AC102" i="7"/>
  <c r="AB102" i="7"/>
  <c r="AA102" i="7"/>
  <c r="Z102" i="7"/>
  <c r="Y102" i="7"/>
  <c r="X102" i="7"/>
  <c r="W102" i="7"/>
  <c r="V102" i="7"/>
  <c r="U102" i="7"/>
  <c r="T102" i="7"/>
  <c r="S102" i="7"/>
  <c r="R102" i="7"/>
  <c r="Q102" i="7"/>
  <c r="P102" i="7"/>
  <c r="O102" i="7"/>
  <c r="N102" i="7"/>
  <c r="M102" i="7"/>
  <c r="L102" i="7"/>
  <c r="K102" i="7"/>
  <c r="I102" i="7"/>
  <c r="H102" i="7"/>
  <c r="G102" i="7"/>
  <c r="F102" i="7"/>
  <c r="E102" i="7"/>
  <c r="D102" i="7"/>
  <c r="C102" i="7"/>
  <c r="J101" i="7"/>
  <c r="B101" i="7"/>
  <c r="AQ101" i="7"/>
  <c r="AP101" i="7"/>
  <c r="AO101" i="7"/>
  <c r="AN101" i="7"/>
  <c r="AM101" i="7"/>
  <c r="AL101" i="7"/>
  <c r="AK101" i="7"/>
  <c r="AJ101" i="7"/>
  <c r="AI101" i="7"/>
  <c r="AH101" i="7"/>
  <c r="AG101" i="7"/>
  <c r="AF101" i="7"/>
  <c r="AE101" i="7"/>
  <c r="AD101" i="7"/>
  <c r="AC101" i="7"/>
  <c r="AB101" i="7"/>
  <c r="AA101" i="7"/>
  <c r="Z101" i="7"/>
  <c r="Y101" i="7"/>
  <c r="X101" i="7"/>
  <c r="W101" i="7"/>
  <c r="V101" i="7"/>
  <c r="U101" i="7"/>
  <c r="T101" i="7"/>
  <c r="S101" i="7"/>
  <c r="R101" i="7"/>
  <c r="Q101" i="7"/>
  <c r="P101" i="7"/>
  <c r="O101" i="7"/>
  <c r="N101" i="7"/>
  <c r="M101" i="7"/>
  <c r="L101" i="7"/>
  <c r="K101" i="7"/>
  <c r="I101" i="7"/>
  <c r="H101" i="7"/>
  <c r="G101" i="7"/>
  <c r="F101" i="7"/>
  <c r="E101" i="7"/>
  <c r="D101" i="7"/>
  <c r="C101" i="7"/>
  <c r="J100" i="7"/>
  <c r="B100" i="7"/>
  <c r="AQ100" i="7"/>
  <c r="AP100" i="7"/>
  <c r="AO100" i="7"/>
  <c r="AN100" i="7"/>
  <c r="AM100" i="7"/>
  <c r="AL100" i="7"/>
  <c r="AK100" i="7"/>
  <c r="AJ100" i="7"/>
  <c r="AI100" i="7"/>
  <c r="AH100" i="7"/>
  <c r="AG100" i="7"/>
  <c r="AF100" i="7"/>
  <c r="AE100" i="7"/>
  <c r="AD100" i="7"/>
  <c r="AC100" i="7"/>
  <c r="AB100" i="7"/>
  <c r="AA100" i="7"/>
  <c r="Z100" i="7"/>
  <c r="Y100" i="7"/>
  <c r="X100" i="7"/>
  <c r="W100" i="7"/>
  <c r="V100" i="7"/>
  <c r="U100" i="7"/>
  <c r="T100" i="7"/>
  <c r="S100" i="7"/>
  <c r="R100" i="7"/>
  <c r="Q100" i="7"/>
  <c r="P100" i="7"/>
  <c r="O100" i="7"/>
  <c r="N100" i="7"/>
  <c r="M100" i="7"/>
  <c r="L100" i="7"/>
  <c r="K100" i="7"/>
  <c r="I100" i="7"/>
  <c r="H100" i="7"/>
  <c r="G100" i="7"/>
  <c r="F100" i="7"/>
  <c r="E100" i="7"/>
  <c r="D100" i="7"/>
  <c r="C100" i="7"/>
  <c r="J99" i="7"/>
  <c r="B99" i="7"/>
  <c r="AQ99" i="7"/>
  <c r="AP99" i="7"/>
  <c r="AO99" i="7"/>
  <c r="AN99" i="7"/>
  <c r="AM99" i="7"/>
  <c r="AL99" i="7"/>
  <c r="AK99" i="7"/>
  <c r="AJ99" i="7"/>
  <c r="AI99" i="7"/>
  <c r="AH99" i="7"/>
  <c r="AG99" i="7"/>
  <c r="AF99" i="7"/>
  <c r="AE99" i="7"/>
  <c r="AD99" i="7"/>
  <c r="AC99" i="7"/>
  <c r="AB99" i="7"/>
  <c r="AA99" i="7"/>
  <c r="Z99" i="7"/>
  <c r="Y99" i="7"/>
  <c r="X99" i="7"/>
  <c r="W99" i="7"/>
  <c r="V99" i="7"/>
  <c r="U99" i="7"/>
  <c r="T99" i="7"/>
  <c r="S99" i="7"/>
  <c r="R99" i="7"/>
  <c r="Q99" i="7"/>
  <c r="P99" i="7"/>
  <c r="O99" i="7"/>
  <c r="N99" i="7"/>
  <c r="M99" i="7"/>
  <c r="L99" i="7"/>
  <c r="K99" i="7"/>
  <c r="I99" i="7"/>
  <c r="H99" i="7"/>
  <c r="G99" i="7"/>
  <c r="F99" i="7"/>
  <c r="E99" i="7"/>
  <c r="D99" i="7"/>
  <c r="C99" i="7"/>
  <c r="J98" i="7"/>
  <c r="B98" i="7"/>
  <c r="AQ98" i="7"/>
  <c r="AP98" i="7"/>
  <c r="AO98" i="7"/>
  <c r="AN98" i="7"/>
  <c r="AM98" i="7"/>
  <c r="AL98" i="7"/>
  <c r="AK98" i="7"/>
  <c r="AJ98" i="7"/>
  <c r="AI98" i="7"/>
  <c r="AH98" i="7"/>
  <c r="AG98" i="7"/>
  <c r="AF98" i="7"/>
  <c r="AE98" i="7"/>
  <c r="AD98" i="7"/>
  <c r="AC98" i="7"/>
  <c r="AB98" i="7"/>
  <c r="AA98" i="7"/>
  <c r="Z98" i="7"/>
  <c r="Y98" i="7"/>
  <c r="X98" i="7"/>
  <c r="W98" i="7"/>
  <c r="V98" i="7"/>
  <c r="U98" i="7"/>
  <c r="T98" i="7"/>
  <c r="S98" i="7"/>
  <c r="R98" i="7"/>
  <c r="Q98" i="7"/>
  <c r="P98" i="7"/>
  <c r="O98" i="7"/>
  <c r="N98" i="7"/>
  <c r="M98" i="7"/>
  <c r="L98" i="7"/>
  <c r="K98" i="7"/>
  <c r="I98" i="7"/>
  <c r="H98" i="7"/>
  <c r="G98" i="7"/>
  <c r="F98" i="7"/>
  <c r="E98" i="7"/>
  <c r="D98" i="7"/>
  <c r="C98" i="7"/>
  <c r="J97" i="7"/>
  <c r="B97" i="7"/>
  <c r="AQ97" i="7"/>
  <c r="AP97" i="7"/>
  <c r="AO97" i="7"/>
  <c r="AN97" i="7"/>
  <c r="AM97" i="7"/>
  <c r="AL97" i="7"/>
  <c r="AK97" i="7"/>
  <c r="AJ97" i="7"/>
  <c r="AI97" i="7"/>
  <c r="AH97" i="7"/>
  <c r="AG97" i="7"/>
  <c r="AF97" i="7"/>
  <c r="AE97" i="7"/>
  <c r="AD97" i="7"/>
  <c r="AC97" i="7"/>
  <c r="AB97" i="7"/>
  <c r="AA97" i="7"/>
  <c r="Z97" i="7"/>
  <c r="Y97" i="7"/>
  <c r="X97" i="7"/>
  <c r="W97" i="7"/>
  <c r="V97" i="7"/>
  <c r="U97" i="7"/>
  <c r="T97" i="7"/>
  <c r="S97" i="7"/>
  <c r="R97" i="7"/>
  <c r="Q97" i="7"/>
  <c r="P97" i="7"/>
  <c r="O97" i="7"/>
  <c r="N97" i="7"/>
  <c r="M97" i="7"/>
  <c r="L97" i="7"/>
  <c r="K97" i="7"/>
  <c r="I97" i="7"/>
  <c r="H97" i="7"/>
  <c r="G97" i="7"/>
  <c r="F97" i="7"/>
  <c r="E97" i="7"/>
  <c r="D97" i="7"/>
  <c r="C97" i="7"/>
  <c r="J96" i="7"/>
  <c r="B96" i="7"/>
  <c r="AQ96" i="7"/>
  <c r="AP96" i="7"/>
  <c r="AO96" i="7"/>
  <c r="AN96" i="7"/>
  <c r="AM96" i="7"/>
  <c r="AL96" i="7"/>
  <c r="AK96" i="7"/>
  <c r="AJ96" i="7"/>
  <c r="AI96" i="7"/>
  <c r="AH96" i="7"/>
  <c r="AG96" i="7"/>
  <c r="AF96" i="7"/>
  <c r="AE96" i="7"/>
  <c r="AD96" i="7"/>
  <c r="AC96" i="7"/>
  <c r="AB96" i="7"/>
  <c r="AA96" i="7"/>
  <c r="Z96" i="7"/>
  <c r="Y96" i="7"/>
  <c r="X96" i="7"/>
  <c r="W96" i="7"/>
  <c r="V96" i="7"/>
  <c r="U96" i="7"/>
  <c r="T96" i="7"/>
  <c r="S96" i="7"/>
  <c r="R96" i="7"/>
  <c r="Q96" i="7"/>
  <c r="P96" i="7"/>
  <c r="O96" i="7"/>
  <c r="N96" i="7"/>
  <c r="M96" i="7"/>
  <c r="L96" i="7"/>
  <c r="K96" i="7"/>
  <c r="I96" i="7"/>
  <c r="H96" i="7"/>
  <c r="G96" i="7"/>
  <c r="F96" i="7"/>
  <c r="E96" i="7"/>
  <c r="D96" i="7"/>
  <c r="C96" i="7"/>
  <c r="J95" i="7"/>
  <c r="B95" i="7"/>
  <c r="AQ95" i="7"/>
  <c r="AP95" i="7"/>
  <c r="AO95" i="7"/>
  <c r="AN95" i="7"/>
  <c r="AM95" i="7"/>
  <c r="AL95" i="7"/>
  <c r="AK95" i="7"/>
  <c r="AJ95" i="7"/>
  <c r="AI95" i="7"/>
  <c r="AH95" i="7"/>
  <c r="AG95" i="7"/>
  <c r="AF95" i="7"/>
  <c r="AE95" i="7"/>
  <c r="AD95" i="7"/>
  <c r="AC95" i="7"/>
  <c r="AB95" i="7"/>
  <c r="AA95" i="7"/>
  <c r="Z95" i="7"/>
  <c r="Y95" i="7"/>
  <c r="X95" i="7"/>
  <c r="W95" i="7"/>
  <c r="V95" i="7"/>
  <c r="U95" i="7"/>
  <c r="T95" i="7"/>
  <c r="S95" i="7"/>
  <c r="R95" i="7"/>
  <c r="Q95" i="7"/>
  <c r="P95" i="7"/>
  <c r="O95" i="7"/>
  <c r="N95" i="7"/>
  <c r="M95" i="7"/>
  <c r="L95" i="7"/>
  <c r="K95" i="7"/>
  <c r="I95" i="7"/>
  <c r="H95" i="7"/>
  <c r="G95" i="7"/>
  <c r="F95" i="7"/>
  <c r="E95" i="7"/>
  <c r="D95" i="7"/>
  <c r="C95" i="7"/>
  <c r="J94" i="7"/>
  <c r="B94" i="7"/>
  <c r="AQ94" i="7"/>
  <c r="AP94" i="7"/>
  <c r="AO94" i="7"/>
  <c r="AN94" i="7"/>
  <c r="AM94" i="7"/>
  <c r="AL94" i="7"/>
  <c r="AK94" i="7"/>
  <c r="AJ94" i="7"/>
  <c r="AI94" i="7"/>
  <c r="AH94" i="7"/>
  <c r="AG94" i="7"/>
  <c r="AF94" i="7"/>
  <c r="AE94" i="7"/>
  <c r="AD94" i="7"/>
  <c r="AC94" i="7"/>
  <c r="AB94" i="7"/>
  <c r="AA94" i="7"/>
  <c r="Z94" i="7"/>
  <c r="Y94" i="7"/>
  <c r="X94" i="7"/>
  <c r="W94" i="7"/>
  <c r="V94" i="7"/>
  <c r="U94" i="7"/>
  <c r="T94" i="7"/>
  <c r="S94" i="7"/>
  <c r="R94" i="7"/>
  <c r="Q94" i="7"/>
  <c r="P94" i="7"/>
  <c r="O94" i="7"/>
  <c r="N94" i="7"/>
  <c r="M94" i="7"/>
  <c r="L94" i="7"/>
  <c r="K94" i="7"/>
  <c r="I94" i="7"/>
  <c r="H94" i="7"/>
  <c r="G94" i="7"/>
  <c r="F94" i="7"/>
  <c r="E94" i="7"/>
  <c r="D94" i="7"/>
  <c r="C94" i="7"/>
  <c r="J93" i="7"/>
  <c r="B93" i="7"/>
  <c r="AQ93" i="7"/>
  <c r="AP93" i="7"/>
  <c r="AO93" i="7"/>
  <c r="AN93" i="7"/>
  <c r="AM93" i="7"/>
  <c r="AL93" i="7"/>
  <c r="AK93" i="7"/>
  <c r="AJ93" i="7"/>
  <c r="AI93" i="7"/>
  <c r="AH93" i="7"/>
  <c r="AG93" i="7"/>
  <c r="AF93" i="7"/>
  <c r="AE93" i="7"/>
  <c r="AD93" i="7"/>
  <c r="AC93" i="7"/>
  <c r="AB93" i="7"/>
  <c r="AA93" i="7"/>
  <c r="Z93" i="7"/>
  <c r="Y93" i="7"/>
  <c r="X93" i="7"/>
  <c r="W93" i="7"/>
  <c r="V93" i="7"/>
  <c r="U93" i="7"/>
  <c r="T93" i="7"/>
  <c r="S93" i="7"/>
  <c r="R93" i="7"/>
  <c r="Q93" i="7"/>
  <c r="P93" i="7"/>
  <c r="O93" i="7"/>
  <c r="N93" i="7"/>
  <c r="M93" i="7"/>
  <c r="L93" i="7"/>
  <c r="K93" i="7"/>
  <c r="I93" i="7"/>
  <c r="H93" i="7"/>
  <c r="G93" i="7"/>
  <c r="F93" i="7"/>
  <c r="E93" i="7"/>
  <c r="D93" i="7"/>
  <c r="C93" i="7"/>
  <c r="J92" i="7"/>
  <c r="B92" i="7"/>
  <c r="AQ92" i="7"/>
  <c r="AP92" i="7"/>
  <c r="AO92" i="7"/>
  <c r="AN92" i="7"/>
  <c r="AM92" i="7"/>
  <c r="AL92" i="7"/>
  <c r="AK92" i="7"/>
  <c r="AJ92" i="7"/>
  <c r="AI92" i="7"/>
  <c r="AH92" i="7"/>
  <c r="AG92" i="7"/>
  <c r="AF92" i="7"/>
  <c r="AE92" i="7"/>
  <c r="AD92" i="7"/>
  <c r="AC92" i="7"/>
  <c r="AB92" i="7"/>
  <c r="AA92" i="7"/>
  <c r="Z92" i="7"/>
  <c r="Y92" i="7"/>
  <c r="X92" i="7"/>
  <c r="W92" i="7"/>
  <c r="V92" i="7"/>
  <c r="U92" i="7"/>
  <c r="T92" i="7"/>
  <c r="S92" i="7"/>
  <c r="R92" i="7"/>
  <c r="Q92" i="7"/>
  <c r="P92" i="7"/>
  <c r="O92" i="7"/>
  <c r="N92" i="7"/>
  <c r="M92" i="7"/>
  <c r="L92" i="7"/>
  <c r="K92" i="7"/>
  <c r="I92" i="7"/>
  <c r="H92" i="7"/>
  <c r="G92" i="7"/>
  <c r="F92" i="7"/>
  <c r="E92" i="7"/>
  <c r="D92" i="7"/>
  <c r="C92" i="7"/>
  <c r="J91" i="7"/>
  <c r="B91" i="7"/>
  <c r="AQ91" i="7"/>
  <c r="AP91" i="7"/>
  <c r="AO91" i="7"/>
  <c r="AN91" i="7"/>
  <c r="AM91" i="7"/>
  <c r="AL91" i="7"/>
  <c r="AK91" i="7"/>
  <c r="AJ91" i="7"/>
  <c r="AI91" i="7"/>
  <c r="AH91" i="7"/>
  <c r="AG91" i="7"/>
  <c r="AF91" i="7"/>
  <c r="AE91" i="7"/>
  <c r="AD91" i="7"/>
  <c r="AC91" i="7"/>
  <c r="AB91" i="7"/>
  <c r="AA91" i="7"/>
  <c r="Z91" i="7"/>
  <c r="Y91" i="7"/>
  <c r="X91" i="7"/>
  <c r="W91" i="7"/>
  <c r="V91" i="7"/>
  <c r="U91" i="7"/>
  <c r="T91" i="7"/>
  <c r="S91" i="7"/>
  <c r="R91" i="7"/>
  <c r="Q91" i="7"/>
  <c r="P91" i="7"/>
  <c r="O91" i="7"/>
  <c r="N91" i="7"/>
  <c r="M91" i="7"/>
  <c r="L91" i="7"/>
  <c r="K91" i="7"/>
  <c r="I91" i="7"/>
  <c r="H91" i="7"/>
  <c r="G91" i="7"/>
  <c r="F91" i="7"/>
  <c r="E91" i="7"/>
  <c r="D91" i="7"/>
  <c r="C91" i="7"/>
  <c r="J90" i="7"/>
  <c r="B90" i="7"/>
  <c r="AQ90" i="7"/>
  <c r="AP90" i="7"/>
  <c r="AO90" i="7"/>
  <c r="AN90" i="7"/>
  <c r="AM90" i="7"/>
  <c r="AL90" i="7"/>
  <c r="AK90" i="7"/>
  <c r="AJ90" i="7"/>
  <c r="AI90" i="7"/>
  <c r="AH90" i="7"/>
  <c r="AG90" i="7"/>
  <c r="AF90" i="7"/>
  <c r="AE90" i="7"/>
  <c r="AD90" i="7"/>
  <c r="AC90" i="7"/>
  <c r="AB90" i="7"/>
  <c r="AA90" i="7"/>
  <c r="Z90" i="7"/>
  <c r="Y90" i="7"/>
  <c r="X90" i="7"/>
  <c r="W90" i="7"/>
  <c r="V90" i="7"/>
  <c r="U90" i="7"/>
  <c r="T90" i="7"/>
  <c r="S90" i="7"/>
  <c r="R90" i="7"/>
  <c r="Q90" i="7"/>
  <c r="P90" i="7"/>
  <c r="O90" i="7"/>
  <c r="N90" i="7"/>
  <c r="M90" i="7"/>
  <c r="L90" i="7"/>
  <c r="K90" i="7"/>
  <c r="I90" i="7"/>
  <c r="H90" i="7"/>
  <c r="G90" i="7"/>
  <c r="F90" i="7"/>
  <c r="E90" i="7"/>
  <c r="D90" i="7"/>
  <c r="C90" i="7"/>
  <c r="J89" i="7"/>
  <c r="B89" i="7"/>
  <c r="AQ89" i="7"/>
  <c r="AP89" i="7"/>
  <c r="AO89" i="7"/>
  <c r="AN89" i="7"/>
  <c r="AM89" i="7"/>
  <c r="AL89" i="7"/>
  <c r="AK89" i="7"/>
  <c r="AJ89" i="7"/>
  <c r="AI89" i="7"/>
  <c r="AH89" i="7"/>
  <c r="AG89" i="7"/>
  <c r="AF89" i="7"/>
  <c r="AE89" i="7"/>
  <c r="AD89" i="7"/>
  <c r="AC89" i="7"/>
  <c r="AB89" i="7"/>
  <c r="AA89" i="7"/>
  <c r="Z89" i="7"/>
  <c r="Y89" i="7"/>
  <c r="X89" i="7"/>
  <c r="W89" i="7"/>
  <c r="V89" i="7"/>
  <c r="U89" i="7"/>
  <c r="T89" i="7"/>
  <c r="S89" i="7"/>
  <c r="R89" i="7"/>
  <c r="Q89" i="7"/>
  <c r="P89" i="7"/>
  <c r="O89" i="7"/>
  <c r="N89" i="7"/>
  <c r="M89" i="7"/>
  <c r="L89" i="7"/>
  <c r="K89" i="7"/>
  <c r="I89" i="7"/>
  <c r="H89" i="7"/>
  <c r="G89" i="7"/>
  <c r="F89" i="7"/>
  <c r="E89" i="7"/>
  <c r="D89" i="7"/>
  <c r="C89" i="7"/>
  <c r="J88" i="7"/>
  <c r="B88" i="7"/>
  <c r="AQ88" i="7"/>
  <c r="AP88" i="7"/>
  <c r="AO88" i="7"/>
  <c r="AN88" i="7"/>
  <c r="AM88" i="7"/>
  <c r="AL88" i="7"/>
  <c r="AK88" i="7"/>
  <c r="AJ88" i="7"/>
  <c r="AI88" i="7"/>
  <c r="AH88" i="7"/>
  <c r="AG88" i="7"/>
  <c r="AF88" i="7"/>
  <c r="AE88" i="7"/>
  <c r="AD88" i="7"/>
  <c r="AC88" i="7"/>
  <c r="AB88" i="7"/>
  <c r="AA88" i="7"/>
  <c r="Z88" i="7"/>
  <c r="Y88" i="7"/>
  <c r="X88" i="7"/>
  <c r="W88" i="7"/>
  <c r="V88" i="7"/>
  <c r="U88" i="7"/>
  <c r="T88" i="7"/>
  <c r="S88" i="7"/>
  <c r="R88" i="7"/>
  <c r="Q88" i="7"/>
  <c r="P88" i="7"/>
  <c r="O88" i="7"/>
  <c r="N88" i="7"/>
  <c r="M88" i="7"/>
  <c r="L88" i="7"/>
  <c r="K88" i="7"/>
  <c r="I88" i="7"/>
  <c r="H88" i="7"/>
  <c r="G88" i="7"/>
  <c r="F88" i="7"/>
  <c r="E88" i="7"/>
  <c r="D88" i="7"/>
  <c r="C88" i="7"/>
  <c r="J87" i="7"/>
  <c r="B87" i="7"/>
  <c r="AQ87" i="7"/>
  <c r="AP87" i="7"/>
  <c r="AO87" i="7"/>
  <c r="AN87" i="7"/>
  <c r="AM87" i="7"/>
  <c r="AL87" i="7"/>
  <c r="AK87" i="7"/>
  <c r="AJ87" i="7"/>
  <c r="AI87" i="7"/>
  <c r="AH87" i="7"/>
  <c r="AG87" i="7"/>
  <c r="AF87" i="7"/>
  <c r="AE87" i="7"/>
  <c r="AD87" i="7"/>
  <c r="AC87" i="7"/>
  <c r="AB87" i="7"/>
  <c r="AA87" i="7"/>
  <c r="Z87" i="7"/>
  <c r="Y87" i="7"/>
  <c r="X87" i="7"/>
  <c r="W87" i="7"/>
  <c r="V87" i="7"/>
  <c r="U87" i="7"/>
  <c r="T87" i="7"/>
  <c r="S87" i="7"/>
  <c r="R87" i="7"/>
  <c r="Q87" i="7"/>
  <c r="P87" i="7"/>
  <c r="O87" i="7"/>
  <c r="N87" i="7"/>
  <c r="M87" i="7"/>
  <c r="L87" i="7"/>
  <c r="K87" i="7"/>
  <c r="I87" i="7"/>
  <c r="H87" i="7"/>
  <c r="G87" i="7"/>
  <c r="F87" i="7"/>
  <c r="E87" i="7"/>
  <c r="D87" i="7"/>
  <c r="C87" i="7"/>
  <c r="J86" i="7"/>
  <c r="B86" i="7"/>
  <c r="AQ86" i="7"/>
  <c r="AP86" i="7"/>
  <c r="AO86" i="7"/>
  <c r="AN86" i="7"/>
  <c r="AM86" i="7"/>
  <c r="AL86" i="7"/>
  <c r="AK86" i="7"/>
  <c r="AJ86" i="7"/>
  <c r="AI86" i="7"/>
  <c r="AH86" i="7"/>
  <c r="AG86" i="7"/>
  <c r="AF86" i="7"/>
  <c r="AE86" i="7"/>
  <c r="AD86" i="7"/>
  <c r="AC86" i="7"/>
  <c r="AB86" i="7"/>
  <c r="AA86" i="7"/>
  <c r="Z86" i="7"/>
  <c r="Y86" i="7"/>
  <c r="X86" i="7"/>
  <c r="W86" i="7"/>
  <c r="V86" i="7"/>
  <c r="U86" i="7"/>
  <c r="T86" i="7"/>
  <c r="S86" i="7"/>
  <c r="R86" i="7"/>
  <c r="Q86" i="7"/>
  <c r="P86" i="7"/>
  <c r="O86" i="7"/>
  <c r="N86" i="7"/>
  <c r="M86" i="7"/>
  <c r="L86" i="7"/>
  <c r="K86" i="7"/>
  <c r="I86" i="7"/>
  <c r="H86" i="7"/>
  <c r="G86" i="7"/>
  <c r="F86" i="7"/>
  <c r="E86" i="7"/>
  <c r="D86" i="7"/>
  <c r="C86" i="7"/>
  <c r="J85" i="7"/>
  <c r="B85" i="7"/>
  <c r="AQ85" i="7"/>
  <c r="AP85" i="7"/>
  <c r="AO85" i="7"/>
  <c r="AN85" i="7"/>
  <c r="AM85" i="7"/>
  <c r="AL85" i="7"/>
  <c r="AK85" i="7"/>
  <c r="AJ85" i="7"/>
  <c r="AI85" i="7"/>
  <c r="AH85" i="7"/>
  <c r="AG85" i="7"/>
  <c r="AF85" i="7"/>
  <c r="AE85" i="7"/>
  <c r="AD85" i="7"/>
  <c r="AC85" i="7"/>
  <c r="AB85" i="7"/>
  <c r="AA85" i="7"/>
  <c r="Z85" i="7"/>
  <c r="Y85" i="7"/>
  <c r="X85" i="7"/>
  <c r="W85" i="7"/>
  <c r="V85" i="7"/>
  <c r="U85" i="7"/>
  <c r="T85" i="7"/>
  <c r="S85" i="7"/>
  <c r="R85" i="7"/>
  <c r="Q85" i="7"/>
  <c r="P85" i="7"/>
  <c r="O85" i="7"/>
  <c r="N85" i="7"/>
  <c r="M85" i="7"/>
  <c r="L85" i="7"/>
  <c r="K85" i="7"/>
  <c r="I85" i="7"/>
  <c r="H85" i="7"/>
  <c r="G85" i="7"/>
  <c r="F85" i="7"/>
  <c r="E85" i="7"/>
  <c r="D85" i="7"/>
  <c r="C85" i="7"/>
  <c r="J84" i="7"/>
  <c r="B84" i="7"/>
  <c r="AQ84" i="7"/>
  <c r="AP84" i="7"/>
  <c r="AO84" i="7"/>
  <c r="AN84" i="7"/>
  <c r="AM84" i="7"/>
  <c r="AL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I84" i="7"/>
  <c r="H84" i="7"/>
  <c r="G84" i="7"/>
  <c r="F84" i="7"/>
  <c r="E84" i="7"/>
  <c r="D84" i="7"/>
  <c r="C84" i="7"/>
  <c r="J83" i="7"/>
  <c r="B83" i="7"/>
  <c r="AQ83" i="7"/>
  <c r="AP83" i="7"/>
  <c r="AO83" i="7"/>
  <c r="AN83" i="7"/>
  <c r="AM83" i="7"/>
  <c r="AL83"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I83" i="7"/>
  <c r="H83" i="7"/>
  <c r="G83" i="7"/>
  <c r="F83" i="7"/>
  <c r="E83" i="7"/>
  <c r="D83" i="7"/>
  <c r="C83" i="7"/>
  <c r="J82" i="7"/>
  <c r="B82" i="7"/>
  <c r="AQ82" i="7"/>
  <c r="AP82" i="7"/>
  <c r="AO82" i="7"/>
  <c r="AN82" i="7"/>
  <c r="AM82" i="7"/>
  <c r="AL82" i="7"/>
  <c r="AK82" i="7"/>
  <c r="AJ82" i="7"/>
  <c r="AI82" i="7"/>
  <c r="AH82" i="7"/>
  <c r="AG82" i="7"/>
  <c r="AF82" i="7"/>
  <c r="AE82" i="7"/>
  <c r="AD82" i="7"/>
  <c r="AC82" i="7"/>
  <c r="AB82" i="7"/>
  <c r="AA82" i="7"/>
  <c r="Z82" i="7"/>
  <c r="Y82" i="7"/>
  <c r="X82" i="7"/>
  <c r="W82" i="7"/>
  <c r="V82" i="7"/>
  <c r="U82" i="7"/>
  <c r="T82" i="7"/>
  <c r="S82" i="7"/>
  <c r="R82" i="7"/>
  <c r="Q82" i="7"/>
  <c r="P82" i="7"/>
  <c r="O82" i="7"/>
  <c r="N82" i="7"/>
  <c r="M82" i="7"/>
  <c r="L82" i="7"/>
  <c r="K82" i="7"/>
  <c r="I82" i="7"/>
  <c r="H82" i="7"/>
  <c r="G82" i="7"/>
  <c r="F82" i="7"/>
  <c r="E82" i="7"/>
  <c r="D82" i="7"/>
  <c r="C82" i="7"/>
  <c r="J81" i="7"/>
  <c r="B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I81" i="7"/>
  <c r="H81" i="7"/>
  <c r="G81" i="7"/>
  <c r="F81" i="7"/>
  <c r="E81" i="7"/>
  <c r="D81" i="7"/>
  <c r="C81" i="7"/>
  <c r="J80" i="7"/>
  <c r="B80" i="7"/>
  <c r="AQ80" i="7"/>
  <c r="AP80" i="7"/>
  <c r="AO80" i="7"/>
  <c r="AN80" i="7"/>
  <c r="AM80" i="7"/>
  <c r="AL80"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I80" i="7"/>
  <c r="H80" i="7"/>
  <c r="G80" i="7"/>
  <c r="F80" i="7"/>
  <c r="E80" i="7"/>
  <c r="D80" i="7"/>
  <c r="C80" i="7"/>
  <c r="J79" i="7"/>
  <c r="B79" i="7"/>
  <c r="AQ79" i="7"/>
  <c r="AP79" i="7"/>
  <c r="AO79" i="7"/>
  <c r="AN79" i="7"/>
  <c r="AM79" i="7"/>
  <c r="AL79"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I79" i="7"/>
  <c r="H79" i="7"/>
  <c r="G79" i="7"/>
  <c r="F79" i="7"/>
  <c r="E79" i="7"/>
  <c r="D79" i="7"/>
  <c r="C79" i="7"/>
  <c r="J78" i="7"/>
  <c r="B78" i="7"/>
  <c r="AQ78" i="7"/>
  <c r="AP78" i="7"/>
  <c r="AO78" i="7"/>
  <c r="AN78" i="7"/>
  <c r="AM78" i="7"/>
  <c r="AL78" i="7"/>
  <c r="AK78" i="7"/>
  <c r="AJ78" i="7"/>
  <c r="AI78" i="7"/>
  <c r="AH78" i="7"/>
  <c r="AG78" i="7"/>
  <c r="AF78" i="7"/>
  <c r="AE78" i="7"/>
  <c r="AD78" i="7"/>
  <c r="AC78" i="7"/>
  <c r="AB78" i="7"/>
  <c r="AA78" i="7"/>
  <c r="Z78" i="7"/>
  <c r="Y78" i="7"/>
  <c r="X78" i="7"/>
  <c r="W78" i="7"/>
  <c r="V78" i="7"/>
  <c r="U78" i="7"/>
  <c r="T78" i="7"/>
  <c r="S78" i="7"/>
  <c r="R78" i="7"/>
  <c r="Q78" i="7"/>
  <c r="P78" i="7"/>
  <c r="O78" i="7"/>
  <c r="N78" i="7"/>
  <c r="M78" i="7"/>
  <c r="L78" i="7"/>
  <c r="K78" i="7"/>
  <c r="I78" i="7"/>
  <c r="H78" i="7"/>
  <c r="G78" i="7"/>
  <c r="F78" i="7"/>
  <c r="E78" i="7"/>
  <c r="D78" i="7"/>
  <c r="C78" i="7"/>
  <c r="J77" i="7"/>
  <c r="B77" i="7"/>
  <c r="AQ77" i="7"/>
  <c r="AP77" i="7"/>
  <c r="AO77" i="7"/>
  <c r="AN77" i="7"/>
  <c r="AM77" i="7"/>
  <c r="AL77" i="7"/>
  <c r="AK77" i="7"/>
  <c r="AJ77" i="7"/>
  <c r="AI77" i="7"/>
  <c r="AH77" i="7"/>
  <c r="AG77" i="7"/>
  <c r="AF77" i="7"/>
  <c r="AE77" i="7"/>
  <c r="AD77" i="7"/>
  <c r="AC77" i="7"/>
  <c r="AB77" i="7"/>
  <c r="AA77" i="7"/>
  <c r="Z77" i="7"/>
  <c r="Y77" i="7"/>
  <c r="X77" i="7"/>
  <c r="W77" i="7"/>
  <c r="V77" i="7"/>
  <c r="U77" i="7"/>
  <c r="T77" i="7"/>
  <c r="S77" i="7"/>
  <c r="R77" i="7"/>
  <c r="Q77" i="7"/>
  <c r="P77" i="7"/>
  <c r="O77" i="7"/>
  <c r="N77" i="7"/>
  <c r="M77" i="7"/>
  <c r="L77" i="7"/>
  <c r="K77" i="7"/>
  <c r="I77" i="7"/>
  <c r="H77" i="7"/>
  <c r="G77" i="7"/>
  <c r="F77" i="7"/>
  <c r="E77" i="7"/>
  <c r="D77" i="7"/>
  <c r="C77" i="7"/>
  <c r="J76" i="7"/>
  <c r="B76" i="7"/>
  <c r="AQ76" i="7"/>
  <c r="AP76" i="7"/>
  <c r="AO76" i="7"/>
  <c r="AN76" i="7"/>
  <c r="AM76" i="7"/>
  <c r="AL76" i="7"/>
  <c r="AK76" i="7"/>
  <c r="AJ76" i="7"/>
  <c r="AI76" i="7"/>
  <c r="AH76" i="7"/>
  <c r="AG76" i="7"/>
  <c r="AF76" i="7"/>
  <c r="AE76" i="7"/>
  <c r="AD76" i="7"/>
  <c r="AC76" i="7"/>
  <c r="AB76" i="7"/>
  <c r="AA76" i="7"/>
  <c r="Z76" i="7"/>
  <c r="Y76" i="7"/>
  <c r="X76" i="7"/>
  <c r="W76" i="7"/>
  <c r="V76" i="7"/>
  <c r="U76" i="7"/>
  <c r="T76" i="7"/>
  <c r="S76" i="7"/>
  <c r="R76" i="7"/>
  <c r="Q76" i="7"/>
  <c r="P76" i="7"/>
  <c r="O76" i="7"/>
  <c r="N76" i="7"/>
  <c r="M76" i="7"/>
  <c r="L76" i="7"/>
  <c r="K76" i="7"/>
  <c r="I76" i="7"/>
  <c r="H76" i="7"/>
  <c r="G76" i="7"/>
  <c r="F76" i="7"/>
  <c r="E76" i="7"/>
  <c r="D76" i="7"/>
  <c r="C76" i="7"/>
  <c r="J75" i="7"/>
  <c r="B75" i="7"/>
  <c r="AQ75" i="7"/>
  <c r="AP75" i="7"/>
  <c r="AO75" i="7"/>
  <c r="AN75" i="7"/>
  <c r="AM75" i="7"/>
  <c r="AL75" i="7"/>
  <c r="AK75" i="7"/>
  <c r="AJ75" i="7"/>
  <c r="AI75" i="7"/>
  <c r="AH75" i="7"/>
  <c r="AG75" i="7"/>
  <c r="AF75" i="7"/>
  <c r="AE75" i="7"/>
  <c r="AD75" i="7"/>
  <c r="AC75" i="7"/>
  <c r="AB75" i="7"/>
  <c r="AA75" i="7"/>
  <c r="Z75" i="7"/>
  <c r="Y75" i="7"/>
  <c r="X75" i="7"/>
  <c r="W75" i="7"/>
  <c r="V75" i="7"/>
  <c r="U75" i="7"/>
  <c r="T75" i="7"/>
  <c r="S75" i="7"/>
  <c r="R75" i="7"/>
  <c r="Q75" i="7"/>
  <c r="P75" i="7"/>
  <c r="O75" i="7"/>
  <c r="N75" i="7"/>
  <c r="M75" i="7"/>
  <c r="L75" i="7"/>
  <c r="K75" i="7"/>
  <c r="I75" i="7"/>
  <c r="H75" i="7"/>
  <c r="G75" i="7"/>
  <c r="F75" i="7"/>
  <c r="E75" i="7"/>
  <c r="D75" i="7"/>
  <c r="C75" i="7"/>
  <c r="J74" i="7"/>
  <c r="B74" i="7"/>
  <c r="AQ74" i="7"/>
  <c r="AP74" i="7"/>
  <c r="AO74" i="7"/>
  <c r="AN74" i="7"/>
  <c r="AM74" i="7"/>
  <c r="AL74" i="7"/>
  <c r="AK74" i="7"/>
  <c r="AJ74" i="7"/>
  <c r="AI74" i="7"/>
  <c r="AH74" i="7"/>
  <c r="AG74" i="7"/>
  <c r="AF74" i="7"/>
  <c r="AE74" i="7"/>
  <c r="AD74" i="7"/>
  <c r="AC74" i="7"/>
  <c r="AB74" i="7"/>
  <c r="AA74" i="7"/>
  <c r="Z74" i="7"/>
  <c r="Y74" i="7"/>
  <c r="X74" i="7"/>
  <c r="W74" i="7"/>
  <c r="V74" i="7"/>
  <c r="U74" i="7"/>
  <c r="T74" i="7"/>
  <c r="S74" i="7"/>
  <c r="R74" i="7"/>
  <c r="Q74" i="7"/>
  <c r="P74" i="7"/>
  <c r="O74" i="7"/>
  <c r="N74" i="7"/>
  <c r="M74" i="7"/>
  <c r="L74" i="7"/>
  <c r="K74" i="7"/>
  <c r="I74" i="7"/>
  <c r="H74" i="7"/>
  <c r="G74" i="7"/>
  <c r="F74" i="7"/>
  <c r="E74" i="7"/>
  <c r="D74" i="7"/>
  <c r="C74" i="7"/>
  <c r="J73" i="7"/>
  <c r="B73" i="7"/>
  <c r="AQ73" i="7"/>
  <c r="AP73" i="7"/>
  <c r="AO73" i="7"/>
  <c r="AN73" i="7"/>
  <c r="AM73" i="7"/>
  <c r="AL73"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I73" i="7"/>
  <c r="H73" i="7"/>
  <c r="G73" i="7"/>
  <c r="F73" i="7"/>
  <c r="E73" i="7"/>
  <c r="D73" i="7"/>
  <c r="C73" i="7"/>
  <c r="J72" i="7"/>
  <c r="B72" i="7"/>
  <c r="AQ72" i="7"/>
  <c r="AP72" i="7"/>
  <c r="AO72" i="7"/>
  <c r="AN72" i="7"/>
  <c r="AM72" i="7"/>
  <c r="AL72" i="7"/>
  <c r="AK72" i="7"/>
  <c r="AJ72" i="7"/>
  <c r="AI72" i="7"/>
  <c r="AH72" i="7"/>
  <c r="AG72" i="7"/>
  <c r="AF72" i="7"/>
  <c r="AE72" i="7"/>
  <c r="AD72" i="7"/>
  <c r="AC72" i="7"/>
  <c r="AB72" i="7"/>
  <c r="AA72" i="7"/>
  <c r="Z72" i="7"/>
  <c r="Y72" i="7"/>
  <c r="X72" i="7"/>
  <c r="W72" i="7"/>
  <c r="V72" i="7"/>
  <c r="U72" i="7"/>
  <c r="T72" i="7"/>
  <c r="S72" i="7"/>
  <c r="R72" i="7"/>
  <c r="Q72" i="7"/>
  <c r="P72" i="7"/>
  <c r="O72" i="7"/>
  <c r="N72" i="7"/>
  <c r="M72" i="7"/>
  <c r="L72" i="7"/>
  <c r="K72" i="7"/>
  <c r="I72" i="7"/>
  <c r="H72" i="7"/>
  <c r="G72" i="7"/>
  <c r="F72" i="7"/>
  <c r="E72" i="7"/>
  <c r="D72" i="7"/>
  <c r="C72" i="7"/>
  <c r="J71" i="7"/>
  <c r="B71" i="7"/>
  <c r="AQ71" i="7"/>
  <c r="AP71" i="7"/>
  <c r="AO71" i="7"/>
  <c r="AN71" i="7"/>
  <c r="AM71" i="7"/>
  <c r="AL71" i="7"/>
  <c r="AK71" i="7"/>
  <c r="AJ71" i="7"/>
  <c r="AI71" i="7"/>
  <c r="AH71" i="7"/>
  <c r="AG71" i="7"/>
  <c r="AF71" i="7"/>
  <c r="AE71" i="7"/>
  <c r="AD71" i="7"/>
  <c r="AC71" i="7"/>
  <c r="AB71" i="7"/>
  <c r="AA71" i="7"/>
  <c r="Z71" i="7"/>
  <c r="Y71" i="7"/>
  <c r="X71" i="7"/>
  <c r="W71" i="7"/>
  <c r="V71" i="7"/>
  <c r="U71" i="7"/>
  <c r="T71" i="7"/>
  <c r="S71" i="7"/>
  <c r="R71" i="7"/>
  <c r="Q71" i="7"/>
  <c r="P71" i="7"/>
  <c r="O71" i="7"/>
  <c r="N71" i="7"/>
  <c r="M71" i="7"/>
  <c r="L71" i="7"/>
  <c r="K71" i="7"/>
  <c r="I71" i="7"/>
  <c r="H71" i="7"/>
  <c r="G71" i="7"/>
  <c r="F71" i="7"/>
  <c r="E71" i="7"/>
  <c r="D71" i="7"/>
  <c r="C71" i="7"/>
  <c r="J70" i="7"/>
  <c r="B70" i="7"/>
  <c r="AQ70" i="7"/>
  <c r="AP70" i="7"/>
  <c r="AO70" i="7"/>
  <c r="AN70" i="7"/>
  <c r="AM70" i="7"/>
  <c r="AL70"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I70" i="7"/>
  <c r="H70" i="7"/>
  <c r="G70" i="7"/>
  <c r="F70" i="7"/>
  <c r="E70" i="7"/>
  <c r="D70" i="7"/>
  <c r="C70" i="7"/>
  <c r="J69" i="7"/>
  <c r="B69" i="7"/>
  <c r="AQ69" i="7"/>
  <c r="AP69" i="7"/>
  <c r="AO69" i="7"/>
  <c r="AN69" i="7"/>
  <c r="AM69" i="7"/>
  <c r="AL69"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I69" i="7"/>
  <c r="H69" i="7"/>
  <c r="G69" i="7"/>
  <c r="F69" i="7"/>
  <c r="E69" i="7"/>
  <c r="D69" i="7"/>
  <c r="C69" i="7"/>
  <c r="J68" i="7"/>
  <c r="B68" i="7"/>
  <c r="AQ68" i="7"/>
  <c r="AP68" i="7"/>
  <c r="AO68" i="7"/>
  <c r="AN68" i="7"/>
  <c r="AM68" i="7"/>
  <c r="AL68"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I68" i="7"/>
  <c r="H68" i="7"/>
  <c r="G68" i="7"/>
  <c r="F68" i="7"/>
  <c r="E68" i="7"/>
  <c r="D68" i="7"/>
  <c r="C68" i="7"/>
  <c r="J67" i="7"/>
  <c r="B67" i="7"/>
  <c r="AQ67" i="7"/>
  <c r="AP67" i="7"/>
  <c r="AO67" i="7"/>
  <c r="AN67" i="7"/>
  <c r="AM67" i="7"/>
  <c r="AL67" i="7"/>
  <c r="AK67" i="7"/>
  <c r="AJ67" i="7"/>
  <c r="AI67" i="7"/>
  <c r="AH67" i="7"/>
  <c r="AG67" i="7"/>
  <c r="AF67" i="7"/>
  <c r="AE67" i="7"/>
  <c r="AD67" i="7"/>
  <c r="AC67" i="7"/>
  <c r="AB67" i="7"/>
  <c r="AA67" i="7"/>
  <c r="Z67" i="7"/>
  <c r="Y67" i="7"/>
  <c r="X67" i="7"/>
  <c r="W67" i="7"/>
  <c r="V67" i="7"/>
  <c r="U67" i="7"/>
  <c r="T67" i="7"/>
  <c r="S67" i="7"/>
  <c r="R67" i="7"/>
  <c r="Q67" i="7"/>
  <c r="P67" i="7"/>
  <c r="O67" i="7"/>
  <c r="N67" i="7"/>
  <c r="M67" i="7"/>
  <c r="L67" i="7"/>
  <c r="K67" i="7"/>
  <c r="I67" i="7"/>
  <c r="H67" i="7"/>
  <c r="G67" i="7"/>
  <c r="F67" i="7"/>
  <c r="E67" i="7"/>
  <c r="D67" i="7"/>
  <c r="C67" i="7"/>
  <c r="J66" i="7"/>
  <c r="B66" i="7"/>
  <c r="AQ66" i="7"/>
  <c r="AP66" i="7"/>
  <c r="AO66" i="7"/>
  <c r="AN66" i="7"/>
  <c r="AM66" i="7"/>
  <c r="AL66" i="7"/>
  <c r="AK66" i="7"/>
  <c r="AJ66" i="7"/>
  <c r="AI66" i="7"/>
  <c r="AH66" i="7"/>
  <c r="AG66" i="7"/>
  <c r="AF66" i="7"/>
  <c r="AE66" i="7"/>
  <c r="AD66" i="7"/>
  <c r="AC66" i="7"/>
  <c r="AB66" i="7"/>
  <c r="AA66" i="7"/>
  <c r="Z66" i="7"/>
  <c r="Y66" i="7"/>
  <c r="X66" i="7"/>
  <c r="W66" i="7"/>
  <c r="V66" i="7"/>
  <c r="U66" i="7"/>
  <c r="T66" i="7"/>
  <c r="S66" i="7"/>
  <c r="R66" i="7"/>
  <c r="Q66" i="7"/>
  <c r="P66" i="7"/>
  <c r="O66" i="7"/>
  <c r="N66" i="7"/>
  <c r="M66" i="7"/>
  <c r="L66" i="7"/>
  <c r="K66" i="7"/>
  <c r="I66" i="7"/>
  <c r="H66" i="7"/>
  <c r="G66" i="7"/>
  <c r="F66" i="7"/>
  <c r="E66" i="7"/>
  <c r="D66" i="7"/>
  <c r="C66" i="7"/>
  <c r="J65" i="7"/>
  <c r="B65" i="7"/>
  <c r="AQ65" i="7"/>
  <c r="AP65" i="7"/>
  <c r="AO65" i="7"/>
  <c r="AN65" i="7"/>
  <c r="AM65" i="7"/>
  <c r="AL65"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I65" i="7"/>
  <c r="H65" i="7"/>
  <c r="G65" i="7"/>
  <c r="F65" i="7"/>
  <c r="E65" i="7"/>
  <c r="D65" i="7"/>
  <c r="C65" i="7"/>
  <c r="J64" i="7"/>
  <c r="B64" i="7"/>
  <c r="AQ64" i="7"/>
  <c r="AP64" i="7"/>
  <c r="AO64" i="7"/>
  <c r="AN64" i="7"/>
  <c r="AM64" i="7"/>
  <c r="AL64" i="7"/>
  <c r="AK64" i="7"/>
  <c r="AJ64" i="7"/>
  <c r="AI64" i="7"/>
  <c r="AH64" i="7"/>
  <c r="AG64" i="7"/>
  <c r="AF64" i="7"/>
  <c r="AE64" i="7"/>
  <c r="AD64" i="7"/>
  <c r="AC64" i="7"/>
  <c r="AB64" i="7"/>
  <c r="AA64" i="7"/>
  <c r="Z64" i="7"/>
  <c r="Y64" i="7"/>
  <c r="X64" i="7"/>
  <c r="W64" i="7"/>
  <c r="V64" i="7"/>
  <c r="U64" i="7"/>
  <c r="T64" i="7"/>
  <c r="S64" i="7"/>
  <c r="R64" i="7"/>
  <c r="Q64" i="7"/>
  <c r="P64" i="7"/>
  <c r="O64" i="7"/>
  <c r="N64" i="7"/>
  <c r="M64" i="7"/>
  <c r="L64" i="7"/>
  <c r="K64" i="7"/>
  <c r="I64" i="7"/>
  <c r="H64" i="7"/>
  <c r="G64" i="7"/>
  <c r="F64" i="7"/>
  <c r="E64" i="7"/>
  <c r="D64" i="7"/>
  <c r="C64" i="7"/>
  <c r="J63" i="7"/>
  <c r="B63" i="7"/>
  <c r="AQ63" i="7"/>
  <c r="AP63" i="7"/>
  <c r="AO63" i="7"/>
  <c r="AN63" i="7"/>
  <c r="AM63" i="7"/>
  <c r="AL63" i="7"/>
  <c r="AK63" i="7"/>
  <c r="AJ63" i="7"/>
  <c r="AI63" i="7"/>
  <c r="AH63" i="7"/>
  <c r="AG63" i="7"/>
  <c r="AF63" i="7"/>
  <c r="AE63" i="7"/>
  <c r="AD63" i="7"/>
  <c r="AC63" i="7"/>
  <c r="AB63" i="7"/>
  <c r="AA63" i="7"/>
  <c r="Z63" i="7"/>
  <c r="Y63" i="7"/>
  <c r="X63" i="7"/>
  <c r="W63" i="7"/>
  <c r="V63" i="7"/>
  <c r="U63" i="7"/>
  <c r="T63" i="7"/>
  <c r="S63" i="7"/>
  <c r="R63" i="7"/>
  <c r="Q63" i="7"/>
  <c r="P63" i="7"/>
  <c r="O63" i="7"/>
  <c r="N63" i="7"/>
  <c r="M63" i="7"/>
  <c r="L63" i="7"/>
  <c r="K63" i="7"/>
  <c r="I63" i="7"/>
  <c r="H63" i="7"/>
  <c r="G63" i="7"/>
  <c r="F63" i="7"/>
  <c r="E63" i="7"/>
  <c r="D63" i="7"/>
  <c r="C63" i="7"/>
  <c r="J62" i="7"/>
  <c r="B62" i="7"/>
  <c r="AQ62" i="7"/>
  <c r="AP62" i="7"/>
  <c r="AO62" i="7"/>
  <c r="AN62" i="7"/>
  <c r="AM62" i="7"/>
  <c r="AL62" i="7"/>
  <c r="AK62" i="7"/>
  <c r="AJ62" i="7"/>
  <c r="AI62" i="7"/>
  <c r="AH62" i="7"/>
  <c r="AG62" i="7"/>
  <c r="AF62" i="7"/>
  <c r="AE62" i="7"/>
  <c r="AD62" i="7"/>
  <c r="AC62" i="7"/>
  <c r="AB62" i="7"/>
  <c r="AA62" i="7"/>
  <c r="Z62" i="7"/>
  <c r="Y62" i="7"/>
  <c r="X62" i="7"/>
  <c r="W62" i="7"/>
  <c r="V62" i="7"/>
  <c r="U62" i="7"/>
  <c r="T62" i="7"/>
  <c r="S62" i="7"/>
  <c r="R62" i="7"/>
  <c r="Q62" i="7"/>
  <c r="P62" i="7"/>
  <c r="O62" i="7"/>
  <c r="N62" i="7"/>
  <c r="M62" i="7"/>
  <c r="L62" i="7"/>
  <c r="K62" i="7"/>
  <c r="I62" i="7"/>
  <c r="H62" i="7"/>
  <c r="G62" i="7"/>
  <c r="F62" i="7"/>
  <c r="E62" i="7"/>
  <c r="D62" i="7"/>
  <c r="C62" i="7"/>
  <c r="J61" i="7"/>
  <c r="B61" i="7"/>
  <c r="AQ61" i="7"/>
  <c r="AP61" i="7"/>
  <c r="AO61" i="7"/>
  <c r="AN61" i="7"/>
  <c r="AM61" i="7"/>
  <c r="AL61" i="7"/>
  <c r="AK61" i="7"/>
  <c r="AJ61" i="7"/>
  <c r="AI61" i="7"/>
  <c r="AH61" i="7"/>
  <c r="AG61" i="7"/>
  <c r="AF61" i="7"/>
  <c r="AE61" i="7"/>
  <c r="AD61" i="7"/>
  <c r="AC61" i="7"/>
  <c r="AB61" i="7"/>
  <c r="AA61" i="7"/>
  <c r="Z61" i="7"/>
  <c r="Y61" i="7"/>
  <c r="X61" i="7"/>
  <c r="W61" i="7"/>
  <c r="V61" i="7"/>
  <c r="U61" i="7"/>
  <c r="T61" i="7"/>
  <c r="S61" i="7"/>
  <c r="R61" i="7"/>
  <c r="Q61" i="7"/>
  <c r="P61" i="7"/>
  <c r="O61" i="7"/>
  <c r="N61" i="7"/>
  <c r="M61" i="7"/>
  <c r="L61" i="7"/>
  <c r="K61" i="7"/>
  <c r="I61" i="7"/>
  <c r="H61" i="7"/>
  <c r="G61" i="7"/>
  <c r="F61" i="7"/>
  <c r="E61" i="7"/>
  <c r="D61" i="7"/>
  <c r="C61" i="7"/>
  <c r="J60" i="7"/>
  <c r="B60" i="7"/>
  <c r="AQ60" i="7"/>
  <c r="AP60" i="7"/>
  <c r="AO60" i="7"/>
  <c r="AN60" i="7"/>
  <c r="AM60" i="7"/>
  <c r="AL60" i="7"/>
  <c r="AK60" i="7"/>
  <c r="AJ60" i="7"/>
  <c r="AI60" i="7"/>
  <c r="AH60" i="7"/>
  <c r="AG60" i="7"/>
  <c r="AF60" i="7"/>
  <c r="AE60" i="7"/>
  <c r="AD60" i="7"/>
  <c r="AC60" i="7"/>
  <c r="AB60" i="7"/>
  <c r="AA60" i="7"/>
  <c r="Z60" i="7"/>
  <c r="Y60" i="7"/>
  <c r="X60" i="7"/>
  <c r="W60" i="7"/>
  <c r="V60" i="7"/>
  <c r="U60" i="7"/>
  <c r="T60" i="7"/>
  <c r="S60" i="7"/>
  <c r="R60" i="7"/>
  <c r="Q60" i="7"/>
  <c r="P60" i="7"/>
  <c r="O60" i="7"/>
  <c r="N60" i="7"/>
  <c r="M60" i="7"/>
  <c r="L60" i="7"/>
  <c r="K60" i="7"/>
  <c r="I60" i="7"/>
  <c r="H60" i="7"/>
  <c r="G60" i="7"/>
  <c r="F60" i="7"/>
  <c r="E60" i="7"/>
  <c r="D60" i="7"/>
  <c r="C60" i="7"/>
  <c r="J59" i="7"/>
  <c r="B59" i="7"/>
  <c r="AQ59" i="7"/>
  <c r="AP59" i="7"/>
  <c r="AO59" i="7"/>
  <c r="AN59" i="7"/>
  <c r="AM59" i="7"/>
  <c r="AL59" i="7"/>
  <c r="AK59" i="7"/>
  <c r="AJ59" i="7"/>
  <c r="AI59" i="7"/>
  <c r="AH59" i="7"/>
  <c r="AG59" i="7"/>
  <c r="AF59" i="7"/>
  <c r="AE59" i="7"/>
  <c r="AD59" i="7"/>
  <c r="AC59" i="7"/>
  <c r="AB59" i="7"/>
  <c r="AA59" i="7"/>
  <c r="Z59" i="7"/>
  <c r="Y59" i="7"/>
  <c r="X59" i="7"/>
  <c r="W59" i="7"/>
  <c r="V59" i="7"/>
  <c r="U59" i="7"/>
  <c r="T59" i="7"/>
  <c r="S59" i="7"/>
  <c r="R59" i="7"/>
  <c r="Q59" i="7"/>
  <c r="P59" i="7"/>
  <c r="O59" i="7"/>
  <c r="N59" i="7"/>
  <c r="M59" i="7"/>
  <c r="L59" i="7"/>
  <c r="K59" i="7"/>
  <c r="I59" i="7"/>
  <c r="H59" i="7"/>
  <c r="G59" i="7"/>
  <c r="F59" i="7"/>
  <c r="E59" i="7"/>
  <c r="D59" i="7"/>
  <c r="C59" i="7"/>
  <c r="J58" i="7"/>
  <c r="B58" i="7"/>
  <c r="AQ58" i="7"/>
  <c r="AP58" i="7"/>
  <c r="AO58" i="7"/>
  <c r="AN58" i="7"/>
  <c r="AM58" i="7"/>
  <c r="AL58" i="7"/>
  <c r="AK58" i="7"/>
  <c r="AJ58" i="7"/>
  <c r="AI58" i="7"/>
  <c r="AH58" i="7"/>
  <c r="AG58" i="7"/>
  <c r="AF58" i="7"/>
  <c r="AE58" i="7"/>
  <c r="AD58" i="7"/>
  <c r="AC58" i="7"/>
  <c r="AB58" i="7"/>
  <c r="AA58" i="7"/>
  <c r="Z58" i="7"/>
  <c r="Y58" i="7"/>
  <c r="X58" i="7"/>
  <c r="W58" i="7"/>
  <c r="V58" i="7"/>
  <c r="U58" i="7"/>
  <c r="T58" i="7"/>
  <c r="S58" i="7"/>
  <c r="R58" i="7"/>
  <c r="Q58" i="7"/>
  <c r="P58" i="7"/>
  <c r="O58" i="7"/>
  <c r="N58" i="7"/>
  <c r="M58" i="7"/>
  <c r="L58" i="7"/>
  <c r="K58" i="7"/>
  <c r="I58" i="7"/>
  <c r="H58" i="7"/>
  <c r="G58" i="7"/>
  <c r="F58" i="7"/>
  <c r="E58" i="7"/>
  <c r="D58" i="7"/>
  <c r="C58" i="7"/>
  <c r="J57" i="7"/>
  <c r="B57" i="7"/>
  <c r="AQ57" i="7"/>
  <c r="AP57" i="7"/>
  <c r="AO57" i="7"/>
  <c r="AN57" i="7"/>
  <c r="AM57" i="7"/>
  <c r="AL57" i="7"/>
  <c r="AK57" i="7"/>
  <c r="AJ57" i="7"/>
  <c r="AI57" i="7"/>
  <c r="AH57" i="7"/>
  <c r="AG57" i="7"/>
  <c r="AF57" i="7"/>
  <c r="AE57" i="7"/>
  <c r="AD57" i="7"/>
  <c r="AC57" i="7"/>
  <c r="AB57" i="7"/>
  <c r="AA57" i="7"/>
  <c r="Z57" i="7"/>
  <c r="Y57" i="7"/>
  <c r="X57" i="7"/>
  <c r="W57" i="7"/>
  <c r="V57" i="7"/>
  <c r="U57" i="7"/>
  <c r="T57" i="7"/>
  <c r="S57" i="7"/>
  <c r="R57" i="7"/>
  <c r="Q57" i="7"/>
  <c r="P57" i="7"/>
  <c r="O57" i="7"/>
  <c r="N57" i="7"/>
  <c r="M57" i="7"/>
  <c r="L57" i="7"/>
  <c r="K57" i="7"/>
  <c r="I57" i="7"/>
  <c r="H57" i="7"/>
  <c r="G57" i="7"/>
  <c r="F57" i="7"/>
  <c r="E57" i="7"/>
  <c r="D57" i="7"/>
  <c r="C57" i="7"/>
  <c r="J56" i="7"/>
  <c r="B56" i="7"/>
  <c r="AQ56" i="7"/>
  <c r="AP56" i="7"/>
  <c r="AO56" i="7"/>
  <c r="AN56" i="7"/>
  <c r="AM56" i="7"/>
  <c r="AL56" i="7"/>
  <c r="AK56" i="7"/>
  <c r="AJ56" i="7"/>
  <c r="AI56" i="7"/>
  <c r="AH56" i="7"/>
  <c r="AG56" i="7"/>
  <c r="AF56" i="7"/>
  <c r="AE56" i="7"/>
  <c r="AD56" i="7"/>
  <c r="AC56" i="7"/>
  <c r="AB56" i="7"/>
  <c r="AA56" i="7"/>
  <c r="Z56" i="7"/>
  <c r="Y56" i="7"/>
  <c r="X56" i="7"/>
  <c r="W56" i="7"/>
  <c r="V56" i="7"/>
  <c r="U56" i="7"/>
  <c r="T56" i="7"/>
  <c r="S56" i="7"/>
  <c r="R56" i="7"/>
  <c r="Q56" i="7"/>
  <c r="P56" i="7"/>
  <c r="O56" i="7"/>
  <c r="N56" i="7"/>
  <c r="M56" i="7"/>
  <c r="L56" i="7"/>
  <c r="K56" i="7"/>
  <c r="I56" i="7"/>
  <c r="H56" i="7"/>
  <c r="G56" i="7"/>
  <c r="F56" i="7"/>
  <c r="E56" i="7"/>
  <c r="D56" i="7"/>
  <c r="C56" i="7"/>
  <c r="J55" i="7"/>
  <c r="B55" i="7"/>
  <c r="AQ55" i="7"/>
  <c r="AP55" i="7"/>
  <c r="AO55" i="7"/>
  <c r="AN55" i="7"/>
  <c r="AM55" i="7"/>
  <c r="AL55" i="7"/>
  <c r="AK55" i="7"/>
  <c r="AJ55" i="7"/>
  <c r="AI55" i="7"/>
  <c r="AH55" i="7"/>
  <c r="AG55" i="7"/>
  <c r="AF55" i="7"/>
  <c r="AE55" i="7"/>
  <c r="AD55" i="7"/>
  <c r="AC55" i="7"/>
  <c r="AB55" i="7"/>
  <c r="AA55" i="7"/>
  <c r="Z55" i="7"/>
  <c r="Y55" i="7"/>
  <c r="X55" i="7"/>
  <c r="W55" i="7"/>
  <c r="V55" i="7"/>
  <c r="U55" i="7"/>
  <c r="T55" i="7"/>
  <c r="S55" i="7"/>
  <c r="R55" i="7"/>
  <c r="Q55" i="7"/>
  <c r="P55" i="7"/>
  <c r="O55" i="7"/>
  <c r="N55" i="7"/>
  <c r="M55" i="7"/>
  <c r="L55" i="7"/>
  <c r="K55" i="7"/>
  <c r="I55" i="7"/>
  <c r="H55" i="7"/>
  <c r="G55" i="7"/>
  <c r="F55" i="7"/>
  <c r="E55" i="7"/>
  <c r="D55" i="7"/>
  <c r="C55" i="7"/>
  <c r="J54" i="7"/>
  <c r="B54" i="7"/>
  <c r="AQ54" i="7"/>
  <c r="AP54" i="7"/>
  <c r="AO54" i="7"/>
  <c r="AN54" i="7"/>
  <c r="AM54" i="7"/>
  <c r="AL54" i="7"/>
  <c r="AK54" i="7"/>
  <c r="AJ54" i="7"/>
  <c r="AI54" i="7"/>
  <c r="AH54" i="7"/>
  <c r="AG54" i="7"/>
  <c r="AF54" i="7"/>
  <c r="AE54" i="7"/>
  <c r="AD54" i="7"/>
  <c r="AC54" i="7"/>
  <c r="AB54" i="7"/>
  <c r="AA54" i="7"/>
  <c r="Z54" i="7"/>
  <c r="Y54" i="7"/>
  <c r="X54" i="7"/>
  <c r="W54" i="7"/>
  <c r="V54" i="7"/>
  <c r="U54" i="7"/>
  <c r="T54" i="7"/>
  <c r="S54" i="7"/>
  <c r="R54" i="7"/>
  <c r="Q54" i="7"/>
  <c r="P54" i="7"/>
  <c r="O54" i="7"/>
  <c r="N54" i="7"/>
  <c r="M54" i="7"/>
  <c r="L54" i="7"/>
  <c r="K54" i="7"/>
  <c r="I54" i="7"/>
  <c r="H54" i="7"/>
  <c r="G54" i="7"/>
  <c r="F54" i="7"/>
  <c r="E54" i="7"/>
  <c r="D54" i="7"/>
  <c r="C54" i="7"/>
  <c r="J53" i="7"/>
  <c r="B53" i="7"/>
  <c r="AQ53" i="7"/>
  <c r="AP53" i="7"/>
  <c r="AO53" i="7"/>
  <c r="AN53" i="7"/>
  <c r="AM53" i="7"/>
  <c r="AL53" i="7"/>
  <c r="AK53" i="7"/>
  <c r="AJ53" i="7"/>
  <c r="AI53" i="7"/>
  <c r="AH53" i="7"/>
  <c r="AG53" i="7"/>
  <c r="AF53" i="7"/>
  <c r="AE53" i="7"/>
  <c r="AD53" i="7"/>
  <c r="AC53" i="7"/>
  <c r="AB53" i="7"/>
  <c r="AA53" i="7"/>
  <c r="Z53" i="7"/>
  <c r="Y53" i="7"/>
  <c r="X53" i="7"/>
  <c r="W53" i="7"/>
  <c r="V53" i="7"/>
  <c r="U53" i="7"/>
  <c r="T53" i="7"/>
  <c r="S53" i="7"/>
  <c r="R53" i="7"/>
  <c r="Q53" i="7"/>
  <c r="P53" i="7"/>
  <c r="O53" i="7"/>
  <c r="N53" i="7"/>
  <c r="M53" i="7"/>
  <c r="L53" i="7"/>
  <c r="K53" i="7"/>
  <c r="I53" i="7"/>
  <c r="H53" i="7"/>
  <c r="G53" i="7"/>
  <c r="F53" i="7"/>
  <c r="E53" i="7"/>
  <c r="D53" i="7"/>
  <c r="C53" i="7"/>
  <c r="J52" i="7"/>
  <c r="B52" i="7"/>
  <c r="AQ52" i="7"/>
  <c r="AP52" i="7"/>
  <c r="AO52" i="7"/>
  <c r="AN52" i="7"/>
  <c r="AM52" i="7"/>
  <c r="AL52" i="7"/>
  <c r="AK52" i="7"/>
  <c r="AJ52" i="7"/>
  <c r="AI52" i="7"/>
  <c r="AH52" i="7"/>
  <c r="AG52" i="7"/>
  <c r="AF52" i="7"/>
  <c r="AE52" i="7"/>
  <c r="AD52" i="7"/>
  <c r="AC52" i="7"/>
  <c r="AB52" i="7"/>
  <c r="AA52" i="7"/>
  <c r="Z52" i="7"/>
  <c r="Y52" i="7"/>
  <c r="X52" i="7"/>
  <c r="W52" i="7"/>
  <c r="V52" i="7"/>
  <c r="U52" i="7"/>
  <c r="T52" i="7"/>
  <c r="S52" i="7"/>
  <c r="R52" i="7"/>
  <c r="Q52" i="7"/>
  <c r="P52" i="7"/>
  <c r="O52" i="7"/>
  <c r="N52" i="7"/>
  <c r="M52" i="7"/>
  <c r="L52" i="7"/>
  <c r="K52" i="7"/>
  <c r="I52" i="7"/>
  <c r="H52" i="7"/>
  <c r="G52" i="7"/>
  <c r="F52" i="7"/>
  <c r="E52" i="7"/>
  <c r="D52" i="7"/>
  <c r="C52" i="7"/>
  <c r="J51" i="7"/>
  <c r="B51" i="7"/>
  <c r="AQ51" i="7"/>
  <c r="AP51" i="7"/>
  <c r="AO51" i="7"/>
  <c r="AN51" i="7"/>
  <c r="AM51" i="7"/>
  <c r="AL51" i="7"/>
  <c r="AK51" i="7"/>
  <c r="AJ51" i="7"/>
  <c r="AI51" i="7"/>
  <c r="AH51" i="7"/>
  <c r="AG51" i="7"/>
  <c r="AF51" i="7"/>
  <c r="AE51" i="7"/>
  <c r="AD51" i="7"/>
  <c r="AC51" i="7"/>
  <c r="AB51" i="7"/>
  <c r="AA51" i="7"/>
  <c r="Z51" i="7"/>
  <c r="Y51" i="7"/>
  <c r="X51" i="7"/>
  <c r="W51" i="7"/>
  <c r="V51" i="7"/>
  <c r="U51" i="7"/>
  <c r="T51" i="7"/>
  <c r="S51" i="7"/>
  <c r="R51" i="7"/>
  <c r="Q51" i="7"/>
  <c r="P51" i="7"/>
  <c r="O51" i="7"/>
  <c r="N51" i="7"/>
  <c r="M51" i="7"/>
  <c r="L51" i="7"/>
  <c r="K51" i="7"/>
  <c r="I51" i="7"/>
  <c r="H51" i="7"/>
  <c r="G51" i="7"/>
  <c r="F51" i="7"/>
  <c r="E51" i="7"/>
  <c r="D51" i="7"/>
  <c r="C51" i="7"/>
  <c r="J50" i="7"/>
  <c r="B50" i="7"/>
  <c r="AQ50" i="7"/>
  <c r="AP50" i="7"/>
  <c r="AO50" i="7"/>
  <c r="AN50" i="7"/>
  <c r="AM50" i="7"/>
  <c r="AL50" i="7"/>
  <c r="AK50" i="7"/>
  <c r="AJ50" i="7"/>
  <c r="AI50" i="7"/>
  <c r="AH50" i="7"/>
  <c r="AG50" i="7"/>
  <c r="AF50" i="7"/>
  <c r="AE50" i="7"/>
  <c r="AD50" i="7"/>
  <c r="AC50" i="7"/>
  <c r="AB50" i="7"/>
  <c r="AA50" i="7"/>
  <c r="Z50" i="7"/>
  <c r="Y50" i="7"/>
  <c r="X50" i="7"/>
  <c r="W50" i="7"/>
  <c r="V50" i="7"/>
  <c r="U50" i="7"/>
  <c r="T50" i="7"/>
  <c r="S50" i="7"/>
  <c r="R50" i="7"/>
  <c r="Q50" i="7"/>
  <c r="P50" i="7"/>
  <c r="O50" i="7"/>
  <c r="N50" i="7"/>
  <c r="M50" i="7"/>
  <c r="L50" i="7"/>
  <c r="K50" i="7"/>
  <c r="I50" i="7"/>
  <c r="H50" i="7"/>
  <c r="G50" i="7"/>
  <c r="F50" i="7"/>
  <c r="E50" i="7"/>
  <c r="D50" i="7"/>
  <c r="C50" i="7"/>
  <c r="J49" i="7"/>
  <c r="B49" i="7"/>
  <c r="AQ49" i="7"/>
  <c r="AP49" i="7"/>
  <c r="AO49" i="7"/>
  <c r="AN49" i="7"/>
  <c r="AM49" i="7"/>
  <c r="AL49" i="7"/>
  <c r="AK49" i="7"/>
  <c r="AJ49" i="7"/>
  <c r="AI49" i="7"/>
  <c r="AH49" i="7"/>
  <c r="AG49" i="7"/>
  <c r="AF49" i="7"/>
  <c r="AE49" i="7"/>
  <c r="AD49" i="7"/>
  <c r="AC49" i="7"/>
  <c r="AB49" i="7"/>
  <c r="AA49" i="7"/>
  <c r="Z49" i="7"/>
  <c r="Y49" i="7"/>
  <c r="X49" i="7"/>
  <c r="W49" i="7"/>
  <c r="V49" i="7"/>
  <c r="U49" i="7"/>
  <c r="T49" i="7"/>
  <c r="S49" i="7"/>
  <c r="R49" i="7"/>
  <c r="Q49" i="7"/>
  <c r="P49" i="7"/>
  <c r="O49" i="7"/>
  <c r="N49" i="7"/>
  <c r="M49" i="7"/>
  <c r="L49" i="7"/>
  <c r="K49" i="7"/>
  <c r="I49" i="7"/>
  <c r="H49" i="7"/>
  <c r="G49" i="7"/>
  <c r="F49" i="7"/>
  <c r="E49" i="7"/>
  <c r="D49" i="7"/>
  <c r="C49" i="7"/>
  <c r="J48" i="7"/>
  <c r="B48" i="7"/>
  <c r="AQ48" i="7"/>
  <c r="AP48" i="7"/>
  <c r="AO48" i="7"/>
  <c r="AN48" i="7"/>
  <c r="AM48" i="7"/>
  <c r="AL48" i="7"/>
  <c r="AK48" i="7"/>
  <c r="AJ48" i="7"/>
  <c r="AI48" i="7"/>
  <c r="AH48" i="7"/>
  <c r="AG48" i="7"/>
  <c r="AF48" i="7"/>
  <c r="AE48" i="7"/>
  <c r="AD48" i="7"/>
  <c r="AC48" i="7"/>
  <c r="AB48" i="7"/>
  <c r="AA48" i="7"/>
  <c r="Z48" i="7"/>
  <c r="Y48" i="7"/>
  <c r="X48" i="7"/>
  <c r="W48" i="7"/>
  <c r="V48" i="7"/>
  <c r="U48" i="7"/>
  <c r="T48" i="7"/>
  <c r="S48" i="7"/>
  <c r="R48" i="7"/>
  <c r="Q48" i="7"/>
  <c r="P48" i="7"/>
  <c r="O48" i="7"/>
  <c r="N48" i="7"/>
  <c r="M48" i="7"/>
  <c r="L48" i="7"/>
  <c r="K48" i="7"/>
  <c r="I48" i="7"/>
  <c r="H48" i="7"/>
  <c r="G48" i="7"/>
  <c r="F48" i="7"/>
  <c r="E48" i="7"/>
  <c r="D48" i="7"/>
  <c r="C48" i="7"/>
  <c r="J47" i="7"/>
  <c r="B47" i="7"/>
  <c r="AQ47" i="7"/>
  <c r="AP47" i="7"/>
  <c r="AO47" i="7"/>
  <c r="AN47" i="7"/>
  <c r="AM47" i="7"/>
  <c r="AL47" i="7"/>
  <c r="AK47" i="7"/>
  <c r="AJ47" i="7"/>
  <c r="AI47" i="7"/>
  <c r="AH47" i="7"/>
  <c r="AG47" i="7"/>
  <c r="AF47" i="7"/>
  <c r="AE47" i="7"/>
  <c r="AD47" i="7"/>
  <c r="AC47" i="7"/>
  <c r="AB47" i="7"/>
  <c r="AA47" i="7"/>
  <c r="Z47" i="7"/>
  <c r="Y47" i="7"/>
  <c r="X47" i="7"/>
  <c r="W47" i="7"/>
  <c r="V47" i="7"/>
  <c r="U47" i="7"/>
  <c r="T47" i="7"/>
  <c r="S47" i="7"/>
  <c r="R47" i="7"/>
  <c r="Q47" i="7"/>
  <c r="P47" i="7"/>
  <c r="O47" i="7"/>
  <c r="N47" i="7"/>
  <c r="M47" i="7"/>
  <c r="L47" i="7"/>
  <c r="K47" i="7"/>
  <c r="I47" i="7"/>
  <c r="H47" i="7"/>
  <c r="G47" i="7"/>
  <c r="F47" i="7"/>
  <c r="E47" i="7"/>
  <c r="D47" i="7"/>
  <c r="C47" i="7"/>
  <c r="J46" i="7"/>
  <c r="B46" i="7"/>
  <c r="AQ46" i="7"/>
  <c r="AP46" i="7"/>
  <c r="AO46" i="7"/>
  <c r="AN46" i="7"/>
  <c r="AM46" i="7"/>
  <c r="AL46" i="7"/>
  <c r="AK46" i="7"/>
  <c r="AJ46" i="7"/>
  <c r="AI46" i="7"/>
  <c r="AH46" i="7"/>
  <c r="AG46" i="7"/>
  <c r="AF46" i="7"/>
  <c r="AE46" i="7"/>
  <c r="AD46" i="7"/>
  <c r="AC46" i="7"/>
  <c r="AB46" i="7"/>
  <c r="AA46" i="7"/>
  <c r="Z46" i="7"/>
  <c r="Y46" i="7"/>
  <c r="X46" i="7"/>
  <c r="W46" i="7"/>
  <c r="V46" i="7"/>
  <c r="U46" i="7"/>
  <c r="T46" i="7"/>
  <c r="S46" i="7"/>
  <c r="R46" i="7"/>
  <c r="Q46" i="7"/>
  <c r="P46" i="7"/>
  <c r="O46" i="7"/>
  <c r="N46" i="7"/>
  <c r="M46" i="7"/>
  <c r="L46" i="7"/>
  <c r="K46" i="7"/>
  <c r="I46" i="7"/>
  <c r="H46" i="7"/>
  <c r="G46" i="7"/>
  <c r="F46" i="7"/>
  <c r="E46" i="7"/>
  <c r="D46" i="7"/>
  <c r="C46" i="7"/>
  <c r="J45" i="7"/>
  <c r="B45" i="7"/>
  <c r="AQ45" i="7"/>
  <c r="AP45" i="7"/>
  <c r="AO45" i="7"/>
  <c r="AN45" i="7"/>
  <c r="AM45" i="7"/>
  <c r="AL45" i="7"/>
  <c r="AK45" i="7"/>
  <c r="AJ45" i="7"/>
  <c r="AI45" i="7"/>
  <c r="AH45" i="7"/>
  <c r="AG45" i="7"/>
  <c r="AF45" i="7"/>
  <c r="AE45" i="7"/>
  <c r="AD45" i="7"/>
  <c r="AC45" i="7"/>
  <c r="AB45" i="7"/>
  <c r="AA45" i="7"/>
  <c r="Z45" i="7"/>
  <c r="Y45" i="7"/>
  <c r="X45" i="7"/>
  <c r="W45" i="7"/>
  <c r="V45" i="7"/>
  <c r="U45" i="7"/>
  <c r="T45" i="7"/>
  <c r="S45" i="7"/>
  <c r="R45" i="7"/>
  <c r="Q45" i="7"/>
  <c r="P45" i="7"/>
  <c r="O45" i="7"/>
  <c r="N45" i="7"/>
  <c r="M45" i="7"/>
  <c r="L45" i="7"/>
  <c r="K45" i="7"/>
  <c r="I45" i="7"/>
  <c r="H45" i="7"/>
  <c r="G45" i="7"/>
  <c r="F45" i="7"/>
  <c r="E45" i="7"/>
  <c r="D45" i="7"/>
  <c r="C45" i="7"/>
  <c r="J44" i="7"/>
  <c r="B44" i="7"/>
  <c r="AQ44" i="7"/>
  <c r="AP44" i="7"/>
  <c r="AO44" i="7"/>
  <c r="AN44" i="7"/>
  <c r="AM44" i="7"/>
  <c r="AL44" i="7"/>
  <c r="AK44" i="7"/>
  <c r="AJ44" i="7"/>
  <c r="AI44" i="7"/>
  <c r="AH44" i="7"/>
  <c r="AG44" i="7"/>
  <c r="AF44" i="7"/>
  <c r="AE44" i="7"/>
  <c r="AD44" i="7"/>
  <c r="AC44" i="7"/>
  <c r="AB44" i="7"/>
  <c r="AA44" i="7"/>
  <c r="Z44" i="7"/>
  <c r="Y44" i="7"/>
  <c r="X44" i="7"/>
  <c r="W44" i="7"/>
  <c r="V44" i="7"/>
  <c r="U44" i="7"/>
  <c r="T44" i="7"/>
  <c r="S44" i="7"/>
  <c r="R44" i="7"/>
  <c r="Q44" i="7"/>
  <c r="P44" i="7"/>
  <c r="O44" i="7"/>
  <c r="N44" i="7"/>
  <c r="M44" i="7"/>
  <c r="L44" i="7"/>
  <c r="K44" i="7"/>
  <c r="I44" i="7"/>
  <c r="H44" i="7"/>
  <c r="G44" i="7"/>
  <c r="F44" i="7"/>
  <c r="E44" i="7"/>
  <c r="D44" i="7"/>
  <c r="C44" i="7"/>
  <c r="J43" i="7"/>
  <c r="B43" i="7"/>
  <c r="AQ43" i="7"/>
  <c r="AP43" i="7"/>
  <c r="AO43" i="7"/>
  <c r="AN43" i="7"/>
  <c r="AM43" i="7"/>
  <c r="AL43" i="7"/>
  <c r="AK43" i="7"/>
  <c r="AJ43" i="7"/>
  <c r="AI43" i="7"/>
  <c r="AH43" i="7"/>
  <c r="AG43" i="7"/>
  <c r="AF43" i="7"/>
  <c r="AE43" i="7"/>
  <c r="AD43" i="7"/>
  <c r="AC43" i="7"/>
  <c r="AB43" i="7"/>
  <c r="AA43" i="7"/>
  <c r="Z43" i="7"/>
  <c r="Y43" i="7"/>
  <c r="X43" i="7"/>
  <c r="W43" i="7"/>
  <c r="V43" i="7"/>
  <c r="U43" i="7"/>
  <c r="T43" i="7"/>
  <c r="S43" i="7"/>
  <c r="R43" i="7"/>
  <c r="Q43" i="7"/>
  <c r="P43" i="7"/>
  <c r="O43" i="7"/>
  <c r="N43" i="7"/>
  <c r="M43" i="7"/>
  <c r="L43" i="7"/>
  <c r="K43" i="7"/>
  <c r="I43" i="7"/>
  <c r="H43" i="7"/>
  <c r="G43" i="7"/>
  <c r="F43" i="7"/>
  <c r="E43" i="7"/>
  <c r="D43" i="7"/>
  <c r="C43" i="7"/>
  <c r="J42" i="7"/>
  <c r="B42" i="7"/>
  <c r="AQ42" i="7"/>
  <c r="AP42" i="7"/>
  <c r="AO42" i="7"/>
  <c r="AN42" i="7"/>
  <c r="AM42" i="7"/>
  <c r="AL42" i="7"/>
  <c r="AK42" i="7"/>
  <c r="AJ42" i="7"/>
  <c r="AI42" i="7"/>
  <c r="AH42" i="7"/>
  <c r="AG42" i="7"/>
  <c r="AF42" i="7"/>
  <c r="AE42" i="7"/>
  <c r="AD42" i="7"/>
  <c r="AC42" i="7"/>
  <c r="AB42" i="7"/>
  <c r="AA42" i="7"/>
  <c r="Z42" i="7"/>
  <c r="Y42" i="7"/>
  <c r="X42" i="7"/>
  <c r="W42" i="7"/>
  <c r="V42" i="7"/>
  <c r="U42" i="7"/>
  <c r="T42" i="7"/>
  <c r="S42" i="7"/>
  <c r="R42" i="7"/>
  <c r="Q42" i="7"/>
  <c r="P42" i="7"/>
  <c r="O42" i="7"/>
  <c r="N42" i="7"/>
  <c r="M42" i="7"/>
  <c r="L42" i="7"/>
  <c r="K42" i="7"/>
  <c r="I42" i="7"/>
  <c r="H42" i="7"/>
  <c r="G42" i="7"/>
  <c r="F42" i="7"/>
  <c r="E42" i="7"/>
  <c r="D42" i="7"/>
  <c r="C42" i="7"/>
  <c r="J41" i="7"/>
  <c r="B41" i="7"/>
  <c r="AQ41" i="7"/>
  <c r="AP41" i="7"/>
  <c r="AO41" i="7"/>
  <c r="AN41" i="7"/>
  <c r="AM41" i="7"/>
  <c r="AL41" i="7"/>
  <c r="AK41" i="7"/>
  <c r="AJ41" i="7"/>
  <c r="AI41" i="7"/>
  <c r="AH41" i="7"/>
  <c r="AG41" i="7"/>
  <c r="AF41" i="7"/>
  <c r="AE41" i="7"/>
  <c r="AD41" i="7"/>
  <c r="AC41" i="7"/>
  <c r="AB41" i="7"/>
  <c r="AA41" i="7"/>
  <c r="Z41" i="7"/>
  <c r="Y41" i="7"/>
  <c r="X41" i="7"/>
  <c r="W41" i="7"/>
  <c r="V41" i="7"/>
  <c r="U41" i="7"/>
  <c r="T41" i="7"/>
  <c r="S41" i="7"/>
  <c r="R41" i="7"/>
  <c r="Q41" i="7"/>
  <c r="P41" i="7"/>
  <c r="O41" i="7"/>
  <c r="N41" i="7"/>
  <c r="M41" i="7"/>
  <c r="L41" i="7"/>
  <c r="K41" i="7"/>
  <c r="I41" i="7"/>
  <c r="H41" i="7"/>
  <c r="G41" i="7"/>
  <c r="F41" i="7"/>
  <c r="E41" i="7"/>
  <c r="D41" i="7"/>
  <c r="C41" i="7"/>
  <c r="J40" i="7"/>
  <c r="B40" i="7"/>
  <c r="AQ40" i="7"/>
  <c r="AP40" i="7"/>
  <c r="AO40" i="7"/>
  <c r="AN40" i="7"/>
  <c r="AM40" i="7"/>
  <c r="AL40" i="7"/>
  <c r="AK40" i="7"/>
  <c r="AJ40" i="7"/>
  <c r="AI40" i="7"/>
  <c r="AH40" i="7"/>
  <c r="AG40" i="7"/>
  <c r="AF40" i="7"/>
  <c r="AE40" i="7"/>
  <c r="AD40" i="7"/>
  <c r="AC40" i="7"/>
  <c r="AB40" i="7"/>
  <c r="AA40" i="7"/>
  <c r="Z40" i="7"/>
  <c r="Y40" i="7"/>
  <c r="X40" i="7"/>
  <c r="W40" i="7"/>
  <c r="V40" i="7"/>
  <c r="U40" i="7"/>
  <c r="T40" i="7"/>
  <c r="S40" i="7"/>
  <c r="R40" i="7"/>
  <c r="Q40" i="7"/>
  <c r="P40" i="7"/>
  <c r="O40" i="7"/>
  <c r="N40" i="7"/>
  <c r="M40" i="7"/>
  <c r="L40" i="7"/>
  <c r="K40" i="7"/>
  <c r="I40" i="7"/>
  <c r="H40" i="7"/>
  <c r="G40" i="7"/>
  <c r="F40" i="7"/>
  <c r="E40" i="7"/>
  <c r="D40" i="7"/>
  <c r="C40" i="7"/>
  <c r="J39" i="7"/>
  <c r="B39" i="7"/>
  <c r="AQ39" i="7"/>
  <c r="AP39" i="7"/>
  <c r="AO39" i="7"/>
  <c r="AN39" i="7"/>
  <c r="AM39" i="7"/>
  <c r="AL39" i="7"/>
  <c r="AK39" i="7"/>
  <c r="AJ39" i="7"/>
  <c r="AI39" i="7"/>
  <c r="AH39" i="7"/>
  <c r="AG39" i="7"/>
  <c r="AF39" i="7"/>
  <c r="AE39" i="7"/>
  <c r="AD39" i="7"/>
  <c r="AC39" i="7"/>
  <c r="AB39" i="7"/>
  <c r="AA39" i="7"/>
  <c r="Z39" i="7"/>
  <c r="Y39" i="7"/>
  <c r="X39" i="7"/>
  <c r="W39" i="7"/>
  <c r="V39" i="7"/>
  <c r="U39" i="7"/>
  <c r="T39" i="7"/>
  <c r="S39" i="7"/>
  <c r="R39" i="7"/>
  <c r="Q39" i="7"/>
  <c r="P39" i="7"/>
  <c r="O39" i="7"/>
  <c r="N39" i="7"/>
  <c r="M39" i="7"/>
  <c r="L39" i="7"/>
  <c r="K39" i="7"/>
  <c r="I39" i="7"/>
  <c r="H39" i="7"/>
  <c r="G39" i="7"/>
  <c r="F39" i="7"/>
  <c r="E39" i="7"/>
  <c r="D39" i="7"/>
  <c r="C39" i="7"/>
  <c r="J38" i="7"/>
  <c r="B38" i="7"/>
  <c r="AQ38" i="7"/>
  <c r="AP38" i="7"/>
  <c r="AO38" i="7"/>
  <c r="AN38" i="7"/>
  <c r="AM38" i="7"/>
  <c r="AL38" i="7"/>
  <c r="AK38" i="7"/>
  <c r="AJ38" i="7"/>
  <c r="AI38" i="7"/>
  <c r="AH38" i="7"/>
  <c r="AG38" i="7"/>
  <c r="AF38" i="7"/>
  <c r="AE38" i="7"/>
  <c r="AD38" i="7"/>
  <c r="AC38" i="7"/>
  <c r="AB38" i="7"/>
  <c r="AA38" i="7"/>
  <c r="Z38" i="7"/>
  <c r="Y38" i="7"/>
  <c r="X38" i="7"/>
  <c r="W38" i="7"/>
  <c r="V38" i="7"/>
  <c r="U38" i="7"/>
  <c r="T38" i="7"/>
  <c r="S38" i="7"/>
  <c r="R38" i="7"/>
  <c r="Q38" i="7"/>
  <c r="P38" i="7"/>
  <c r="O38" i="7"/>
  <c r="N38" i="7"/>
  <c r="M38" i="7"/>
  <c r="L38" i="7"/>
  <c r="K38" i="7"/>
  <c r="I38" i="7"/>
  <c r="H38" i="7"/>
  <c r="G38" i="7"/>
  <c r="F38" i="7"/>
  <c r="E38" i="7"/>
  <c r="D38" i="7"/>
  <c r="C38" i="7"/>
  <c r="J37" i="7"/>
  <c r="B37" i="7"/>
  <c r="AQ37" i="7"/>
  <c r="AP37" i="7"/>
  <c r="AO37" i="7"/>
  <c r="AN37" i="7"/>
  <c r="AM37" i="7"/>
  <c r="AL37" i="7"/>
  <c r="AK37" i="7"/>
  <c r="AJ37" i="7"/>
  <c r="AI37" i="7"/>
  <c r="AH37" i="7"/>
  <c r="AG37" i="7"/>
  <c r="AF37" i="7"/>
  <c r="AE37" i="7"/>
  <c r="AD37" i="7"/>
  <c r="AC37" i="7"/>
  <c r="AB37" i="7"/>
  <c r="AA37" i="7"/>
  <c r="Z37" i="7"/>
  <c r="Y37" i="7"/>
  <c r="X37" i="7"/>
  <c r="W37" i="7"/>
  <c r="V37" i="7"/>
  <c r="U37" i="7"/>
  <c r="T37" i="7"/>
  <c r="S37" i="7"/>
  <c r="R37" i="7"/>
  <c r="Q37" i="7"/>
  <c r="P37" i="7"/>
  <c r="O37" i="7"/>
  <c r="N37" i="7"/>
  <c r="M37" i="7"/>
  <c r="L37" i="7"/>
  <c r="K37" i="7"/>
  <c r="I37" i="7"/>
  <c r="H37" i="7"/>
  <c r="G37" i="7"/>
  <c r="F37" i="7"/>
  <c r="E37" i="7"/>
  <c r="D37" i="7"/>
  <c r="C37" i="7"/>
  <c r="J36" i="7"/>
  <c r="B36" i="7"/>
  <c r="AQ36" i="7"/>
  <c r="AP36" i="7"/>
  <c r="AO36" i="7"/>
  <c r="AN36" i="7"/>
  <c r="AM36" i="7"/>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I36" i="7"/>
  <c r="H36" i="7"/>
  <c r="G36" i="7"/>
  <c r="F36" i="7"/>
  <c r="E36" i="7"/>
  <c r="D36" i="7"/>
  <c r="C36" i="7"/>
  <c r="J35" i="7"/>
  <c r="B35" i="7"/>
  <c r="AQ35" i="7"/>
  <c r="AP35" i="7"/>
  <c r="AO35" i="7"/>
  <c r="AN35" i="7"/>
  <c r="AM35" i="7"/>
  <c r="AL35" i="7"/>
  <c r="AK35" i="7"/>
  <c r="AJ35" i="7"/>
  <c r="AI35" i="7"/>
  <c r="AH35" i="7"/>
  <c r="AG35" i="7"/>
  <c r="AF35" i="7"/>
  <c r="AE35" i="7"/>
  <c r="AD35" i="7"/>
  <c r="AC35" i="7"/>
  <c r="AB35" i="7"/>
  <c r="AA35" i="7"/>
  <c r="Z35" i="7"/>
  <c r="Y35" i="7"/>
  <c r="X35" i="7"/>
  <c r="W35" i="7"/>
  <c r="V35" i="7"/>
  <c r="U35" i="7"/>
  <c r="T35" i="7"/>
  <c r="S35" i="7"/>
  <c r="R35" i="7"/>
  <c r="Q35" i="7"/>
  <c r="P35" i="7"/>
  <c r="O35" i="7"/>
  <c r="N35" i="7"/>
  <c r="M35" i="7"/>
  <c r="L35" i="7"/>
  <c r="K35" i="7"/>
  <c r="I35" i="7"/>
  <c r="H35" i="7"/>
  <c r="G35" i="7"/>
  <c r="F35" i="7"/>
  <c r="E35" i="7"/>
  <c r="D35" i="7"/>
  <c r="C35" i="7"/>
  <c r="J34" i="7"/>
  <c r="B34" i="7"/>
  <c r="AQ34" i="7"/>
  <c r="AP34" i="7"/>
  <c r="AO34" i="7"/>
  <c r="AN34" i="7"/>
  <c r="AM34" i="7"/>
  <c r="AL34" i="7"/>
  <c r="AK34" i="7"/>
  <c r="AJ34" i="7"/>
  <c r="AI34" i="7"/>
  <c r="AH34" i="7"/>
  <c r="AG34" i="7"/>
  <c r="AF34" i="7"/>
  <c r="AE34" i="7"/>
  <c r="AD34" i="7"/>
  <c r="AC34" i="7"/>
  <c r="AB34" i="7"/>
  <c r="AA34" i="7"/>
  <c r="Z34" i="7"/>
  <c r="Y34" i="7"/>
  <c r="X34" i="7"/>
  <c r="W34" i="7"/>
  <c r="V34" i="7"/>
  <c r="U34" i="7"/>
  <c r="T34" i="7"/>
  <c r="S34" i="7"/>
  <c r="R34" i="7"/>
  <c r="Q34" i="7"/>
  <c r="P34" i="7"/>
  <c r="O34" i="7"/>
  <c r="N34" i="7"/>
  <c r="M34" i="7"/>
  <c r="L34" i="7"/>
  <c r="K34" i="7"/>
  <c r="I34" i="7"/>
  <c r="H34" i="7"/>
  <c r="G34" i="7"/>
  <c r="F34" i="7"/>
  <c r="E34" i="7"/>
  <c r="D34" i="7"/>
  <c r="C34" i="7"/>
  <c r="J33" i="7"/>
  <c r="B33" i="7"/>
  <c r="AQ33" i="7"/>
  <c r="AP33" i="7"/>
  <c r="AO33" i="7"/>
  <c r="AN33" i="7"/>
  <c r="AM33" i="7"/>
  <c r="AL33" i="7"/>
  <c r="AK33" i="7"/>
  <c r="AJ33" i="7"/>
  <c r="AI33" i="7"/>
  <c r="AH33" i="7"/>
  <c r="AG33" i="7"/>
  <c r="AF33" i="7"/>
  <c r="AE33" i="7"/>
  <c r="AD33" i="7"/>
  <c r="AC33" i="7"/>
  <c r="AB33" i="7"/>
  <c r="AA33" i="7"/>
  <c r="Z33" i="7"/>
  <c r="Y33" i="7"/>
  <c r="X33" i="7"/>
  <c r="W33" i="7"/>
  <c r="V33" i="7"/>
  <c r="U33" i="7"/>
  <c r="T33" i="7"/>
  <c r="S33" i="7"/>
  <c r="R33" i="7"/>
  <c r="Q33" i="7"/>
  <c r="P33" i="7"/>
  <c r="O33" i="7"/>
  <c r="N33" i="7"/>
  <c r="M33" i="7"/>
  <c r="L33" i="7"/>
  <c r="K33" i="7"/>
  <c r="I33" i="7"/>
  <c r="H33" i="7"/>
  <c r="G33" i="7"/>
  <c r="F33" i="7"/>
  <c r="E33" i="7"/>
  <c r="D33" i="7"/>
  <c r="C33" i="7"/>
  <c r="J32" i="7"/>
  <c r="B32" i="7"/>
  <c r="AQ32" i="7"/>
  <c r="AP32" i="7"/>
  <c r="AO32" i="7"/>
  <c r="AN32" i="7"/>
  <c r="AM32" i="7"/>
  <c r="AL32" i="7"/>
  <c r="AK32" i="7"/>
  <c r="AJ32" i="7"/>
  <c r="AI32" i="7"/>
  <c r="AH32" i="7"/>
  <c r="AG32" i="7"/>
  <c r="AF32" i="7"/>
  <c r="AE32" i="7"/>
  <c r="AD32" i="7"/>
  <c r="AC32" i="7"/>
  <c r="AB32" i="7"/>
  <c r="AA32" i="7"/>
  <c r="Z32" i="7"/>
  <c r="Y32" i="7"/>
  <c r="X32" i="7"/>
  <c r="W32" i="7"/>
  <c r="V32" i="7"/>
  <c r="U32" i="7"/>
  <c r="T32" i="7"/>
  <c r="S32" i="7"/>
  <c r="R32" i="7"/>
  <c r="Q32" i="7"/>
  <c r="P32" i="7"/>
  <c r="O32" i="7"/>
  <c r="N32" i="7"/>
  <c r="M32" i="7"/>
  <c r="L32" i="7"/>
  <c r="K32" i="7"/>
  <c r="I32" i="7"/>
  <c r="H32" i="7"/>
  <c r="G32" i="7"/>
  <c r="F32" i="7"/>
  <c r="E32" i="7"/>
  <c r="D32" i="7"/>
  <c r="C32" i="7"/>
  <c r="J31" i="7"/>
  <c r="B31" i="7"/>
  <c r="AQ31" i="7"/>
  <c r="AP31" i="7"/>
  <c r="AO31" i="7"/>
  <c r="AN31" i="7"/>
  <c r="AM31" i="7"/>
  <c r="AL31" i="7"/>
  <c r="AK31" i="7"/>
  <c r="AJ31" i="7"/>
  <c r="AI31" i="7"/>
  <c r="AH31" i="7"/>
  <c r="AG31" i="7"/>
  <c r="AF31" i="7"/>
  <c r="AE31" i="7"/>
  <c r="AD31" i="7"/>
  <c r="AC31" i="7"/>
  <c r="AB31" i="7"/>
  <c r="AA31" i="7"/>
  <c r="Z31" i="7"/>
  <c r="Y31" i="7"/>
  <c r="X31" i="7"/>
  <c r="W31" i="7"/>
  <c r="V31" i="7"/>
  <c r="U31" i="7"/>
  <c r="T31" i="7"/>
  <c r="S31" i="7"/>
  <c r="R31" i="7"/>
  <c r="Q31" i="7"/>
  <c r="P31" i="7"/>
  <c r="O31" i="7"/>
  <c r="N31" i="7"/>
  <c r="M31" i="7"/>
  <c r="L31" i="7"/>
  <c r="K31" i="7"/>
  <c r="I31" i="7"/>
  <c r="H31" i="7"/>
  <c r="G31" i="7"/>
  <c r="F31" i="7"/>
  <c r="E31" i="7"/>
  <c r="D31" i="7"/>
  <c r="C31" i="7"/>
  <c r="J30" i="7"/>
  <c r="B30" i="7"/>
  <c r="AQ30" i="7"/>
  <c r="AP30" i="7"/>
  <c r="AO30" i="7"/>
  <c r="AN30" i="7"/>
  <c r="AM30" i="7"/>
  <c r="AL30" i="7"/>
  <c r="AK30" i="7"/>
  <c r="AJ30" i="7"/>
  <c r="AI30" i="7"/>
  <c r="AH30" i="7"/>
  <c r="AG30" i="7"/>
  <c r="AF30" i="7"/>
  <c r="AE30" i="7"/>
  <c r="AD30" i="7"/>
  <c r="AC30" i="7"/>
  <c r="AB30" i="7"/>
  <c r="AA30" i="7"/>
  <c r="Z30" i="7"/>
  <c r="Y30" i="7"/>
  <c r="X30" i="7"/>
  <c r="W30" i="7"/>
  <c r="V30" i="7"/>
  <c r="U30" i="7"/>
  <c r="T30" i="7"/>
  <c r="S30" i="7"/>
  <c r="R30" i="7"/>
  <c r="Q30" i="7"/>
  <c r="P30" i="7"/>
  <c r="O30" i="7"/>
  <c r="N30" i="7"/>
  <c r="M30" i="7"/>
  <c r="L30" i="7"/>
  <c r="K30" i="7"/>
  <c r="I30" i="7"/>
  <c r="H30" i="7"/>
  <c r="G30" i="7"/>
  <c r="F30" i="7"/>
  <c r="E30" i="7"/>
  <c r="D30" i="7"/>
  <c r="C30" i="7"/>
  <c r="J29" i="7"/>
  <c r="B29" i="7"/>
  <c r="AQ29" i="7"/>
  <c r="AP29" i="7"/>
  <c r="AO29" i="7"/>
  <c r="AN29" i="7"/>
  <c r="AM29" i="7"/>
  <c r="AL29" i="7"/>
  <c r="AK29" i="7"/>
  <c r="AJ29" i="7"/>
  <c r="AI29" i="7"/>
  <c r="AH29" i="7"/>
  <c r="AG29" i="7"/>
  <c r="AF29" i="7"/>
  <c r="AE29" i="7"/>
  <c r="AD29" i="7"/>
  <c r="AC29" i="7"/>
  <c r="AB29" i="7"/>
  <c r="AA29" i="7"/>
  <c r="Z29" i="7"/>
  <c r="Y29" i="7"/>
  <c r="X29" i="7"/>
  <c r="W29" i="7"/>
  <c r="V29" i="7"/>
  <c r="U29" i="7"/>
  <c r="T29" i="7"/>
  <c r="S29" i="7"/>
  <c r="R29" i="7"/>
  <c r="Q29" i="7"/>
  <c r="P29" i="7"/>
  <c r="O29" i="7"/>
  <c r="N29" i="7"/>
  <c r="M29" i="7"/>
  <c r="L29" i="7"/>
  <c r="K29" i="7"/>
  <c r="I29" i="7"/>
  <c r="H29" i="7"/>
  <c r="G29" i="7"/>
  <c r="F29" i="7"/>
  <c r="E29" i="7"/>
  <c r="D29" i="7"/>
  <c r="C29" i="7"/>
  <c r="J28" i="7"/>
  <c r="B28" i="7"/>
  <c r="AQ28" i="7"/>
  <c r="AP28" i="7"/>
  <c r="AO28" i="7"/>
  <c r="AN28" i="7"/>
  <c r="AM28" i="7"/>
  <c r="AL28" i="7"/>
  <c r="AK28" i="7"/>
  <c r="AJ28" i="7"/>
  <c r="AI28" i="7"/>
  <c r="AH28" i="7"/>
  <c r="AG28" i="7"/>
  <c r="AF28" i="7"/>
  <c r="AE28" i="7"/>
  <c r="AD28" i="7"/>
  <c r="AC28" i="7"/>
  <c r="AB28" i="7"/>
  <c r="AA28" i="7"/>
  <c r="Z28" i="7"/>
  <c r="Y28" i="7"/>
  <c r="X28" i="7"/>
  <c r="W28" i="7"/>
  <c r="V28" i="7"/>
  <c r="U28" i="7"/>
  <c r="T28" i="7"/>
  <c r="S28" i="7"/>
  <c r="R28" i="7"/>
  <c r="Q28" i="7"/>
  <c r="P28" i="7"/>
  <c r="O28" i="7"/>
  <c r="N28" i="7"/>
  <c r="M28" i="7"/>
  <c r="L28" i="7"/>
  <c r="K28" i="7"/>
  <c r="I28" i="7"/>
  <c r="H28" i="7"/>
  <c r="G28" i="7"/>
  <c r="F28" i="7"/>
  <c r="E28" i="7"/>
  <c r="D28" i="7"/>
  <c r="C28" i="7"/>
  <c r="J27" i="7"/>
  <c r="B27" i="7"/>
  <c r="AQ27" i="7"/>
  <c r="AP27" i="7"/>
  <c r="AO27" i="7"/>
  <c r="AN27" i="7"/>
  <c r="AM27" i="7"/>
  <c r="AL27" i="7"/>
  <c r="AK27" i="7"/>
  <c r="AJ27" i="7"/>
  <c r="AI27" i="7"/>
  <c r="AH27" i="7"/>
  <c r="AG27" i="7"/>
  <c r="AF27" i="7"/>
  <c r="AE27" i="7"/>
  <c r="AD27" i="7"/>
  <c r="AC27" i="7"/>
  <c r="AB27" i="7"/>
  <c r="AA27" i="7"/>
  <c r="Z27" i="7"/>
  <c r="Y27" i="7"/>
  <c r="X27" i="7"/>
  <c r="W27" i="7"/>
  <c r="V27" i="7"/>
  <c r="U27" i="7"/>
  <c r="T27" i="7"/>
  <c r="S27" i="7"/>
  <c r="R27" i="7"/>
  <c r="Q27" i="7"/>
  <c r="P27" i="7"/>
  <c r="O27" i="7"/>
  <c r="N27" i="7"/>
  <c r="M27" i="7"/>
  <c r="L27" i="7"/>
  <c r="K27" i="7"/>
  <c r="I27" i="7"/>
  <c r="H27" i="7"/>
  <c r="G27" i="7"/>
  <c r="F27" i="7"/>
  <c r="E27" i="7"/>
  <c r="D27" i="7"/>
  <c r="C27" i="7"/>
  <c r="J26" i="7"/>
  <c r="B26" i="7"/>
  <c r="AQ26" i="7"/>
  <c r="AP26" i="7"/>
  <c r="AO26" i="7"/>
  <c r="AN26" i="7"/>
  <c r="AM26" i="7"/>
  <c r="AL26" i="7"/>
  <c r="AK26" i="7"/>
  <c r="AJ26" i="7"/>
  <c r="AI26" i="7"/>
  <c r="AH26" i="7"/>
  <c r="AG26" i="7"/>
  <c r="AF26" i="7"/>
  <c r="AE26" i="7"/>
  <c r="AD26" i="7"/>
  <c r="AC26" i="7"/>
  <c r="AB26" i="7"/>
  <c r="AA26" i="7"/>
  <c r="Z26" i="7"/>
  <c r="Y26" i="7"/>
  <c r="X26" i="7"/>
  <c r="W26" i="7"/>
  <c r="V26" i="7"/>
  <c r="U26" i="7"/>
  <c r="T26" i="7"/>
  <c r="S26" i="7"/>
  <c r="R26" i="7"/>
  <c r="Q26" i="7"/>
  <c r="P26" i="7"/>
  <c r="O26" i="7"/>
  <c r="N26" i="7"/>
  <c r="M26" i="7"/>
  <c r="L26" i="7"/>
  <c r="K26" i="7"/>
  <c r="I26" i="7"/>
  <c r="H26" i="7"/>
  <c r="G26" i="7"/>
  <c r="F26" i="7"/>
  <c r="E26" i="7"/>
  <c r="D26" i="7"/>
  <c r="C26" i="7"/>
  <c r="J25" i="7"/>
  <c r="B25" i="7"/>
  <c r="AQ25" i="7"/>
  <c r="AP25" i="7"/>
  <c r="AO25" i="7"/>
  <c r="AN25" i="7"/>
  <c r="AM25" i="7"/>
  <c r="AL25" i="7"/>
  <c r="AK25" i="7"/>
  <c r="AJ25" i="7"/>
  <c r="AI25" i="7"/>
  <c r="AH25" i="7"/>
  <c r="AG25" i="7"/>
  <c r="AF25" i="7"/>
  <c r="AE25" i="7"/>
  <c r="AD25" i="7"/>
  <c r="AC25" i="7"/>
  <c r="AB25" i="7"/>
  <c r="AA25" i="7"/>
  <c r="Z25" i="7"/>
  <c r="Y25" i="7"/>
  <c r="X25" i="7"/>
  <c r="W25" i="7"/>
  <c r="V25" i="7"/>
  <c r="U25" i="7"/>
  <c r="T25" i="7"/>
  <c r="S25" i="7"/>
  <c r="R25" i="7"/>
  <c r="Q25" i="7"/>
  <c r="P25" i="7"/>
  <c r="O25" i="7"/>
  <c r="N25" i="7"/>
  <c r="M25" i="7"/>
  <c r="L25" i="7"/>
  <c r="K25" i="7"/>
  <c r="I25" i="7"/>
  <c r="H25" i="7"/>
  <c r="G25" i="7"/>
  <c r="F25" i="7"/>
  <c r="E25" i="7"/>
  <c r="D25" i="7"/>
  <c r="C25" i="7"/>
  <c r="J24" i="7"/>
  <c r="B24" i="7"/>
  <c r="AQ24" i="7"/>
  <c r="AP24" i="7"/>
  <c r="AO24" i="7"/>
  <c r="AN24" i="7"/>
  <c r="AM24" i="7"/>
  <c r="AL24" i="7"/>
  <c r="AK24" i="7"/>
  <c r="AJ24" i="7"/>
  <c r="AI24" i="7"/>
  <c r="AH24" i="7"/>
  <c r="AG24" i="7"/>
  <c r="AF24" i="7"/>
  <c r="AE24" i="7"/>
  <c r="AD24" i="7"/>
  <c r="AC24" i="7"/>
  <c r="AB24" i="7"/>
  <c r="AA24" i="7"/>
  <c r="Z24" i="7"/>
  <c r="Y24" i="7"/>
  <c r="X24" i="7"/>
  <c r="W24" i="7"/>
  <c r="V24" i="7"/>
  <c r="U24" i="7"/>
  <c r="T24" i="7"/>
  <c r="S24" i="7"/>
  <c r="R24" i="7"/>
  <c r="Q24" i="7"/>
  <c r="P24" i="7"/>
  <c r="O24" i="7"/>
  <c r="N24" i="7"/>
  <c r="M24" i="7"/>
  <c r="L24" i="7"/>
  <c r="K24" i="7"/>
  <c r="I24" i="7"/>
  <c r="H24" i="7"/>
  <c r="G24" i="7"/>
  <c r="F24" i="7"/>
  <c r="E24" i="7"/>
  <c r="D24" i="7"/>
  <c r="C24" i="7"/>
  <c r="J23" i="7"/>
  <c r="B23" i="7"/>
  <c r="AQ23" i="7"/>
  <c r="AP23" i="7"/>
  <c r="AO23" i="7"/>
  <c r="AN23" i="7"/>
  <c r="AM23" i="7"/>
  <c r="AL23" i="7"/>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I23" i="7"/>
  <c r="H23" i="7"/>
  <c r="G23" i="7"/>
  <c r="F23" i="7"/>
  <c r="E23" i="7"/>
  <c r="D23" i="7"/>
  <c r="C23" i="7"/>
  <c r="J22" i="7"/>
  <c r="B22" i="7"/>
  <c r="AQ22" i="7"/>
  <c r="AP22" i="7"/>
  <c r="AO22" i="7"/>
  <c r="AN22" i="7"/>
  <c r="AM22" i="7"/>
  <c r="AL22" i="7"/>
  <c r="AK22" i="7"/>
  <c r="AJ22" i="7"/>
  <c r="AI22" i="7"/>
  <c r="AH22" i="7"/>
  <c r="AG22" i="7"/>
  <c r="AF22" i="7"/>
  <c r="AE22" i="7"/>
  <c r="AD22" i="7"/>
  <c r="AC22" i="7"/>
  <c r="AB22" i="7"/>
  <c r="AA22" i="7"/>
  <c r="Z22" i="7"/>
  <c r="Y22" i="7"/>
  <c r="X22" i="7"/>
  <c r="W22" i="7"/>
  <c r="V22" i="7"/>
  <c r="U22" i="7"/>
  <c r="T22" i="7"/>
  <c r="S22" i="7"/>
  <c r="R22" i="7"/>
  <c r="Q22" i="7"/>
  <c r="P22" i="7"/>
  <c r="O22" i="7"/>
  <c r="N22" i="7"/>
  <c r="M22" i="7"/>
  <c r="L22" i="7"/>
  <c r="K22" i="7"/>
  <c r="I22" i="7"/>
  <c r="H22" i="7"/>
  <c r="G22" i="7"/>
  <c r="F22" i="7"/>
  <c r="E22" i="7"/>
  <c r="D22" i="7"/>
  <c r="C22" i="7"/>
  <c r="J21" i="7"/>
  <c r="B21" i="7"/>
  <c r="AQ21" i="7"/>
  <c r="AP21" i="7"/>
  <c r="AO21" i="7"/>
  <c r="AN21"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I21" i="7"/>
  <c r="H21" i="7"/>
  <c r="G21" i="7"/>
  <c r="F21" i="7"/>
  <c r="E21" i="7"/>
  <c r="D21" i="7"/>
  <c r="C21" i="7"/>
  <c r="J20" i="7"/>
  <c r="B20" i="7"/>
  <c r="AQ20" i="7"/>
  <c r="AP20" i="7"/>
  <c r="AO20" i="7"/>
  <c r="AN20" i="7"/>
  <c r="AM20" i="7"/>
  <c r="AL20" i="7"/>
  <c r="AK20" i="7"/>
  <c r="AJ20" i="7"/>
  <c r="AI20" i="7"/>
  <c r="AH20" i="7"/>
  <c r="AG20" i="7"/>
  <c r="AF20" i="7"/>
  <c r="AE20" i="7"/>
  <c r="AD20" i="7"/>
  <c r="AC20" i="7"/>
  <c r="AB20" i="7"/>
  <c r="AA20" i="7"/>
  <c r="Z20" i="7"/>
  <c r="Y20" i="7"/>
  <c r="X20" i="7"/>
  <c r="W20" i="7"/>
  <c r="V20" i="7"/>
  <c r="U20" i="7"/>
  <c r="T20" i="7"/>
  <c r="S20" i="7"/>
  <c r="R20" i="7"/>
  <c r="Q20" i="7"/>
  <c r="P20" i="7"/>
  <c r="O20" i="7"/>
  <c r="N20" i="7"/>
  <c r="M20" i="7"/>
  <c r="L20" i="7"/>
  <c r="K20" i="7"/>
  <c r="I20" i="7"/>
  <c r="H20" i="7"/>
  <c r="G20" i="7"/>
  <c r="F20" i="7"/>
  <c r="E20" i="7"/>
  <c r="D20" i="7"/>
  <c r="C20" i="7"/>
  <c r="J19" i="7"/>
  <c r="B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I19" i="7"/>
  <c r="H19" i="7"/>
  <c r="G19" i="7"/>
  <c r="F19" i="7"/>
  <c r="E19" i="7"/>
  <c r="D19" i="7"/>
  <c r="C19" i="7"/>
  <c r="J18" i="7"/>
  <c r="B18" i="7"/>
  <c r="AQ18" i="7"/>
  <c r="AP18" i="7"/>
  <c r="AO18" i="7"/>
  <c r="AN18" i="7"/>
  <c r="AM18" i="7"/>
  <c r="AL18" i="7"/>
  <c r="AK18" i="7"/>
  <c r="AJ18" i="7"/>
  <c r="AI18" i="7"/>
  <c r="AH18" i="7"/>
  <c r="AG18" i="7"/>
  <c r="AF18" i="7"/>
  <c r="AE18" i="7"/>
  <c r="AD18" i="7"/>
  <c r="AC18" i="7"/>
  <c r="AB18" i="7"/>
  <c r="AA18" i="7"/>
  <c r="Z18" i="7"/>
  <c r="Y18" i="7"/>
  <c r="X18" i="7"/>
  <c r="W18" i="7"/>
  <c r="V18" i="7"/>
  <c r="U18" i="7"/>
  <c r="T18" i="7"/>
  <c r="S18" i="7"/>
  <c r="R18" i="7"/>
  <c r="Q18" i="7"/>
  <c r="P18" i="7"/>
  <c r="O18" i="7"/>
  <c r="N18" i="7"/>
  <c r="M18" i="7"/>
  <c r="L18" i="7"/>
  <c r="K18" i="7"/>
  <c r="I18" i="7"/>
  <c r="H18" i="7"/>
  <c r="G18" i="7"/>
  <c r="F18" i="7"/>
  <c r="E18" i="7"/>
  <c r="D18" i="7"/>
  <c r="C18" i="7"/>
  <c r="J17" i="7"/>
  <c r="B17" i="7"/>
  <c r="AQ17" i="7"/>
  <c r="AP17" i="7"/>
  <c r="AO17" i="7"/>
  <c r="AN17" i="7"/>
  <c r="AM17" i="7"/>
  <c r="AL17" i="7"/>
  <c r="AK17" i="7"/>
  <c r="AJ17" i="7"/>
  <c r="AI17" i="7"/>
  <c r="AH17" i="7"/>
  <c r="AG17" i="7"/>
  <c r="AF17" i="7"/>
  <c r="AE17" i="7"/>
  <c r="AD17" i="7"/>
  <c r="AC17" i="7"/>
  <c r="AB17" i="7"/>
  <c r="AA17" i="7"/>
  <c r="Z17" i="7"/>
  <c r="Y17" i="7"/>
  <c r="X17" i="7"/>
  <c r="W17" i="7"/>
  <c r="V17" i="7"/>
  <c r="U17" i="7"/>
  <c r="T17" i="7"/>
  <c r="S17" i="7"/>
  <c r="R17" i="7"/>
  <c r="Q17" i="7"/>
  <c r="P17" i="7"/>
  <c r="O17" i="7"/>
  <c r="N17" i="7"/>
  <c r="M17" i="7"/>
  <c r="L17" i="7"/>
  <c r="K17" i="7"/>
  <c r="I17" i="7"/>
  <c r="H17" i="7"/>
  <c r="G17" i="7"/>
  <c r="F17" i="7"/>
  <c r="E17" i="7"/>
  <c r="D17" i="7"/>
  <c r="C17" i="7"/>
  <c r="J16" i="7"/>
  <c r="B16" i="7"/>
  <c r="AQ16" i="7"/>
  <c r="AP16" i="7"/>
  <c r="AO16" i="7"/>
  <c r="AN16" i="7"/>
  <c r="AM16" i="7"/>
  <c r="AL16" i="7"/>
  <c r="AK16" i="7"/>
  <c r="AJ16" i="7"/>
  <c r="AI16" i="7"/>
  <c r="AH16" i="7"/>
  <c r="AG16" i="7"/>
  <c r="AF16" i="7"/>
  <c r="AE16" i="7"/>
  <c r="AD16" i="7"/>
  <c r="AC16" i="7"/>
  <c r="AB16" i="7"/>
  <c r="AA16" i="7"/>
  <c r="Z16" i="7"/>
  <c r="Y16" i="7"/>
  <c r="X16" i="7"/>
  <c r="W16" i="7"/>
  <c r="V16" i="7"/>
  <c r="U16" i="7"/>
  <c r="T16" i="7"/>
  <c r="S16" i="7"/>
  <c r="R16" i="7"/>
  <c r="Q16" i="7"/>
  <c r="P16" i="7"/>
  <c r="O16" i="7"/>
  <c r="N16" i="7"/>
  <c r="M16" i="7"/>
  <c r="L16" i="7"/>
  <c r="K16" i="7"/>
  <c r="I16" i="7"/>
  <c r="H16" i="7"/>
  <c r="G16" i="7"/>
  <c r="F16" i="7"/>
  <c r="E16" i="7"/>
  <c r="D16" i="7"/>
  <c r="C16" i="7"/>
  <c r="J15" i="7"/>
  <c r="B15" i="7"/>
  <c r="AQ15" i="7"/>
  <c r="AP15" i="7"/>
  <c r="AO15" i="7"/>
  <c r="AN15" i="7"/>
  <c r="AM15" i="7"/>
  <c r="AL15" i="7"/>
  <c r="AK15" i="7"/>
  <c r="AJ15" i="7"/>
  <c r="AI15" i="7"/>
  <c r="AH15" i="7"/>
  <c r="AG15" i="7"/>
  <c r="AF15" i="7"/>
  <c r="AE15" i="7"/>
  <c r="AD15" i="7"/>
  <c r="AC15" i="7"/>
  <c r="AB15" i="7"/>
  <c r="AA15" i="7"/>
  <c r="Z15" i="7"/>
  <c r="Y15" i="7"/>
  <c r="X15" i="7"/>
  <c r="W15" i="7"/>
  <c r="V15" i="7"/>
  <c r="U15" i="7"/>
  <c r="T15" i="7"/>
  <c r="S15" i="7"/>
  <c r="R15" i="7"/>
  <c r="Q15" i="7"/>
  <c r="P15" i="7"/>
  <c r="O15" i="7"/>
  <c r="N15" i="7"/>
  <c r="M15" i="7"/>
  <c r="L15" i="7"/>
  <c r="K15" i="7"/>
  <c r="I15" i="7"/>
  <c r="H15" i="7"/>
  <c r="G15" i="7"/>
  <c r="F15" i="7"/>
  <c r="E15" i="7"/>
  <c r="D15" i="7"/>
  <c r="C15" i="7"/>
  <c r="J14" i="7"/>
  <c r="B14" i="7"/>
  <c r="O14" i="2"/>
  <c r="B24" i="1"/>
  <c r="B38" i="1"/>
  <c r="B25" i="1"/>
  <c r="B39" i="1"/>
  <c r="B26" i="1"/>
  <c r="B40" i="1"/>
  <c r="B36" i="1"/>
  <c r="C22" i="1"/>
  <c r="C36" i="1"/>
  <c r="D22" i="1"/>
  <c r="D36" i="1"/>
  <c r="E22" i="1"/>
  <c r="E36" i="1"/>
  <c r="F22" i="1"/>
  <c r="F36" i="1"/>
  <c r="G22" i="1"/>
  <c r="G36" i="1"/>
  <c r="H22" i="1"/>
  <c r="H36" i="1"/>
  <c r="I22" i="1"/>
  <c r="I36" i="1"/>
  <c r="B23" i="1"/>
  <c r="B37" i="1"/>
  <c r="C23" i="1"/>
  <c r="C37" i="1"/>
  <c r="D23" i="1"/>
  <c r="D37" i="1"/>
  <c r="E23" i="1"/>
  <c r="E37" i="1"/>
  <c r="F23" i="1"/>
  <c r="F37" i="1"/>
  <c r="G23" i="1"/>
  <c r="G37" i="1"/>
  <c r="H23" i="1"/>
  <c r="H37" i="1"/>
  <c r="I23" i="1"/>
  <c r="I37" i="1"/>
  <c r="C24" i="1"/>
  <c r="C38" i="1"/>
  <c r="D24" i="1"/>
  <c r="D38" i="1"/>
  <c r="E24" i="1"/>
  <c r="E38" i="1"/>
  <c r="F24" i="1"/>
  <c r="F38" i="1"/>
  <c r="G24" i="1"/>
  <c r="G38" i="1"/>
  <c r="H24" i="1"/>
  <c r="H38" i="1"/>
  <c r="I24" i="1"/>
  <c r="I38" i="1"/>
  <c r="C25" i="1"/>
  <c r="C39" i="1"/>
  <c r="D25" i="1"/>
  <c r="D39" i="1"/>
  <c r="E25" i="1"/>
  <c r="E39" i="1"/>
  <c r="F25" i="1"/>
  <c r="F39" i="1"/>
  <c r="G25" i="1"/>
  <c r="G39" i="1"/>
  <c r="H25" i="1"/>
  <c r="H39" i="1"/>
  <c r="I25" i="1"/>
  <c r="I39" i="1"/>
  <c r="C26" i="1"/>
  <c r="C40" i="1"/>
  <c r="D26" i="1"/>
  <c r="D40" i="1"/>
  <c r="E26" i="1"/>
  <c r="E40" i="1"/>
  <c r="F26" i="1"/>
  <c r="F40" i="1"/>
  <c r="G26" i="1"/>
  <c r="G40" i="1"/>
  <c r="H26" i="1"/>
  <c r="H40" i="1"/>
  <c r="I26" i="1"/>
  <c r="I40" i="1"/>
  <c r="AC17" i="3"/>
  <c r="AE17" i="3"/>
  <c r="AQ14" i="7"/>
  <c r="AD17" i="3"/>
  <c r="AP14" i="7"/>
  <c r="AO14" i="7"/>
  <c r="AB17" i="3"/>
  <c r="AN14" i="7"/>
  <c r="N14" i="2"/>
  <c r="Y17" i="3"/>
  <c r="AA17" i="3"/>
  <c r="AM14" i="7"/>
  <c r="Z17" i="3"/>
  <c r="AL14" i="7"/>
  <c r="AK14" i="7"/>
  <c r="X17" i="3"/>
  <c r="AJ14" i="7"/>
  <c r="M14" i="2"/>
  <c r="U17" i="3"/>
  <c r="W17" i="3"/>
  <c r="AI14" i="7"/>
  <c r="V17" i="3"/>
  <c r="AH14" i="7"/>
  <c r="AG14" i="7"/>
  <c r="T17" i="3"/>
  <c r="AF14" i="7"/>
  <c r="L14" i="2"/>
  <c r="Q17" i="3"/>
  <c r="S17" i="3"/>
  <c r="AE14" i="7"/>
  <c r="R17" i="3"/>
  <c r="AD14" i="7"/>
  <c r="AC14" i="7"/>
  <c r="P17" i="3"/>
  <c r="AB14" i="7"/>
  <c r="K14" i="2"/>
  <c r="M17" i="3"/>
  <c r="O17" i="3"/>
  <c r="AA14" i="7"/>
  <c r="N17" i="3"/>
  <c r="Z14" i="7"/>
  <c r="Y14" i="7"/>
  <c r="L17" i="3"/>
  <c r="X14" i="7"/>
  <c r="J14" i="2"/>
  <c r="I17" i="3"/>
  <c r="K17" i="3"/>
  <c r="W14" i="7"/>
  <c r="J17" i="3"/>
  <c r="V14" i="7"/>
  <c r="U14" i="7"/>
  <c r="H17" i="3"/>
  <c r="T14" i="7"/>
  <c r="I14" i="2"/>
  <c r="E17" i="3"/>
  <c r="G17" i="3"/>
  <c r="S14" i="7"/>
  <c r="F17" i="3"/>
  <c r="R14" i="7"/>
  <c r="Q14" i="7"/>
  <c r="D17" i="3"/>
  <c r="P14" i="7"/>
  <c r="O14" i="7"/>
  <c r="N14" i="7"/>
  <c r="M14" i="7"/>
  <c r="L14" i="7"/>
  <c r="K14" i="7"/>
  <c r="I14" i="7"/>
  <c r="H14" i="7"/>
  <c r="G14" i="7"/>
  <c r="F14" i="7"/>
  <c r="E14" i="7"/>
  <c r="D14" i="7"/>
  <c r="C14" i="7"/>
  <c r="J13" i="7"/>
  <c r="B13" i="7"/>
  <c r="O13" i="2"/>
  <c r="AC16" i="3"/>
  <c r="AE16" i="3"/>
  <c r="AQ13" i="7"/>
  <c r="AD16" i="3"/>
  <c r="AP13" i="7"/>
  <c r="AO13" i="7"/>
  <c r="AB16" i="3"/>
  <c r="AN13" i="7"/>
  <c r="N13" i="2"/>
  <c r="Y16" i="3"/>
  <c r="AA16" i="3"/>
  <c r="AM13" i="7"/>
  <c r="Z16" i="3"/>
  <c r="AL13" i="7"/>
  <c r="AK13" i="7"/>
  <c r="X16" i="3"/>
  <c r="AJ13" i="7"/>
  <c r="M13" i="2"/>
  <c r="U16" i="3"/>
  <c r="W16" i="3"/>
  <c r="AI13" i="7"/>
  <c r="V16" i="3"/>
  <c r="AH13" i="7"/>
  <c r="AG13" i="7"/>
  <c r="T16" i="3"/>
  <c r="AF13" i="7"/>
  <c r="L13" i="2"/>
  <c r="Q16" i="3"/>
  <c r="S16" i="3"/>
  <c r="AE13" i="7"/>
  <c r="R16" i="3"/>
  <c r="AD13" i="7"/>
  <c r="AC13" i="7"/>
  <c r="P16" i="3"/>
  <c r="AB13" i="7"/>
  <c r="K13" i="2"/>
  <c r="M16" i="3"/>
  <c r="O16" i="3"/>
  <c r="AA13" i="7"/>
  <c r="N16" i="3"/>
  <c r="Z13" i="7"/>
  <c r="Y13" i="7"/>
  <c r="L16" i="3"/>
  <c r="X13" i="7"/>
  <c r="J13" i="2"/>
  <c r="I16" i="3"/>
  <c r="K16" i="3"/>
  <c r="W13" i="7"/>
  <c r="J16" i="3"/>
  <c r="V13" i="7"/>
  <c r="U13" i="7"/>
  <c r="H16" i="3"/>
  <c r="T13" i="7"/>
  <c r="I13" i="2"/>
  <c r="E16" i="3"/>
  <c r="G16" i="3"/>
  <c r="S13" i="7"/>
  <c r="F16" i="3"/>
  <c r="R13" i="7"/>
  <c r="Q13" i="7"/>
  <c r="D16" i="3"/>
  <c r="P13" i="7"/>
  <c r="O13" i="7"/>
  <c r="N13" i="7"/>
  <c r="M13" i="7"/>
  <c r="L13" i="7"/>
  <c r="K13" i="7"/>
  <c r="I13" i="7"/>
  <c r="H13" i="7"/>
  <c r="G13" i="7"/>
  <c r="F13" i="7"/>
  <c r="E13" i="7"/>
  <c r="D13" i="7"/>
  <c r="C13" i="7"/>
  <c r="J12" i="7"/>
  <c r="B12" i="7"/>
  <c r="O12" i="2"/>
  <c r="AC15" i="3"/>
  <c r="AE15" i="3"/>
  <c r="AQ12" i="7"/>
  <c r="AD15" i="3"/>
  <c r="AP12" i="7"/>
  <c r="AO12" i="7"/>
  <c r="AB15" i="3"/>
  <c r="AN12" i="7"/>
  <c r="N12" i="2"/>
  <c r="Y15" i="3"/>
  <c r="AA15" i="3"/>
  <c r="AM12" i="7"/>
  <c r="Z15" i="3"/>
  <c r="AL12" i="7"/>
  <c r="AK12" i="7"/>
  <c r="X15" i="3"/>
  <c r="AJ12" i="7"/>
  <c r="M12" i="2"/>
  <c r="U15" i="3"/>
  <c r="W15" i="3"/>
  <c r="AI12" i="7"/>
  <c r="V15" i="3"/>
  <c r="AH12" i="7"/>
  <c r="AG12" i="7"/>
  <c r="T15" i="3"/>
  <c r="AF12" i="7"/>
  <c r="L12" i="2"/>
  <c r="Q15" i="3"/>
  <c r="S15" i="3"/>
  <c r="AE12" i="7"/>
  <c r="R15" i="3"/>
  <c r="AD12" i="7"/>
  <c r="AC12" i="7"/>
  <c r="P15" i="3"/>
  <c r="AB12" i="7"/>
  <c r="K12" i="2"/>
  <c r="M15" i="3"/>
  <c r="O15" i="3"/>
  <c r="AA12" i="7"/>
  <c r="N15" i="3"/>
  <c r="Z12" i="7"/>
  <c r="Y12" i="7"/>
  <c r="L15" i="3"/>
  <c r="X12" i="7"/>
  <c r="J12" i="2"/>
  <c r="I15" i="3"/>
  <c r="K15" i="3"/>
  <c r="W12" i="7"/>
  <c r="J15" i="3"/>
  <c r="V12" i="7"/>
  <c r="U12" i="7"/>
  <c r="H15" i="3"/>
  <c r="T12" i="7"/>
  <c r="I12" i="2"/>
  <c r="E15" i="3"/>
  <c r="G15" i="3"/>
  <c r="S12" i="7"/>
  <c r="F15" i="3"/>
  <c r="R12" i="7"/>
  <c r="Q12" i="7"/>
  <c r="D15" i="3"/>
  <c r="P12" i="7"/>
  <c r="O12" i="7"/>
  <c r="N12" i="7"/>
  <c r="M12" i="7"/>
  <c r="L12" i="7"/>
  <c r="K12" i="7"/>
  <c r="I12" i="7"/>
  <c r="H12" i="7"/>
  <c r="G12" i="7"/>
  <c r="F12" i="7"/>
  <c r="E12" i="7"/>
  <c r="D12" i="7"/>
  <c r="C12" i="7"/>
  <c r="J11" i="7"/>
  <c r="B11" i="7"/>
  <c r="O11" i="2"/>
  <c r="AC14" i="3"/>
  <c r="AE14" i="3"/>
  <c r="AQ11" i="7"/>
  <c r="AD14" i="3"/>
  <c r="AP11" i="7"/>
  <c r="AO11" i="7"/>
  <c r="AB14" i="3"/>
  <c r="AN11" i="7"/>
  <c r="N11" i="2"/>
  <c r="Y14" i="3"/>
  <c r="AA14" i="3"/>
  <c r="AM11" i="7"/>
  <c r="Z14" i="3"/>
  <c r="AL11" i="7"/>
  <c r="AK11" i="7"/>
  <c r="X14" i="3"/>
  <c r="AJ11" i="7"/>
  <c r="M11" i="2"/>
  <c r="U14" i="3"/>
  <c r="W14" i="3"/>
  <c r="AI11" i="7"/>
  <c r="V14" i="3"/>
  <c r="AH11" i="7"/>
  <c r="AG11" i="7"/>
  <c r="T14" i="3"/>
  <c r="AF11" i="7"/>
  <c r="L11" i="2"/>
  <c r="Q14" i="3"/>
  <c r="S14" i="3"/>
  <c r="AE11" i="7"/>
  <c r="R14" i="3"/>
  <c r="AD11" i="7"/>
  <c r="AC11" i="7"/>
  <c r="P14" i="3"/>
  <c r="AB11" i="7"/>
  <c r="K11" i="2"/>
  <c r="M14" i="3"/>
  <c r="O14" i="3"/>
  <c r="AA11" i="7"/>
  <c r="N14" i="3"/>
  <c r="Z11" i="7"/>
  <c r="Y11" i="7"/>
  <c r="L14" i="3"/>
  <c r="X11" i="7"/>
  <c r="J11" i="2"/>
  <c r="I14" i="3"/>
  <c r="K14" i="3"/>
  <c r="W11" i="7"/>
  <c r="J14" i="3"/>
  <c r="V11" i="7"/>
  <c r="U11" i="7"/>
  <c r="H14" i="3"/>
  <c r="T11" i="7"/>
  <c r="I11" i="2"/>
  <c r="E14" i="3"/>
  <c r="G14" i="3"/>
  <c r="S11" i="7"/>
  <c r="F14" i="3"/>
  <c r="R11" i="7"/>
  <c r="Q11" i="7"/>
  <c r="D14" i="3"/>
  <c r="P11" i="7"/>
  <c r="O11" i="7"/>
  <c r="N11" i="7"/>
  <c r="M11" i="7"/>
  <c r="L11" i="7"/>
  <c r="K11" i="7"/>
  <c r="I11" i="7"/>
  <c r="H11" i="7"/>
  <c r="G11" i="7"/>
  <c r="F11" i="7"/>
  <c r="E11" i="7"/>
  <c r="D11" i="7"/>
  <c r="C11" i="7"/>
  <c r="J10" i="7"/>
  <c r="B10" i="7"/>
  <c r="O10" i="2"/>
  <c r="AC13" i="3"/>
  <c r="AE13" i="3"/>
  <c r="AQ10" i="7"/>
  <c r="AD13" i="3"/>
  <c r="AP10" i="7"/>
  <c r="AO10" i="7"/>
  <c r="AB13" i="3"/>
  <c r="AN10" i="7"/>
  <c r="N10" i="2"/>
  <c r="Y13" i="3"/>
  <c r="AA13" i="3"/>
  <c r="AM10" i="7"/>
  <c r="Z13" i="3"/>
  <c r="AL10" i="7"/>
  <c r="AK10" i="7"/>
  <c r="X13" i="3"/>
  <c r="AJ10" i="7"/>
  <c r="M10" i="2"/>
  <c r="U13" i="3"/>
  <c r="W13" i="3"/>
  <c r="AI10" i="7"/>
  <c r="V13" i="3"/>
  <c r="AH10" i="7"/>
  <c r="AG10" i="7"/>
  <c r="T13" i="3"/>
  <c r="AF10" i="7"/>
  <c r="L10" i="2"/>
  <c r="Q13" i="3"/>
  <c r="S13" i="3"/>
  <c r="AE10" i="7"/>
  <c r="R13" i="3"/>
  <c r="AD10" i="7"/>
  <c r="AC10" i="7"/>
  <c r="P13" i="3"/>
  <c r="AB10" i="7"/>
  <c r="K10" i="2"/>
  <c r="M13" i="3"/>
  <c r="O13" i="3"/>
  <c r="AA10" i="7"/>
  <c r="N13" i="3"/>
  <c r="Z10" i="7"/>
  <c r="Y10" i="7"/>
  <c r="L13" i="3"/>
  <c r="X10" i="7"/>
  <c r="J10" i="2"/>
  <c r="I13" i="3"/>
  <c r="K13" i="3"/>
  <c r="W10" i="7"/>
  <c r="J13" i="3"/>
  <c r="V10" i="7"/>
  <c r="U10" i="7"/>
  <c r="H13" i="3"/>
  <c r="T10" i="7"/>
  <c r="I10" i="2"/>
  <c r="E13" i="3"/>
  <c r="G13" i="3"/>
  <c r="S10" i="7"/>
  <c r="F13" i="3"/>
  <c r="R10" i="7"/>
  <c r="Q10" i="7"/>
  <c r="D13" i="3"/>
  <c r="P10" i="7"/>
  <c r="O10" i="7"/>
  <c r="N10" i="7"/>
  <c r="M10" i="7"/>
  <c r="L10" i="7"/>
  <c r="K10" i="7"/>
  <c r="I10" i="7"/>
  <c r="H10" i="7"/>
  <c r="G10" i="7"/>
  <c r="F10" i="7"/>
  <c r="E10" i="7"/>
  <c r="D10" i="7"/>
  <c r="C10" i="7"/>
  <c r="J9" i="7"/>
  <c r="B9" i="7"/>
  <c r="O9" i="2"/>
  <c r="AC12" i="3"/>
  <c r="AE12" i="3"/>
  <c r="AQ9" i="7"/>
  <c r="AD12" i="3"/>
  <c r="AP9" i="7"/>
  <c r="AO9" i="7"/>
  <c r="AB12" i="3"/>
  <c r="AN9" i="7"/>
  <c r="N9" i="2"/>
  <c r="Y12" i="3"/>
  <c r="AA12" i="3"/>
  <c r="AM9" i="7"/>
  <c r="Z12" i="3"/>
  <c r="AL9" i="7"/>
  <c r="AK9" i="7"/>
  <c r="X12" i="3"/>
  <c r="AJ9" i="7"/>
  <c r="M9" i="2"/>
  <c r="U12" i="3"/>
  <c r="W12" i="3"/>
  <c r="AI9" i="7"/>
  <c r="V12" i="3"/>
  <c r="AH9" i="7"/>
  <c r="AG9" i="7"/>
  <c r="T12" i="3"/>
  <c r="AF9" i="7"/>
  <c r="L9" i="2"/>
  <c r="Q12" i="3"/>
  <c r="S12" i="3"/>
  <c r="AE9" i="7"/>
  <c r="R12" i="3"/>
  <c r="AD9" i="7"/>
  <c r="AC9" i="7"/>
  <c r="P12" i="3"/>
  <c r="AB9" i="7"/>
  <c r="K9" i="2"/>
  <c r="M12" i="3"/>
  <c r="O12" i="3"/>
  <c r="AA9" i="7"/>
  <c r="N12" i="3"/>
  <c r="Z9" i="7"/>
  <c r="Y9" i="7"/>
  <c r="L12" i="3"/>
  <c r="X9" i="7"/>
  <c r="J9" i="2"/>
  <c r="I12" i="3"/>
  <c r="K12" i="3"/>
  <c r="W9" i="7"/>
  <c r="J12" i="3"/>
  <c r="V9" i="7"/>
  <c r="U9" i="7"/>
  <c r="H12" i="3"/>
  <c r="T9" i="7"/>
  <c r="I9" i="2"/>
  <c r="E12" i="3"/>
  <c r="G12" i="3"/>
  <c r="S9" i="7"/>
  <c r="F12" i="3"/>
  <c r="R9" i="7"/>
  <c r="Q9" i="7"/>
  <c r="D12" i="3"/>
  <c r="P9" i="7"/>
  <c r="O9" i="7"/>
  <c r="N9" i="7"/>
  <c r="M9" i="7"/>
  <c r="L9" i="7"/>
  <c r="K9" i="7"/>
  <c r="I9" i="7"/>
  <c r="H9" i="7"/>
  <c r="G9" i="7"/>
  <c r="F9" i="7"/>
  <c r="E9" i="7"/>
  <c r="D9" i="7"/>
  <c r="C9" i="7"/>
  <c r="J8" i="7"/>
  <c r="B8" i="7"/>
  <c r="O8" i="2"/>
  <c r="AC11" i="3"/>
  <c r="AE11" i="3"/>
  <c r="AQ8" i="7"/>
  <c r="AD11" i="3"/>
  <c r="AP8" i="7"/>
  <c r="AO8" i="7"/>
  <c r="AB11" i="3"/>
  <c r="AN8" i="7"/>
  <c r="N8" i="2"/>
  <c r="Y11" i="3"/>
  <c r="AA11" i="3"/>
  <c r="AM8" i="7"/>
  <c r="Z11" i="3"/>
  <c r="AL8" i="7"/>
  <c r="AK8" i="7"/>
  <c r="X11" i="3"/>
  <c r="AJ8" i="7"/>
  <c r="M8" i="2"/>
  <c r="U11" i="3"/>
  <c r="W11" i="3"/>
  <c r="AI8" i="7"/>
  <c r="V11" i="3"/>
  <c r="AH8" i="7"/>
  <c r="AG8" i="7"/>
  <c r="T11" i="3"/>
  <c r="AF8" i="7"/>
  <c r="L8" i="2"/>
  <c r="Q11" i="3"/>
  <c r="S11" i="3"/>
  <c r="AE8" i="7"/>
  <c r="R11" i="3"/>
  <c r="AD8" i="7"/>
  <c r="AC8" i="7"/>
  <c r="P11" i="3"/>
  <c r="AB8" i="7"/>
  <c r="K8" i="2"/>
  <c r="M11" i="3"/>
  <c r="O11" i="3"/>
  <c r="AA8" i="7"/>
  <c r="N11" i="3"/>
  <c r="Z8" i="7"/>
  <c r="Y8" i="7"/>
  <c r="L11" i="3"/>
  <c r="X8" i="7"/>
  <c r="J8" i="2"/>
  <c r="I11" i="3"/>
  <c r="K11" i="3"/>
  <c r="W8" i="7"/>
  <c r="J11" i="3"/>
  <c r="V8" i="7"/>
  <c r="U8" i="7"/>
  <c r="H11" i="3"/>
  <c r="T8" i="7"/>
  <c r="I8" i="2"/>
  <c r="E11" i="3"/>
  <c r="G11" i="3"/>
  <c r="S8" i="7"/>
  <c r="F11" i="3"/>
  <c r="R8" i="7"/>
  <c r="Q8" i="7"/>
  <c r="D11" i="3"/>
  <c r="P8" i="7"/>
  <c r="O8" i="7"/>
  <c r="N8" i="7"/>
  <c r="M8" i="7"/>
  <c r="L8" i="7"/>
  <c r="K8" i="7"/>
  <c r="I8" i="7"/>
  <c r="H8" i="7"/>
  <c r="G8" i="7"/>
  <c r="F8" i="7"/>
  <c r="E8" i="7"/>
  <c r="D8" i="7"/>
  <c r="C8" i="7"/>
  <c r="J7" i="7"/>
  <c r="B7" i="7"/>
  <c r="O7" i="2"/>
  <c r="AC10" i="3"/>
  <c r="AE10" i="3"/>
  <c r="AQ7" i="7"/>
  <c r="AD10" i="3"/>
  <c r="AP7" i="7"/>
  <c r="AO7" i="7"/>
  <c r="AB10" i="3"/>
  <c r="AN7" i="7"/>
  <c r="N7" i="2"/>
  <c r="Y10" i="3"/>
  <c r="AA10" i="3"/>
  <c r="AM7" i="7"/>
  <c r="Z10" i="3"/>
  <c r="AL7" i="7"/>
  <c r="AK7" i="7"/>
  <c r="X10" i="3"/>
  <c r="AJ7" i="7"/>
  <c r="M7" i="2"/>
  <c r="U10" i="3"/>
  <c r="W10" i="3"/>
  <c r="AI7" i="7"/>
  <c r="V10" i="3"/>
  <c r="AH7" i="7"/>
  <c r="AG7" i="7"/>
  <c r="T10" i="3"/>
  <c r="AF7" i="7"/>
  <c r="L7" i="2"/>
  <c r="Q10" i="3"/>
  <c r="S10" i="3"/>
  <c r="AE7" i="7"/>
  <c r="R10" i="3"/>
  <c r="AD7" i="7"/>
  <c r="AC7" i="7"/>
  <c r="P10" i="3"/>
  <c r="AB7" i="7"/>
  <c r="K7" i="2"/>
  <c r="M10" i="3"/>
  <c r="O10" i="3"/>
  <c r="AA7" i="7"/>
  <c r="N10" i="3"/>
  <c r="Z7" i="7"/>
  <c r="Y7" i="7"/>
  <c r="L10" i="3"/>
  <c r="X7" i="7"/>
  <c r="J7" i="2"/>
  <c r="I10" i="3"/>
  <c r="K10" i="3"/>
  <c r="W7" i="7"/>
  <c r="J10" i="3"/>
  <c r="V7" i="7"/>
  <c r="U7" i="7"/>
  <c r="H10" i="3"/>
  <c r="T7" i="7"/>
  <c r="I7" i="2"/>
  <c r="E10" i="3"/>
  <c r="G10" i="3"/>
  <c r="S7" i="7"/>
  <c r="F10" i="3"/>
  <c r="R7" i="7"/>
  <c r="Q7" i="7"/>
  <c r="D10" i="3"/>
  <c r="P7" i="7"/>
  <c r="O7" i="7"/>
  <c r="N7" i="7"/>
  <c r="M7" i="7"/>
  <c r="L7" i="7"/>
  <c r="K7" i="7"/>
  <c r="I7" i="7"/>
  <c r="H7" i="7"/>
  <c r="G7" i="7"/>
  <c r="F7" i="7"/>
  <c r="E7" i="7"/>
  <c r="D7" i="7"/>
  <c r="C7" i="7"/>
  <c r="J6" i="7"/>
  <c r="B6" i="7"/>
  <c r="O6" i="2"/>
  <c r="AC9" i="3"/>
  <c r="AE9" i="3"/>
  <c r="AQ6" i="7"/>
  <c r="AD9" i="3"/>
  <c r="AP6" i="7"/>
  <c r="AO6" i="7"/>
  <c r="AB9" i="3"/>
  <c r="AN6" i="7"/>
  <c r="N6" i="2"/>
  <c r="Y9" i="3"/>
  <c r="AA9" i="3"/>
  <c r="AM6" i="7"/>
  <c r="Z9" i="3"/>
  <c r="AL6" i="7"/>
  <c r="AK6" i="7"/>
  <c r="X9" i="3"/>
  <c r="AJ6" i="7"/>
  <c r="M6" i="2"/>
  <c r="U9" i="3"/>
  <c r="W9" i="3"/>
  <c r="AI6" i="7"/>
  <c r="V9" i="3"/>
  <c r="AH6" i="7"/>
  <c r="AG6" i="7"/>
  <c r="T9" i="3"/>
  <c r="AF6" i="7"/>
  <c r="L6" i="2"/>
  <c r="Q9" i="3"/>
  <c r="S9" i="3"/>
  <c r="AE6" i="7"/>
  <c r="R9" i="3"/>
  <c r="AD6" i="7"/>
  <c r="AC6" i="7"/>
  <c r="P9" i="3"/>
  <c r="AB6" i="7"/>
  <c r="K6" i="2"/>
  <c r="M9" i="3"/>
  <c r="O9" i="3"/>
  <c r="AA6" i="7"/>
  <c r="N9" i="3"/>
  <c r="Z6" i="7"/>
  <c r="Y6" i="7"/>
  <c r="L9" i="3"/>
  <c r="X6" i="7"/>
  <c r="J6" i="2"/>
  <c r="I9" i="3"/>
  <c r="K9" i="3"/>
  <c r="W6" i="7"/>
  <c r="J9" i="3"/>
  <c r="V6" i="7"/>
  <c r="U6" i="7"/>
  <c r="H9" i="3"/>
  <c r="T6" i="7"/>
  <c r="I6" i="2"/>
  <c r="E9" i="3"/>
  <c r="G9" i="3"/>
  <c r="S6" i="7"/>
  <c r="F9" i="3"/>
  <c r="R6" i="7"/>
  <c r="Q6" i="7"/>
  <c r="D9" i="3"/>
  <c r="P6" i="7"/>
  <c r="O6" i="7"/>
  <c r="N6" i="7"/>
  <c r="M6" i="7"/>
  <c r="L6" i="7"/>
  <c r="K6" i="7"/>
  <c r="I6" i="7"/>
  <c r="H6" i="7"/>
  <c r="G6" i="7"/>
  <c r="F6" i="7"/>
  <c r="E6" i="7"/>
  <c r="D6" i="7"/>
  <c r="C6" i="7"/>
  <c r="J5" i="7"/>
  <c r="B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L5" i="7"/>
  <c r="K5" i="7"/>
  <c r="I5" i="7"/>
  <c r="H5" i="7"/>
  <c r="G5" i="7"/>
  <c r="F5" i="7"/>
  <c r="E5" i="7"/>
  <c r="D5" i="7"/>
  <c r="C5" i="7"/>
  <c r="C43" i="6"/>
  <c r="G15" i="6"/>
  <c r="E15" i="6"/>
  <c r="J12" i="6"/>
  <c r="F12" i="6"/>
  <c r="J11" i="6"/>
  <c r="F11" i="6"/>
  <c r="J10" i="6"/>
  <c r="F10" i="6"/>
  <c r="J9" i="6"/>
  <c r="F9" i="6"/>
  <c r="J8" i="6"/>
  <c r="F8" i="6"/>
  <c r="J7" i="6"/>
  <c r="F7" i="6"/>
  <c r="F3" i="6"/>
  <c r="G3" i="6"/>
  <c r="I3" i="6"/>
  <c r="J3" i="6"/>
  <c r="K3" i="6"/>
  <c r="L3" i="6"/>
  <c r="M3" i="6"/>
  <c r="N3" i="6"/>
  <c r="O3" i="6"/>
  <c r="P3" i="6"/>
  <c r="Q3" i="6"/>
  <c r="R3" i="6"/>
  <c r="S3" i="6"/>
  <c r="T3" i="6"/>
  <c r="U3" i="6"/>
  <c r="V3" i="6"/>
  <c r="W3" i="6"/>
  <c r="X3" i="6"/>
  <c r="B78" i="4"/>
  <c r="AJ8" i="3"/>
  <c r="AJ9" i="3"/>
  <c r="AF9" i="3"/>
  <c r="AF10" i="3"/>
  <c r="AF11" i="3"/>
  <c r="AF12" i="3"/>
  <c r="AF13" i="3"/>
  <c r="AF14" i="3"/>
  <c r="AF15" i="3"/>
  <c r="AF16" i="3"/>
  <c r="AF17" i="3"/>
  <c r="M15" i="2"/>
  <c r="U18" i="3"/>
  <c r="L15" i="2"/>
  <c r="Q18" i="3"/>
  <c r="K15" i="2"/>
  <c r="M18" i="3"/>
  <c r="J15" i="2"/>
  <c r="I18" i="3"/>
  <c r="I15" i="2"/>
  <c r="E18" i="3"/>
  <c r="N15" i="2"/>
  <c r="Y18" i="3"/>
  <c r="O15" i="2"/>
  <c r="AC18" i="3"/>
  <c r="AF18" i="3"/>
  <c r="M16" i="2"/>
  <c r="U19" i="3"/>
  <c r="L16" i="2"/>
  <c r="Q19" i="3"/>
  <c r="K16" i="2"/>
  <c r="M19" i="3"/>
  <c r="J16" i="2"/>
  <c r="I19" i="3"/>
  <c r="I16" i="2"/>
  <c r="E19" i="3"/>
  <c r="N16" i="2"/>
  <c r="Y19" i="3"/>
  <c r="O16" i="2"/>
  <c r="AC19" i="3"/>
  <c r="AF19" i="3"/>
  <c r="M17" i="2"/>
  <c r="U20" i="3"/>
  <c r="L17" i="2"/>
  <c r="Q20" i="3"/>
  <c r="K17" i="2"/>
  <c r="M20" i="3"/>
  <c r="J17" i="2"/>
  <c r="I20" i="3"/>
  <c r="I17" i="2"/>
  <c r="E20" i="3"/>
  <c r="N17" i="2"/>
  <c r="Y20" i="3"/>
  <c r="O17" i="2"/>
  <c r="AC20" i="3"/>
  <c r="AF20" i="3"/>
  <c r="M18" i="2"/>
  <c r="U21" i="3"/>
  <c r="L18" i="2"/>
  <c r="Q21" i="3"/>
  <c r="K18" i="2"/>
  <c r="M21" i="3"/>
  <c r="J18" i="2"/>
  <c r="I21" i="3"/>
  <c r="I18" i="2"/>
  <c r="E21" i="3"/>
  <c r="N18" i="2"/>
  <c r="Y21" i="3"/>
  <c r="O18" i="2"/>
  <c r="AC21" i="3"/>
  <c r="AF21" i="3"/>
  <c r="M19" i="2"/>
  <c r="U22" i="3"/>
  <c r="L19" i="2"/>
  <c r="Q22" i="3"/>
  <c r="K19" i="2"/>
  <c r="M22" i="3"/>
  <c r="J19" i="2"/>
  <c r="I22" i="3"/>
  <c r="I19" i="2"/>
  <c r="E22" i="3"/>
  <c r="N19" i="2"/>
  <c r="Y22" i="3"/>
  <c r="O19" i="2"/>
  <c r="AC22" i="3"/>
  <c r="AF22" i="3"/>
  <c r="M20" i="2"/>
  <c r="U23" i="3"/>
  <c r="L20" i="2"/>
  <c r="Q23" i="3"/>
  <c r="K20" i="2"/>
  <c r="M23" i="3"/>
  <c r="J20" i="2"/>
  <c r="I23" i="3"/>
  <c r="I20" i="2"/>
  <c r="E23" i="3"/>
  <c r="N20" i="2"/>
  <c r="Y23" i="3"/>
  <c r="O20" i="2"/>
  <c r="AC23" i="3"/>
  <c r="AF23" i="3"/>
  <c r="M21" i="2"/>
  <c r="U24" i="3"/>
  <c r="L21" i="2"/>
  <c r="Q24" i="3"/>
  <c r="K21" i="2"/>
  <c r="M24" i="3"/>
  <c r="J21" i="2"/>
  <c r="I24" i="3"/>
  <c r="I21" i="2"/>
  <c r="E24" i="3"/>
  <c r="N21" i="2"/>
  <c r="Y24" i="3"/>
  <c r="O21" i="2"/>
  <c r="AC24" i="3"/>
  <c r="AF24" i="3"/>
  <c r="M22" i="2"/>
  <c r="U25" i="3"/>
  <c r="L22" i="2"/>
  <c r="Q25" i="3"/>
  <c r="K22" i="2"/>
  <c r="M25" i="3"/>
  <c r="J22" i="2"/>
  <c r="I25" i="3"/>
  <c r="I22" i="2"/>
  <c r="E25" i="3"/>
  <c r="N22" i="2"/>
  <c r="Y25" i="3"/>
  <c r="O22" i="2"/>
  <c r="AC25" i="3"/>
  <c r="AF25" i="3"/>
  <c r="M23" i="2"/>
  <c r="U26" i="3"/>
  <c r="L23" i="2"/>
  <c r="Q26" i="3"/>
  <c r="K23" i="2"/>
  <c r="M26" i="3"/>
  <c r="J23" i="2"/>
  <c r="I26" i="3"/>
  <c r="I23" i="2"/>
  <c r="E26" i="3"/>
  <c r="N23" i="2"/>
  <c r="Y26" i="3"/>
  <c r="O23" i="2"/>
  <c r="AC26" i="3"/>
  <c r="AF26" i="3"/>
  <c r="M24" i="2"/>
  <c r="U27" i="3"/>
  <c r="L24" i="2"/>
  <c r="Q27" i="3"/>
  <c r="K24" i="2"/>
  <c r="M27" i="3"/>
  <c r="J24" i="2"/>
  <c r="I27" i="3"/>
  <c r="I24" i="2"/>
  <c r="E27" i="3"/>
  <c r="N24" i="2"/>
  <c r="Y27" i="3"/>
  <c r="O24" i="2"/>
  <c r="AC27" i="3"/>
  <c r="AF27" i="3"/>
  <c r="M25" i="2"/>
  <c r="U28" i="3"/>
  <c r="L25" i="2"/>
  <c r="Q28" i="3"/>
  <c r="K25" i="2"/>
  <c r="M28" i="3"/>
  <c r="J25" i="2"/>
  <c r="I28" i="3"/>
  <c r="I25" i="2"/>
  <c r="E28" i="3"/>
  <c r="N25" i="2"/>
  <c r="Y28" i="3"/>
  <c r="O25" i="2"/>
  <c r="AC28" i="3"/>
  <c r="AF28" i="3"/>
  <c r="M26" i="2"/>
  <c r="U29" i="3"/>
  <c r="L26" i="2"/>
  <c r="Q29" i="3"/>
  <c r="K26" i="2"/>
  <c r="M29" i="3"/>
  <c r="J26" i="2"/>
  <c r="I29" i="3"/>
  <c r="I26" i="2"/>
  <c r="E29" i="3"/>
  <c r="N26" i="2"/>
  <c r="Y29" i="3"/>
  <c r="O26" i="2"/>
  <c r="AC29" i="3"/>
  <c r="AF29" i="3"/>
  <c r="M27" i="2"/>
  <c r="U30" i="3"/>
  <c r="L27" i="2"/>
  <c r="Q30" i="3"/>
  <c r="K27" i="2"/>
  <c r="M30" i="3"/>
  <c r="J27" i="2"/>
  <c r="I30" i="3"/>
  <c r="I27" i="2"/>
  <c r="E30" i="3"/>
  <c r="N27" i="2"/>
  <c r="Y30" i="3"/>
  <c r="O27" i="2"/>
  <c r="AC30" i="3"/>
  <c r="AF30" i="3"/>
  <c r="M28" i="2"/>
  <c r="U31" i="3"/>
  <c r="L28" i="2"/>
  <c r="Q31" i="3"/>
  <c r="K28" i="2"/>
  <c r="M31" i="3"/>
  <c r="J28" i="2"/>
  <c r="I31" i="3"/>
  <c r="I28" i="2"/>
  <c r="E31" i="3"/>
  <c r="N28" i="2"/>
  <c r="Y31" i="3"/>
  <c r="O28" i="2"/>
  <c r="AC31" i="3"/>
  <c r="AF31" i="3"/>
  <c r="M29" i="2"/>
  <c r="U32" i="3"/>
  <c r="L29" i="2"/>
  <c r="Q32" i="3"/>
  <c r="K29" i="2"/>
  <c r="M32" i="3"/>
  <c r="J29" i="2"/>
  <c r="I32" i="3"/>
  <c r="I29" i="2"/>
  <c r="E32" i="3"/>
  <c r="N29" i="2"/>
  <c r="Y32" i="3"/>
  <c r="O29" i="2"/>
  <c r="AC32" i="3"/>
  <c r="AF32" i="3"/>
  <c r="M30" i="2"/>
  <c r="U33" i="3"/>
  <c r="L30" i="2"/>
  <c r="Q33" i="3"/>
  <c r="K30" i="2"/>
  <c r="M33" i="3"/>
  <c r="J30" i="2"/>
  <c r="I33" i="3"/>
  <c r="I30" i="2"/>
  <c r="E33" i="3"/>
  <c r="N30" i="2"/>
  <c r="Y33" i="3"/>
  <c r="O30" i="2"/>
  <c r="AC33" i="3"/>
  <c r="AF33" i="3"/>
  <c r="M31" i="2"/>
  <c r="U34" i="3"/>
  <c r="L31" i="2"/>
  <c r="Q34" i="3"/>
  <c r="K31" i="2"/>
  <c r="M34" i="3"/>
  <c r="J31" i="2"/>
  <c r="I34" i="3"/>
  <c r="I31" i="2"/>
  <c r="E34" i="3"/>
  <c r="N31" i="2"/>
  <c r="Y34" i="3"/>
  <c r="O31" i="2"/>
  <c r="AC34" i="3"/>
  <c r="AF34" i="3"/>
  <c r="M32" i="2"/>
  <c r="U35" i="3"/>
  <c r="L32" i="2"/>
  <c r="Q35" i="3"/>
  <c r="K32" i="2"/>
  <c r="M35" i="3"/>
  <c r="J32" i="2"/>
  <c r="I35" i="3"/>
  <c r="I32" i="2"/>
  <c r="E35" i="3"/>
  <c r="N32" i="2"/>
  <c r="Y35" i="3"/>
  <c r="O32" i="2"/>
  <c r="AC35" i="3"/>
  <c r="AF35" i="3"/>
  <c r="M33" i="2"/>
  <c r="U36" i="3"/>
  <c r="L33" i="2"/>
  <c r="Q36" i="3"/>
  <c r="K33" i="2"/>
  <c r="M36" i="3"/>
  <c r="J33" i="2"/>
  <c r="I36" i="3"/>
  <c r="I33" i="2"/>
  <c r="E36" i="3"/>
  <c r="N33" i="2"/>
  <c r="Y36" i="3"/>
  <c r="O33" i="2"/>
  <c r="AC36" i="3"/>
  <c r="AF36" i="3"/>
  <c r="M34" i="2"/>
  <c r="U37" i="3"/>
  <c r="L34" i="2"/>
  <c r="Q37" i="3"/>
  <c r="K34" i="2"/>
  <c r="M37" i="3"/>
  <c r="J34" i="2"/>
  <c r="I37" i="3"/>
  <c r="I34" i="2"/>
  <c r="E37" i="3"/>
  <c r="N34" i="2"/>
  <c r="Y37" i="3"/>
  <c r="O34" i="2"/>
  <c r="AC37" i="3"/>
  <c r="AF37" i="3"/>
  <c r="M35" i="2"/>
  <c r="U38" i="3"/>
  <c r="L35" i="2"/>
  <c r="Q38" i="3"/>
  <c r="K35" i="2"/>
  <c r="M38" i="3"/>
  <c r="J35" i="2"/>
  <c r="I38" i="3"/>
  <c r="I35" i="2"/>
  <c r="E38" i="3"/>
  <c r="N35" i="2"/>
  <c r="Y38" i="3"/>
  <c r="O35" i="2"/>
  <c r="AC38" i="3"/>
  <c r="AF38" i="3"/>
  <c r="M36" i="2"/>
  <c r="U39" i="3"/>
  <c r="L36" i="2"/>
  <c r="Q39" i="3"/>
  <c r="K36" i="2"/>
  <c r="M39" i="3"/>
  <c r="J36" i="2"/>
  <c r="I39" i="3"/>
  <c r="I36" i="2"/>
  <c r="E39" i="3"/>
  <c r="N36" i="2"/>
  <c r="Y39" i="3"/>
  <c r="O36" i="2"/>
  <c r="AC39" i="3"/>
  <c r="AF39" i="3"/>
  <c r="M37" i="2"/>
  <c r="U40" i="3"/>
  <c r="L37" i="2"/>
  <c r="Q40" i="3"/>
  <c r="K37" i="2"/>
  <c r="M40" i="3"/>
  <c r="J37" i="2"/>
  <c r="I40" i="3"/>
  <c r="I37" i="2"/>
  <c r="E40" i="3"/>
  <c r="N37" i="2"/>
  <c r="Y40" i="3"/>
  <c r="O37" i="2"/>
  <c r="AC40" i="3"/>
  <c r="AF40" i="3"/>
  <c r="M38" i="2"/>
  <c r="U41" i="3"/>
  <c r="L38" i="2"/>
  <c r="Q41" i="3"/>
  <c r="K38" i="2"/>
  <c r="M41" i="3"/>
  <c r="J38" i="2"/>
  <c r="I41" i="3"/>
  <c r="I38" i="2"/>
  <c r="E41" i="3"/>
  <c r="N38" i="2"/>
  <c r="Y41" i="3"/>
  <c r="O38" i="2"/>
  <c r="AC41" i="3"/>
  <c r="AF41" i="3"/>
  <c r="M39" i="2"/>
  <c r="U42" i="3"/>
  <c r="L39" i="2"/>
  <c r="Q42" i="3"/>
  <c r="K39" i="2"/>
  <c r="M42" i="3"/>
  <c r="J39" i="2"/>
  <c r="I42" i="3"/>
  <c r="I39" i="2"/>
  <c r="E42" i="3"/>
  <c r="N39" i="2"/>
  <c r="Y42" i="3"/>
  <c r="O39" i="2"/>
  <c r="AC42" i="3"/>
  <c r="AF42" i="3"/>
  <c r="M40" i="2"/>
  <c r="U43" i="3"/>
  <c r="L40" i="2"/>
  <c r="Q43" i="3"/>
  <c r="K40" i="2"/>
  <c r="M43" i="3"/>
  <c r="J40" i="2"/>
  <c r="I43" i="3"/>
  <c r="I40" i="2"/>
  <c r="E43" i="3"/>
  <c r="N40" i="2"/>
  <c r="Y43" i="3"/>
  <c r="O40" i="2"/>
  <c r="AC43" i="3"/>
  <c r="AF43" i="3"/>
  <c r="M41" i="2"/>
  <c r="U44" i="3"/>
  <c r="L41" i="2"/>
  <c r="Q44" i="3"/>
  <c r="K41" i="2"/>
  <c r="M44" i="3"/>
  <c r="J41" i="2"/>
  <c r="I44" i="3"/>
  <c r="I41" i="2"/>
  <c r="E44" i="3"/>
  <c r="N41" i="2"/>
  <c r="Y44" i="3"/>
  <c r="O41" i="2"/>
  <c r="AC44" i="3"/>
  <c r="AF44" i="3"/>
  <c r="M42" i="2"/>
  <c r="U45" i="3"/>
  <c r="L42" i="2"/>
  <c r="Q45" i="3"/>
  <c r="K42" i="2"/>
  <c r="M45" i="3"/>
  <c r="J42" i="2"/>
  <c r="I45" i="3"/>
  <c r="I42" i="2"/>
  <c r="E45" i="3"/>
  <c r="N42" i="2"/>
  <c r="Y45" i="3"/>
  <c r="O42" i="2"/>
  <c r="AC45" i="3"/>
  <c r="AF45" i="3"/>
  <c r="M43" i="2"/>
  <c r="U46" i="3"/>
  <c r="L43" i="2"/>
  <c r="Q46" i="3"/>
  <c r="K43" i="2"/>
  <c r="M46" i="3"/>
  <c r="J43" i="2"/>
  <c r="I46" i="3"/>
  <c r="I43" i="2"/>
  <c r="E46" i="3"/>
  <c r="N43" i="2"/>
  <c r="Y46" i="3"/>
  <c r="O43" i="2"/>
  <c r="AC46" i="3"/>
  <c r="AF46" i="3"/>
  <c r="M44" i="2"/>
  <c r="U47" i="3"/>
  <c r="L44" i="2"/>
  <c r="Q47" i="3"/>
  <c r="K44" i="2"/>
  <c r="M47" i="3"/>
  <c r="J44" i="2"/>
  <c r="I47" i="3"/>
  <c r="I44" i="2"/>
  <c r="E47" i="3"/>
  <c r="N44" i="2"/>
  <c r="Y47" i="3"/>
  <c r="O44" i="2"/>
  <c r="AC47" i="3"/>
  <c r="AF47" i="3"/>
  <c r="M45" i="2"/>
  <c r="U48" i="3"/>
  <c r="L45" i="2"/>
  <c r="Q48" i="3"/>
  <c r="K45" i="2"/>
  <c r="M48" i="3"/>
  <c r="J45" i="2"/>
  <c r="I48" i="3"/>
  <c r="I45" i="2"/>
  <c r="E48" i="3"/>
  <c r="N45" i="2"/>
  <c r="Y48" i="3"/>
  <c r="O45" i="2"/>
  <c r="AC48" i="3"/>
  <c r="AF48" i="3"/>
  <c r="M46" i="2"/>
  <c r="U49" i="3"/>
  <c r="L46" i="2"/>
  <c r="Q49" i="3"/>
  <c r="K46" i="2"/>
  <c r="M49" i="3"/>
  <c r="J46" i="2"/>
  <c r="I49" i="3"/>
  <c r="I46" i="2"/>
  <c r="E49" i="3"/>
  <c r="N46" i="2"/>
  <c r="Y49" i="3"/>
  <c r="O46" i="2"/>
  <c r="AC49" i="3"/>
  <c r="AF49" i="3"/>
  <c r="M47" i="2"/>
  <c r="U50" i="3"/>
  <c r="L47" i="2"/>
  <c r="Q50" i="3"/>
  <c r="K47" i="2"/>
  <c r="M50" i="3"/>
  <c r="J47" i="2"/>
  <c r="I50" i="3"/>
  <c r="I47" i="2"/>
  <c r="E50" i="3"/>
  <c r="N47" i="2"/>
  <c r="Y50" i="3"/>
  <c r="O47" i="2"/>
  <c r="AC50" i="3"/>
  <c r="AF50" i="3"/>
  <c r="M48" i="2"/>
  <c r="U51" i="3"/>
  <c r="L48" i="2"/>
  <c r="Q51" i="3"/>
  <c r="K48" i="2"/>
  <c r="M51" i="3"/>
  <c r="J48" i="2"/>
  <c r="I51" i="3"/>
  <c r="I48" i="2"/>
  <c r="E51" i="3"/>
  <c r="N48" i="2"/>
  <c r="Y51" i="3"/>
  <c r="O48" i="2"/>
  <c r="AC51" i="3"/>
  <c r="AF51" i="3"/>
  <c r="M49" i="2"/>
  <c r="U52" i="3"/>
  <c r="L49" i="2"/>
  <c r="Q52" i="3"/>
  <c r="K49" i="2"/>
  <c r="M52" i="3"/>
  <c r="J49" i="2"/>
  <c r="I52" i="3"/>
  <c r="I49" i="2"/>
  <c r="E52" i="3"/>
  <c r="N49" i="2"/>
  <c r="Y52" i="3"/>
  <c r="O49" i="2"/>
  <c r="AC52" i="3"/>
  <c r="AF52" i="3"/>
  <c r="M50" i="2"/>
  <c r="U53" i="3"/>
  <c r="L50" i="2"/>
  <c r="Q53" i="3"/>
  <c r="K50" i="2"/>
  <c r="M53" i="3"/>
  <c r="J50" i="2"/>
  <c r="I53" i="3"/>
  <c r="I50" i="2"/>
  <c r="E53" i="3"/>
  <c r="N50" i="2"/>
  <c r="Y53" i="3"/>
  <c r="O50" i="2"/>
  <c r="AC53" i="3"/>
  <c r="AF53" i="3"/>
  <c r="M51" i="2"/>
  <c r="U54" i="3"/>
  <c r="L51" i="2"/>
  <c r="Q54" i="3"/>
  <c r="K51" i="2"/>
  <c r="M54" i="3"/>
  <c r="J51" i="2"/>
  <c r="I54" i="3"/>
  <c r="I51" i="2"/>
  <c r="E54" i="3"/>
  <c r="N51" i="2"/>
  <c r="Y54" i="3"/>
  <c r="O51" i="2"/>
  <c r="AC54" i="3"/>
  <c r="AF54" i="3"/>
  <c r="M52" i="2"/>
  <c r="U55" i="3"/>
  <c r="L52" i="2"/>
  <c r="Q55" i="3"/>
  <c r="K52" i="2"/>
  <c r="M55" i="3"/>
  <c r="J52" i="2"/>
  <c r="I55" i="3"/>
  <c r="I52" i="2"/>
  <c r="E55" i="3"/>
  <c r="N52" i="2"/>
  <c r="Y55" i="3"/>
  <c r="O52" i="2"/>
  <c r="AC55" i="3"/>
  <c r="AF55" i="3"/>
  <c r="M53" i="2"/>
  <c r="U56" i="3"/>
  <c r="L53" i="2"/>
  <c r="Q56" i="3"/>
  <c r="K53" i="2"/>
  <c r="M56" i="3"/>
  <c r="J53" i="2"/>
  <c r="I56" i="3"/>
  <c r="I53" i="2"/>
  <c r="E56" i="3"/>
  <c r="N53" i="2"/>
  <c r="Y56" i="3"/>
  <c r="O53" i="2"/>
  <c r="AC56" i="3"/>
  <c r="AF56" i="3"/>
  <c r="M54" i="2"/>
  <c r="U57" i="3"/>
  <c r="L54" i="2"/>
  <c r="Q57" i="3"/>
  <c r="K54" i="2"/>
  <c r="M57" i="3"/>
  <c r="J54" i="2"/>
  <c r="I57" i="3"/>
  <c r="I54" i="2"/>
  <c r="E57" i="3"/>
  <c r="N54" i="2"/>
  <c r="Y57" i="3"/>
  <c r="O54" i="2"/>
  <c r="AC57" i="3"/>
  <c r="AF57" i="3"/>
  <c r="M55" i="2"/>
  <c r="U58" i="3"/>
  <c r="L55" i="2"/>
  <c r="Q58" i="3"/>
  <c r="K55" i="2"/>
  <c r="M58" i="3"/>
  <c r="J55" i="2"/>
  <c r="I58" i="3"/>
  <c r="I55" i="2"/>
  <c r="E58" i="3"/>
  <c r="N55" i="2"/>
  <c r="Y58" i="3"/>
  <c r="O55" i="2"/>
  <c r="AC58" i="3"/>
  <c r="AF58" i="3"/>
  <c r="M56" i="2"/>
  <c r="U59" i="3"/>
  <c r="L56" i="2"/>
  <c r="Q59" i="3"/>
  <c r="K56" i="2"/>
  <c r="M59" i="3"/>
  <c r="J56" i="2"/>
  <c r="I59" i="3"/>
  <c r="I56" i="2"/>
  <c r="E59" i="3"/>
  <c r="N56" i="2"/>
  <c r="Y59" i="3"/>
  <c r="O56" i="2"/>
  <c r="AC59" i="3"/>
  <c r="AF59" i="3"/>
  <c r="M57" i="2"/>
  <c r="U60" i="3"/>
  <c r="L57" i="2"/>
  <c r="Q60" i="3"/>
  <c r="K57" i="2"/>
  <c r="M60" i="3"/>
  <c r="J57" i="2"/>
  <c r="I60" i="3"/>
  <c r="I57" i="2"/>
  <c r="E60" i="3"/>
  <c r="N57" i="2"/>
  <c r="Y60" i="3"/>
  <c r="O57" i="2"/>
  <c r="AC60" i="3"/>
  <c r="AF60" i="3"/>
  <c r="M58" i="2"/>
  <c r="U61" i="3"/>
  <c r="L58" i="2"/>
  <c r="Q61" i="3"/>
  <c r="K58" i="2"/>
  <c r="M61" i="3"/>
  <c r="J58" i="2"/>
  <c r="I61" i="3"/>
  <c r="I58" i="2"/>
  <c r="E61" i="3"/>
  <c r="N58" i="2"/>
  <c r="Y61" i="3"/>
  <c r="O58" i="2"/>
  <c r="AC61" i="3"/>
  <c r="AF61" i="3"/>
  <c r="M59" i="2"/>
  <c r="U62" i="3"/>
  <c r="L59" i="2"/>
  <c r="Q62" i="3"/>
  <c r="K59" i="2"/>
  <c r="M62" i="3"/>
  <c r="J59" i="2"/>
  <c r="I62" i="3"/>
  <c r="I59" i="2"/>
  <c r="E62" i="3"/>
  <c r="N59" i="2"/>
  <c r="Y62" i="3"/>
  <c r="O59" i="2"/>
  <c r="AC62" i="3"/>
  <c r="AF62" i="3"/>
  <c r="M60" i="2"/>
  <c r="U63" i="3"/>
  <c r="L60" i="2"/>
  <c r="Q63" i="3"/>
  <c r="K60" i="2"/>
  <c r="M63" i="3"/>
  <c r="J60" i="2"/>
  <c r="I63" i="3"/>
  <c r="I60" i="2"/>
  <c r="E63" i="3"/>
  <c r="N60" i="2"/>
  <c r="Y63" i="3"/>
  <c r="O60" i="2"/>
  <c r="AC63" i="3"/>
  <c r="AF63" i="3"/>
  <c r="M61" i="2"/>
  <c r="U64" i="3"/>
  <c r="L61" i="2"/>
  <c r="Q64" i="3"/>
  <c r="K61" i="2"/>
  <c r="M64" i="3"/>
  <c r="J61" i="2"/>
  <c r="I64" i="3"/>
  <c r="I61" i="2"/>
  <c r="E64" i="3"/>
  <c r="N61" i="2"/>
  <c r="Y64" i="3"/>
  <c r="O61" i="2"/>
  <c r="AC64" i="3"/>
  <c r="AF64" i="3"/>
  <c r="M62" i="2"/>
  <c r="U65" i="3"/>
  <c r="L62" i="2"/>
  <c r="Q65" i="3"/>
  <c r="K62" i="2"/>
  <c r="M65" i="3"/>
  <c r="J62" i="2"/>
  <c r="I65" i="3"/>
  <c r="I62" i="2"/>
  <c r="E65" i="3"/>
  <c r="N62" i="2"/>
  <c r="Y65" i="3"/>
  <c r="O62" i="2"/>
  <c r="AC65" i="3"/>
  <c r="AF65" i="3"/>
  <c r="M63" i="2"/>
  <c r="U66" i="3"/>
  <c r="L63" i="2"/>
  <c r="Q66" i="3"/>
  <c r="K63" i="2"/>
  <c r="M66" i="3"/>
  <c r="J63" i="2"/>
  <c r="I66" i="3"/>
  <c r="I63" i="2"/>
  <c r="E66" i="3"/>
  <c r="N63" i="2"/>
  <c r="Y66" i="3"/>
  <c r="O63" i="2"/>
  <c r="AC66" i="3"/>
  <c r="AF66" i="3"/>
  <c r="M64" i="2"/>
  <c r="U67" i="3"/>
  <c r="L64" i="2"/>
  <c r="Q67" i="3"/>
  <c r="K64" i="2"/>
  <c r="M67" i="3"/>
  <c r="J64" i="2"/>
  <c r="I67" i="3"/>
  <c r="I64" i="2"/>
  <c r="E67" i="3"/>
  <c r="N64" i="2"/>
  <c r="Y67" i="3"/>
  <c r="O64" i="2"/>
  <c r="AC67" i="3"/>
  <c r="AF67" i="3"/>
  <c r="M65" i="2"/>
  <c r="U68" i="3"/>
  <c r="L65" i="2"/>
  <c r="Q68" i="3"/>
  <c r="K65" i="2"/>
  <c r="M68" i="3"/>
  <c r="J65" i="2"/>
  <c r="I68" i="3"/>
  <c r="I65" i="2"/>
  <c r="E68" i="3"/>
  <c r="N65" i="2"/>
  <c r="Y68" i="3"/>
  <c r="O65" i="2"/>
  <c r="AC68" i="3"/>
  <c r="AF68" i="3"/>
  <c r="M66" i="2"/>
  <c r="U69" i="3"/>
  <c r="L66" i="2"/>
  <c r="Q69" i="3"/>
  <c r="K66" i="2"/>
  <c r="M69" i="3"/>
  <c r="J66" i="2"/>
  <c r="I69" i="3"/>
  <c r="I66" i="2"/>
  <c r="E69" i="3"/>
  <c r="N66" i="2"/>
  <c r="Y69" i="3"/>
  <c r="O66" i="2"/>
  <c r="AC69" i="3"/>
  <c r="AF69" i="3"/>
  <c r="M67" i="2"/>
  <c r="U70" i="3"/>
  <c r="L67" i="2"/>
  <c r="Q70" i="3"/>
  <c r="K67" i="2"/>
  <c r="M70" i="3"/>
  <c r="J67" i="2"/>
  <c r="I70" i="3"/>
  <c r="I67" i="2"/>
  <c r="E70" i="3"/>
  <c r="N67" i="2"/>
  <c r="Y70" i="3"/>
  <c r="O67" i="2"/>
  <c r="AC70" i="3"/>
  <c r="AF70" i="3"/>
  <c r="M68" i="2"/>
  <c r="U71" i="3"/>
  <c r="L68" i="2"/>
  <c r="Q71" i="3"/>
  <c r="K68" i="2"/>
  <c r="M71" i="3"/>
  <c r="J68" i="2"/>
  <c r="I71" i="3"/>
  <c r="I68" i="2"/>
  <c r="E71" i="3"/>
  <c r="N68" i="2"/>
  <c r="Y71" i="3"/>
  <c r="O68" i="2"/>
  <c r="AC71" i="3"/>
  <c r="AF71" i="3"/>
  <c r="M69" i="2"/>
  <c r="U72" i="3"/>
  <c r="L69" i="2"/>
  <c r="Q72" i="3"/>
  <c r="K69" i="2"/>
  <c r="M72" i="3"/>
  <c r="J69" i="2"/>
  <c r="I72" i="3"/>
  <c r="I69" i="2"/>
  <c r="E72" i="3"/>
  <c r="N69" i="2"/>
  <c r="Y72" i="3"/>
  <c r="O69" i="2"/>
  <c r="AC72" i="3"/>
  <c r="AF72" i="3"/>
  <c r="M70" i="2"/>
  <c r="U73" i="3"/>
  <c r="L70" i="2"/>
  <c r="Q73" i="3"/>
  <c r="K70" i="2"/>
  <c r="M73" i="3"/>
  <c r="J70" i="2"/>
  <c r="I73" i="3"/>
  <c r="I70" i="2"/>
  <c r="E73" i="3"/>
  <c r="N70" i="2"/>
  <c r="Y73" i="3"/>
  <c r="O70" i="2"/>
  <c r="AC73" i="3"/>
  <c r="AF73" i="3"/>
  <c r="M71" i="2"/>
  <c r="U74" i="3"/>
  <c r="L71" i="2"/>
  <c r="Q74" i="3"/>
  <c r="K71" i="2"/>
  <c r="M74" i="3"/>
  <c r="J71" i="2"/>
  <c r="I74" i="3"/>
  <c r="I71" i="2"/>
  <c r="E74" i="3"/>
  <c r="N71" i="2"/>
  <c r="Y74" i="3"/>
  <c r="O71" i="2"/>
  <c r="AC74" i="3"/>
  <c r="AF74" i="3"/>
  <c r="M72" i="2"/>
  <c r="U75" i="3"/>
  <c r="L72" i="2"/>
  <c r="Q75" i="3"/>
  <c r="K72" i="2"/>
  <c r="M75" i="3"/>
  <c r="J72" i="2"/>
  <c r="I75" i="3"/>
  <c r="I72" i="2"/>
  <c r="E75" i="3"/>
  <c r="N72" i="2"/>
  <c r="Y75" i="3"/>
  <c r="O72" i="2"/>
  <c r="AC75" i="3"/>
  <c r="AF75" i="3"/>
  <c r="M73" i="2"/>
  <c r="U76" i="3"/>
  <c r="L73" i="2"/>
  <c r="Q76" i="3"/>
  <c r="K73" i="2"/>
  <c r="M76" i="3"/>
  <c r="J73" i="2"/>
  <c r="I76" i="3"/>
  <c r="I73" i="2"/>
  <c r="E76" i="3"/>
  <c r="N73" i="2"/>
  <c r="Y76" i="3"/>
  <c r="O73" i="2"/>
  <c r="AC76" i="3"/>
  <c r="AF76" i="3"/>
  <c r="M74" i="2"/>
  <c r="U77" i="3"/>
  <c r="L74" i="2"/>
  <c r="Q77" i="3"/>
  <c r="K74" i="2"/>
  <c r="M77" i="3"/>
  <c r="J74" i="2"/>
  <c r="I77" i="3"/>
  <c r="I74" i="2"/>
  <c r="E77" i="3"/>
  <c r="N74" i="2"/>
  <c r="Y77" i="3"/>
  <c r="O74" i="2"/>
  <c r="AC77" i="3"/>
  <c r="AF77" i="3"/>
  <c r="M75" i="2"/>
  <c r="U78" i="3"/>
  <c r="L75" i="2"/>
  <c r="Q78" i="3"/>
  <c r="K75" i="2"/>
  <c r="M78" i="3"/>
  <c r="J75" i="2"/>
  <c r="I78" i="3"/>
  <c r="I75" i="2"/>
  <c r="E78" i="3"/>
  <c r="N75" i="2"/>
  <c r="Y78" i="3"/>
  <c r="O75" i="2"/>
  <c r="AC78" i="3"/>
  <c r="AF78" i="3"/>
  <c r="M76" i="2"/>
  <c r="U79" i="3"/>
  <c r="L76" i="2"/>
  <c r="Q79" i="3"/>
  <c r="K76" i="2"/>
  <c r="M79" i="3"/>
  <c r="J76" i="2"/>
  <c r="I79" i="3"/>
  <c r="I76" i="2"/>
  <c r="E79" i="3"/>
  <c r="N76" i="2"/>
  <c r="Y79" i="3"/>
  <c r="O76" i="2"/>
  <c r="AC79" i="3"/>
  <c r="AF79" i="3"/>
  <c r="M77" i="2"/>
  <c r="U80" i="3"/>
  <c r="L77" i="2"/>
  <c r="Q80" i="3"/>
  <c r="K77" i="2"/>
  <c r="M80" i="3"/>
  <c r="J77" i="2"/>
  <c r="I80" i="3"/>
  <c r="I77" i="2"/>
  <c r="E80" i="3"/>
  <c r="N77" i="2"/>
  <c r="Y80" i="3"/>
  <c r="O77" i="2"/>
  <c r="AC80" i="3"/>
  <c r="AF80" i="3"/>
  <c r="M78" i="2"/>
  <c r="U81" i="3"/>
  <c r="L78" i="2"/>
  <c r="Q81" i="3"/>
  <c r="K78" i="2"/>
  <c r="M81" i="3"/>
  <c r="J78" i="2"/>
  <c r="I81" i="3"/>
  <c r="I78" i="2"/>
  <c r="E81" i="3"/>
  <c r="N78" i="2"/>
  <c r="Y81" i="3"/>
  <c r="O78" i="2"/>
  <c r="AC81" i="3"/>
  <c r="AF81" i="3"/>
  <c r="M79" i="2"/>
  <c r="U82" i="3"/>
  <c r="L79" i="2"/>
  <c r="Q82" i="3"/>
  <c r="K79" i="2"/>
  <c r="M82" i="3"/>
  <c r="J79" i="2"/>
  <c r="I82" i="3"/>
  <c r="I79" i="2"/>
  <c r="E82" i="3"/>
  <c r="N79" i="2"/>
  <c r="Y82" i="3"/>
  <c r="O79" i="2"/>
  <c r="AC82" i="3"/>
  <c r="AF82" i="3"/>
  <c r="M80" i="2"/>
  <c r="U83" i="3"/>
  <c r="L80" i="2"/>
  <c r="Q83" i="3"/>
  <c r="K80" i="2"/>
  <c r="M83" i="3"/>
  <c r="J80" i="2"/>
  <c r="I83" i="3"/>
  <c r="I80" i="2"/>
  <c r="E83" i="3"/>
  <c r="N80" i="2"/>
  <c r="Y83" i="3"/>
  <c r="O80" i="2"/>
  <c r="AC83" i="3"/>
  <c r="AF83" i="3"/>
  <c r="M81" i="2"/>
  <c r="U84" i="3"/>
  <c r="L81" i="2"/>
  <c r="Q84" i="3"/>
  <c r="K81" i="2"/>
  <c r="M84" i="3"/>
  <c r="J81" i="2"/>
  <c r="I84" i="3"/>
  <c r="I81" i="2"/>
  <c r="E84" i="3"/>
  <c r="N81" i="2"/>
  <c r="Y84" i="3"/>
  <c r="O81" i="2"/>
  <c r="AC84" i="3"/>
  <c r="AF84" i="3"/>
  <c r="M82" i="2"/>
  <c r="U85" i="3"/>
  <c r="L82" i="2"/>
  <c r="Q85" i="3"/>
  <c r="K82" i="2"/>
  <c r="M85" i="3"/>
  <c r="J82" i="2"/>
  <c r="I85" i="3"/>
  <c r="I82" i="2"/>
  <c r="E85" i="3"/>
  <c r="N82" i="2"/>
  <c r="Y85" i="3"/>
  <c r="O82" i="2"/>
  <c r="AC85" i="3"/>
  <c r="AF85" i="3"/>
  <c r="M83" i="2"/>
  <c r="U86" i="3"/>
  <c r="L83" i="2"/>
  <c r="Q86" i="3"/>
  <c r="K83" i="2"/>
  <c r="M86" i="3"/>
  <c r="J83" i="2"/>
  <c r="I86" i="3"/>
  <c r="I83" i="2"/>
  <c r="E86" i="3"/>
  <c r="N83" i="2"/>
  <c r="Y86" i="3"/>
  <c r="O83" i="2"/>
  <c r="AC86" i="3"/>
  <c r="AF86" i="3"/>
  <c r="M84" i="2"/>
  <c r="U87" i="3"/>
  <c r="L84" i="2"/>
  <c r="Q87" i="3"/>
  <c r="K84" i="2"/>
  <c r="M87" i="3"/>
  <c r="J84" i="2"/>
  <c r="I87" i="3"/>
  <c r="I84" i="2"/>
  <c r="E87" i="3"/>
  <c r="N84" i="2"/>
  <c r="Y87" i="3"/>
  <c r="O84" i="2"/>
  <c r="AC87" i="3"/>
  <c r="AF87" i="3"/>
  <c r="M85" i="2"/>
  <c r="U88" i="3"/>
  <c r="L85" i="2"/>
  <c r="Q88" i="3"/>
  <c r="K85" i="2"/>
  <c r="M88" i="3"/>
  <c r="J85" i="2"/>
  <c r="I88" i="3"/>
  <c r="I85" i="2"/>
  <c r="E88" i="3"/>
  <c r="N85" i="2"/>
  <c r="Y88" i="3"/>
  <c r="O85" i="2"/>
  <c r="AC88" i="3"/>
  <c r="AF88" i="3"/>
  <c r="M86" i="2"/>
  <c r="U89" i="3"/>
  <c r="L86" i="2"/>
  <c r="Q89" i="3"/>
  <c r="K86" i="2"/>
  <c r="M89" i="3"/>
  <c r="J86" i="2"/>
  <c r="I89" i="3"/>
  <c r="I86" i="2"/>
  <c r="E89" i="3"/>
  <c r="N86" i="2"/>
  <c r="Y89" i="3"/>
  <c r="O86" i="2"/>
  <c r="AC89" i="3"/>
  <c r="AF89" i="3"/>
  <c r="M87" i="2"/>
  <c r="U90" i="3"/>
  <c r="L87" i="2"/>
  <c r="Q90" i="3"/>
  <c r="K87" i="2"/>
  <c r="M90" i="3"/>
  <c r="J87" i="2"/>
  <c r="I90" i="3"/>
  <c r="I87" i="2"/>
  <c r="E90" i="3"/>
  <c r="N87" i="2"/>
  <c r="Y90" i="3"/>
  <c r="O87" i="2"/>
  <c r="AC90" i="3"/>
  <c r="AF90" i="3"/>
  <c r="M88" i="2"/>
  <c r="U91" i="3"/>
  <c r="L88" i="2"/>
  <c r="Q91" i="3"/>
  <c r="K88" i="2"/>
  <c r="M91" i="3"/>
  <c r="J88" i="2"/>
  <c r="I91" i="3"/>
  <c r="I88" i="2"/>
  <c r="E91" i="3"/>
  <c r="N88" i="2"/>
  <c r="Y91" i="3"/>
  <c r="O88" i="2"/>
  <c r="AC91" i="3"/>
  <c r="AF91" i="3"/>
  <c r="M89" i="2"/>
  <c r="U92" i="3"/>
  <c r="L89" i="2"/>
  <c r="Q92" i="3"/>
  <c r="K89" i="2"/>
  <c r="M92" i="3"/>
  <c r="J89" i="2"/>
  <c r="I92" i="3"/>
  <c r="I89" i="2"/>
  <c r="E92" i="3"/>
  <c r="N89" i="2"/>
  <c r="Y92" i="3"/>
  <c r="O89" i="2"/>
  <c r="AC92" i="3"/>
  <c r="AF92" i="3"/>
  <c r="M90" i="2"/>
  <c r="U93" i="3"/>
  <c r="L90" i="2"/>
  <c r="Q93" i="3"/>
  <c r="K90" i="2"/>
  <c r="M93" i="3"/>
  <c r="J90" i="2"/>
  <c r="I93" i="3"/>
  <c r="I90" i="2"/>
  <c r="E93" i="3"/>
  <c r="N90" i="2"/>
  <c r="Y93" i="3"/>
  <c r="O90" i="2"/>
  <c r="AC93" i="3"/>
  <c r="AF93" i="3"/>
  <c r="M91" i="2"/>
  <c r="U94" i="3"/>
  <c r="L91" i="2"/>
  <c r="Q94" i="3"/>
  <c r="K91" i="2"/>
  <c r="M94" i="3"/>
  <c r="J91" i="2"/>
  <c r="I94" i="3"/>
  <c r="I91" i="2"/>
  <c r="E94" i="3"/>
  <c r="N91" i="2"/>
  <c r="Y94" i="3"/>
  <c r="O91" i="2"/>
  <c r="AC94" i="3"/>
  <c r="AF94" i="3"/>
  <c r="M92" i="2"/>
  <c r="U95" i="3"/>
  <c r="L92" i="2"/>
  <c r="Q95" i="3"/>
  <c r="K92" i="2"/>
  <c r="M95" i="3"/>
  <c r="J92" i="2"/>
  <c r="I95" i="3"/>
  <c r="I92" i="2"/>
  <c r="E95" i="3"/>
  <c r="N92" i="2"/>
  <c r="Y95" i="3"/>
  <c r="O92" i="2"/>
  <c r="AC95" i="3"/>
  <c r="AF95" i="3"/>
  <c r="M93" i="2"/>
  <c r="U96" i="3"/>
  <c r="L93" i="2"/>
  <c r="Q96" i="3"/>
  <c r="K93" i="2"/>
  <c r="M96" i="3"/>
  <c r="J93" i="2"/>
  <c r="I96" i="3"/>
  <c r="I93" i="2"/>
  <c r="E96" i="3"/>
  <c r="N93" i="2"/>
  <c r="Y96" i="3"/>
  <c r="O93" i="2"/>
  <c r="AC96" i="3"/>
  <c r="AF96" i="3"/>
  <c r="M94" i="2"/>
  <c r="U97" i="3"/>
  <c r="L94" i="2"/>
  <c r="Q97" i="3"/>
  <c r="K94" i="2"/>
  <c r="M97" i="3"/>
  <c r="J94" i="2"/>
  <c r="I97" i="3"/>
  <c r="I94" i="2"/>
  <c r="E97" i="3"/>
  <c r="N94" i="2"/>
  <c r="Y97" i="3"/>
  <c r="O94" i="2"/>
  <c r="AC97" i="3"/>
  <c r="AF97" i="3"/>
  <c r="M95" i="2"/>
  <c r="U98" i="3"/>
  <c r="L95" i="2"/>
  <c r="Q98" i="3"/>
  <c r="K95" i="2"/>
  <c r="M98" i="3"/>
  <c r="J95" i="2"/>
  <c r="I98" i="3"/>
  <c r="I95" i="2"/>
  <c r="E98" i="3"/>
  <c r="N95" i="2"/>
  <c r="Y98" i="3"/>
  <c r="O95" i="2"/>
  <c r="AC98" i="3"/>
  <c r="AF98" i="3"/>
  <c r="M96" i="2"/>
  <c r="U99" i="3"/>
  <c r="L96" i="2"/>
  <c r="Q99" i="3"/>
  <c r="K96" i="2"/>
  <c r="M99" i="3"/>
  <c r="J96" i="2"/>
  <c r="I99" i="3"/>
  <c r="I96" i="2"/>
  <c r="E99" i="3"/>
  <c r="N96" i="2"/>
  <c r="Y99" i="3"/>
  <c r="O96" i="2"/>
  <c r="AC99" i="3"/>
  <c r="AF99" i="3"/>
  <c r="M97" i="2"/>
  <c r="U100" i="3"/>
  <c r="L97" i="2"/>
  <c r="Q100" i="3"/>
  <c r="K97" i="2"/>
  <c r="M100" i="3"/>
  <c r="J97" i="2"/>
  <c r="I100" i="3"/>
  <c r="I97" i="2"/>
  <c r="E100" i="3"/>
  <c r="N97" i="2"/>
  <c r="Y100" i="3"/>
  <c r="O97" i="2"/>
  <c r="AC100" i="3"/>
  <c r="AF100" i="3"/>
  <c r="M98" i="2"/>
  <c r="U101" i="3"/>
  <c r="L98" i="2"/>
  <c r="Q101" i="3"/>
  <c r="K98" i="2"/>
  <c r="M101" i="3"/>
  <c r="J98" i="2"/>
  <c r="I101" i="3"/>
  <c r="I98" i="2"/>
  <c r="E101" i="3"/>
  <c r="N98" i="2"/>
  <c r="Y101" i="3"/>
  <c r="O98" i="2"/>
  <c r="AC101" i="3"/>
  <c r="AF101" i="3"/>
  <c r="M99" i="2"/>
  <c r="U102" i="3"/>
  <c r="L99" i="2"/>
  <c r="Q102" i="3"/>
  <c r="K99" i="2"/>
  <c r="M102" i="3"/>
  <c r="J99" i="2"/>
  <c r="I102" i="3"/>
  <c r="I99" i="2"/>
  <c r="E102" i="3"/>
  <c r="N99" i="2"/>
  <c r="Y102" i="3"/>
  <c r="O99" i="2"/>
  <c r="AC102" i="3"/>
  <c r="AF102" i="3"/>
  <c r="M100" i="2"/>
  <c r="U103" i="3"/>
  <c r="L100" i="2"/>
  <c r="Q103" i="3"/>
  <c r="K100" i="2"/>
  <c r="M103" i="3"/>
  <c r="J100" i="2"/>
  <c r="I103" i="3"/>
  <c r="I100" i="2"/>
  <c r="E103" i="3"/>
  <c r="N100" i="2"/>
  <c r="Y103" i="3"/>
  <c r="O100" i="2"/>
  <c r="AC103" i="3"/>
  <c r="AF103" i="3"/>
  <c r="M101" i="2"/>
  <c r="U104" i="3"/>
  <c r="L101" i="2"/>
  <c r="Q104" i="3"/>
  <c r="K101" i="2"/>
  <c r="M104" i="3"/>
  <c r="J101" i="2"/>
  <c r="I104" i="3"/>
  <c r="I101" i="2"/>
  <c r="E104" i="3"/>
  <c r="N101" i="2"/>
  <c r="Y104" i="3"/>
  <c r="O101" i="2"/>
  <c r="AC104" i="3"/>
  <c r="AF104" i="3"/>
  <c r="M102" i="2"/>
  <c r="U105" i="3"/>
  <c r="L102" i="2"/>
  <c r="Q105" i="3"/>
  <c r="K102" i="2"/>
  <c r="M105" i="3"/>
  <c r="J102" i="2"/>
  <c r="I105" i="3"/>
  <c r="I102" i="2"/>
  <c r="E105" i="3"/>
  <c r="N102" i="2"/>
  <c r="Y105" i="3"/>
  <c r="O102" i="2"/>
  <c r="AC105" i="3"/>
  <c r="AF105" i="3"/>
  <c r="M103" i="2"/>
  <c r="U106" i="3"/>
  <c r="L103" i="2"/>
  <c r="Q106" i="3"/>
  <c r="K103" i="2"/>
  <c r="M106" i="3"/>
  <c r="J103" i="2"/>
  <c r="I106" i="3"/>
  <c r="I103" i="2"/>
  <c r="E106" i="3"/>
  <c r="N103" i="2"/>
  <c r="Y106" i="3"/>
  <c r="O103" i="2"/>
  <c r="AC106" i="3"/>
  <c r="AF106" i="3"/>
  <c r="M104" i="2"/>
  <c r="U107" i="3"/>
  <c r="L104" i="2"/>
  <c r="Q107" i="3"/>
  <c r="K104" i="2"/>
  <c r="M107" i="3"/>
  <c r="J104" i="2"/>
  <c r="I107" i="3"/>
  <c r="I104" i="2"/>
  <c r="E107" i="3"/>
  <c r="N104" i="2"/>
  <c r="Y107" i="3"/>
  <c r="O104" i="2"/>
  <c r="AC107" i="3"/>
  <c r="AF107" i="3"/>
  <c r="M105" i="2"/>
  <c r="U108" i="3"/>
  <c r="L105" i="2"/>
  <c r="Q108" i="3"/>
  <c r="K105" i="2"/>
  <c r="M108" i="3"/>
  <c r="J105" i="2"/>
  <c r="I108" i="3"/>
  <c r="I105" i="2"/>
  <c r="E108" i="3"/>
  <c r="N105" i="2"/>
  <c r="Y108" i="3"/>
  <c r="O105" i="2"/>
  <c r="AC108" i="3"/>
  <c r="AF108" i="3"/>
  <c r="M106" i="2"/>
  <c r="U109" i="3"/>
  <c r="L106" i="2"/>
  <c r="Q109" i="3"/>
  <c r="K106" i="2"/>
  <c r="M109" i="3"/>
  <c r="J106" i="2"/>
  <c r="I109" i="3"/>
  <c r="I106" i="2"/>
  <c r="E109" i="3"/>
  <c r="N106" i="2"/>
  <c r="Y109" i="3"/>
  <c r="O106" i="2"/>
  <c r="AC109" i="3"/>
  <c r="AF109" i="3"/>
  <c r="M107" i="2"/>
  <c r="U110" i="3"/>
  <c r="L107" i="2"/>
  <c r="Q110" i="3"/>
  <c r="K107" i="2"/>
  <c r="M110" i="3"/>
  <c r="J107" i="2"/>
  <c r="I110" i="3"/>
  <c r="I107" i="2"/>
  <c r="E110" i="3"/>
  <c r="N107" i="2"/>
  <c r="Y110" i="3"/>
  <c r="O107" i="2"/>
  <c r="AC110" i="3"/>
  <c r="AF110" i="3"/>
  <c r="M108" i="2"/>
  <c r="U111" i="3"/>
  <c r="L108" i="2"/>
  <c r="Q111" i="3"/>
  <c r="K108" i="2"/>
  <c r="M111" i="3"/>
  <c r="J108" i="2"/>
  <c r="I111" i="3"/>
  <c r="I108" i="2"/>
  <c r="E111" i="3"/>
  <c r="N108" i="2"/>
  <c r="Y111" i="3"/>
  <c r="O108" i="2"/>
  <c r="AC111" i="3"/>
  <c r="AF111" i="3"/>
  <c r="M109" i="2"/>
  <c r="U112" i="3"/>
  <c r="L109" i="2"/>
  <c r="Q112" i="3"/>
  <c r="K109" i="2"/>
  <c r="M112" i="3"/>
  <c r="J109" i="2"/>
  <c r="I112" i="3"/>
  <c r="I109" i="2"/>
  <c r="E112" i="3"/>
  <c r="N109" i="2"/>
  <c r="Y112" i="3"/>
  <c r="O109" i="2"/>
  <c r="AC112" i="3"/>
  <c r="AF112" i="3"/>
  <c r="M110" i="2"/>
  <c r="U113" i="3"/>
  <c r="L110" i="2"/>
  <c r="Q113" i="3"/>
  <c r="K110" i="2"/>
  <c r="M113" i="3"/>
  <c r="J110" i="2"/>
  <c r="I113" i="3"/>
  <c r="I110" i="2"/>
  <c r="E113" i="3"/>
  <c r="N110" i="2"/>
  <c r="Y113" i="3"/>
  <c r="O110" i="2"/>
  <c r="AC113" i="3"/>
  <c r="AF113" i="3"/>
  <c r="M111" i="2"/>
  <c r="U114" i="3"/>
  <c r="L111" i="2"/>
  <c r="Q114" i="3"/>
  <c r="K111" i="2"/>
  <c r="M114" i="3"/>
  <c r="J111" i="2"/>
  <c r="I114" i="3"/>
  <c r="I111" i="2"/>
  <c r="E114" i="3"/>
  <c r="N111" i="2"/>
  <c r="Y114" i="3"/>
  <c r="O111" i="2"/>
  <c r="AC114" i="3"/>
  <c r="AF114" i="3"/>
  <c r="M112" i="2"/>
  <c r="U115" i="3"/>
  <c r="L112" i="2"/>
  <c r="Q115" i="3"/>
  <c r="K112" i="2"/>
  <c r="M115" i="3"/>
  <c r="J112" i="2"/>
  <c r="I115" i="3"/>
  <c r="I112" i="2"/>
  <c r="E115" i="3"/>
  <c r="N112" i="2"/>
  <c r="Y115" i="3"/>
  <c r="O112" i="2"/>
  <c r="AC115" i="3"/>
  <c r="AF115" i="3"/>
  <c r="M113" i="2"/>
  <c r="U116" i="3"/>
  <c r="L113" i="2"/>
  <c r="Q116" i="3"/>
  <c r="K113" i="2"/>
  <c r="M116" i="3"/>
  <c r="J113" i="2"/>
  <c r="I116" i="3"/>
  <c r="I113" i="2"/>
  <c r="E116" i="3"/>
  <c r="N113" i="2"/>
  <c r="Y116" i="3"/>
  <c r="O113" i="2"/>
  <c r="AC116" i="3"/>
  <c r="AF116" i="3"/>
  <c r="M114" i="2"/>
  <c r="U117" i="3"/>
  <c r="L114" i="2"/>
  <c r="Q117" i="3"/>
  <c r="K114" i="2"/>
  <c r="M117" i="3"/>
  <c r="J114" i="2"/>
  <c r="I117" i="3"/>
  <c r="I114" i="2"/>
  <c r="E117" i="3"/>
  <c r="N114" i="2"/>
  <c r="Y117" i="3"/>
  <c r="O114" i="2"/>
  <c r="AC117" i="3"/>
  <c r="AF117" i="3"/>
  <c r="M115" i="2"/>
  <c r="U118" i="3"/>
  <c r="L115" i="2"/>
  <c r="Q118" i="3"/>
  <c r="K115" i="2"/>
  <c r="M118" i="3"/>
  <c r="J115" i="2"/>
  <c r="I118" i="3"/>
  <c r="I115" i="2"/>
  <c r="E118" i="3"/>
  <c r="N115" i="2"/>
  <c r="Y118" i="3"/>
  <c r="O115" i="2"/>
  <c r="AC118" i="3"/>
  <c r="AF118" i="3"/>
  <c r="M116" i="2"/>
  <c r="U119" i="3"/>
  <c r="L116" i="2"/>
  <c r="Q119" i="3"/>
  <c r="K116" i="2"/>
  <c r="M119" i="3"/>
  <c r="J116" i="2"/>
  <c r="I119" i="3"/>
  <c r="I116" i="2"/>
  <c r="E119" i="3"/>
  <c r="N116" i="2"/>
  <c r="Y119" i="3"/>
  <c r="O116" i="2"/>
  <c r="AC119" i="3"/>
  <c r="AF119" i="3"/>
  <c r="M117" i="2"/>
  <c r="U120" i="3"/>
  <c r="L117" i="2"/>
  <c r="Q120" i="3"/>
  <c r="K117" i="2"/>
  <c r="M120" i="3"/>
  <c r="J117" i="2"/>
  <c r="I120" i="3"/>
  <c r="I117" i="2"/>
  <c r="E120" i="3"/>
  <c r="N117" i="2"/>
  <c r="Y120" i="3"/>
  <c r="O117" i="2"/>
  <c r="AC120" i="3"/>
  <c r="AF120" i="3"/>
  <c r="M118" i="2"/>
  <c r="U121" i="3"/>
  <c r="L118" i="2"/>
  <c r="Q121" i="3"/>
  <c r="K118" i="2"/>
  <c r="M121" i="3"/>
  <c r="J118" i="2"/>
  <c r="I121" i="3"/>
  <c r="I118" i="2"/>
  <c r="E121" i="3"/>
  <c r="N118" i="2"/>
  <c r="Y121" i="3"/>
  <c r="O118" i="2"/>
  <c r="AC121" i="3"/>
  <c r="AF121" i="3"/>
  <c r="M119" i="2"/>
  <c r="U122" i="3"/>
  <c r="L119" i="2"/>
  <c r="Q122" i="3"/>
  <c r="K119" i="2"/>
  <c r="M122" i="3"/>
  <c r="J119" i="2"/>
  <c r="I122" i="3"/>
  <c r="I119" i="2"/>
  <c r="E122" i="3"/>
  <c r="N119" i="2"/>
  <c r="Y122" i="3"/>
  <c r="O119" i="2"/>
  <c r="AC122" i="3"/>
  <c r="AF122" i="3"/>
  <c r="M120" i="2"/>
  <c r="U123" i="3"/>
  <c r="L120" i="2"/>
  <c r="Q123" i="3"/>
  <c r="K120" i="2"/>
  <c r="M123" i="3"/>
  <c r="J120" i="2"/>
  <c r="I123" i="3"/>
  <c r="I120" i="2"/>
  <c r="E123" i="3"/>
  <c r="N120" i="2"/>
  <c r="Y123" i="3"/>
  <c r="O120" i="2"/>
  <c r="AC123" i="3"/>
  <c r="AF123" i="3"/>
  <c r="M121" i="2"/>
  <c r="U124" i="3"/>
  <c r="L121" i="2"/>
  <c r="Q124" i="3"/>
  <c r="K121" i="2"/>
  <c r="M124" i="3"/>
  <c r="J121" i="2"/>
  <c r="I124" i="3"/>
  <c r="I121" i="2"/>
  <c r="E124" i="3"/>
  <c r="N121" i="2"/>
  <c r="Y124" i="3"/>
  <c r="O121" i="2"/>
  <c r="AC124" i="3"/>
  <c r="AF124" i="3"/>
  <c r="M122" i="2"/>
  <c r="U125" i="3"/>
  <c r="L122" i="2"/>
  <c r="Q125" i="3"/>
  <c r="K122" i="2"/>
  <c r="M125" i="3"/>
  <c r="J122" i="2"/>
  <c r="I125" i="3"/>
  <c r="I122" i="2"/>
  <c r="E125" i="3"/>
  <c r="N122" i="2"/>
  <c r="Y125" i="3"/>
  <c r="O122" i="2"/>
  <c r="AC125" i="3"/>
  <c r="AF125" i="3"/>
  <c r="M123" i="2"/>
  <c r="U126" i="3"/>
  <c r="L123" i="2"/>
  <c r="Q126" i="3"/>
  <c r="K123" i="2"/>
  <c r="M126" i="3"/>
  <c r="J123" i="2"/>
  <c r="I126" i="3"/>
  <c r="I123" i="2"/>
  <c r="E126" i="3"/>
  <c r="N123" i="2"/>
  <c r="Y126" i="3"/>
  <c r="O123" i="2"/>
  <c r="AC126" i="3"/>
  <c r="AF126" i="3"/>
  <c r="M124" i="2"/>
  <c r="U127" i="3"/>
  <c r="L124" i="2"/>
  <c r="Q127" i="3"/>
  <c r="K124" i="2"/>
  <c r="M127" i="3"/>
  <c r="J124" i="2"/>
  <c r="I127" i="3"/>
  <c r="I124" i="2"/>
  <c r="E127" i="3"/>
  <c r="N124" i="2"/>
  <c r="Y127" i="3"/>
  <c r="O124" i="2"/>
  <c r="AC127" i="3"/>
  <c r="AF127" i="3"/>
  <c r="M125" i="2"/>
  <c r="U128" i="3"/>
  <c r="L125" i="2"/>
  <c r="Q128" i="3"/>
  <c r="K125" i="2"/>
  <c r="M128" i="3"/>
  <c r="J125" i="2"/>
  <c r="I128" i="3"/>
  <c r="I125" i="2"/>
  <c r="E128" i="3"/>
  <c r="N125" i="2"/>
  <c r="Y128" i="3"/>
  <c r="O125" i="2"/>
  <c r="AC128" i="3"/>
  <c r="AF128" i="3"/>
  <c r="M126" i="2"/>
  <c r="U129" i="3"/>
  <c r="L126" i="2"/>
  <c r="Q129" i="3"/>
  <c r="K126" i="2"/>
  <c r="M129" i="3"/>
  <c r="J126" i="2"/>
  <c r="I129" i="3"/>
  <c r="I126" i="2"/>
  <c r="E129" i="3"/>
  <c r="N126" i="2"/>
  <c r="Y129" i="3"/>
  <c r="O126" i="2"/>
  <c r="AC129" i="3"/>
  <c r="AF129" i="3"/>
  <c r="M127" i="2"/>
  <c r="U130" i="3"/>
  <c r="L127" i="2"/>
  <c r="Q130" i="3"/>
  <c r="K127" i="2"/>
  <c r="M130" i="3"/>
  <c r="J127" i="2"/>
  <c r="I130" i="3"/>
  <c r="I127" i="2"/>
  <c r="E130" i="3"/>
  <c r="N127" i="2"/>
  <c r="Y130" i="3"/>
  <c r="O127" i="2"/>
  <c r="AC130" i="3"/>
  <c r="AF130" i="3"/>
  <c r="M128" i="2"/>
  <c r="U131" i="3"/>
  <c r="L128" i="2"/>
  <c r="Q131" i="3"/>
  <c r="K128" i="2"/>
  <c r="M131" i="3"/>
  <c r="J128" i="2"/>
  <c r="I131" i="3"/>
  <c r="I128" i="2"/>
  <c r="E131" i="3"/>
  <c r="N128" i="2"/>
  <c r="Y131" i="3"/>
  <c r="O128" i="2"/>
  <c r="AC131" i="3"/>
  <c r="AF131" i="3"/>
  <c r="M129" i="2"/>
  <c r="U132" i="3"/>
  <c r="L129" i="2"/>
  <c r="Q132" i="3"/>
  <c r="K129" i="2"/>
  <c r="M132" i="3"/>
  <c r="J129" i="2"/>
  <c r="I132" i="3"/>
  <c r="I129" i="2"/>
  <c r="E132" i="3"/>
  <c r="N129" i="2"/>
  <c r="Y132" i="3"/>
  <c r="O129" i="2"/>
  <c r="AC132" i="3"/>
  <c r="AF132" i="3"/>
  <c r="M130" i="2"/>
  <c r="U133" i="3"/>
  <c r="L130" i="2"/>
  <c r="Q133" i="3"/>
  <c r="K130" i="2"/>
  <c r="M133" i="3"/>
  <c r="J130" i="2"/>
  <c r="I133" i="3"/>
  <c r="I130" i="2"/>
  <c r="E133" i="3"/>
  <c r="N130" i="2"/>
  <c r="Y133" i="3"/>
  <c r="O130" i="2"/>
  <c r="AC133" i="3"/>
  <c r="AF133" i="3"/>
  <c r="M131" i="2"/>
  <c r="U134" i="3"/>
  <c r="L131" i="2"/>
  <c r="Q134" i="3"/>
  <c r="K131" i="2"/>
  <c r="M134" i="3"/>
  <c r="J131" i="2"/>
  <c r="I134" i="3"/>
  <c r="I131" i="2"/>
  <c r="E134" i="3"/>
  <c r="N131" i="2"/>
  <c r="Y134" i="3"/>
  <c r="O131" i="2"/>
  <c r="AC134" i="3"/>
  <c r="AF134" i="3"/>
  <c r="M132" i="2"/>
  <c r="U135" i="3"/>
  <c r="L132" i="2"/>
  <c r="Q135" i="3"/>
  <c r="K132" i="2"/>
  <c r="M135" i="3"/>
  <c r="J132" i="2"/>
  <c r="I135" i="3"/>
  <c r="I132" i="2"/>
  <c r="E135" i="3"/>
  <c r="N132" i="2"/>
  <c r="Y135" i="3"/>
  <c r="O132" i="2"/>
  <c r="AC135" i="3"/>
  <c r="AF135" i="3"/>
  <c r="M133" i="2"/>
  <c r="U136" i="3"/>
  <c r="L133" i="2"/>
  <c r="Q136" i="3"/>
  <c r="K133" i="2"/>
  <c r="M136" i="3"/>
  <c r="J133" i="2"/>
  <c r="I136" i="3"/>
  <c r="I133" i="2"/>
  <c r="E136" i="3"/>
  <c r="N133" i="2"/>
  <c r="Y136" i="3"/>
  <c r="O133" i="2"/>
  <c r="AC136" i="3"/>
  <c r="AF136" i="3"/>
  <c r="M134" i="2"/>
  <c r="U137" i="3"/>
  <c r="L134" i="2"/>
  <c r="Q137" i="3"/>
  <c r="K134" i="2"/>
  <c r="M137" i="3"/>
  <c r="J134" i="2"/>
  <c r="I137" i="3"/>
  <c r="I134" i="2"/>
  <c r="E137" i="3"/>
  <c r="N134" i="2"/>
  <c r="Y137" i="3"/>
  <c r="O134" i="2"/>
  <c r="AC137" i="3"/>
  <c r="AF137" i="3"/>
  <c r="M135" i="2"/>
  <c r="U138" i="3"/>
  <c r="L135" i="2"/>
  <c r="Q138" i="3"/>
  <c r="K135" i="2"/>
  <c r="M138" i="3"/>
  <c r="J135" i="2"/>
  <c r="I138" i="3"/>
  <c r="I135" i="2"/>
  <c r="E138" i="3"/>
  <c r="N135" i="2"/>
  <c r="Y138" i="3"/>
  <c r="O135" i="2"/>
  <c r="AC138" i="3"/>
  <c r="AF138" i="3"/>
  <c r="M136" i="2"/>
  <c r="U139" i="3"/>
  <c r="L136" i="2"/>
  <c r="Q139" i="3"/>
  <c r="K136" i="2"/>
  <c r="M139" i="3"/>
  <c r="J136" i="2"/>
  <c r="I139" i="3"/>
  <c r="I136" i="2"/>
  <c r="E139" i="3"/>
  <c r="N136" i="2"/>
  <c r="Y139" i="3"/>
  <c r="O136" i="2"/>
  <c r="AC139" i="3"/>
  <c r="AF139" i="3"/>
  <c r="M137" i="2"/>
  <c r="U140" i="3"/>
  <c r="L137" i="2"/>
  <c r="Q140" i="3"/>
  <c r="K137" i="2"/>
  <c r="M140" i="3"/>
  <c r="J137" i="2"/>
  <c r="I140" i="3"/>
  <c r="I137" i="2"/>
  <c r="E140" i="3"/>
  <c r="N137" i="2"/>
  <c r="Y140" i="3"/>
  <c r="O137" i="2"/>
  <c r="AC140" i="3"/>
  <c r="AF140" i="3"/>
  <c r="M138" i="2"/>
  <c r="U141" i="3"/>
  <c r="L138" i="2"/>
  <c r="Q141" i="3"/>
  <c r="K138" i="2"/>
  <c r="M141" i="3"/>
  <c r="J138" i="2"/>
  <c r="I141" i="3"/>
  <c r="I138" i="2"/>
  <c r="E141" i="3"/>
  <c r="N138" i="2"/>
  <c r="Y141" i="3"/>
  <c r="O138" i="2"/>
  <c r="AC141" i="3"/>
  <c r="AF141" i="3"/>
  <c r="M139" i="2"/>
  <c r="U142" i="3"/>
  <c r="L139" i="2"/>
  <c r="Q142" i="3"/>
  <c r="K139" i="2"/>
  <c r="M142" i="3"/>
  <c r="J139" i="2"/>
  <c r="I142" i="3"/>
  <c r="I139" i="2"/>
  <c r="E142" i="3"/>
  <c r="N139" i="2"/>
  <c r="Y142" i="3"/>
  <c r="O139" i="2"/>
  <c r="AC142" i="3"/>
  <c r="AF142" i="3"/>
  <c r="M140" i="2"/>
  <c r="U143" i="3"/>
  <c r="L140" i="2"/>
  <c r="Q143" i="3"/>
  <c r="K140" i="2"/>
  <c r="M143" i="3"/>
  <c r="J140" i="2"/>
  <c r="I143" i="3"/>
  <c r="I140" i="2"/>
  <c r="E143" i="3"/>
  <c r="N140" i="2"/>
  <c r="Y143" i="3"/>
  <c r="O140" i="2"/>
  <c r="AC143" i="3"/>
  <c r="AF143" i="3"/>
  <c r="M141" i="2"/>
  <c r="U144" i="3"/>
  <c r="L141" i="2"/>
  <c r="Q144" i="3"/>
  <c r="K141" i="2"/>
  <c r="M144" i="3"/>
  <c r="J141" i="2"/>
  <c r="I144" i="3"/>
  <c r="I141" i="2"/>
  <c r="E144" i="3"/>
  <c r="N141" i="2"/>
  <c r="Y144" i="3"/>
  <c r="O141" i="2"/>
  <c r="AC144" i="3"/>
  <c r="AF144" i="3"/>
  <c r="M142" i="2"/>
  <c r="U145" i="3"/>
  <c r="L142" i="2"/>
  <c r="Q145" i="3"/>
  <c r="K142" i="2"/>
  <c r="M145" i="3"/>
  <c r="J142" i="2"/>
  <c r="I145" i="3"/>
  <c r="I142" i="2"/>
  <c r="E145" i="3"/>
  <c r="N142" i="2"/>
  <c r="Y145" i="3"/>
  <c r="O142" i="2"/>
  <c r="AC145" i="3"/>
  <c r="AF145" i="3"/>
  <c r="M143" i="2"/>
  <c r="U146" i="3"/>
  <c r="L143" i="2"/>
  <c r="Q146" i="3"/>
  <c r="K143" i="2"/>
  <c r="M146" i="3"/>
  <c r="J143" i="2"/>
  <c r="I146" i="3"/>
  <c r="I143" i="2"/>
  <c r="E146" i="3"/>
  <c r="N143" i="2"/>
  <c r="Y146" i="3"/>
  <c r="O143" i="2"/>
  <c r="AC146" i="3"/>
  <c r="AF146" i="3"/>
  <c r="M144" i="2"/>
  <c r="U147" i="3"/>
  <c r="L144" i="2"/>
  <c r="Q147" i="3"/>
  <c r="K144" i="2"/>
  <c r="M147" i="3"/>
  <c r="J144" i="2"/>
  <c r="I147" i="3"/>
  <c r="I144" i="2"/>
  <c r="E147" i="3"/>
  <c r="N144" i="2"/>
  <c r="Y147" i="3"/>
  <c r="O144" i="2"/>
  <c r="AC147" i="3"/>
  <c r="AF147" i="3"/>
  <c r="M145" i="2"/>
  <c r="U148" i="3"/>
  <c r="L145" i="2"/>
  <c r="Q148" i="3"/>
  <c r="K145" i="2"/>
  <c r="M148" i="3"/>
  <c r="J145" i="2"/>
  <c r="I148" i="3"/>
  <c r="I145" i="2"/>
  <c r="E148" i="3"/>
  <c r="N145" i="2"/>
  <c r="Y148" i="3"/>
  <c r="O145" i="2"/>
  <c r="AC148" i="3"/>
  <c r="AF148" i="3"/>
  <c r="M146" i="2"/>
  <c r="U149" i="3"/>
  <c r="L146" i="2"/>
  <c r="Q149" i="3"/>
  <c r="K146" i="2"/>
  <c r="M149" i="3"/>
  <c r="J146" i="2"/>
  <c r="I149" i="3"/>
  <c r="I146" i="2"/>
  <c r="E149" i="3"/>
  <c r="N146" i="2"/>
  <c r="Y149" i="3"/>
  <c r="O146" i="2"/>
  <c r="AC149" i="3"/>
  <c r="AF149" i="3"/>
  <c r="M147" i="2"/>
  <c r="U150" i="3"/>
  <c r="L147" i="2"/>
  <c r="Q150" i="3"/>
  <c r="K147" i="2"/>
  <c r="M150" i="3"/>
  <c r="J147" i="2"/>
  <c r="I150" i="3"/>
  <c r="I147" i="2"/>
  <c r="E150" i="3"/>
  <c r="N147" i="2"/>
  <c r="Y150" i="3"/>
  <c r="O147" i="2"/>
  <c r="AC150" i="3"/>
  <c r="AF150" i="3"/>
  <c r="M148" i="2"/>
  <c r="U151" i="3"/>
  <c r="L148" i="2"/>
  <c r="Q151" i="3"/>
  <c r="K148" i="2"/>
  <c r="M151" i="3"/>
  <c r="J148" i="2"/>
  <c r="I151" i="3"/>
  <c r="I148" i="2"/>
  <c r="E151" i="3"/>
  <c r="N148" i="2"/>
  <c r="Y151" i="3"/>
  <c r="O148" i="2"/>
  <c r="AC151" i="3"/>
  <c r="AF151" i="3"/>
  <c r="M149" i="2"/>
  <c r="U152" i="3"/>
  <c r="L149" i="2"/>
  <c r="Q152" i="3"/>
  <c r="K149" i="2"/>
  <c r="M152" i="3"/>
  <c r="J149" i="2"/>
  <c r="I152" i="3"/>
  <c r="I149" i="2"/>
  <c r="E152" i="3"/>
  <c r="N149" i="2"/>
  <c r="Y152" i="3"/>
  <c r="O149" i="2"/>
  <c r="AC152" i="3"/>
  <c r="AF152" i="3"/>
  <c r="M150" i="2"/>
  <c r="U153" i="3"/>
  <c r="L150" i="2"/>
  <c r="Q153" i="3"/>
  <c r="K150" i="2"/>
  <c r="M153" i="3"/>
  <c r="J150" i="2"/>
  <c r="I153" i="3"/>
  <c r="I150" i="2"/>
  <c r="E153" i="3"/>
  <c r="N150" i="2"/>
  <c r="Y153" i="3"/>
  <c r="O150" i="2"/>
  <c r="AC153" i="3"/>
  <c r="AF153" i="3"/>
  <c r="M151" i="2"/>
  <c r="U154" i="3"/>
  <c r="L151" i="2"/>
  <c r="Q154" i="3"/>
  <c r="K151" i="2"/>
  <c r="M154" i="3"/>
  <c r="J151" i="2"/>
  <c r="I154" i="3"/>
  <c r="I151" i="2"/>
  <c r="E154" i="3"/>
  <c r="N151" i="2"/>
  <c r="Y154" i="3"/>
  <c r="O151" i="2"/>
  <c r="AC154" i="3"/>
  <c r="AF154" i="3"/>
  <c r="M152" i="2"/>
  <c r="U155" i="3"/>
  <c r="L152" i="2"/>
  <c r="Q155" i="3"/>
  <c r="K152" i="2"/>
  <c r="M155" i="3"/>
  <c r="J152" i="2"/>
  <c r="I155" i="3"/>
  <c r="I152" i="2"/>
  <c r="E155" i="3"/>
  <c r="N152" i="2"/>
  <c r="Y155" i="3"/>
  <c r="O152" i="2"/>
  <c r="AC155" i="3"/>
  <c r="AF155" i="3"/>
  <c r="M153" i="2"/>
  <c r="U156" i="3"/>
  <c r="L153" i="2"/>
  <c r="Q156" i="3"/>
  <c r="K153" i="2"/>
  <c r="M156" i="3"/>
  <c r="J153" i="2"/>
  <c r="I156" i="3"/>
  <c r="I153" i="2"/>
  <c r="E156" i="3"/>
  <c r="N153" i="2"/>
  <c r="Y156" i="3"/>
  <c r="O153" i="2"/>
  <c r="AC156" i="3"/>
  <c r="AF156" i="3"/>
  <c r="M154" i="2"/>
  <c r="U157" i="3"/>
  <c r="L154" i="2"/>
  <c r="Q157" i="3"/>
  <c r="K154" i="2"/>
  <c r="M157" i="3"/>
  <c r="J154" i="2"/>
  <c r="I157" i="3"/>
  <c r="I154" i="2"/>
  <c r="E157" i="3"/>
  <c r="N154" i="2"/>
  <c r="Y157" i="3"/>
  <c r="O154" i="2"/>
  <c r="AC157" i="3"/>
  <c r="AF157" i="3"/>
  <c r="M155" i="2"/>
  <c r="U158" i="3"/>
  <c r="L155" i="2"/>
  <c r="Q158" i="3"/>
  <c r="K155" i="2"/>
  <c r="M158" i="3"/>
  <c r="J155" i="2"/>
  <c r="I158" i="3"/>
  <c r="I155" i="2"/>
  <c r="E158" i="3"/>
  <c r="N155" i="2"/>
  <c r="Y158" i="3"/>
  <c r="O155" i="2"/>
  <c r="AC158" i="3"/>
  <c r="AF158" i="3"/>
  <c r="M156" i="2"/>
  <c r="U159" i="3"/>
  <c r="L156" i="2"/>
  <c r="Q159" i="3"/>
  <c r="K156" i="2"/>
  <c r="M159" i="3"/>
  <c r="J156" i="2"/>
  <c r="I159" i="3"/>
  <c r="I156" i="2"/>
  <c r="E159" i="3"/>
  <c r="N156" i="2"/>
  <c r="Y159" i="3"/>
  <c r="O156" i="2"/>
  <c r="AC159" i="3"/>
  <c r="AF159" i="3"/>
  <c r="M157" i="2"/>
  <c r="U160" i="3"/>
  <c r="L157" i="2"/>
  <c r="Q160" i="3"/>
  <c r="K157" i="2"/>
  <c r="M160" i="3"/>
  <c r="J157" i="2"/>
  <c r="I160" i="3"/>
  <c r="I157" i="2"/>
  <c r="E160" i="3"/>
  <c r="N157" i="2"/>
  <c r="Y160" i="3"/>
  <c r="O157" i="2"/>
  <c r="AC160" i="3"/>
  <c r="AF160" i="3"/>
  <c r="M158" i="2"/>
  <c r="U161" i="3"/>
  <c r="L158" i="2"/>
  <c r="Q161" i="3"/>
  <c r="K158" i="2"/>
  <c r="M161" i="3"/>
  <c r="J158" i="2"/>
  <c r="I161" i="3"/>
  <c r="I158" i="2"/>
  <c r="E161" i="3"/>
  <c r="N158" i="2"/>
  <c r="Y161" i="3"/>
  <c r="O158" i="2"/>
  <c r="AC161" i="3"/>
  <c r="AF161" i="3"/>
  <c r="M159" i="2"/>
  <c r="U162" i="3"/>
  <c r="L159" i="2"/>
  <c r="Q162" i="3"/>
  <c r="K159" i="2"/>
  <c r="M162" i="3"/>
  <c r="J159" i="2"/>
  <c r="I162" i="3"/>
  <c r="I159" i="2"/>
  <c r="E162" i="3"/>
  <c r="N159" i="2"/>
  <c r="Y162" i="3"/>
  <c r="O159" i="2"/>
  <c r="AC162" i="3"/>
  <c r="AF162" i="3"/>
  <c r="M160" i="2"/>
  <c r="U163" i="3"/>
  <c r="L160" i="2"/>
  <c r="Q163" i="3"/>
  <c r="K160" i="2"/>
  <c r="M163" i="3"/>
  <c r="J160" i="2"/>
  <c r="I163" i="3"/>
  <c r="I160" i="2"/>
  <c r="E163" i="3"/>
  <c r="N160" i="2"/>
  <c r="Y163" i="3"/>
  <c r="O160" i="2"/>
  <c r="AC163" i="3"/>
  <c r="AF163" i="3"/>
  <c r="M161" i="2"/>
  <c r="U164" i="3"/>
  <c r="L161" i="2"/>
  <c r="Q164" i="3"/>
  <c r="K161" i="2"/>
  <c r="M164" i="3"/>
  <c r="J161" i="2"/>
  <c r="I164" i="3"/>
  <c r="I161" i="2"/>
  <c r="E164" i="3"/>
  <c r="N161" i="2"/>
  <c r="Y164" i="3"/>
  <c r="O161" i="2"/>
  <c r="AC164" i="3"/>
  <c r="AF164" i="3"/>
  <c r="M162" i="2"/>
  <c r="U165" i="3"/>
  <c r="L162" i="2"/>
  <c r="Q165" i="3"/>
  <c r="K162" i="2"/>
  <c r="M165" i="3"/>
  <c r="J162" i="2"/>
  <c r="I165" i="3"/>
  <c r="I162" i="2"/>
  <c r="E165" i="3"/>
  <c r="N162" i="2"/>
  <c r="Y165" i="3"/>
  <c r="O162" i="2"/>
  <c r="AC165" i="3"/>
  <c r="AF165" i="3"/>
  <c r="M163" i="2"/>
  <c r="U166" i="3"/>
  <c r="L163" i="2"/>
  <c r="Q166" i="3"/>
  <c r="K163" i="2"/>
  <c r="M166" i="3"/>
  <c r="J163" i="2"/>
  <c r="I166" i="3"/>
  <c r="I163" i="2"/>
  <c r="E166" i="3"/>
  <c r="N163" i="2"/>
  <c r="Y166" i="3"/>
  <c r="O163" i="2"/>
  <c r="AC166" i="3"/>
  <c r="AF166" i="3"/>
  <c r="M164" i="2"/>
  <c r="U167" i="3"/>
  <c r="L164" i="2"/>
  <c r="Q167" i="3"/>
  <c r="K164" i="2"/>
  <c r="M167" i="3"/>
  <c r="J164" i="2"/>
  <c r="I167" i="3"/>
  <c r="I164" i="2"/>
  <c r="E167" i="3"/>
  <c r="N164" i="2"/>
  <c r="Y167" i="3"/>
  <c r="O164" i="2"/>
  <c r="AC167" i="3"/>
  <c r="AF167" i="3"/>
  <c r="M165" i="2"/>
  <c r="U168" i="3"/>
  <c r="L165" i="2"/>
  <c r="Q168" i="3"/>
  <c r="K165" i="2"/>
  <c r="M168" i="3"/>
  <c r="J165" i="2"/>
  <c r="I168" i="3"/>
  <c r="I165" i="2"/>
  <c r="E168" i="3"/>
  <c r="N165" i="2"/>
  <c r="Y168" i="3"/>
  <c r="O165" i="2"/>
  <c r="AC168" i="3"/>
  <c r="AF168" i="3"/>
  <c r="M166" i="2"/>
  <c r="U169" i="3"/>
  <c r="L166" i="2"/>
  <c r="Q169" i="3"/>
  <c r="K166" i="2"/>
  <c r="M169" i="3"/>
  <c r="J166" i="2"/>
  <c r="I169" i="3"/>
  <c r="I166" i="2"/>
  <c r="E169" i="3"/>
  <c r="N166" i="2"/>
  <c r="Y169" i="3"/>
  <c r="O166" i="2"/>
  <c r="AC169" i="3"/>
  <c r="AF169" i="3"/>
  <c r="M167" i="2"/>
  <c r="U170" i="3"/>
  <c r="L167" i="2"/>
  <c r="Q170" i="3"/>
  <c r="K167" i="2"/>
  <c r="M170" i="3"/>
  <c r="J167" i="2"/>
  <c r="I170" i="3"/>
  <c r="I167" i="2"/>
  <c r="E170" i="3"/>
  <c r="N167" i="2"/>
  <c r="Y170" i="3"/>
  <c r="O167" i="2"/>
  <c r="AC170" i="3"/>
  <c r="AF170" i="3"/>
  <c r="M168" i="2"/>
  <c r="U171" i="3"/>
  <c r="L168" i="2"/>
  <c r="Q171" i="3"/>
  <c r="K168" i="2"/>
  <c r="M171" i="3"/>
  <c r="J168" i="2"/>
  <c r="I171" i="3"/>
  <c r="I168" i="2"/>
  <c r="E171" i="3"/>
  <c r="N168" i="2"/>
  <c r="Y171" i="3"/>
  <c r="O168" i="2"/>
  <c r="AC171" i="3"/>
  <c r="AF171" i="3"/>
  <c r="M169" i="2"/>
  <c r="U172" i="3"/>
  <c r="L169" i="2"/>
  <c r="Q172" i="3"/>
  <c r="K169" i="2"/>
  <c r="M172" i="3"/>
  <c r="J169" i="2"/>
  <c r="I172" i="3"/>
  <c r="I169" i="2"/>
  <c r="E172" i="3"/>
  <c r="N169" i="2"/>
  <c r="Y172" i="3"/>
  <c r="O169" i="2"/>
  <c r="AC172" i="3"/>
  <c r="AF172" i="3"/>
  <c r="M170" i="2"/>
  <c r="U173" i="3"/>
  <c r="L170" i="2"/>
  <c r="Q173" i="3"/>
  <c r="K170" i="2"/>
  <c r="M173" i="3"/>
  <c r="J170" i="2"/>
  <c r="I173" i="3"/>
  <c r="I170" i="2"/>
  <c r="E173" i="3"/>
  <c r="N170" i="2"/>
  <c r="Y173" i="3"/>
  <c r="O170" i="2"/>
  <c r="AC173" i="3"/>
  <c r="AF173" i="3"/>
  <c r="M171" i="2"/>
  <c r="U174" i="3"/>
  <c r="L171" i="2"/>
  <c r="Q174" i="3"/>
  <c r="K171" i="2"/>
  <c r="M174" i="3"/>
  <c r="J171" i="2"/>
  <c r="I174" i="3"/>
  <c r="I171" i="2"/>
  <c r="E174" i="3"/>
  <c r="N171" i="2"/>
  <c r="Y174" i="3"/>
  <c r="O171" i="2"/>
  <c r="AC174" i="3"/>
  <c r="AF174" i="3"/>
  <c r="M172" i="2"/>
  <c r="U175" i="3"/>
  <c r="L172" i="2"/>
  <c r="Q175" i="3"/>
  <c r="K172" i="2"/>
  <c r="M175" i="3"/>
  <c r="J172" i="2"/>
  <c r="I175" i="3"/>
  <c r="I172" i="2"/>
  <c r="E175" i="3"/>
  <c r="N172" i="2"/>
  <c r="Y175" i="3"/>
  <c r="O172" i="2"/>
  <c r="AC175" i="3"/>
  <c r="AF175" i="3"/>
  <c r="M173" i="2"/>
  <c r="U176" i="3"/>
  <c r="L173" i="2"/>
  <c r="Q176" i="3"/>
  <c r="K173" i="2"/>
  <c r="M176" i="3"/>
  <c r="J173" i="2"/>
  <c r="I176" i="3"/>
  <c r="I173" i="2"/>
  <c r="E176" i="3"/>
  <c r="N173" i="2"/>
  <c r="Y176" i="3"/>
  <c r="O173" i="2"/>
  <c r="AC176" i="3"/>
  <c r="AF176" i="3"/>
  <c r="M174" i="2"/>
  <c r="U177" i="3"/>
  <c r="L174" i="2"/>
  <c r="Q177" i="3"/>
  <c r="K174" i="2"/>
  <c r="M177" i="3"/>
  <c r="J174" i="2"/>
  <c r="I177" i="3"/>
  <c r="I174" i="2"/>
  <c r="E177" i="3"/>
  <c r="N174" i="2"/>
  <c r="Y177" i="3"/>
  <c r="O174" i="2"/>
  <c r="AC177" i="3"/>
  <c r="AF177" i="3"/>
  <c r="M175" i="2"/>
  <c r="U178" i="3"/>
  <c r="L175" i="2"/>
  <c r="Q178" i="3"/>
  <c r="K175" i="2"/>
  <c r="M178" i="3"/>
  <c r="J175" i="2"/>
  <c r="I178" i="3"/>
  <c r="I175" i="2"/>
  <c r="E178" i="3"/>
  <c r="N175" i="2"/>
  <c r="Y178" i="3"/>
  <c r="O175" i="2"/>
  <c r="AC178" i="3"/>
  <c r="AF178" i="3"/>
  <c r="M176" i="2"/>
  <c r="U179" i="3"/>
  <c r="L176" i="2"/>
  <c r="Q179" i="3"/>
  <c r="K176" i="2"/>
  <c r="M179" i="3"/>
  <c r="J176" i="2"/>
  <c r="I179" i="3"/>
  <c r="I176" i="2"/>
  <c r="E179" i="3"/>
  <c r="N176" i="2"/>
  <c r="Y179" i="3"/>
  <c r="O176" i="2"/>
  <c r="AC179" i="3"/>
  <c r="AF179" i="3"/>
  <c r="M177" i="2"/>
  <c r="U180" i="3"/>
  <c r="L177" i="2"/>
  <c r="Q180" i="3"/>
  <c r="K177" i="2"/>
  <c r="M180" i="3"/>
  <c r="J177" i="2"/>
  <c r="I180" i="3"/>
  <c r="I177" i="2"/>
  <c r="E180" i="3"/>
  <c r="N177" i="2"/>
  <c r="Y180" i="3"/>
  <c r="O177" i="2"/>
  <c r="AC180" i="3"/>
  <c r="AF180" i="3"/>
  <c r="M178" i="2"/>
  <c r="U181" i="3"/>
  <c r="L178" i="2"/>
  <c r="Q181" i="3"/>
  <c r="K178" i="2"/>
  <c r="M181" i="3"/>
  <c r="J178" i="2"/>
  <c r="I181" i="3"/>
  <c r="I178" i="2"/>
  <c r="E181" i="3"/>
  <c r="N178" i="2"/>
  <c r="Y181" i="3"/>
  <c r="O178" i="2"/>
  <c r="AC181" i="3"/>
  <c r="AF181" i="3"/>
  <c r="M179" i="2"/>
  <c r="U182" i="3"/>
  <c r="L179" i="2"/>
  <c r="Q182" i="3"/>
  <c r="K179" i="2"/>
  <c r="M182" i="3"/>
  <c r="J179" i="2"/>
  <c r="I182" i="3"/>
  <c r="I179" i="2"/>
  <c r="E182" i="3"/>
  <c r="N179" i="2"/>
  <c r="Y182" i="3"/>
  <c r="O179" i="2"/>
  <c r="AC182" i="3"/>
  <c r="AF182" i="3"/>
  <c r="M180" i="2"/>
  <c r="U183" i="3"/>
  <c r="L180" i="2"/>
  <c r="Q183" i="3"/>
  <c r="K180" i="2"/>
  <c r="M183" i="3"/>
  <c r="J180" i="2"/>
  <c r="I183" i="3"/>
  <c r="I180" i="2"/>
  <c r="E183" i="3"/>
  <c r="N180" i="2"/>
  <c r="Y183" i="3"/>
  <c r="O180" i="2"/>
  <c r="AC183" i="3"/>
  <c r="AF183" i="3"/>
  <c r="M181" i="2"/>
  <c r="U184" i="3"/>
  <c r="L181" i="2"/>
  <c r="Q184" i="3"/>
  <c r="K181" i="2"/>
  <c r="M184" i="3"/>
  <c r="J181" i="2"/>
  <c r="I184" i="3"/>
  <c r="I181" i="2"/>
  <c r="E184" i="3"/>
  <c r="N181" i="2"/>
  <c r="Y184" i="3"/>
  <c r="O181" i="2"/>
  <c r="AC184" i="3"/>
  <c r="AF184" i="3"/>
  <c r="M182" i="2"/>
  <c r="U185" i="3"/>
  <c r="L182" i="2"/>
  <c r="Q185" i="3"/>
  <c r="K182" i="2"/>
  <c r="M185" i="3"/>
  <c r="J182" i="2"/>
  <c r="I185" i="3"/>
  <c r="I182" i="2"/>
  <c r="E185" i="3"/>
  <c r="N182" i="2"/>
  <c r="Y185" i="3"/>
  <c r="O182" i="2"/>
  <c r="AC185" i="3"/>
  <c r="AF185" i="3"/>
  <c r="M183" i="2"/>
  <c r="U186" i="3"/>
  <c r="L183" i="2"/>
  <c r="Q186" i="3"/>
  <c r="K183" i="2"/>
  <c r="M186" i="3"/>
  <c r="J183" i="2"/>
  <c r="I186" i="3"/>
  <c r="I183" i="2"/>
  <c r="E186" i="3"/>
  <c r="N183" i="2"/>
  <c r="Y186" i="3"/>
  <c r="O183" i="2"/>
  <c r="AC186" i="3"/>
  <c r="AF186" i="3"/>
  <c r="M184" i="2"/>
  <c r="U187" i="3"/>
  <c r="L184" i="2"/>
  <c r="Q187" i="3"/>
  <c r="K184" i="2"/>
  <c r="M187" i="3"/>
  <c r="J184" i="2"/>
  <c r="I187" i="3"/>
  <c r="I184" i="2"/>
  <c r="E187" i="3"/>
  <c r="N184" i="2"/>
  <c r="Y187" i="3"/>
  <c r="O184" i="2"/>
  <c r="AC187" i="3"/>
  <c r="AF187" i="3"/>
  <c r="M185" i="2"/>
  <c r="U188" i="3"/>
  <c r="L185" i="2"/>
  <c r="Q188" i="3"/>
  <c r="K185" i="2"/>
  <c r="M188" i="3"/>
  <c r="J185" i="2"/>
  <c r="I188" i="3"/>
  <c r="I185" i="2"/>
  <c r="E188" i="3"/>
  <c r="N185" i="2"/>
  <c r="Y188" i="3"/>
  <c r="O185" i="2"/>
  <c r="AC188" i="3"/>
  <c r="AF188" i="3"/>
  <c r="M186" i="2"/>
  <c r="U189" i="3"/>
  <c r="L186" i="2"/>
  <c r="Q189" i="3"/>
  <c r="K186" i="2"/>
  <c r="M189" i="3"/>
  <c r="J186" i="2"/>
  <c r="I189" i="3"/>
  <c r="I186" i="2"/>
  <c r="E189" i="3"/>
  <c r="N186" i="2"/>
  <c r="Y189" i="3"/>
  <c r="O186" i="2"/>
  <c r="AC189" i="3"/>
  <c r="AF189" i="3"/>
  <c r="M187" i="2"/>
  <c r="U190" i="3"/>
  <c r="L187" i="2"/>
  <c r="Q190" i="3"/>
  <c r="K187" i="2"/>
  <c r="M190" i="3"/>
  <c r="J187" i="2"/>
  <c r="I190" i="3"/>
  <c r="I187" i="2"/>
  <c r="E190" i="3"/>
  <c r="N187" i="2"/>
  <c r="Y190" i="3"/>
  <c r="O187" i="2"/>
  <c r="AC190" i="3"/>
  <c r="AF190" i="3"/>
  <c r="M188" i="2"/>
  <c r="U191" i="3"/>
  <c r="L188" i="2"/>
  <c r="Q191" i="3"/>
  <c r="K188" i="2"/>
  <c r="M191" i="3"/>
  <c r="J188" i="2"/>
  <c r="I191" i="3"/>
  <c r="I188" i="2"/>
  <c r="E191" i="3"/>
  <c r="N188" i="2"/>
  <c r="Y191" i="3"/>
  <c r="O188" i="2"/>
  <c r="AC191" i="3"/>
  <c r="AF191" i="3"/>
  <c r="M189" i="2"/>
  <c r="U192" i="3"/>
  <c r="L189" i="2"/>
  <c r="Q192" i="3"/>
  <c r="K189" i="2"/>
  <c r="M192" i="3"/>
  <c r="J189" i="2"/>
  <c r="I192" i="3"/>
  <c r="I189" i="2"/>
  <c r="E192" i="3"/>
  <c r="N189" i="2"/>
  <c r="Y192" i="3"/>
  <c r="O189" i="2"/>
  <c r="AC192" i="3"/>
  <c r="AF192" i="3"/>
  <c r="M190" i="2"/>
  <c r="U193" i="3"/>
  <c r="L190" i="2"/>
  <c r="Q193" i="3"/>
  <c r="K190" i="2"/>
  <c r="M193" i="3"/>
  <c r="J190" i="2"/>
  <c r="I193" i="3"/>
  <c r="I190" i="2"/>
  <c r="E193" i="3"/>
  <c r="N190" i="2"/>
  <c r="Y193" i="3"/>
  <c r="O190" i="2"/>
  <c r="AC193" i="3"/>
  <c r="AF193" i="3"/>
  <c r="M191" i="2"/>
  <c r="U194" i="3"/>
  <c r="L191" i="2"/>
  <c r="Q194" i="3"/>
  <c r="K191" i="2"/>
  <c r="M194" i="3"/>
  <c r="J191" i="2"/>
  <c r="I194" i="3"/>
  <c r="I191" i="2"/>
  <c r="E194" i="3"/>
  <c r="N191" i="2"/>
  <c r="Y194" i="3"/>
  <c r="O191" i="2"/>
  <c r="AC194" i="3"/>
  <c r="AF194" i="3"/>
  <c r="M192" i="2"/>
  <c r="U195" i="3"/>
  <c r="L192" i="2"/>
  <c r="Q195" i="3"/>
  <c r="K192" i="2"/>
  <c r="M195" i="3"/>
  <c r="J192" i="2"/>
  <c r="I195" i="3"/>
  <c r="I192" i="2"/>
  <c r="E195" i="3"/>
  <c r="N192" i="2"/>
  <c r="Y195" i="3"/>
  <c r="O192" i="2"/>
  <c r="AC195" i="3"/>
  <c r="AF195" i="3"/>
  <c r="M193" i="2"/>
  <c r="U196" i="3"/>
  <c r="L193" i="2"/>
  <c r="Q196" i="3"/>
  <c r="K193" i="2"/>
  <c r="M196" i="3"/>
  <c r="J193" i="2"/>
  <c r="I196" i="3"/>
  <c r="I193" i="2"/>
  <c r="E196" i="3"/>
  <c r="N193" i="2"/>
  <c r="Y196" i="3"/>
  <c r="O193" i="2"/>
  <c r="AC196" i="3"/>
  <c r="AF196" i="3"/>
  <c r="M194" i="2"/>
  <c r="U197" i="3"/>
  <c r="L194" i="2"/>
  <c r="Q197" i="3"/>
  <c r="K194" i="2"/>
  <c r="M197" i="3"/>
  <c r="J194" i="2"/>
  <c r="I197" i="3"/>
  <c r="I194" i="2"/>
  <c r="E197" i="3"/>
  <c r="N194" i="2"/>
  <c r="Y197" i="3"/>
  <c r="O194" i="2"/>
  <c r="AC197" i="3"/>
  <c r="AF197" i="3"/>
  <c r="M195" i="2"/>
  <c r="U198" i="3"/>
  <c r="L195" i="2"/>
  <c r="Q198" i="3"/>
  <c r="K195" i="2"/>
  <c r="M198" i="3"/>
  <c r="J195" i="2"/>
  <c r="I198" i="3"/>
  <c r="I195" i="2"/>
  <c r="E198" i="3"/>
  <c r="N195" i="2"/>
  <c r="Y198" i="3"/>
  <c r="O195" i="2"/>
  <c r="AC198" i="3"/>
  <c r="AF198" i="3"/>
  <c r="M196" i="2"/>
  <c r="U199" i="3"/>
  <c r="L196" i="2"/>
  <c r="Q199" i="3"/>
  <c r="K196" i="2"/>
  <c r="M199" i="3"/>
  <c r="J196" i="2"/>
  <c r="I199" i="3"/>
  <c r="I196" i="2"/>
  <c r="E199" i="3"/>
  <c r="N196" i="2"/>
  <c r="Y199" i="3"/>
  <c r="O196" i="2"/>
  <c r="AC199" i="3"/>
  <c r="AF199" i="3"/>
  <c r="M197" i="2"/>
  <c r="U200" i="3"/>
  <c r="L197" i="2"/>
  <c r="Q200" i="3"/>
  <c r="K197" i="2"/>
  <c r="M200" i="3"/>
  <c r="J197" i="2"/>
  <c r="I200" i="3"/>
  <c r="I197" i="2"/>
  <c r="E200" i="3"/>
  <c r="N197" i="2"/>
  <c r="Y200" i="3"/>
  <c r="O197" i="2"/>
  <c r="AC200" i="3"/>
  <c r="AF200" i="3"/>
  <c r="M198" i="2"/>
  <c r="U201" i="3"/>
  <c r="L198" i="2"/>
  <c r="Q201" i="3"/>
  <c r="K198" i="2"/>
  <c r="M201" i="3"/>
  <c r="J198" i="2"/>
  <c r="I201" i="3"/>
  <c r="I198" i="2"/>
  <c r="E201" i="3"/>
  <c r="N198" i="2"/>
  <c r="Y201" i="3"/>
  <c r="O198" i="2"/>
  <c r="AC201" i="3"/>
  <c r="AF201" i="3"/>
  <c r="M199" i="2"/>
  <c r="U202" i="3"/>
  <c r="L199" i="2"/>
  <c r="Q202" i="3"/>
  <c r="K199" i="2"/>
  <c r="M202" i="3"/>
  <c r="J199" i="2"/>
  <c r="I202" i="3"/>
  <c r="I199" i="2"/>
  <c r="E202" i="3"/>
  <c r="N199" i="2"/>
  <c r="Y202" i="3"/>
  <c r="O199" i="2"/>
  <c r="AC202" i="3"/>
  <c r="AF202" i="3"/>
  <c r="M200" i="2"/>
  <c r="U203" i="3"/>
  <c r="L200" i="2"/>
  <c r="Q203" i="3"/>
  <c r="K200" i="2"/>
  <c r="M203" i="3"/>
  <c r="J200" i="2"/>
  <c r="I203" i="3"/>
  <c r="I200" i="2"/>
  <c r="E203" i="3"/>
  <c r="N200" i="2"/>
  <c r="Y203" i="3"/>
  <c r="O200" i="2"/>
  <c r="AC203" i="3"/>
  <c r="AF203" i="3"/>
  <c r="M201" i="2"/>
  <c r="U204" i="3"/>
  <c r="L201" i="2"/>
  <c r="Q204" i="3"/>
  <c r="K201" i="2"/>
  <c r="M204" i="3"/>
  <c r="J201" i="2"/>
  <c r="I204" i="3"/>
  <c r="I201" i="2"/>
  <c r="E204" i="3"/>
  <c r="N201" i="2"/>
  <c r="Y204" i="3"/>
  <c r="O201" i="2"/>
  <c r="AC204" i="3"/>
  <c r="AF204" i="3"/>
  <c r="M202" i="2"/>
  <c r="U205" i="3"/>
  <c r="L202" i="2"/>
  <c r="Q205" i="3"/>
  <c r="K202" i="2"/>
  <c r="M205" i="3"/>
  <c r="J202" i="2"/>
  <c r="I205" i="3"/>
  <c r="I202" i="2"/>
  <c r="E205" i="3"/>
  <c r="N202" i="2"/>
  <c r="Y205" i="3"/>
  <c r="O202" i="2"/>
  <c r="AC205" i="3"/>
  <c r="AF205" i="3"/>
  <c r="M203" i="2"/>
  <c r="U206" i="3"/>
  <c r="L203" i="2"/>
  <c r="Q206" i="3"/>
  <c r="K203" i="2"/>
  <c r="M206" i="3"/>
  <c r="J203" i="2"/>
  <c r="I206" i="3"/>
  <c r="I203" i="2"/>
  <c r="E206" i="3"/>
  <c r="N203" i="2"/>
  <c r="Y206" i="3"/>
  <c r="O203" i="2"/>
  <c r="AC206" i="3"/>
  <c r="AF206" i="3"/>
  <c r="M204" i="2"/>
  <c r="U207" i="3"/>
  <c r="L204" i="2"/>
  <c r="Q207" i="3"/>
  <c r="K204" i="2"/>
  <c r="M207" i="3"/>
  <c r="J204" i="2"/>
  <c r="I207" i="3"/>
  <c r="I204" i="2"/>
  <c r="E207" i="3"/>
  <c r="N204" i="2"/>
  <c r="Y207" i="3"/>
  <c r="O204" i="2"/>
  <c r="AC207" i="3"/>
  <c r="AF207"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2" i="3"/>
  <c r="AJ93" i="3"/>
  <c r="AJ94" i="3"/>
  <c r="AJ95" i="3"/>
  <c r="AJ96" i="3"/>
  <c r="AJ97" i="3"/>
  <c r="AJ98" i="3"/>
  <c r="AJ99" i="3"/>
  <c r="AJ100" i="3"/>
  <c r="AJ101" i="3"/>
  <c r="AJ102" i="3"/>
  <c r="AJ103" i="3"/>
  <c r="AJ104" i="3"/>
  <c r="AJ105" i="3"/>
  <c r="AJ106" i="3"/>
  <c r="AJ107" i="3"/>
  <c r="AJ108"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C1014" i="5"/>
  <c r="B79" i="4"/>
  <c r="E79" i="4"/>
  <c r="D1014" i="5"/>
  <c r="J1014" i="5"/>
  <c r="B80" i="4"/>
  <c r="E80" i="4"/>
  <c r="E1014" i="5"/>
  <c r="K1014" i="5"/>
  <c r="B81" i="4"/>
  <c r="E81" i="4"/>
  <c r="F1014" i="5"/>
  <c r="L1014" i="5"/>
  <c r="B82" i="4"/>
  <c r="E82" i="4"/>
  <c r="G1014" i="5"/>
  <c r="M1014" i="5"/>
  <c r="B83" i="4"/>
  <c r="E83" i="4"/>
  <c r="N1014" i="5"/>
  <c r="C1013" i="5"/>
  <c r="D1013" i="5"/>
  <c r="J1013" i="5"/>
  <c r="E1013" i="5"/>
  <c r="K1013" i="5"/>
  <c r="F1013" i="5"/>
  <c r="L1013" i="5"/>
  <c r="G1013" i="5"/>
  <c r="M1013" i="5"/>
  <c r="N1013" i="5"/>
  <c r="C1012" i="5"/>
  <c r="D1012" i="5"/>
  <c r="J1012" i="5"/>
  <c r="E1012" i="5"/>
  <c r="K1012" i="5"/>
  <c r="F1012" i="5"/>
  <c r="L1012" i="5"/>
  <c r="G1012" i="5"/>
  <c r="M1012" i="5"/>
  <c r="N1012" i="5"/>
  <c r="C1011" i="5"/>
  <c r="D1011" i="5"/>
  <c r="J1011" i="5"/>
  <c r="E1011" i="5"/>
  <c r="K1011" i="5"/>
  <c r="F1011" i="5"/>
  <c r="L1011" i="5"/>
  <c r="G1011" i="5"/>
  <c r="M1011" i="5"/>
  <c r="N1011" i="5"/>
  <c r="C1010" i="5"/>
  <c r="D1010" i="5"/>
  <c r="J1010" i="5"/>
  <c r="E1010" i="5"/>
  <c r="K1010" i="5"/>
  <c r="F1010" i="5"/>
  <c r="L1010" i="5"/>
  <c r="G1010" i="5"/>
  <c r="M1010" i="5"/>
  <c r="N1010" i="5"/>
  <c r="C1009" i="5"/>
  <c r="D1009" i="5"/>
  <c r="J1009" i="5"/>
  <c r="E1009" i="5"/>
  <c r="K1009" i="5"/>
  <c r="F1009" i="5"/>
  <c r="L1009" i="5"/>
  <c r="G1009" i="5"/>
  <c r="M1009" i="5"/>
  <c r="N1009" i="5"/>
  <c r="C1008" i="5"/>
  <c r="D1008" i="5"/>
  <c r="J1008" i="5"/>
  <c r="E1008" i="5"/>
  <c r="K1008" i="5"/>
  <c r="F1008" i="5"/>
  <c r="L1008" i="5"/>
  <c r="G1008" i="5"/>
  <c r="M1008" i="5"/>
  <c r="N1008" i="5"/>
  <c r="C1007" i="5"/>
  <c r="D1007" i="5"/>
  <c r="J1007" i="5"/>
  <c r="E1007" i="5"/>
  <c r="K1007" i="5"/>
  <c r="F1007" i="5"/>
  <c r="L1007" i="5"/>
  <c r="G1007" i="5"/>
  <c r="M1007" i="5"/>
  <c r="N1007" i="5"/>
  <c r="C1006" i="5"/>
  <c r="D1006" i="5"/>
  <c r="J1006" i="5"/>
  <c r="E1006" i="5"/>
  <c r="K1006" i="5"/>
  <c r="F1006" i="5"/>
  <c r="L1006" i="5"/>
  <c r="G1006" i="5"/>
  <c r="M1006" i="5"/>
  <c r="N1006" i="5"/>
  <c r="C1005" i="5"/>
  <c r="D1005" i="5"/>
  <c r="J1005" i="5"/>
  <c r="E1005" i="5"/>
  <c r="K1005" i="5"/>
  <c r="F1005" i="5"/>
  <c r="L1005" i="5"/>
  <c r="G1005" i="5"/>
  <c r="M1005" i="5"/>
  <c r="N1005" i="5"/>
  <c r="C1004" i="5"/>
  <c r="D1004" i="5"/>
  <c r="J1004" i="5"/>
  <c r="E1004" i="5"/>
  <c r="K1004" i="5"/>
  <c r="F1004" i="5"/>
  <c r="L1004" i="5"/>
  <c r="G1004" i="5"/>
  <c r="M1004" i="5"/>
  <c r="N1004" i="5"/>
  <c r="C1003" i="5"/>
  <c r="D1003" i="5"/>
  <c r="J1003" i="5"/>
  <c r="E1003" i="5"/>
  <c r="K1003" i="5"/>
  <c r="F1003" i="5"/>
  <c r="L1003" i="5"/>
  <c r="G1003" i="5"/>
  <c r="M1003" i="5"/>
  <c r="N1003" i="5"/>
  <c r="C1002" i="5"/>
  <c r="D1002" i="5"/>
  <c r="J1002" i="5"/>
  <c r="E1002" i="5"/>
  <c r="K1002" i="5"/>
  <c r="F1002" i="5"/>
  <c r="L1002" i="5"/>
  <c r="G1002" i="5"/>
  <c r="M1002" i="5"/>
  <c r="N1002" i="5"/>
  <c r="C1001" i="5"/>
  <c r="D1001" i="5"/>
  <c r="J1001" i="5"/>
  <c r="E1001" i="5"/>
  <c r="K1001" i="5"/>
  <c r="F1001" i="5"/>
  <c r="L1001" i="5"/>
  <c r="G1001" i="5"/>
  <c r="M1001" i="5"/>
  <c r="N1001" i="5"/>
  <c r="C1000" i="5"/>
  <c r="D1000" i="5"/>
  <c r="J1000" i="5"/>
  <c r="E1000" i="5"/>
  <c r="K1000" i="5"/>
  <c r="F1000" i="5"/>
  <c r="L1000" i="5"/>
  <c r="G1000" i="5"/>
  <c r="M1000" i="5"/>
  <c r="N1000" i="5"/>
  <c r="C999" i="5"/>
  <c r="D999" i="5"/>
  <c r="J999" i="5"/>
  <c r="E999" i="5"/>
  <c r="K999" i="5"/>
  <c r="F999" i="5"/>
  <c r="L999" i="5"/>
  <c r="G999" i="5"/>
  <c r="M999" i="5"/>
  <c r="N999" i="5"/>
  <c r="C998" i="5"/>
  <c r="D998" i="5"/>
  <c r="J998" i="5"/>
  <c r="E998" i="5"/>
  <c r="K998" i="5"/>
  <c r="F998" i="5"/>
  <c r="L998" i="5"/>
  <c r="G998" i="5"/>
  <c r="M998" i="5"/>
  <c r="N998" i="5"/>
  <c r="C997" i="5"/>
  <c r="D997" i="5"/>
  <c r="J997" i="5"/>
  <c r="E997" i="5"/>
  <c r="K997" i="5"/>
  <c r="F997" i="5"/>
  <c r="L997" i="5"/>
  <c r="G997" i="5"/>
  <c r="M997" i="5"/>
  <c r="N997" i="5"/>
  <c r="C996" i="5"/>
  <c r="D996" i="5"/>
  <c r="J996" i="5"/>
  <c r="E996" i="5"/>
  <c r="K996" i="5"/>
  <c r="F996" i="5"/>
  <c r="L996" i="5"/>
  <c r="G996" i="5"/>
  <c r="M996" i="5"/>
  <c r="N996" i="5"/>
  <c r="C995" i="5"/>
  <c r="D995" i="5"/>
  <c r="J995" i="5"/>
  <c r="E995" i="5"/>
  <c r="K995" i="5"/>
  <c r="F995" i="5"/>
  <c r="L995" i="5"/>
  <c r="G995" i="5"/>
  <c r="M995" i="5"/>
  <c r="N995" i="5"/>
  <c r="C994" i="5"/>
  <c r="D994" i="5"/>
  <c r="J994" i="5"/>
  <c r="E994" i="5"/>
  <c r="K994" i="5"/>
  <c r="F994" i="5"/>
  <c r="L994" i="5"/>
  <c r="G994" i="5"/>
  <c r="M994" i="5"/>
  <c r="N994" i="5"/>
  <c r="C993" i="5"/>
  <c r="D993" i="5"/>
  <c r="J993" i="5"/>
  <c r="E993" i="5"/>
  <c r="K993" i="5"/>
  <c r="F993" i="5"/>
  <c r="L993" i="5"/>
  <c r="G993" i="5"/>
  <c r="M993" i="5"/>
  <c r="N993" i="5"/>
  <c r="C992" i="5"/>
  <c r="D992" i="5"/>
  <c r="J992" i="5"/>
  <c r="E992" i="5"/>
  <c r="K992" i="5"/>
  <c r="F992" i="5"/>
  <c r="L992" i="5"/>
  <c r="G992" i="5"/>
  <c r="M992" i="5"/>
  <c r="N992" i="5"/>
  <c r="C991" i="5"/>
  <c r="D991" i="5"/>
  <c r="J991" i="5"/>
  <c r="E991" i="5"/>
  <c r="K991" i="5"/>
  <c r="F991" i="5"/>
  <c r="L991" i="5"/>
  <c r="G991" i="5"/>
  <c r="M991" i="5"/>
  <c r="N991" i="5"/>
  <c r="C990" i="5"/>
  <c r="D990" i="5"/>
  <c r="J990" i="5"/>
  <c r="E990" i="5"/>
  <c r="K990" i="5"/>
  <c r="F990" i="5"/>
  <c r="L990" i="5"/>
  <c r="G990" i="5"/>
  <c r="M990" i="5"/>
  <c r="N990" i="5"/>
  <c r="C989" i="5"/>
  <c r="D989" i="5"/>
  <c r="J989" i="5"/>
  <c r="E989" i="5"/>
  <c r="K989" i="5"/>
  <c r="F989" i="5"/>
  <c r="L989" i="5"/>
  <c r="G989" i="5"/>
  <c r="M989" i="5"/>
  <c r="N989" i="5"/>
  <c r="C988" i="5"/>
  <c r="D988" i="5"/>
  <c r="J988" i="5"/>
  <c r="E988" i="5"/>
  <c r="K988" i="5"/>
  <c r="F988" i="5"/>
  <c r="L988" i="5"/>
  <c r="G988" i="5"/>
  <c r="M988" i="5"/>
  <c r="N988" i="5"/>
  <c r="C987" i="5"/>
  <c r="D987" i="5"/>
  <c r="J987" i="5"/>
  <c r="E987" i="5"/>
  <c r="K987" i="5"/>
  <c r="F987" i="5"/>
  <c r="L987" i="5"/>
  <c r="G987" i="5"/>
  <c r="M987" i="5"/>
  <c r="N987" i="5"/>
  <c r="C986" i="5"/>
  <c r="D986" i="5"/>
  <c r="J986" i="5"/>
  <c r="E986" i="5"/>
  <c r="K986" i="5"/>
  <c r="F986" i="5"/>
  <c r="L986" i="5"/>
  <c r="G986" i="5"/>
  <c r="M986" i="5"/>
  <c r="N986" i="5"/>
  <c r="C985" i="5"/>
  <c r="D985" i="5"/>
  <c r="J985" i="5"/>
  <c r="E985" i="5"/>
  <c r="K985" i="5"/>
  <c r="F985" i="5"/>
  <c r="L985" i="5"/>
  <c r="G985" i="5"/>
  <c r="M985" i="5"/>
  <c r="N985" i="5"/>
  <c r="C984" i="5"/>
  <c r="D984" i="5"/>
  <c r="J984" i="5"/>
  <c r="E984" i="5"/>
  <c r="K984" i="5"/>
  <c r="F984" i="5"/>
  <c r="L984" i="5"/>
  <c r="G984" i="5"/>
  <c r="M984" i="5"/>
  <c r="N984" i="5"/>
  <c r="C983" i="5"/>
  <c r="D983" i="5"/>
  <c r="J983" i="5"/>
  <c r="E983" i="5"/>
  <c r="K983" i="5"/>
  <c r="F983" i="5"/>
  <c r="L983" i="5"/>
  <c r="G983" i="5"/>
  <c r="M983" i="5"/>
  <c r="N983" i="5"/>
  <c r="C982" i="5"/>
  <c r="D982" i="5"/>
  <c r="J982" i="5"/>
  <c r="E982" i="5"/>
  <c r="K982" i="5"/>
  <c r="F982" i="5"/>
  <c r="L982" i="5"/>
  <c r="G982" i="5"/>
  <c r="M982" i="5"/>
  <c r="N982" i="5"/>
  <c r="C981" i="5"/>
  <c r="D981" i="5"/>
  <c r="J981" i="5"/>
  <c r="E981" i="5"/>
  <c r="K981" i="5"/>
  <c r="F981" i="5"/>
  <c r="L981" i="5"/>
  <c r="G981" i="5"/>
  <c r="M981" i="5"/>
  <c r="N981" i="5"/>
  <c r="C980" i="5"/>
  <c r="D980" i="5"/>
  <c r="J980" i="5"/>
  <c r="E980" i="5"/>
  <c r="K980" i="5"/>
  <c r="F980" i="5"/>
  <c r="L980" i="5"/>
  <c r="G980" i="5"/>
  <c r="M980" i="5"/>
  <c r="N980" i="5"/>
  <c r="C979" i="5"/>
  <c r="D979" i="5"/>
  <c r="J979" i="5"/>
  <c r="E979" i="5"/>
  <c r="K979" i="5"/>
  <c r="F979" i="5"/>
  <c r="L979" i="5"/>
  <c r="G979" i="5"/>
  <c r="M979" i="5"/>
  <c r="N979" i="5"/>
  <c r="C978" i="5"/>
  <c r="D978" i="5"/>
  <c r="J978" i="5"/>
  <c r="E978" i="5"/>
  <c r="K978" i="5"/>
  <c r="F978" i="5"/>
  <c r="L978" i="5"/>
  <c r="G978" i="5"/>
  <c r="M978" i="5"/>
  <c r="N978" i="5"/>
  <c r="C977" i="5"/>
  <c r="D977" i="5"/>
  <c r="J977" i="5"/>
  <c r="E977" i="5"/>
  <c r="K977" i="5"/>
  <c r="F977" i="5"/>
  <c r="L977" i="5"/>
  <c r="G977" i="5"/>
  <c r="M977" i="5"/>
  <c r="N977" i="5"/>
  <c r="C976" i="5"/>
  <c r="D976" i="5"/>
  <c r="J976" i="5"/>
  <c r="E976" i="5"/>
  <c r="K976" i="5"/>
  <c r="F976" i="5"/>
  <c r="L976" i="5"/>
  <c r="G976" i="5"/>
  <c r="M976" i="5"/>
  <c r="N976" i="5"/>
  <c r="C975" i="5"/>
  <c r="D975" i="5"/>
  <c r="J975" i="5"/>
  <c r="E975" i="5"/>
  <c r="K975" i="5"/>
  <c r="F975" i="5"/>
  <c r="L975" i="5"/>
  <c r="G975" i="5"/>
  <c r="M975" i="5"/>
  <c r="N975" i="5"/>
  <c r="C974" i="5"/>
  <c r="D974" i="5"/>
  <c r="J974" i="5"/>
  <c r="E974" i="5"/>
  <c r="K974" i="5"/>
  <c r="F974" i="5"/>
  <c r="L974" i="5"/>
  <c r="G974" i="5"/>
  <c r="M974" i="5"/>
  <c r="N974" i="5"/>
  <c r="C973" i="5"/>
  <c r="D973" i="5"/>
  <c r="J973" i="5"/>
  <c r="E973" i="5"/>
  <c r="K973" i="5"/>
  <c r="F973" i="5"/>
  <c r="L973" i="5"/>
  <c r="G973" i="5"/>
  <c r="M973" i="5"/>
  <c r="N973" i="5"/>
  <c r="C972" i="5"/>
  <c r="D972" i="5"/>
  <c r="J972" i="5"/>
  <c r="E972" i="5"/>
  <c r="K972" i="5"/>
  <c r="F972" i="5"/>
  <c r="L972" i="5"/>
  <c r="G972" i="5"/>
  <c r="M972" i="5"/>
  <c r="N972" i="5"/>
  <c r="C971" i="5"/>
  <c r="D971" i="5"/>
  <c r="J971" i="5"/>
  <c r="E971" i="5"/>
  <c r="K971" i="5"/>
  <c r="F971" i="5"/>
  <c r="L971" i="5"/>
  <c r="G971" i="5"/>
  <c r="M971" i="5"/>
  <c r="N971" i="5"/>
  <c r="C970" i="5"/>
  <c r="D970" i="5"/>
  <c r="J970" i="5"/>
  <c r="E970" i="5"/>
  <c r="K970" i="5"/>
  <c r="F970" i="5"/>
  <c r="L970" i="5"/>
  <c r="G970" i="5"/>
  <c r="M970" i="5"/>
  <c r="N970" i="5"/>
  <c r="C969" i="5"/>
  <c r="D969" i="5"/>
  <c r="J969" i="5"/>
  <c r="E969" i="5"/>
  <c r="K969" i="5"/>
  <c r="F969" i="5"/>
  <c r="L969" i="5"/>
  <c r="G969" i="5"/>
  <c r="M969" i="5"/>
  <c r="N969" i="5"/>
  <c r="C968" i="5"/>
  <c r="D968" i="5"/>
  <c r="J968" i="5"/>
  <c r="E968" i="5"/>
  <c r="K968" i="5"/>
  <c r="F968" i="5"/>
  <c r="L968" i="5"/>
  <c r="G968" i="5"/>
  <c r="M968" i="5"/>
  <c r="N968" i="5"/>
  <c r="C967" i="5"/>
  <c r="D967" i="5"/>
  <c r="J967" i="5"/>
  <c r="E967" i="5"/>
  <c r="K967" i="5"/>
  <c r="F967" i="5"/>
  <c r="L967" i="5"/>
  <c r="G967" i="5"/>
  <c r="M967" i="5"/>
  <c r="N967" i="5"/>
  <c r="C966" i="5"/>
  <c r="D966" i="5"/>
  <c r="J966" i="5"/>
  <c r="E966" i="5"/>
  <c r="K966" i="5"/>
  <c r="F966" i="5"/>
  <c r="L966" i="5"/>
  <c r="G966" i="5"/>
  <c r="M966" i="5"/>
  <c r="N966" i="5"/>
  <c r="C965" i="5"/>
  <c r="D965" i="5"/>
  <c r="J965" i="5"/>
  <c r="E965" i="5"/>
  <c r="K965" i="5"/>
  <c r="F965" i="5"/>
  <c r="L965" i="5"/>
  <c r="G965" i="5"/>
  <c r="M965" i="5"/>
  <c r="N965" i="5"/>
  <c r="C964" i="5"/>
  <c r="D964" i="5"/>
  <c r="J964" i="5"/>
  <c r="E964" i="5"/>
  <c r="K964" i="5"/>
  <c r="F964" i="5"/>
  <c r="L964" i="5"/>
  <c r="G964" i="5"/>
  <c r="M964" i="5"/>
  <c r="N964" i="5"/>
  <c r="C963" i="5"/>
  <c r="D963" i="5"/>
  <c r="J963" i="5"/>
  <c r="E963" i="5"/>
  <c r="K963" i="5"/>
  <c r="F963" i="5"/>
  <c r="L963" i="5"/>
  <c r="G963" i="5"/>
  <c r="M963" i="5"/>
  <c r="N963" i="5"/>
  <c r="C962" i="5"/>
  <c r="D962" i="5"/>
  <c r="J962" i="5"/>
  <c r="E962" i="5"/>
  <c r="K962" i="5"/>
  <c r="F962" i="5"/>
  <c r="L962" i="5"/>
  <c r="G962" i="5"/>
  <c r="M962" i="5"/>
  <c r="N962" i="5"/>
  <c r="C961" i="5"/>
  <c r="D961" i="5"/>
  <c r="J961" i="5"/>
  <c r="E961" i="5"/>
  <c r="K961" i="5"/>
  <c r="F961" i="5"/>
  <c r="L961" i="5"/>
  <c r="G961" i="5"/>
  <c r="M961" i="5"/>
  <c r="N961" i="5"/>
  <c r="C960" i="5"/>
  <c r="D960" i="5"/>
  <c r="J960" i="5"/>
  <c r="E960" i="5"/>
  <c r="K960" i="5"/>
  <c r="F960" i="5"/>
  <c r="L960" i="5"/>
  <c r="G960" i="5"/>
  <c r="M960" i="5"/>
  <c r="N960" i="5"/>
  <c r="C959" i="5"/>
  <c r="D959" i="5"/>
  <c r="J959" i="5"/>
  <c r="E959" i="5"/>
  <c r="K959" i="5"/>
  <c r="F959" i="5"/>
  <c r="L959" i="5"/>
  <c r="G959" i="5"/>
  <c r="M959" i="5"/>
  <c r="N959" i="5"/>
  <c r="C958" i="5"/>
  <c r="D958" i="5"/>
  <c r="J958" i="5"/>
  <c r="E958" i="5"/>
  <c r="K958" i="5"/>
  <c r="F958" i="5"/>
  <c r="L958" i="5"/>
  <c r="G958" i="5"/>
  <c r="M958" i="5"/>
  <c r="N958" i="5"/>
  <c r="C957" i="5"/>
  <c r="D957" i="5"/>
  <c r="J957" i="5"/>
  <c r="E957" i="5"/>
  <c r="K957" i="5"/>
  <c r="F957" i="5"/>
  <c r="L957" i="5"/>
  <c r="G957" i="5"/>
  <c r="M957" i="5"/>
  <c r="N957" i="5"/>
  <c r="C956" i="5"/>
  <c r="D956" i="5"/>
  <c r="J956" i="5"/>
  <c r="E956" i="5"/>
  <c r="K956" i="5"/>
  <c r="F956" i="5"/>
  <c r="L956" i="5"/>
  <c r="G956" i="5"/>
  <c r="M956" i="5"/>
  <c r="N956" i="5"/>
  <c r="C955" i="5"/>
  <c r="D955" i="5"/>
  <c r="J955" i="5"/>
  <c r="E955" i="5"/>
  <c r="K955" i="5"/>
  <c r="F955" i="5"/>
  <c r="L955" i="5"/>
  <c r="G955" i="5"/>
  <c r="M955" i="5"/>
  <c r="N955" i="5"/>
  <c r="C954" i="5"/>
  <c r="D954" i="5"/>
  <c r="J954" i="5"/>
  <c r="E954" i="5"/>
  <c r="K954" i="5"/>
  <c r="F954" i="5"/>
  <c r="L954" i="5"/>
  <c r="G954" i="5"/>
  <c r="M954" i="5"/>
  <c r="N954" i="5"/>
  <c r="C953" i="5"/>
  <c r="D953" i="5"/>
  <c r="J953" i="5"/>
  <c r="E953" i="5"/>
  <c r="K953" i="5"/>
  <c r="F953" i="5"/>
  <c r="L953" i="5"/>
  <c r="G953" i="5"/>
  <c r="M953" i="5"/>
  <c r="N953" i="5"/>
  <c r="C952" i="5"/>
  <c r="D952" i="5"/>
  <c r="J952" i="5"/>
  <c r="E952" i="5"/>
  <c r="K952" i="5"/>
  <c r="F952" i="5"/>
  <c r="L952" i="5"/>
  <c r="G952" i="5"/>
  <c r="M952" i="5"/>
  <c r="N952" i="5"/>
  <c r="C951" i="5"/>
  <c r="D951" i="5"/>
  <c r="J951" i="5"/>
  <c r="E951" i="5"/>
  <c r="K951" i="5"/>
  <c r="F951" i="5"/>
  <c r="L951" i="5"/>
  <c r="G951" i="5"/>
  <c r="M951" i="5"/>
  <c r="N951" i="5"/>
  <c r="C950" i="5"/>
  <c r="D950" i="5"/>
  <c r="J950" i="5"/>
  <c r="E950" i="5"/>
  <c r="K950" i="5"/>
  <c r="F950" i="5"/>
  <c r="L950" i="5"/>
  <c r="G950" i="5"/>
  <c r="M950" i="5"/>
  <c r="N950" i="5"/>
  <c r="C949" i="5"/>
  <c r="D949" i="5"/>
  <c r="J949" i="5"/>
  <c r="E949" i="5"/>
  <c r="K949" i="5"/>
  <c r="F949" i="5"/>
  <c r="L949" i="5"/>
  <c r="G949" i="5"/>
  <c r="M949" i="5"/>
  <c r="N949" i="5"/>
  <c r="C948" i="5"/>
  <c r="D948" i="5"/>
  <c r="J948" i="5"/>
  <c r="E948" i="5"/>
  <c r="K948" i="5"/>
  <c r="F948" i="5"/>
  <c r="L948" i="5"/>
  <c r="G948" i="5"/>
  <c r="M948" i="5"/>
  <c r="N948" i="5"/>
  <c r="C947" i="5"/>
  <c r="D947" i="5"/>
  <c r="J947" i="5"/>
  <c r="E947" i="5"/>
  <c r="K947" i="5"/>
  <c r="F947" i="5"/>
  <c r="L947" i="5"/>
  <c r="G947" i="5"/>
  <c r="M947" i="5"/>
  <c r="N947" i="5"/>
  <c r="C946" i="5"/>
  <c r="D946" i="5"/>
  <c r="J946" i="5"/>
  <c r="E946" i="5"/>
  <c r="K946" i="5"/>
  <c r="F946" i="5"/>
  <c r="L946" i="5"/>
  <c r="G946" i="5"/>
  <c r="M946" i="5"/>
  <c r="N946" i="5"/>
  <c r="C945" i="5"/>
  <c r="D945" i="5"/>
  <c r="J945" i="5"/>
  <c r="E945" i="5"/>
  <c r="K945" i="5"/>
  <c r="F945" i="5"/>
  <c r="L945" i="5"/>
  <c r="G945" i="5"/>
  <c r="M945" i="5"/>
  <c r="N945" i="5"/>
  <c r="C944" i="5"/>
  <c r="D944" i="5"/>
  <c r="J944" i="5"/>
  <c r="E944" i="5"/>
  <c r="K944" i="5"/>
  <c r="F944" i="5"/>
  <c r="L944" i="5"/>
  <c r="G944" i="5"/>
  <c r="M944" i="5"/>
  <c r="N944" i="5"/>
  <c r="C943" i="5"/>
  <c r="D943" i="5"/>
  <c r="J943" i="5"/>
  <c r="E943" i="5"/>
  <c r="K943" i="5"/>
  <c r="F943" i="5"/>
  <c r="L943" i="5"/>
  <c r="G943" i="5"/>
  <c r="M943" i="5"/>
  <c r="N943" i="5"/>
  <c r="C942" i="5"/>
  <c r="D942" i="5"/>
  <c r="J942" i="5"/>
  <c r="E942" i="5"/>
  <c r="K942" i="5"/>
  <c r="F942" i="5"/>
  <c r="L942" i="5"/>
  <c r="G942" i="5"/>
  <c r="M942" i="5"/>
  <c r="N942" i="5"/>
  <c r="C941" i="5"/>
  <c r="D941" i="5"/>
  <c r="J941" i="5"/>
  <c r="E941" i="5"/>
  <c r="K941" i="5"/>
  <c r="F941" i="5"/>
  <c r="L941" i="5"/>
  <c r="G941" i="5"/>
  <c r="M941" i="5"/>
  <c r="N941" i="5"/>
  <c r="C940" i="5"/>
  <c r="D940" i="5"/>
  <c r="J940" i="5"/>
  <c r="E940" i="5"/>
  <c r="K940" i="5"/>
  <c r="F940" i="5"/>
  <c r="L940" i="5"/>
  <c r="G940" i="5"/>
  <c r="M940" i="5"/>
  <c r="N940" i="5"/>
  <c r="C939" i="5"/>
  <c r="D939" i="5"/>
  <c r="J939" i="5"/>
  <c r="E939" i="5"/>
  <c r="K939" i="5"/>
  <c r="F939" i="5"/>
  <c r="L939" i="5"/>
  <c r="G939" i="5"/>
  <c r="M939" i="5"/>
  <c r="N939" i="5"/>
  <c r="C938" i="5"/>
  <c r="D938" i="5"/>
  <c r="J938" i="5"/>
  <c r="E938" i="5"/>
  <c r="K938" i="5"/>
  <c r="F938" i="5"/>
  <c r="L938" i="5"/>
  <c r="G938" i="5"/>
  <c r="M938" i="5"/>
  <c r="N938" i="5"/>
  <c r="C937" i="5"/>
  <c r="D937" i="5"/>
  <c r="J937" i="5"/>
  <c r="E937" i="5"/>
  <c r="K937" i="5"/>
  <c r="F937" i="5"/>
  <c r="L937" i="5"/>
  <c r="G937" i="5"/>
  <c r="M937" i="5"/>
  <c r="N937" i="5"/>
  <c r="C936" i="5"/>
  <c r="D936" i="5"/>
  <c r="J936" i="5"/>
  <c r="E936" i="5"/>
  <c r="K936" i="5"/>
  <c r="F936" i="5"/>
  <c r="L936" i="5"/>
  <c r="G936" i="5"/>
  <c r="M936" i="5"/>
  <c r="N936" i="5"/>
  <c r="C935" i="5"/>
  <c r="D935" i="5"/>
  <c r="J935" i="5"/>
  <c r="E935" i="5"/>
  <c r="K935" i="5"/>
  <c r="F935" i="5"/>
  <c r="L935" i="5"/>
  <c r="G935" i="5"/>
  <c r="M935" i="5"/>
  <c r="N935" i="5"/>
  <c r="C934" i="5"/>
  <c r="D934" i="5"/>
  <c r="J934" i="5"/>
  <c r="E934" i="5"/>
  <c r="K934" i="5"/>
  <c r="F934" i="5"/>
  <c r="L934" i="5"/>
  <c r="G934" i="5"/>
  <c r="M934" i="5"/>
  <c r="N934" i="5"/>
  <c r="C933" i="5"/>
  <c r="D933" i="5"/>
  <c r="J933" i="5"/>
  <c r="E933" i="5"/>
  <c r="K933" i="5"/>
  <c r="F933" i="5"/>
  <c r="L933" i="5"/>
  <c r="G933" i="5"/>
  <c r="M933" i="5"/>
  <c r="N933" i="5"/>
  <c r="C932" i="5"/>
  <c r="D932" i="5"/>
  <c r="J932" i="5"/>
  <c r="E932" i="5"/>
  <c r="K932" i="5"/>
  <c r="F932" i="5"/>
  <c r="L932" i="5"/>
  <c r="G932" i="5"/>
  <c r="M932" i="5"/>
  <c r="N932" i="5"/>
  <c r="C931" i="5"/>
  <c r="D931" i="5"/>
  <c r="J931" i="5"/>
  <c r="E931" i="5"/>
  <c r="K931" i="5"/>
  <c r="F931" i="5"/>
  <c r="L931" i="5"/>
  <c r="G931" i="5"/>
  <c r="M931" i="5"/>
  <c r="N931" i="5"/>
  <c r="C930" i="5"/>
  <c r="D930" i="5"/>
  <c r="J930" i="5"/>
  <c r="E930" i="5"/>
  <c r="K930" i="5"/>
  <c r="F930" i="5"/>
  <c r="L930" i="5"/>
  <c r="G930" i="5"/>
  <c r="M930" i="5"/>
  <c r="N930" i="5"/>
  <c r="C929" i="5"/>
  <c r="D929" i="5"/>
  <c r="J929" i="5"/>
  <c r="E929" i="5"/>
  <c r="K929" i="5"/>
  <c r="F929" i="5"/>
  <c r="L929" i="5"/>
  <c r="G929" i="5"/>
  <c r="M929" i="5"/>
  <c r="N929" i="5"/>
  <c r="C928" i="5"/>
  <c r="D928" i="5"/>
  <c r="J928" i="5"/>
  <c r="E928" i="5"/>
  <c r="K928" i="5"/>
  <c r="F928" i="5"/>
  <c r="L928" i="5"/>
  <c r="G928" i="5"/>
  <c r="M928" i="5"/>
  <c r="N928" i="5"/>
  <c r="C927" i="5"/>
  <c r="D927" i="5"/>
  <c r="J927" i="5"/>
  <c r="E927" i="5"/>
  <c r="K927" i="5"/>
  <c r="F927" i="5"/>
  <c r="L927" i="5"/>
  <c r="G927" i="5"/>
  <c r="M927" i="5"/>
  <c r="N927" i="5"/>
  <c r="C926" i="5"/>
  <c r="D926" i="5"/>
  <c r="J926" i="5"/>
  <c r="E926" i="5"/>
  <c r="K926" i="5"/>
  <c r="F926" i="5"/>
  <c r="L926" i="5"/>
  <c r="G926" i="5"/>
  <c r="M926" i="5"/>
  <c r="N926" i="5"/>
  <c r="C925" i="5"/>
  <c r="D925" i="5"/>
  <c r="J925" i="5"/>
  <c r="E925" i="5"/>
  <c r="K925" i="5"/>
  <c r="F925" i="5"/>
  <c r="L925" i="5"/>
  <c r="G925" i="5"/>
  <c r="M925" i="5"/>
  <c r="N925" i="5"/>
  <c r="C924" i="5"/>
  <c r="D924" i="5"/>
  <c r="J924" i="5"/>
  <c r="E924" i="5"/>
  <c r="K924" i="5"/>
  <c r="F924" i="5"/>
  <c r="L924" i="5"/>
  <c r="G924" i="5"/>
  <c r="M924" i="5"/>
  <c r="N924" i="5"/>
  <c r="C923" i="5"/>
  <c r="D923" i="5"/>
  <c r="J923" i="5"/>
  <c r="E923" i="5"/>
  <c r="K923" i="5"/>
  <c r="F923" i="5"/>
  <c r="L923" i="5"/>
  <c r="G923" i="5"/>
  <c r="M923" i="5"/>
  <c r="N923" i="5"/>
  <c r="C922" i="5"/>
  <c r="D922" i="5"/>
  <c r="J922" i="5"/>
  <c r="E922" i="5"/>
  <c r="K922" i="5"/>
  <c r="F922" i="5"/>
  <c r="L922" i="5"/>
  <c r="G922" i="5"/>
  <c r="M922" i="5"/>
  <c r="N922" i="5"/>
  <c r="C921" i="5"/>
  <c r="D921" i="5"/>
  <c r="J921" i="5"/>
  <c r="E921" i="5"/>
  <c r="K921" i="5"/>
  <c r="F921" i="5"/>
  <c r="L921" i="5"/>
  <c r="G921" i="5"/>
  <c r="M921" i="5"/>
  <c r="N921" i="5"/>
  <c r="C920" i="5"/>
  <c r="D920" i="5"/>
  <c r="J920" i="5"/>
  <c r="E920" i="5"/>
  <c r="K920" i="5"/>
  <c r="F920" i="5"/>
  <c r="L920" i="5"/>
  <c r="G920" i="5"/>
  <c r="M920" i="5"/>
  <c r="N920" i="5"/>
  <c r="C919" i="5"/>
  <c r="D919" i="5"/>
  <c r="J919" i="5"/>
  <c r="E919" i="5"/>
  <c r="K919" i="5"/>
  <c r="F919" i="5"/>
  <c r="L919" i="5"/>
  <c r="G919" i="5"/>
  <c r="M919" i="5"/>
  <c r="N919" i="5"/>
  <c r="C918" i="5"/>
  <c r="D918" i="5"/>
  <c r="J918" i="5"/>
  <c r="E918" i="5"/>
  <c r="K918" i="5"/>
  <c r="F918" i="5"/>
  <c r="L918" i="5"/>
  <c r="G918" i="5"/>
  <c r="M918" i="5"/>
  <c r="N918" i="5"/>
  <c r="C917" i="5"/>
  <c r="D917" i="5"/>
  <c r="J917" i="5"/>
  <c r="E917" i="5"/>
  <c r="K917" i="5"/>
  <c r="F917" i="5"/>
  <c r="L917" i="5"/>
  <c r="G917" i="5"/>
  <c r="M917" i="5"/>
  <c r="N917" i="5"/>
  <c r="C916" i="5"/>
  <c r="D916" i="5"/>
  <c r="J916" i="5"/>
  <c r="E916" i="5"/>
  <c r="K916" i="5"/>
  <c r="F916" i="5"/>
  <c r="L916" i="5"/>
  <c r="G916" i="5"/>
  <c r="M916" i="5"/>
  <c r="N916" i="5"/>
  <c r="C915" i="5"/>
  <c r="D915" i="5"/>
  <c r="J915" i="5"/>
  <c r="E915" i="5"/>
  <c r="K915" i="5"/>
  <c r="F915" i="5"/>
  <c r="L915" i="5"/>
  <c r="G915" i="5"/>
  <c r="M915" i="5"/>
  <c r="N915" i="5"/>
  <c r="C914" i="5"/>
  <c r="D914" i="5"/>
  <c r="J914" i="5"/>
  <c r="E914" i="5"/>
  <c r="K914" i="5"/>
  <c r="F914" i="5"/>
  <c r="L914" i="5"/>
  <c r="G914" i="5"/>
  <c r="M914" i="5"/>
  <c r="N914" i="5"/>
  <c r="C913" i="5"/>
  <c r="D913" i="5"/>
  <c r="J913" i="5"/>
  <c r="E913" i="5"/>
  <c r="K913" i="5"/>
  <c r="F913" i="5"/>
  <c r="L913" i="5"/>
  <c r="G913" i="5"/>
  <c r="M913" i="5"/>
  <c r="N913" i="5"/>
  <c r="C912" i="5"/>
  <c r="D912" i="5"/>
  <c r="J912" i="5"/>
  <c r="E912" i="5"/>
  <c r="K912" i="5"/>
  <c r="F912" i="5"/>
  <c r="L912" i="5"/>
  <c r="G912" i="5"/>
  <c r="M912" i="5"/>
  <c r="N912" i="5"/>
  <c r="C911" i="5"/>
  <c r="D911" i="5"/>
  <c r="J911" i="5"/>
  <c r="E911" i="5"/>
  <c r="K911" i="5"/>
  <c r="F911" i="5"/>
  <c r="L911" i="5"/>
  <c r="G911" i="5"/>
  <c r="M911" i="5"/>
  <c r="N911" i="5"/>
  <c r="C910" i="5"/>
  <c r="D910" i="5"/>
  <c r="J910" i="5"/>
  <c r="E910" i="5"/>
  <c r="K910" i="5"/>
  <c r="F910" i="5"/>
  <c r="L910" i="5"/>
  <c r="G910" i="5"/>
  <c r="M910" i="5"/>
  <c r="N910" i="5"/>
  <c r="C909" i="5"/>
  <c r="D909" i="5"/>
  <c r="J909" i="5"/>
  <c r="E909" i="5"/>
  <c r="K909" i="5"/>
  <c r="F909" i="5"/>
  <c r="L909" i="5"/>
  <c r="G909" i="5"/>
  <c r="M909" i="5"/>
  <c r="N909" i="5"/>
  <c r="C908" i="5"/>
  <c r="D908" i="5"/>
  <c r="J908" i="5"/>
  <c r="E908" i="5"/>
  <c r="K908" i="5"/>
  <c r="F908" i="5"/>
  <c r="L908" i="5"/>
  <c r="G908" i="5"/>
  <c r="M908" i="5"/>
  <c r="N908" i="5"/>
  <c r="C907" i="5"/>
  <c r="D907" i="5"/>
  <c r="J907" i="5"/>
  <c r="E907" i="5"/>
  <c r="K907" i="5"/>
  <c r="F907" i="5"/>
  <c r="L907" i="5"/>
  <c r="G907" i="5"/>
  <c r="M907" i="5"/>
  <c r="N907" i="5"/>
  <c r="C906" i="5"/>
  <c r="D906" i="5"/>
  <c r="J906" i="5"/>
  <c r="E906" i="5"/>
  <c r="K906" i="5"/>
  <c r="F906" i="5"/>
  <c r="L906" i="5"/>
  <c r="G906" i="5"/>
  <c r="M906" i="5"/>
  <c r="N906" i="5"/>
  <c r="C905" i="5"/>
  <c r="D905" i="5"/>
  <c r="J905" i="5"/>
  <c r="E905" i="5"/>
  <c r="K905" i="5"/>
  <c r="F905" i="5"/>
  <c r="L905" i="5"/>
  <c r="G905" i="5"/>
  <c r="M905" i="5"/>
  <c r="N905" i="5"/>
  <c r="C904" i="5"/>
  <c r="D904" i="5"/>
  <c r="J904" i="5"/>
  <c r="E904" i="5"/>
  <c r="K904" i="5"/>
  <c r="F904" i="5"/>
  <c r="L904" i="5"/>
  <c r="G904" i="5"/>
  <c r="M904" i="5"/>
  <c r="N904" i="5"/>
  <c r="C903" i="5"/>
  <c r="D903" i="5"/>
  <c r="J903" i="5"/>
  <c r="E903" i="5"/>
  <c r="K903" i="5"/>
  <c r="F903" i="5"/>
  <c r="L903" i="5"/>
  <c r="G903" i="5"/>
  <c r="M903" i="5"/>
  <c r="N903" i="5"/>
  <c r="C902" i="5"/>
  <c r="D902" i="5"/>
  <c r="J902" i="5"/>
  <c r="E902" i="5"/>
  <c r="K902" i="5"/>
  <c r="F902" i="5"/>
  <c r="L902" i="5"/>
  <c r="G902" i="5"/>
  <c r="M902" i="5"/>
  <c r="N902" i="5"/>
  <c r="C901" i="5"/>
  <c r="D901" i="5"/>
  <c r="J901" i="5"/>
  <c r="E901" i="5"/>
  <c r="K901" i="5"/>
  <c r="F901" i="5"/>
  <c r="L901" i="5"/>
  <c r="G901" i="5"/>
  <c r="M901" i="5"/>
  <c r="N901" i="5"/>
  <c r="C900" i="5"/>
  <c r="D900" i="5"/>
  <c r="J900" i="5"/>
  <c r="E900" i="5"/>
  <c r="K900" i="5"/>
  <c r="F900" i="5"/>
  <c r="L900" i="5"/>
  <c r="G900" i="5"/>
  <c r="M900" i="5"/>
  <c r="N900" i="5"/>
  <c r="C899" i="5"/>
  <c r="D899" i="5"/>
  <c r="J899" i="5"/>
  <c r="E899" i="5"/>
  <c r="K899" i="5"/>
  <c r="F899" i="5"/>
  <c r="L899" i="5"/>
  <c r="G899" i="5"/>
  <c r="M899" i="5"/>
  <c r="N899" i="5"/>
  <c r="C898" i="5"/>
  <c r="D898" i="5"/>
  <c r="J898" i="5"/>
  <c r="E898" i="5"/>
  <c r="K898" i="5"/>
  <c r="F898" i="5"/>
  <c r="L898" i="5"/>
  <c r="G898" i="5"/>
  <c r="M898" i="5"/>
  <c r="N898" i="5"/>
  <c r="C897" i="5"/>
  <c r="D897" i="5"/>
  <c r="J897" i="5"/>
  <c r="E897" i="5"/>
  <c r="K897" i="5"/>
  <c r="F897" i="5"/>
  <c r="L897" i="5"/>
  <c r="G897" i="5"/>
  <c r="M897" i="5"/>
  <c r="N897" i="5"/>
  <c r="C896" i="5"/>
  <c r="D896" i="5"/>
  <c r="J896" i="5"/>
  <c r="E896" i="5"/>
  <c r="K896" i="5"/>
  <c r="F896" i="5"/>
  <c r="L896" i="5"/>
  <c r="G896" i="5"/>
  <c r="M896" i="5"/>
  <c r="N896" i="5"/>
  <c r="C895" i="5"/>
  <c r="D895" i="5"/>
  <c r="J895" i="5"/>
  <c r="E895" i="5"/>
  <c r="K895" i="5"/>
  <c r="F895" i="5"/>
  <c r="L895" i="5"/>
  <c r="G895" i="5"/>
  <c r="M895" i="5"/>
  <c r="N895" i="5"/>
  <c r="C894" i="5"/>
  <c r="D894" i="5"/>
  <c r="J894" i="5"/>
  <c r="E894" i="5"/>
  <c r="K894" i="5"/>
  <c r="F894" i="5"/>
  <c r="L894" i="5"/>
  <c r="G894" i="5"/>
  <c r="M894" i="5"/>
  <c r="N894" i="5"/>
  <c r="C893" i="5"/>
  <c r="D893" i="5"/>
  <c r="J893" i="5"/>
  <c r="E893" i="5"/>
  <c r="K893" i="5"/>
  <c r="F893" i="5"/>
  <c r="L893" i="5"/>
  <c r="G893" i="5"/>
  <c r="M893" i="5"/>
  <c r="N893" i="5"/>
  <c r="C892" i="5"/>
  <c r="D892" i="5"/>
  <c r="J892" i="5"/>
  <c r="E892" i="5"/>
  <c r="K892" i="5"/>
  <c r="F892" i="5"/>
  <c r="L892" i="5"/>
  <c r="G892" i="5"/>
  <c r="M892" i="5"/>
  <c r="N892" i="5"/>
  <c r="C891" i="5"/>
  <c r="D891" i="5"/>
  <c r="J891" i="5"/>
  <c r="E891" i="5"/>
  <c r="K891" i="5"/>
  <c r="F891" i="5"/>
  <c r="L891" i="5"/>
  <c r="G891" i="5"/>
  <c r="M891" i="5"/>
  <c r="N891" i="5"/>
  <c r="C890" i="5"/>
  <c r="D890" i="5"/>
  <c r="J890" i="5"/>
  <c r="E890" i="5"/>
  <c r="K890" i="5"/>
  <c r="F890" i="5"/>
  <c r="L890" i="5"/>
  <c r="G890" i="5"/>
  <c r="M890" i="5"/>
  <c r="N890" i="5"/>
  <c r="C889" i="5"/>
  <c r="D889" i="5"/>
  <c r="J889" i="5"/>
  <c r="E889" i="5"/>
  <c r="K889" i="5"/>
  <c r="F889" i="5"/>
  <c r="L889" i="5"/>
  <c r="G889" i="5"/>
  <c r="M889" i="5"/>
  <c r="N889" i="5"/>
  <c r="C888" i="5"/>
  <c r="D888" i="5"/>
  <c r="J888" i="5"/>
  <c r="E888" i="5"/>
  <c r="K888" i="5"/>
  <c r="F888" i="5"/>
  <c r="L888" i="5"/>
  <c r="G888" i="5"/>
  <c r="M888" i="5"/>
  <c r="N888" i="5"/>
  <c r="C887" i="5"/>
  <c r="D887" i="5"/>
  <c r="J887" i="5"/>
  <c r="E887" i="5"/>
  <c r="K887" i="5"/>
  <c r="F887" i="5"/>
  <c r="L887" i="5"/>
  <c r="G887" i="5"/>
  <c r="M887" i="5"/>
  <c r="N887" i="5"/>
  <c r="C886" i="5"/>
  <c r="D886" i="5"/>
  <c r="J886" i="5"/>
  <c r="E886" i="5"/>
  <c r="K886" i="5"/>
  <c r="F886" i="5"/>
  <c r="L886" i="5"/>
  <c r="G886" i="5"/>
  <c r="M886" i="5"/>
  <c r="N886" i="5"/>
  <c r="C885" i="5"/>
  <c r="D885" i="5"/>
  <c r="J885" i="5"/>
  <c r="E885" i="5"/>
  <c r="K885" i="5"/>
  <c r="F885" i="5"/>
  <c r="L885" i="5"/>
  <c r="G885" i="5"/>
  <c r="M885" i="5"/>
  <c r="N885" i="5"/>
  <c r="C884" i="5"/>
  <c r="D884" i="5"/>
  <c r="J884" i="5"/>
  <c r="E884" i="5"/>
  <c r="K884" i="5"/>
  <c r="F884" i="5"/>
  <c r="L884" i="5"/>
  <c r="G884" i="5"/>
  <c r="M884" i="5"/>
  <c r="N884" i="5"/>
  <c r="C883" i="5"/>
  <c r="D883" i="5"/>
  <c r="J883" i="5"/>
  <c r="E883" i="5"/>
  <c r="K883" i="5"/>
  <c r="F883" i="5"/>
  <c r="L883" i="5"/>
  <c r="G883" i="5"/>
  <c r="M883" i="5"/>
  <c r="N883" i="5"/>
  <c r="C882" i="5"/>
  <c r="D882" i="5"/>
  <c r="J882" i="5"/>
  <c r="E882" i="5"/>
  <c r="K882" i="5"/>
  <c r="F882" i="5"/>
  <c r="L882" i="5"/>
  <c r="G882" i="5"/>
  <c r="M882" i="5"/>
  <c r="N882" i="5"/>
  <c r="C881" i="5"/>
  <c r="D881" i="5"/>
  <c r="J881" i="5"/>
  <c r="E881" i="5"/>
  <c r="K881" i="5"/>
  <c r="F881" i="5"/>
  <c r="L881" i="5"/>
  <c r="G881" i="5"/>
  <c r="M881" i="5"/>
  <c r="N881" i="5"/>
  <c r="C880" i="5"/>
  <c r="D880" i="5"/>
  <c r="J880" i="5"/>
  <c r="E880" i="5"/>
  <c r="K880" i="5"/>
  <c r="F880" i="5"/>
  <c r="L880" i="5"/>
  <c r="G880" i="5"/>
  <c r="M880" i="5"/>
  <c r="N880" i="5"/>
  <c r="C879" i="5"/>
  <c r="D879" i="5"/>
  <c r="J879" i="5"/>
  <c r="E879" i="5"/>
  <c r="K879" i="5"/>
  <c r="F879" i="5"/>
  <c r="L879" i="5"/>
  <c r="G879" i="5"/>
  <c r="M879" i="5"/>
  <c r="N879" i="5"/>
  <c r="C878" i="5"/>
  <c r="D878" i="5"/>
  <c r="J878" i="5"/>
  <c r="E878" i="5"/>
  <c r="K878" i="5"/>
  <c r="F878" i="5"/>
  <c r="L878" i="5"/>
  <c r="G878" i="5"/>
  <c r="M878" i="5"/>
  <c r="N878" i="5"/>
  <c r="C877" i="5"/>
  <c r="D877" i="5"/>
  <c r="J877" i="5"/>
  <c r="E877" i="5"/>
  <c r="K877" i="5"/>
  <c r="F877" i="5"/>
  <c r="L877" i="5"/>
  <c r="G877" i="5"/>
  <c r="M877" i="5"/>
  <c r="N877" i="5"/>
  <c r="C876" i="5"/>
  <c r="D876" i="5"/>
  <c r="J876" i="5"/>
  <c r="E876" i="5"/>
  <c r="K876" i="5"/>
  <c r="F876" i="5"/>
  <c r="L876" i="5"/>
  <c r="G876" i="5"/>
  <c r="M876" i="5"/>
  <c r="N876" i="5"/>
  <c r="C875" i="5"/>
  <c r="D875" i="5"/>
  <c r="J875" i="5"/>
  <c r="E875" i="5"/>
  <c r="K875" i="5"/>
  <c r="F875" i="5"/>
  <c r="L875" i="5"/>
  <c r="G875" i="5"/>
  <c r="M875" i="5"/>
  <c r="N875" i="5"/>
  <c r="C874" i="5"/>
  <c r="D874" i="5"/>
  <c r="J874" i="5"/>
  <c r="E874" i="5"/>
  <c r="K874" i="5"/>
  <c r="F874" i="5"/>
  <c r="L874" i="5"/>
  <c r="G874" i="5"/>
  <c r="M874" i="5"/>
  <c r="N874" i="5"/>
  <c r="C873" i="5"/>
  <c r="D873" i="5"/>
  <c r="J873" i="5"/>
  <c r="E873" i="5"/>
  <c r="K873" i="5"/>
  <c r="F873" i="5"/>
  <c r="L873" i="5"/>
  <c r="G873" i="5"/>
  <c r="M873" i="5"/>
  <c r="N873" i="5"/>
  <c r="C872" i="5"/>
  <c r="D872" i="5"/>
  <c r="J872" i="5"/>
  <c r="E872" i="5"/>
  <c r="K872" i="5"/>
  <c r="F872" i="5"/>
  <c r="L872" i="5"/>
  <c r="G872" i="5"/>
  <c r="M872" i="5"/>
  <c r="N872" i="5"/>
  <c r="C871" i="5"/>
  <c r="D871" i="5"/>
  <c r="J871" i="5"/>
  <c r="E871" i="5"/>
  <c r="K871" i="5"/>
  <c r="F871" i="5"/>
  <c r="L871" i="5"/>
  <c r="G871" i="5"/>
  <c r="M871" i="5"/>
  <c r="N871" i="5"/>
  <c r="C870" i="5"/>
  <c r="D870" i="5"/>
  <c r="J870" i="5"/>
  <c r="E870" i="5"/>
  <c r="K870" i="5"/>
  <c r="F870" i="5"/>
  <c r="L870" i="5"/>
  <c r="G870" i="5"/>
  <c r="M870" i="5"/>
  <c r="N870" i="5"/>
  <c r="C869" i="5"/>
  <c r="D869" i="5"/>
  <c r="J869" i="5"/>
  <c r="E869" i="5"/>
  <c r="K869" i="5"/>
  <c r="F869" i="5"/>
  <c r="L869" i="5"/>
  <c r="G869" i="5"/>
  <c r="M869" i="5"/>
  <c r="N869" i="5"/>
  <c r="C868" i="5"/>
  <c r="D868" i="5"/>
  <c r="J868" i="5"/>
  <c r="E868" i="5"/>
  <c r="K868" i="5"/>
  <c r="F868" i="5"/>
  <c r="L868" i="5"/>
  <c r="G868" i="5"/>
  <c r="M868" i="5"/>
  <c r="N868" i="5"/>
  <c r="C867" i="5"/>
  <c r="D867" i="5"/>
  <c r="J867" i="5"/>
  <c r="E867" i="5"/>
  <c r="K867" i="5"/>
  <c r="F867" i="5"/>
  <c r="L867" i="5"/>
  <c r="G867" i="5"/>
  <c r="M867" i="5"/>
  <c r="N867" i="5"/>
  <c r="C866" i="5"/>
  <c r="D866" i="5"/>
  <c r="J866" i="5"/>
  <c r="E866" i="5"/>
  <c r="K866" i="5"/>
  <c r="F866" i="5"/>
  <c r="L866" i="5"/>
  <c r="G866" i="5"/>
  <c r="M866" i="5"/>
  <c r="N866" i="5"/>
  <c r="C865" i="5"/>
  <c r="D865" i="5"/>
  <c r="J865" i="5"/>
  <c r="E865" i="5"/>
  <c r="K865" i="5"/>
  <c r="F865" i="5"/>
  <c r="L865" i="5"/>
  <c r="G865" i="5"/>
  <c r="M865" i="5"/>
  <c r="N865" i="5"/>
  <c r="C864" i="5"/>
  <c r="D864" i="5"/>
  <c r="J864" i="5"/>
  <c r="E864" i="5"/>
  <c r="K864" i="5"/>
  <c r="F864" i="5"/>
  <c r="L864" i="5"/>
  <c r="G864" i="5"/>
  <c r="M864" i="5"/>
  <c r="N864" i="5"/>
  <c r="C863" i="5"/>
  <c r="D863" i="5"/>
  <c r="J863" i="5"/>
  <c r="E863" i="5"/>
  <c r="K863" i="5"/>
  <c r="F863" i="5"/>
  <c r="L863" i="5"/>
  <c r="G863" i="5"/>
  <c r="M863" i="5"/>
  <c r="N863" i="5"/>
  <c r="C862" i="5"/>
  <c r="D862" i="5"/>
  <c r="J862" i="5"/>
  <c r="E862" i="5"/>
  <c r="K862" i="5"/>
  <c r="F862" i="5"/>
  <c r="L862" i="5"/>
  <c r="G862" i="5"/>
  <c r="M862" i="5"/>
  <c r="N862" i="5"/>
  <c r="C861" i="5"/>
  <c r="D861" i="5"/>
  <c r="J861" i="5"/>
  <c r="E861" i="5"/>
  <c r="K861" i="5"/>
  <c r="F861" i="5"/>
  <c r="L861" i="5"/>
  <c r="G861" i="5"/>
  <c r="M861" i="5"/>
  <c r="N861" i="5"/>
  <c r="C860" i="5"/>
  <c r="D860" i="5"/>
  <c r="J860" i="5"/>
  <c r="E860" i="5"/>
  <c r="K860" i="5"/>
  <c r="F860" i="5"/>
  <c r="L860" i="5"/>
  <c r="G860" i="5"/>
  <c r="M860" i="5"/>
  <c r="N860" i="5"/>
  <c r="C859" i="5"/>
  <c r="D859" i="5"/>
  <c r="J859" i="5"/>
  <c r="E859" i="5"/>
  <c r="K859" i="5"/>
  <c r="F859" i="5"/>
  <c r="L859" i="5"/>
  <c r="G859" i="5"/>
  <c r="M859" i="5"/>
  <c r="N859" i="5"/>
  <c r="C858" i="5"/>
  <c r="D858" i="5"/>
  <c r="J858" i="5"/>
  <c r="E858" i="5"/>
  <c r="K858" i="5"/>
  <c r="F858" i="5"/>
  <c r="L858" i="5"/>
  <c r="G858" i="5"/>
  <c r="M858" i="5"/>
  <c r="N858" i="5"/>
  <c r="C857" i="5"/>
  <c r="D857" i="5"/>
  <c r="J857" i="5"/>
  <c r="E857" i="5"/>
  <c r="K857" i="5"/>
  <c r="F857" i="5"/>
  <c r="L857" i="5"/>
  <c r="G857" i="5"/>
  <c r="M857" i="5"/>
  <c r="N857" i="5"/>
  <c r="C856" i="5"/>
  <c r="D856" i="5"/>
  <c r="J856" i="5"/>
  <c r="E856" i="5"/>
  <c r="K856" i="5"/>
  <c r="F856" i="5"/>
  <c r="L856" i="5"/>
  <c r="G856" i="5"/>
  <c r="M856" i="5"/>
  <c r="N856" i="5"/>
  <c r="C855" i="5"/>
  <c r="D855" i="5"/>
  <c r="J855" i="5"/>
  <c r="E855" i="5"/>
  <c r="K855" i="5"/>
  <c r="F855" i="5"/>
  <c r="L855" i="5"/>
  <c r="G855" i="5"/>
  <c r="M855" i="5"/>
  <c r="N855" i="5"/>
  <c r="C854" i="5"/>
  <c r="D854" i="5"/>
  <c r="J854" i="5"/>
  <c r="E854" i="5"/>
  <c r="K854" i="5"/>
  <c r="F854" i="5"/>
  <c r="L854" i="5"/>
  <c r="G854" i="5"/>
  <c r="M854" i="5"/>
  <c r="N854" i="5"/>
  <c r="C853" i="5"/>
  <c r="D853" i="5"/>
  <c r="J853" i="5"/>
  <c r="E853" i="5"/>
  <c r="K853" i="5"/>
  <c r="F853" i="5"/>
  <c r="L853" i="5"/>
  <c r="G853" i="5"/>
  <c r="M853" i="5"/>
  <c r="N853" i="5"/>
  <c r="C852" i="5"/>
  <c r="D852" i="5"/>
  <c r="J852" i="5"/>
  <c r="E852" i="5"/>
  <c r="K852" i="5"/>
  <c r="F852" i="5"/>
  <c r="L852" i="5"/>
  <c r="G852" i="5"/>
  <c r="M852" i="5"/>
  <c r="N852" i="5"/>
  <c r="C851" i="5"/>
  <c r="D851" i="5"/>
  <c r="J851" i="5"/>
  <c r="E851" i="5"/>
  <c r="K851" i="5"/>
  <c r="F851" i="5"/>
  <c r="L851" i="5"/>
  <c r="G851" i="5"/>
  <c r="M851" i="5"/>
  <c r="N851" i="5"/>
  <c r="C850" i="5"/>
  <c r="D850" i="5"/>
  <c r="J850" i="5"/>
  <c r="E850" i="5"/>
  <c r="K850" i="5"/>
  <c r="F850" i="5"/>
  <c r="L850" i="5"/>
  <c r="G850" i="5"/>
  <c r="M850" i="5"/>
  <c r="N850" i="5"/>
  <c r="C849" i="5"/>
  <c r="D849" i="5"/>
  <c r="J849" i="5"/>
  <c r="E849" i="5"/>
  <c r="K849" i="5"/>
  <c r="F849" i="5"/>
  <c r="L849" i="5"/>
  <c r="G849" i="5"/>
  <c r="M849" i="5"/>
  <c r="N849" i="5"/>
  <c r="C848" i="5"/>
  <c r="D848" i="5"/>
  <c r="J848" i="5"/>
  <c r="E848" i="5"/>
  <c r="K848" i="5"/>
  <c r="F848" i="5"/>
  <c r="L848" i="5"/>
  <c r="G848" i="5"/>
  <c r="M848" i="5"/>
  <c r="N848" i="5"/>
  <c r="C847" i="5"/>
  <c r="D847" i="5"/>
  <c r="J847" i="5"/>
  <c r="E847" i="5"/>
  <c r="K847" i="5"/>
  <c r="F847" i="5"/>
  <c r="L847" i="5"/>
  <c r="G847" i="5"/>
  <c r="M847" i="5"/>
  <c r="N847" i="5"/>
  <c r="C846" i="5"/>
  <c r="D846" i="5"/>
  <c r="J846" i="5"/>
  <c r="E846" i="5"/>
  <c r="K846" i="5"/>
  <c r="F846" i="5"/>
  <c r="L846" i="5"/>
  <c r="G846" i="5"/>
  <c r="M846" i="5"/>
  <c r="N846" i="5"/>
  <c r="C845" i="5"/>
  <c r="D845" i="5"/>
  <c r="J845" i="5"/>
  <c r="E845" i="5"/>
  <c r="K845" i="5"/>
  <c r="F845" i="5"/>
  <c r="L845" i="5"/>
  <c r="G845" i="5"/>
  <c r="M845" i="5"/>
  <c r="N845" i="5"/>
  <c r="C844" i="5"/>
  <c r="D844" i="5"/>
  <c r="J844" i="5"/>
  <c r="E844" i="5"/>
  <c r="K844" i="5"/>
  <c r="F844" i="5"/>
  <c r="L844" i="5"/>
  <c r="G844" i="5"/>
  <c r="M844" i="5"/>
  <c r="N844" i="5"/>
  <c r="C843" i="5"/>
  <c r="D843" i="5"/>
  <c r="J843" i="5"/>
  <c r="E843" i="5"/>
  <c r="K843" i="5"/>
  <c r="F843" i="5"/>
  <c r="L843" i="5"/>
  <c r="G843" i="5"/>
  <c r="M843" i="5"/>
  <c r="N843" i="5"/>
  <c r="C842" i="5"/>
  <c r="D842" i="5"/>
  <c r="J842" i="5"/>
  <c r="E842" i="5"/>
  <c r="K842" i="5"/>
  <c r="F842" i="5"/>
  <c r="L842" i="5"/>
  <c r="G842" i="5"/>
  <c r="M842" i="5"/>
  <c r="N842" i="5"/>
  <c r="C841" i="5"/>
  <c r="D841" i="5"/>
  <c r="J841" i="5"/>
  <c r="E841" i="5"/>
  <c r="K841" i="5"/>
  <c r="F841" i="5"/>
  <c r="L841" i="5"/>
  <c r="G841" i="5"/>
  <c r="M841" i="5"/>
  <c r="N841" i="5"/>
  <c r="C840" i="5"/>
  <c r="D840" i="5"/>
  <c r="J840" i="5"/>
  <c r="E840" i="5"/>
  <c r="K840" i="5"/>
  <c r="F840" i="5"/>
  <c r="L840" i="5"/>
  <c r="G840" i="5"/>
  <c r="M840" i="5"/>
  <c r="N840" i="5"/>
  <c r="C839" i="5"/>
  <c r="D839" i="5"/>
  <c r="J839" i="5"/>
  <c r="E839" i="5"/>
  <c r="K839" i="5"/>
  <c r="F839" i="5"/>
  <c r="L839" i="5"/>
  <c r="G839" i="5"/>
  <c r="M839" i="5"/>
  <c r="N839" i="5"/>
  <c r="C838" i="5"/>
  <c r="D838" i="5"/>
  <c r="J838" i="5"/>
  <c r="E838" i="5"/>
  <c r="K838" i="5"/>
  <c r="F838" i="5"/>
  <c r="L838" i="5"/>
  <c r="G838" i="5"/>
  <c r="M838" i="5"/>
  <c r="N838" i="5"/>
  <c r="C837" i="5"/>
  <c r="D837" i="5"/>
  <c r="J837" i="5"/>
  <c r="E837" i="5"/>
  <c r="K837" i="5"/>
  <c r="F837" i="5"/>
  <c r="L837" i="5"/>
  <c r="G837" i="5"/>
  <c r="M837" i="5"/>
  <c r="N837" i="5"/>
  <c r="C836" i="5"/>
  <c r="D836" i="5"/>
  <c r="J836" i="5"/>
  <c r="E836" i="5"/>
  <c r="K836" i="5"/>
  <c r="F836" i="5"/>
  <c r="L836" i="5"/>
  <c r="G836" i="5"/>
  <c r="M836" i="5"/>
  <c r="N836" i="5"/>
  <c r="C835" i="5"/>
  <c r="D835" i="5"/>
  <c r="J835" i="5"/>
  <c r="E835" i="5"/>
  <c r="K835" i="5"/>
  <c r="F835" i="5"/>
  <c r="L835" i="5"/>
  <c r="G835" i="5"/>
  <c r="M835" i="5"/>
  <c r="N835" i="5"/>
  <c r="C834" i="5"/>
  <c r="D834" i="5"/>
  <c r="J834" i="5"/>
  <c r="E834" i="5"/>
  <c r="K834" i="5"/>
  <c r="F834" i="5"/>
  <c r="L834" i="5"/>
  <c r="G834" i="5"/>
  <c r="M834" i="5"/>
  <c r="N834" i="5"/>
  <c r="C833" i="5"/>
  <c r="D833" i="5"/>
  <c r="J833" i="5"/>
  <c r="E833" i="5"/>
  <c r="K833" i="5"/>
  <c r="F833" i="5"/>
  <c r="L833" i="5"/>
  <c r="G833" i="5"/>
  <c r="M833" i="5"/>
  <c r="N833" i="5"/>
  <c r="C832" i="5"/>
  <c r="D832" i="5"/>
  <c r="J832" i="5"/>
  <c r="E832" i="5"/>
  <c r="K832" i="5"/>
  <c r="F832" i="5"/>
  <c r="L832" i="5"/>
  <c r="G832" i="5"/>
  <c r="M832" i="5"/>
  <c r="N832" i="5"/>
  <c r="C831" i="5"/>
  <c r="D831" i="5"/>
  <c r="J831" i="5"/>
  <c r="E831" i="5"/>
  <c r="K831" i="5"/>
  <c r="F831" i="5"/>
  <c r="L831" i="5"/>
  <c r="G831" i="5"/>
  <c r="M831" i="5"/>
  <c r="N831" i="5"/>
  <c r="C830" i="5"/>
  <c r="D830" i="5"/>
  <c r="J830" i="5"/>
  <c r="E830" i="5"/>
  <c r="K830" i="5"/>
  <c r="F830" i="5"/>
  <c r="L830" i="5"/>
  <c r="G830" i="5"/>
  <c r="M830" i="5"/>
  <c r="N830" i="5"/>
  <c r="C829" i="5"/>
  <c r="D829" i="5"/>
  <c r="J829" i="5"/>
  <c r="E829" i="5"/>
  <c r="K829" i="5"/>
  <c r="F829" i="5"/>
  <c r="L829" i="5"/>
  <c r="G829" i="5"/>
  <c r="M829" i="5"/>
  <c r="N829" i="5"/>
  <c r="C828" i="5"/>
  <c r="D828" i="5"/>
  <c r="J828" i="5"/>
  <c r="E828" i="5"/>
  <c r="K828" i="5"/>
  <c r="F828" i="5"/>
  <c r="L828" i="5"/>
  <c r="G828" i="5"/>
  <c r="M828" i="5"/>
  <c r="N828" i="5"/>
  <c r="C827" i="5"/>
  <c r="D827" i="5"/>
  <c r="J827" i="5"/>
  <c r="E827" i="5"/>
  <c r="K827" i="5"/>
  <c r="F827" i="5"/>
  <c r="L827" i="5"/>
  <c r="G827" i="5"/>
  <c r="M827" i="5"/>
  <c r="N827" i="5"/>
  <c r="C826" i="5"/>
  <c r="D826" i="5"/>
  <c r="J826" i="5"/>
  <c r="E826" i="5"/>
  <c r="K826" i="5"/>
  <c r="F826" i="5"/>
  <c r="L826" i="5"/>
  <c r="G826" i="5"/>
  <c r="M826" i="5"/>
  <c r="N826" i="5"/>
  <c r="C825" i="5"/>
  <c r="D825" i="5"/>
  <c r="J825" i="5"/>
  <c r="E825" i="5"/>
  <c r="K825" i="5"/>
  <c r="F825" i="5"/>
  <c r="L825" i="5"/>
  <c r="G825" i="5"/>
  <c r="M825" i="5"/>
  <c r="N825" i="5"/>
  <c r="C824" i="5"/>
  <c r="D824" i="5"/>
  <c r="J824" i="5"/>
  <c r="E824" i="5"/>
  <c r="K824" i="5"/>
  <c r="F824" i="5"/>
  <c r="L824" i="5"/>
  <c r="G824" i="5"/>
  <c r="M824" i="5"/>
  <c r="N824" i="5"/>
  <c r="C823" i="5"/>
  <c r="D823" i="5"/>
  <c r="J823" i="5"/>
  <c r="E823" i="5"/>
  <c r="K823" i="5"/>
  <c r="F823" i="5"/>
  <c r="L823" i="5"/>
  <c r="G823" i="5"/>
  <c r="M823" i="5"/>
  <c r="N823" i="5"/>
  <c r="C822" i="5"/>
  <c r="D822" i="5"/>
  <c r="J822" i="5"/>
  <c r="E822" i="5"/>
  <c r="K822" i="5"/>
  <c r="F822" i="5"/>
  <c r="L822" i="5"/>
  <c r="G822" i="5"/>
  <c r="M822" i="5"/>
  <c r="N822" i="5"/>
  <c r="C821" i="5"/>
  <c r="D821" i="5"/>
  <c r="J821" i="5"/>
  <c r="E821" i="5"/>
  <c r="K821" i="5"/>
  <c r="F821" i="5"/>
  <c r="L821" i="5"/>
  <c r="G821" i="5"/>
  <c r="M821" i="5"/>
  <c r="N821" i="5"/>
  <c r="C820" i="5"/>
  <c r="D820" i="5"/>
  <c r="J820" i="5"/>
  <c r="E820" i="5"/>
  <c r="K820" i="5"/>
  <c r="F820" i="5"/>
  <c r="L820" i="5"/>
  <c r="G820" i="5"/>
  <c r="M820" i="5"/>
  <c r="N820" i="5"/>
  <c r="C819" i="5"/>
  <c r="D819" i="5"/>
  <c r="J819" i="5"/>
  <c r="E819" i="5"/>
  <c r="K819" i="5"/>
  <c r="F819" i="5"/>
  <c r="L819" i="5"/>
  <c r="G819" i="5"/>
  <c r="M819" i="5"/>
  <c r="N819" i="5"/>
  <c r="C818" i="5"/>
  <c r="D818" i="5"/>
  <c r="J818" i="5"/>
  <c r="E818" i="5"/>
  <c r="K818" i="5"/>
  <c r="F818" i="5"/>
  <c r="L818" i="5"/>
  <c r="G818" i="5"/>
  <c r="M818" i="5"/>
  <c r="N818" i="5"/>
  <c r="C817" i="5"/>
  <c r="D817" i="5"/>
  <c r="J817" i="5"/>
  <c r="E817" i="5"/>
  <c r="K817" i="5"/>
  <c r="F817" i="5"/>
  <c r="L817" i="5"/>
  <c r="G817" i="5"/>
  <c r="M817" i="5"/>
  <c r="N817" i="5"/>
  <c r="C816" i="5"/>
  <c r="D816" i="5"/>
  <c r="J816" i="5"/>
  <c r="E816" i="5"/>
  <c r="K816" i="5"/>
  <c r="F816" i="5"/>
  <c r="L816" i="5"/>
  <c r="G816" i="5"/>
  <c r="M816" i="5"/>
  <c r="N816" i="5"/>
  <c r="C815" i="5"/>
  <c r="D815" i="5"/>
  <c r="J815" i="5"/>
  <c r="E815" i="5"/>
  <c r="K815" i="5"/>
  <c r="F815" i="5"/>
  <c r="L815" i="5"/>
  <c r="G815" i="5"/>
  <c r="M815" i="5"/>
  <c r="N815" i="5"/>
  <c r="C814" i="5"/>
  <c r="D814" i="5"/>
  <c r="J814" i="5"/>
  <c r="E814" i="5"/>
  <c r="K814" i="5"/>
  <c r="F814" i="5"/>
  <c r="L814" i="5"/>
  <c r="G814" i="5"/>
  <c r="M814" i="5"/>
  <c r="N814" i="5"/>
  <c r="C813" i="5"/>
  <c r="D813" i="5"/>
  <c r="J813" i="5"/>
  <c r="E813" i="5"/>
  <c r="K813" i="5"/>
  <c r="F813" i="5"/>
  <c r="L813" i="5"/>
  <c r="G813" i="5"/>
  <c r="M813" i="5"/>
  <c r="N813" i="5"/>
  <c r="C812" i="5"/>
  <c r="D812" i="5"/>
  <c r="J812" i="5"/>
  <c r="E812" i="5"/>
  <c r="K812" i="5"/>
  <c r="F812" i="5"/>
  <c r="L812" i="5"/>
  <c r="G812" i="5"/>
  <c r="M812" i="5"/>
  <c r="N812" i="5"/>
  <c r="C811" i="5"/>
  <c r="D811" i="5"/>
  <c r="J811" i="5"/>
  <c r="E811" i="5"/>
  <c r="K811" i="5"/>
  <c r="F811" i="5"/>
  <c r="L811" i="5"/>
  <c r="G811" i="5"/>
  <c r="M811" i="5"/>
  <c r="N811" i="5"/>
  <c r="C810" i="5"/>
  <c r="D810" i="5"/>
  <c r="J810" i="5"/>
  <c r="E810" i="5"/>
  <c r="K810" i="5"/>
  <c r="F810" i="5"/>
  <c r="L810" i="5"/>
  <c r="G810" i="5"/>
  <c r="M810" i="5"/>
  <c r="N810" i="5"/>
  <c r="C809" i="5"/>
  <c r="D809" i="5"/>
  <c r="J809" i="5"/>
  <c r="E809" i="5"/>
  <c r="K809" i="5"/>
  <c r="F809" i="5"/>
  <c r="L809" i="5"/>
  <c r="G809" i="5"/>
  <c r="M809" i="5"/>
  <c r="N809" i="5"/>
  <c r="C808" i="5"/>
  <c r="D808" i="5"/>
  <c r="J808" i="5"/>
  <c r="E808" i="5"/>
  <c r="K808" i="5"/>
  <c r="F808" i="5"/>
  <c r="L808" i="5"/>
  <c r="G808" i="5"/>
  <c r="M808" i="5"/>
  <c r="N808" i="5"/>
  <c r="C807" i="5"/>
  <c r="D807" i="5"/>
  <c r="J807" i="5"/>
  <c r="E807" i="5"/>
  <c r="K807" i="5"/>
  <c r="F807" i="5"/>
  <c r="L807" i="5"/>
  <c r="G807" i="5"/>
  <c r="M807" i="5"/>
  <c r="N807" i="5"/>
  <c r="C806" i="5"/>
  <c r="D806" i="5"/>
  <c r="J806" i="5"/>
  <c r="E806" i="5"/>
  <c r="K806" i="5"/>
  <c r="F806" i="5"/>
  <c r="L806" i="5"/>
  <c r="G806" i="5"/>
  <c r="M806" i="5"/>
  <c r="N806" i="5"/>
  <c r="C805" i="5"/>
  <c r="D805" i="5"/>
  <c r="J805" i="5"/>
  <c r="E805" i="5"/>
  <c r="K805" i="5"/>
  <c r="F805" i="5"/>
  <c r="L805" i="5"/>
  <c r="G805" i="5"/>
  <c r="M805" i="5"/>
  <c r="N805" i="5"/>
  <c r="C804" i="5"/>
  <c r="D804" i="5"/>
  <c r="J804" i="5"/>
  <c r="E804" i="5"/>
  <c r="K804" i="5"/>
  <c r="F804" i="5"/>
  <c r="L804" i="5"/>
  <c r="G804" i="5"/>
  <c r="M804" i="5"/>
  <c r="N804" i="5"/>
  <c r="C803" i="5"/>
  <c r="D803" i="5"/>
  <c r="J803" i="5"/>
  <c r="E803" i="5"/>
  <c r="K803" i="5"/>
  <c r="F803" i="5"/>
  <c r="L803" i="5"/>
  <c r="G803" i="5"/>
  <c r="M803" i="5"/>
  <c r="N803" i="5"/>
  <c r="C802" i="5"/>
  <c r="D802" i="5"/>
  <c r="J802" i="5"/>
  <c r="E802" i="5"/>
  <c r="K802" i="5"/>
  <c r="F802" i="5"/>
  <c r="L802" i="5"/>
  <c r="G802" i="5"/>
  <c r="M802" i="5"/>
  <c r="N802" i="5"/>
  <c r="C801" i="5"/>
  <c r="D801" i="5"/>
  <c r="J801" i="5"/>
  <c r="E801" i="5"/>
  <c r="K801" i="5"/>
  <c r="F801" i="5"/>
  <c r="L801" i="5"/>
  <c r="G801" i="5"/>
  <c r="M801" i="5"/>
  <c r="N801" i="5"/>
  <c r="C800" i="5"/>
  <c r="D800" i="5"/>
  <c r="J800" i="5"/>
  <c r="E800" i="5"/>
  <c r="K800" i="5"/>
  <c r="F800" i="5"/>
  <c r="L800" i="5"/>
  <c r="G800" i="5"/>
  <c r="M800" i="5"/>
  <c r="N800" i="5"/>
  <c r="C799" i="5"/>
  <c r="D799" i="5"/>
  <c r="J799" i="5"/>
  <c r="E799" i="5"/>
  <c r="K799" i="5"/>
  <c r="F799" i="5"/>
  <c r="L799" i="5"/>
  <c r="G799" i="5"/>
  <c r="M799" i="5"/>
  <c r="N799" i="5"/>
  <c r="C798" i="5"/>
  <c r="D798" i="5"/>
  <c r="J798" i="5"/>
  <c r="E798" i="5"/>
  <c r="K798" i="5"/>
  <c r="F798" i="5"/>
  <c r="L798" i="5"/>
  <c r="G798" i="5"/>
  <c r="M798" i="5"/>
  <c r="N798" i="5"/>
  <c r="C797" i="5"/>
  <c r="D797" i="5"/>
  <c r="J797" i="5"/>
  <c r="E797" i="5"/>
  <c r="K797" i="5"/>
  <c r="F797" i="5"/>
  <c r="L797" i="5"/>
  <c r="G797" i="5"/>
  <c r="M797" i="5"/>
  <c r="N797" i="5"/>
  <c r="C796" i="5"/>
  <c r="D796" i="5"/>
  <c r="J796" i="5"/>
  <c r="E796" i="5"/>
  <c r="K796" i="5"/>
  <c r="F796" i="5"/>
  <c r="L796" i="5"/>
  <c r="G796" i="5"/>
  <c r="M796" i="5"/>
  <c r="N796" i="5"/>
  <c r="C795" i="5"/>
  <c r="D795" i="5"/>
  <c r="J795" i="5"/>
  <c r="E795" i="5"/>
  <c r="K795" i="5"/>
  <c r="F795" i="5"/>
  <c r="L795" i="5"/>
  <c r="G795" i="5"/>
  <c r="M795" i="5"/>
  <c r="N795" i="5"/>
  <c r="C794" i="5"/>
  <c r="D794" i="5"/>
  <c r="J794" i="5"/>
  <c r="E794" i="5"/>
  <c r="K794" i="5"/>
  <c r="F794" i="5"/>
  <c r="L794" i="5"/>
  <c r="G794" i="5"/>
  <c r="M794" i="5"/>
  <c r="N794" i="5"/>
  <c r="C793" i="5"/>
  <c r="D793" i="5"/>
  <c r="J793" i="5"/>
  <c r="E793" i="5"/>
  <c r="K793" i="5"/>
  <c r="F793" i="5"/>
  <c r="L793" i="5"/>
  <c r="G793" i="5"/>
  <c r="M793" i="5"/>
  <c r="N793" i="5"/>
  <c r="C792" i="5"/>
  <c r="D792" i="5"/>
  <c r="J792" i="5"/>
  <c r="E792" i="5"/>
  <c r="K792" i="5"/>
  <c r="F792" i="5"/>
  <c r="L792" i="5"/>
  <c r="G792" i="5"/>
  <c r="M792" i="5"/>
  <c r="N792" i="5"/>
  <c r="C791" i="5"/>
  <c r="D791" i="5"/>
  <c r="J791" i="5"/>
  <c r="E791" i="5"/>
  <c r="K791" i="5"/>
  <c r="F791" i="5"/>
  <c r="L791" i="5"/>
  <c r="G791" i="5"/>
  <c r="M791" i="5"/>
  <c r="N791" i="5"/>
  <c r="C790" i="5"/>
  <c r="D790" i="5"/>
  <c r="J790" i="5"/>
  <c r="E790" i="5"/>
  <c r="K790" i="5"/>
  <c r="F790" i="5"/>
  <c r="L790" i="5"/>
  <c r="G790" i="5"/>
  <c r="M790" i="5"/>
  <c r="N790" i="5"/>
  <c r="C789" i="5"/>
  <c r="D789" i="5"/>
  <c r="J789" i="5"/>
  <c r="E789" i="5"/>
  <c r="K789" i="5"/>
  <c r="F789" i="5"/>
  <c r="L789" i="5"/>
  <c r="G789" i="5"/>
  <c r="M789" i="5"/>
  <c r="N789" i="5"/>
  <c r="C788" i="5"/>
  <c r="D788" i="5"/>
  <c r="J788" i="5"/>
  <c r="E788" i="5"/>
  <c r="K788" i="5"/>
  <c r="F788" i="5"/>
  <c r="L788" i="5"/>
  <c r="G788" i="5"/>
  <c r="M788" i="5"/>
  <c r="N788" i="5"/>
  <c r="C787" i="5"/>
  <c r="D787" i="5"/>
  <c r="J787" i="5"/>
  <c r="E787" i="5"/>
  <c r="K787" i="5"/>
  <c r="F787" i="5"/>
  <c r="L787" i="5"/>
  <c r="G787" i="5"/>
  <c r="M787" i="5"/>
  <c r="N787" i="5"/>
  <c r="C786" i="5"/>
  <c r="D786" i="5"/>
  <c r="J786" i="5"/>
  <c r="E786" i="5"/>
  <c r="K786" i="5"/>
  <c r="F786" i="5"/>
  <c r="L786" i="5"/>
  <c r="G786" i="5"/>
  <c r="M786" i="5"/>
  <c r="N786" i="5"/>
  <c r="C785" i="5"/>
  <c r="D785" i="5"/>
  <c r="J785" i="5"/>
  <c r="E785" i="5"/>
  <c r="K785" i="5"/>
  <c r="F785" i="5"/>
  <c r="L785" i="5"/>
  <c r="G785" i="5"/>
  <c r="M785" i="5"/>
  <c r="N785" i="5"/>
  <c r="C784" i="5"/>
  <c r="D784" i="5"/>
  <c r="J784" i="5"/>
  <c r="E784" i="5"/>
  <c r="K784" i="5"/>
  <c r="F784" i="5"/>
  <c r="L784" i="5"/>
  <c r="G784" i="5"/>
  <c r="M784" i="5"/>
  <c r="N784" i="5"/>
  <c r="C783" i="5"/>
  <c r="D783" i="5"/>
  <c r="J783" i="5"/>
  <c r="E783" i="5"/>
  <c r="K783" i="5"/>
  <c r="F783" i="5"/>
  <c r="L783" i="5"/>
  <c r="G783" i="5"/>
  <c r="M783" i="5"/>
  <c r="N783" i="5"/>
  <c r="C782" i="5"/>
  <c r="D782" i="5"/>
  <c r="J782" i="5"/>
  <c r="E782" i="5"/>
  <c r="K782" i="5"/>
  <c r="F782" i="5"/>
  <c r="L782" i="5"/>
  <c r="G782" i="5"/>
  <c r="M782" i="5"/>
  <c r="N782" i="5"/>
  <c r="C781" i="5"/>
  <c r="D781" i="5"/>
  <c r="J781" i="5"/>
  <c r="E781" i="5"/>
  <c r="K781" i="5"/>
  <c r="F781" i="5"/>
  <c r="L781" i="5"/>
  <c r="G781" i="5"/>
  <c r="M781" i="5"/>
  <c r="N781" i="5"/>
  <c r="C780" i="5"/>
  <c r="D780" i="5"/>
  <c r="J780" i="5"/>
  <c r="E780" i="5"/>
  <c r="K780" i="5"/>
  <c r="F780" i="5"/>
  <c r="L780" i="5"/>
  <c r="G780" i="5"/>
  <c r="M780" i="5"/>
  <c r="N780" i="5"/>
  <c r="C779" i="5"/>
  <c r="D779" i="5"/>
  <c r="J779" i="5"/>
  <c r="E779" i="5"/>
  <c r="K779" i="5"/>
  <c r="F779" i="5"/>
  <c r="L779" i="5"/>
  <c r="G779" i="5"/>
  <c r="M779" i="5"/>
  <c r="N779" i="5"/>
  <c r="C778" i="5"/>
  <c r="D778" i="5"/>
  <c r="J778" i="5"/>
  <c r="E778" i="5"/>
  <c r="K778" i="5"/>
  <c r="F778" i="5"/>
  <c r="L778" i="5"/>
  <c r="G778" i="5"/>
  <c r="M778" i="5"/>
  <c r="N778" i="5"/>
  <c r="C777" i="5"/>
  <c r="D777" i="5"/>
  <c r="J777" i="5"/>
  <c r="E777" i="5"/>
  <c r="K777" i="5"/>
  <c r="F777" i="5"/>
  <c r="L777" i="5"/>
  <c r="G777" i="5"/>
  <c r="M777" i="5"/>
  <c r="N777" i="5"/>
  <c r="C776" i="5"/>
  <c r="D776" i="5"/>
  <c r="J776" i="5"/>
  <c r="E776" i="5"/>
  <c r="K776" i="5"/>
  <c r="F776" i="5"/>
  <c r="L776" i="5"/>
  <c r="G776" i="5"/>
  <c r="M776" i="5"/>
  <c r="N776" i="5"/>
  <c r="C775" i="5"/>
  <c r="D775" i="5"/>
  <c r="J775" i="5"/>
  <c r="E775" i="5"/>
  <c r="K775" i="5"/>
  <c r="F775" i="5"/>
  <c r="L775" i="5"/>
  <c r="G775" i="5"/>
  <c r="M775" i="5"/>
  <c r="N775" i="5"/>
  <c r="C774" i="5"/>
  <c r="D774" i="5"/>
  <c r="J774" i="5"/>
  <c r="E774" i="5"/>
  <c r="K774" i="5"/>
  <c r="F774" i="5"/>
  <c r="L774" i="5"/>
  <c r="G774" i="5"/>
  <c r="M774" i="5"/>
  <c r="N774" i="5"/>
  <c r="C773" i="5"/>
  <c r="D773" i="5"/>
  <c r="J773" i="5"/>
  <c r="E773" i="5"/>
  <c r="K773" i="5"/>
  <c r="F773" i="5"/>
  <c r="L773" i="5"/>
  <c r="G773" i="5"/>
  <c r="M773" i="5"/>
  <c r="N773" i="5"/>
  <c r="C772" i="5"/>
  <c r="D772" i="5"/>
  <c r="J772" i="5"/>
  <c r="E772" i="5"/>
  <c r="K772" i="5"/>
  <c r="F772" i="5"/>
  <c r="L772" i="5"/>
  <c r="G772" i="5"/>
  <c r="M772" i="5"/>
  <c r="N772" i="5"/>
  <c r="C771" i="5"/>
  <c r="D771" i="5"/>
  <c r="J771" i="5"/>
  <c r="E771" i="5"/>
  <c r="K771" i="5"/>
  <c r="F771" i="5"/>
  <c r="L771" i="5"/>
  <c r="G771" i="5"/>
  <c r="M771" i="5"/>
  <c r="N771" i="5"/>
  <c r="C770" i="5"/>
  <c r="D770" i="5"/>
  <c r="J770" i="5"/>
  <c r="E770" i="5"/>
  <c r="K770" i="5"/>
  <c r="F770" i="5"/>
  <c r="L770" i="5"/>
  <c r="G770" i="5"/>
  <c r="M770" i="5"/>
  <c r="N770" i="5"/>
  <c r="C769" i="5"/>
  <c r="D769" i="5"/>
  <c r="J769" i="5"/>
  <c r="E769" i="5"/>
  <c r="K769" i="5"/>
  <c r="F769" i="5"/>
  <c r="L769" i="5"/>
  <c r="G769" i="5"/>
  <c r="M769" i="5"/>
  <c r="N769" i="5"/>
  <c r="C768" i="5"/>
  <c r="D768" i="5"/>
  <c r="J768" i="5"/>
  <c r="E768" i="5"/>
  <c r="K768" i="5"/>
  <c r="F768" i="5"/>
  <c r="L768" i="5"/>
  <c r="G768" i="5"/>
  <c r="M768" i="5"/>
  <c r="N768" i="5"/>
  <c r="C767" i="5"/>
  <c r="D767" i="5"/>
  <c r="J767" i="5"/>
  <c r="E767" i="5"/>
  <c r="K767" i="5"/>
  <c r="F767" i="5"/>
  <c r="L767" i="5"/>
  <c r="G767" i="5"/>
  <c r="M767" i="5"/>
  <c r="N767" i="5"/>
  <c r="C766" i="5"/>
  <c r="D766" i="5"/>
  <c r="J766" i="5"/>
  <c r="E766" i="5"/>
  <c r="K766" i="5"/>
  <c r="F766" i="5"/>
  <c r="L766" i="5"/>
  <c r="G766" i="5"/>
  <c r="M766" i="5"/>
  <c r="N766" i="5"/>
  <c r="C765" i="5"/>
  <c r="D765" i="5"/>
  <c r="J765" i="5"/>
  <c r="E765" i="5"/>
  <c r="K765" i="5"/>
  <c r="F765" i="5"/>
  <c r="L765" i="5"/>
  <c r="G765" i="5"/>
  <c r="M765" i="5"/>
  <c r="N765" i="5"/>
  <c r="C764" i="5"/>
  <c r="D764" i="5"/>
  <c r="J764" i="5"/>
  <c r="E764" i="5"/>
  <c r="K764" i="5"/>
  <c r="F764" i="5"/>
  <c r="L764" i="5"/>
  <c r="G764" i="5"/>
  <c r="M764" i="5"/>
  <c r="N764" i="5"/>
  <c r="C763" i="5"/>
  <c r="D763" i="5"/>
  <c r="J763" i="5"/>
  <c r="E763" i="5"/>
  <c r="K763" i="5"/>
  <c r="F763" i="5"/>
  <c r="L763" i="5"/>
  <c r="G763" i="5"/>
  <c r="M763" i="5"/>
  <c r="N763" i="5"/>
  <c r="C762" i="5"/>
  <c r="D762" i="5"/>
  <c r="J762" i="5"/>
  <c r="E762" i="5"/>
  <c r="K762" i="5"/>
  <c r="F762" i="5"/>
  <c r="L762" i="5"/>
  <c r="G762" i="5"/>
  <c r="M762" i="5"/>
  <c r="N762" i="5"/>
  <c r="C761" i="5"/>
  <c r="D761" i="5"/>
  <c r="J761" i="5"/>
  <c r="E761" i="5"/>
  <c r="K761" i="5"/>
  <c r="F761" i="5"/>
  <c r="L761" i="5"/>
  <c r="G761" i="5"/>
  <c r="M761" i="5"/>
  <c r="N761" i="5"/>
  <c r="C760" i="5"/>
  <c r="D760" i="5"/>
  <c r="J760" i="5"/>
  <c r="E760" i="5"/>
  <c r="K760" i="5"/>
  <c r="F760" i="5"/>
  <c r="L760" i="5"/>
  <c r="G760" i="5"/>
  <c r="M760" i="5"/>
  <c r="N760" i="5"/>
  <c r="C759" i="5"/>
  <c r="D759" i="5"/>
  <c r="J759" i="5"/>
  <c r="E759" i="5"/>
  <c r="K759" i="5"/>
  <c r="F759" i="5"/>
  <c r="L759" i="5"/>
  <c r="G759" i="5"/>
  <c r="M759" i="5"/>
  <c r="N759" i="5"/>
  <c r="C758" i="5"/>
  <c r="D758" i="5"/>
  <c r="J758" i="5"/>
  <c r="E758" i="5"/>
  <c r="K758" i="5"/>
  <c r="F758" i="5"/>
  <c r="L758" i="5"/>
  <c r="G758" i="5"/>
  <c r="M758" i="5"/>
  <c r="N758" i="5"/>
  <c r="C757" i="5"/>
  <c r="D757" i="5"/>
  <c r="J757" i="5"/>
  <c r="E757" i="5"/>
  <c r="K757" i="5"/>
  <c r="F757" i="5"/>
  <c r="L757" i="5"/>
  <c r="G757" i="5"/>
  <c r="M757" i="5"/>
  <c r="N757" i="5"/>
  <c r="C756" i="5"/>
  <c r="D756" i="5"/>
  <c r="J756" i="5"/>
  <c r="E756" i="5"/>
  <c r="K756" i="5"/>
  <c r="F756" i="5"/>
  <c r="L756" i="5"/>
  <c r="G756" i="5"/>
  <c r="M756" i="5"/>
  <c r="N756" i="5"/>
  <c r="C755" i="5"/>
  <c r="D755" i="5"/>
  <c r="J755" i="5"/>
  <c r="E755" i="5"/>
  <c r="K755" i="5"/>
  <c r="F755" i="5"/>
  <c r="L755" i="5"/>
  <c r="G755" i="5"/>
  <c r="M755" i="5"/>
  <c r="N755" i="5"/>
  <c r="C754" i="5"/>
  <c r="D754" i="5"/>
  <c r="J754" i="5"/>
  <c r="E754" i="5"/>
  <c r="K754" i="5"/>
  <c r="F754" i="5"/>
  <c r="L754" i="5"/>
  <c r="G754" i="5"/>
  <c r="M754" i="5"/>
  <c r="N754" i="5"/>
  <c r="C753" i="5"/>
  <c r="D753" i="5"/>
  <c r="J753" i="5"/>
  <c r="E753" i="5"/>
  <c r="K753" i="5"/>
  <c r="F753" i="5"/>
  <c r="L753" i="5"/>
  <c r="G753" i="5"/>
  <c r="M753" i="5"/>
  <c r="N753" i="5"/>
  <c r="C752" i="5"/>
  <c r="D752" i="5"/>
  <c r="J752" i="5"/>
  <c r="E752" i="5"/>
  <c r="K752" i="5"/>
  <c r="F752" i="5"/>
  <c r="L752" i="5"/>
  <c r="G752" i="5"/>
  <c r="M752" i="5"/>
  <c r="N752" i="5"/>
  <c r="C751" i="5"/>
  <c r="D751" i="5"/>
  <c r="J751" i="5"/>
  <c r="E751" i="5"/>
  <c r="K751" i="5"/>
  <c r="F751" i="5"/>
  <c r="L751" i="5"/>
  <c r="G751" i="5"/>
  <c r="M751" i="5"/>
  <c r="N751" i="5"/>
  <c r="C750" i="5"/>
  <c r="D750" i="5"/>
  <c r="J750" i="5"/>
  <c r="E750" i="5"/>
  <c r="K750" i="5"/>
  <c r="F750" i="5"/>
  <c r="L750" i="5"/>
  <c r="G750" i="5"/>
  <c r="M750" i="5"/>
  <c r="N750" i="5"/>
  <c r="C749" i="5"/>
  <c r="D749" i="5"/>
  <c r="J749" i="5"/>
  <c r="E749" i="5"/>
  <c r="K749" i="5"/>
  <c r="F749" i="5"/>
  <c r="L749" i="5"/>
  <c r="G749" i="5"/>
  <c r="M749" i="5"/>
  <c r="N749" i="5"/>
  <c r="C748" i="5"/>
  <c r="D748" i="5"/>
  <c r="J748" i="5"/>
  <c r="E748" i="5"/>
  <c r="K748" i="5"/>
  <c r="F748" i="5"/>
  <c r="L748" i="5"/>
  <c r="G748" i="5"/>
  <c r="M748" i="5"/>
  <c r="N748" i="5"/>
  <c r="C747" i="5"/>
  <c r="D747" i="5"/>
  <c r="J747" i="5"/>
  <c r="E747" i="5"/>
  <c r="K747" i="5"/>
  <c r="F747" i="5"/>
  <c r="L747" i="5"/>
  <c r="G747" i="5"/>
  <c r="M747" i="5"/>
  <c r="N747" i="5"/>
  <c r="C746" i="5"/>
  <c r="D746" i="5"/>
  <c r="J746" i="5"/>
  <c r="E746" i="5"/>
  <c r="K746" i="5"/>
  <c r="F746" i="5"/>
  <c r="L746" i="5"/>
  <c r="G746" i="5"/>
  <c r="M746" i="5"/>
  <c r="N746" i="5"/>
  <c r="C745" i="5"/>
  <c r="D745" i="5"/>
  <c r="J745" i="5"/>
  <c r="E745" i="5"/>
  <c r="K745" i="5"/>
  <c r="F745" i="5"/>
  <c r="L745" i="5"/>
  <c r="G745" i="5"/>
  <c r="M745" i="5"/>
  <c r="N745" i="5"/>
  <c r="C744" i="5"/>
  <c r="D744" i="5"/>
  <c r="J744" i="5"/>
  <c r="E744" i="5"/>
  <c r="K744" i="5"/>
  <c r="F744" i="5"/>
  <c r="L744" i="5"/>
  <c r="G744" i="5"/>
  <c r="M744" i="5"/>
  <c r="N744" i="5"/>
  <c r="C743" i="5"/>
  <c r="D743" i="5"/>
  <c r="J743" i="5"/>
  <c r="E743" i="5"/>
  <c r="K743" i="5"/>
  <c r="F743" i="5"/>
  <c r="L743" i="5"/>
  <c r="G743" i="5"/>
  <c r="M743" i="5"/>
  <c r="N743" i="5"/>
  <c r="C742" i="5"/>
  <c r="D742" i="5"/>
  <c r="J742" i="5"/>
  <c r="E742" i="5"/>
  <c r="K742" i="5"/>
  <c r="F742" i="5"/>
  <c r="L742" i="5"/>
  <c r="G742" i="5"/>
  <c r="M742" i="5"/>
  <c r="N742" i="5"/>
  <c r="C741" i="5"/>
  <c r="D741" i="5"/>
  <c r="J741" i="5"/>
  <c r="E741" i="5"/>
  <c r="K741" i="5"/>
  <c r="F741" i="5"/>
  <c r="L741" i="5"/>
  <c r="G741" i="5"/>
  <c r="M741" i="5"/>
  <c r="N741" i="5"/>
  <c r="C740" i="5"/>
  <c r="D740" i="5"/>
  <c r="J740" i="5"/>
  <c r="E740" i="5"/>
  <c r="K740" i="5"/>
  <c r="F740" i="5"/>
  <c r="L740" i="5"/>
  <c r="G740" i="5"/>
  <c r="M740" i="5"/>
  <c r="N740" i="5"/>
  <c r="C739" i="5"/>
  <c r="D739" i="5"/>
  <c r="J739" i="5"/>
  <c r="E739" i="5"/>
  <c r="K739" i="5"/>
  <c r="F739" i="5"/>
  <c r="L739" i="5"/>
  <c r="G739" i="5"/>
  <c r="M739" i="5"/>
  <c r="N739" i="5"/>
  <c r="C738" i="5"/>
  <c r="D738" i="5"/>
  <c r="J738" i="5"/>
  <c r="E738" i="5"/>
  <c r="K738" i="5"/>
  <c r="F738" i="5"/>
  <c r="L738" i="5"/>
  <c r="G738" i="5"/>
  <c r="M738" i="5"/>
  <c r="N738" i="5"/>
  <c r="C737" i="5"/>
  <c r="D737" i="5"/>
  <c r="J737" i="5"/>
  <c r="E737" i="5"/>
  <c r="K737" i="5"/>
  <c r="F737" i="5"/>
  <c r="L737" i="5"/>
  <c r="G737" i="5"/>
  <c r="M737" i="5"/>
  <c r="N737" i="5"/>
  <c r="C736" i="5"/>
  <c r="D736" i="5"/>
  <c r="J736" i="5"/>
  <c r="E736" i="5"/>
  <c r="K736" i="5"/>
  <c r="F736" i="5"/>
  <c r="L736" i="5"/>
  <c r="G736" i="5"/>
  <c r="M736" i="5"/>
  <c r="N736" i="5"/>
  <c r="C735" i="5"/>
  <c r="D735" i="5"/>
  <c r="J735" i="5"/>
  <c r="E735" i="5"/>
  <c r="K735" i="5"/>
  <c r="F735" i="5"/>
  <c r="L735" i="5"/>
  <c r="G735" i="5"/>
  <c r="M735" i="5"/>
  <c r="N735" i="5"/>
  <c r="C734" i="5"/>
  <c r="D734" i="5"/>
  <c r="J734" i="5"/>
  <c r="E734" i="5"/>
  <c r="K734" i="5"/>
  <c r="F734" i="5"/>
  <c r="L734" i="5"/>
  <c r="G734" i="5"/>
  <c r="M734" i="5"/>
  <c r="N734" i="5"/>
  <c r="C733" i="5"/>
  <c r="D733" i="5"/>
  <c r="J733" i="5"/>
  <c r="E733" i="5"/>
  <c r="K733" i="5"/>
  <c r="F733" i="5"/>
  <c r="L733" i="5"/>
  <c r="G733" i="5"/>
  <c r="M733" i="5"/>
  <c r="N733" i="5"/>
  <c r="C732" i="5"/>
  <c r="D732" i="5"/>
  <c r="J732" i="5"/>
  <c r="E732" i="5"/>
  <c r="K732" i="5"/>
  <c r="F732" i="5"/>
  <c r="L732" i="5"/>
  <c r="G732" i="5"/>
  <c r="M732" i="5"/>
  <c r="N732" i="5"/>
  <c r="C731" i="5"/>
  <c r="D731" i="5"/>
  <c r="J731" i="5"/>
  <c r="E731" i="5"/>
  <c r="K731" i="5"/>
  <c r="F731" i="5"/>
  <c r="L731" i="5"/>
  <c r="G731" i="5"/>
  <c r="M731" i="5"/>
  <c r="N731" i="5"/>
  <c r="C730" i="5"/>
  <c r="D730" i="5"/>
  <c r="J730" i="5"/>
  <c r="E730" i="5"/>
  <c r="K730" i="5"/>
  <c r="F730" i="5"/>
  <c r="L730" i="5"/>
  <c r="G730" i="5"/>
  <c r="M730" i="5"/>
  <c r="N730" i="5"/>
  <c r="C729" i="5"/>
  <c r="D729" i="5"/>
  <c r="J729" i="5"/>
  <c r="E729" i="5"/>
  <c r="K729" i="5"/>
  <c r="F729" i="5"/>
  <c r="L729" i="5"/>
  <c r="G729" i="5"/>
  <c r="M729" i="5"/>
  <c r="N729" i="5"/>
  <c r="C728" i="5"/>
  <c r="D728" i="5"/>
  <c r="J728" i="5"/>
  <c r="E728" i="5"/>
  <c r="K728" i="5"/>
  <c r="F728" i="5"/>
  <c r="L728" i="5"/>
  <c r="G728" i="5"/>
  <c r="M728" i="5"/>
  <c r="N728" i="5"/>
  <c r="C727" i="5"/>
  <c r="D727" i="5"/>
  <c r="J727" i="5"/>
  <c r="E727" i="5"/>
  <c r="K727" i="5"/>
  <c r="F727" i="5"/>
  <c r="L727" i="5"/>
  <c r="G727" i="5"/>
  <c r="M727" i="5"/>
  <c r="N727" i="5"/>
  <c r="C726" i="5"/>
  <c r="D726" i="5"/>
  <c r="J726" i="5"/>
  <c r="E726" i="5"/>
  <c r="K726" i="5"/>
  <c r="F726" i="5"/>
  <c r="L726" i="5"/>
  <c r="G726" i="5"/>
  <c r="M726" i="5"/>
  <c r="N726" i="5"/>
  <c r="C725" i="5"/>
  <c r="D725" i="5"/>
  <c r="J725" i="5"/>
  <c r="E725" i="5"/>
  <c r="K725" i="5"/>
  <c r="F725" i="5"/>
  <c r="L725" i="5"/>
  <c r="G725" i="5"/>
  <c r="M725" i="5"/>
  <c r="N725" i="5"/>
  <c r="C724" i="5"/>
  <c r="D724" i="5"/>
  <c r="J724" i="5"/>
  <c r="E724" i="5"/>
  <c r="K724" i="5"/>
  <c r="F724" i="5"/>
  <c r="L724" i="5"/>
  <c r="G724" i="5"/>
  <c r="M724" i="5"/>
  <c r="N724" i="5"/>
  <c r="C723" i="5"/>
  <c r="D723" i="5"/>
  <c r="J723" i="5"/>
  <c r="E723" i="5"/>
  <c r="K723" i="5"/>
  <c r="F723" i="5"/>
  <c r="L723" i="5"/>
  <c r="G723" i="5"/>
  <c r="M723" i="5"/>
  <c r="N723" i="5"/>
  <c r="C722" i="5"/>
  <c r="D722" i="5"/>
  <c r="J722" i="5"/>
  <c r="E722" i="5"/>
  <c r="K722" i="5"/>
  <c r="F722" i="5"/>
  <c r="L722" i="5"/>
  <c r="G722" i="5"/>
  <c r="M722" i="5"/>
  <c r="N722" i="5"/>
  <c r="C721" i="5"/>
  <c r="D721" i="5"/>
  <c r="J721" i="5"/>
  <c r="E721" i="5"/>
  <c r="K721" i="5"/>
  <c r="F721" i="5"/>
  <c r="L721" i="5"/>
  <c r="G721" i="5"/>
  <c r="M721" i="5"/>
  <c r="N721" i="5"/>
  <c r="C720" i="5"/>
  <c r="D720" i="5"/>
  <c r="J720" i="5"/>
  <c r="E720" i="5"/>
  <c r="K720" i="5"/>
  <c r="F720" i="5"/>
  <c r="L720" i="5"/>
  <c r="G720" i="5"/>
  <c r="M720" i="5"/>
  <c r="N720" i="5"/>
  <c r="C719" i="5"/>
  <c r="D719" i="5"/>
  <c r="J719" i="5"/>
  <c r="E719" i="5"/>
  <c r="K719" i="5"/>
  <c r="F719" i="5"/>
  <c r="L719" i="5"/>
  <c r="G719" i="5"/>
  <c r="M719" i="5"/>
  <c r="N719" i="5"/>
  <c r="C718" i="5"/>
  <c r="D718" i="5"/>
  <c r="J718" i="5"/>
  <c r="E718" i="5"/>
  <c r="K718" i="5"/>
  <c r="F718" i="5"/>
  <c r="L718" i="5"/>
  <c r="G718" i="5"/>
  <c r="M718" i="5"/>
  <c r="N718" i="5"/>
  <c r="C717" i="5"/>
  <c r="D717" i="5"/>
  <c r="J717" i="5"/>
  <c r="E717" i="5"/>
  <c r="K717" i="5"/>
  <c r="F717" i="5"/>
  <c r="L717" i="5"/>
  <c r="G717" i="5"/>
  <c r="M717" i="5"/>
  <c r="N717" i="5"/>
  <c r="C716" i="5"/>
  <c r="D716" i="5"/>
  <c r="J716" i="5"/>
  <c r="E716" i="5"/>
  <c r="K716" i="5"/>
  <c r="F716" i="5"/>
  <c r="L716" i="5"/>
  <c r="G716" i="5"/>
  <c r="M716" i="5"/>
  <c r="N716" i="5"/>
  <c r="C715" i="5"/>
  <c r="D715" i="5"/>
  <c r="J715" i="5"/>
  <c r="E715" i="5"/>
  <c r="K715" i="5"/>
  <c r="F715" i="5"/>
  <c r="L715" i="5"/>
  <c r="G715" i="5"/>
  <c r="M715" i="5"/>
  <c r="N715" i="5"/>
  <c r="C714" i="5"/>
  <c r="D714" i="5"/>
  <c r="J714" i="5"/>
  <c r="E714" i="5"/>
  <c r="K714" i="5"/>
  <c r="F714" i="5"/>
  <c r="L714" i="5"/>
  <c r="G714" i="5"/>
  <c r="M714" i="5"/>
  <c r="N714" i="5"/>
  <c r="C713" i="5"/>
  <c r="D713" i="5"/>
  <c r="J713" i="5"/>
  <c r="E713" i="5"/>
  <c r="K713" i="5"/>
  <c r="F713" i="5"/>
  <c r="L713" i="5"/>
  <c r="G713" i="5"/>
  <c r="M713" i="5"/>
  <c r="N713" i="5"/>
  <c r="C712" i="5"/>
  <c r="D712" i="5"/>
  <c r="J712" i="5"/>
  <c r="E712" i="5"/>
  <c r="K712" i="5"/>
  <c r="F712" i="5"/>
  <c r="L712" i="5"/>
  <c r="G712" i="5"/>
  <c r="M712" i="5"/>
  <c r="N712" i="5"/>
  <c r="C711" i="5"/>
  <c r="D711" i="5"/>
  <c r="J711" i="5"/>
  <c r="E711" i="5"/>
  <c r="K711" i="5"/>
  <c r="F711" i="5"/>
  <c r="L711" i="5"/>
  <c r="G711" i="5"/>
  <c r="M711" i="5"/>
  <c r="N711" i="5"/>
  <c r="C710" i="5"/>
  <c r="D710" i="5"/>
  <c r="J710" i="5"/>
  <c r="E710" i="5"/>
  <c r="K710" i="5"/>
  <c r="F710" i="5"/>
  <c r="L710" i="5"/>
  <c r="G710" i="5"/>
  <c r="M710" i="5"/>
  <c r="N710" i="5"/>
  <c r="C709" i="5"/>
  <c r="D709" i="5"/>
  <c r="J709" i="5"/>
  <c r="E709" i="5"/>
  <c r="K709" i="5"/>
  <c r="F709" i="5"/>
  <c r="L709" i="5"/>
  <c r="G709" i="5"/>
  <c r="M709" i="5"/>
  <c r="N709" i="5"/>
  <c r="C708" i="5"/>
  <c r="D708" i="5"/>
  <c r="J708" i="5"/>
  <c r="E708" i="5"/>
  <c r="K708" i="5"/>
  <c r="F708" i="5"/>
  <c r="L708" i="5"/>
  <c r="G708" i="5"/>
  <c r="M708" i="5"/>
  <c r="N708" i="5"/>
  <c r="C707" i="5"/>
  <c r="D707" i="5"/>
  <c r="J707" i="5"/>
  <c r="E707" i="5"/>
  <c r="K707" i="5"/>
  <c r="F707" i="5"/>
  <c r="L707" i="5"/>
  <c r="G707" i="5"/>
  <c r="M707" i="5"/>
  <c r="N707" i="5"/>
  <c r="C706" i="5"/>
  <c r="D706" i="5"/>
  <c r="J706" i="5"/>
  <c r="E706" i="5"/>
  <c r="K706" i="5"/>
  <c r="F706" i="5"/>
  <c r="L706" i="5"/>
  <c r="G706" i="5"/>
  <c r="M706" i="5"/>
  <c r="N706" i="5"/>
  <c r="C705" i="5"/>
  <c r="D705" i="5"/>
  <c r="J705" i="5"/>
  <c r="E705" i="5"/>
  <c r="K705" i="5"/>
  <c r="F705" i="5"/>
  <c r="L705" i="5"/>
  <c r="G705" i="5"/>
  <c r="M705" i="5"/>
  <c r="N705" i="5"/>
  <c r="C704" i="5"/>
  <c r="D704" i="5"/>
  <c r="J704" i="5"/>
  <c r="E704" i="5"/>
  <c r="K704" i="5"/>
  <c r="F704" i="5"/>
  <c r="L704" i="5"/>
  <c r="G704" i="5"/>
  <c r="M704" i="5"/>
  <c r="N704" i="5"/>
  <c r="C703" i="5"/>
  <c r="D703" i="5"/>
  <c r="J703" i="5"/>
  <c r="E703" i="5"/>
  <c r="K703" i="5"/>
  <c r="F703" i="5"/>
  <c r="L703" i="5"/>
  <c r="G703" i="5"/>
  <c r="M703" i="5"/>
  <c r="N703" i="5"/>
  <c r="C702" i="5"/>
  <c r="D702" i="5"/>
  <c r="J702" i="5"/>
  <c r="E702" i="5"/>
  <c r="K702" i="5"/>
  <c r="F702" i="5"/>
  <c r="L702" i="5"/>
  <c r="G702" i="5"/>
  <c r="M702" i="5"/>
  <c r="N702" i="5"/>
  <c r="C701" i="5"/>
  <c r="D701" i="5"/>
  <c r="J701" i="5"/>
  <c r="E701" i="5"/>
  <c r="K701" i="5"/>
  <c r="F701" i="5"/>
  <c r="L701" i="5"/>
  <c r="G701" i="5"/>
  <c r="M701" i="5"/>
  <c r="N701" i="5"/>
  <c r="C700" i="5"/>
  <c r="D700" i="5"/>
  <c r="J700" i="5"/>
  <c r="E700" i="5"/>
  <c r="K700" i="5"/>
  <c r="F700" i="5"/>
  <c r="L700" i="5"/>
  <c r="G700" i="5"/>
  <c r="M700" i="5"/>
  <c r="N700" i="5"/>
  <c r="C699" i="5"/>
  <c r="D699" i="5"/>
  <c r="J699" i="5"/>
  <c r="E699" i="5"/>
  <c r="K699" i="5"/>
  <c r="F699" i="5"/>
  <c r="L699" i="5"/>
  <c r="G699" i="5"/>
  <c r="M699" i="5"/>
  <c r="N699" i="5"/>
  <c r="C698" i="5"/>
  <c r="D698" i="5"/>
  <c r="J698" i="5"/>
  <c r="E698" i="5"/>
  <c r="K698" i="5"/>
  <c r="F698" i="5"/>
  <c r="L698" i="5"/>
  <c r="G698" i="5"/>
  <c r="M698" i="5"/>
  <c r="N698" i="5"/>
  <c r="C697" i="5"/>
  <c r="D697" i="5"/>
  <c r="J697" i="5"/>
  <c r="E697" i="5"/>
  <c r="K697" i="5"/>
  <c r="F697" i="5"/>
  <c r="L697" i="5"/>
  <c r="G697" i="5"/>
  <c r="M697" i="5"/>
  <c r="N697" i="5"/>
  <c r="C696" i="5"/>
  <c r="D696" i="5"/>
  <c r="J696" i="5"/>
  <c r="E696" i="5"/>
  <c r="K696" i="5"/>
  <c r="F696" i="5"/>
  <c r="L696" i="5"/>
  <c r="G696" i="5"/>
  <c r="M696" i="5"/>
  <c r="N696" i="5"/>
  <c r="C695" i="5"/>
  <c r="D695" i="5"/>
  <c r="J695" i="5"/>
  <c r="E695" i="5"/>
  <c r="K695" i="5"/>
  <c r="F695" i="5"/>
  <c r="L695" i="5"/>
  <c r="G695" i="5"/>
  <c r="M695" i="5"/>
  <c r="N695" i="5"/>
  <c r="C694" i="5"/>
  <c r="D694" i="5"/>
  <c r="J694" i="5"/>
  <c r="E694" i="5"/>
  <c r="K694" i="5"/>
  <c r="F694" i="5"/>
  <c r="L694" i="5"/>
  <c r="G694" i="5"/>
  <c r="M694" i="5"/>
  <c r="N694" i="5"/>
  <c r="C693" i="5"/>
  <c r="D693" i="5"/>
  <c r="J693" i="5"/>
  <c r="E693" i="5"/>
  <c r="K693" i="5"/>
  <c r="F693" i="5"/>
  <c r="L693" i="5"/>
  <c r="G693" i="5"/>
  <c r="M693" i="5"/>
  <c r="N693" i="5"/>
  <c r="C692" i="5"/>
  <c r="D692" i="5"/>
  <c r="J692" i="5"/>
  <c r="E692" i="5"/>
  <c r="K692" i="5"/>
  <c r="F692" i="5"/>
  <c r="L692" i="5"/>
  <c r="G692" i="5"/>
  <c r="M692" i="5"/>
  <c r="N692" i="5"/>
  <c r="C691" i="5"/>
  <c r="D691" i="5"/>
  <c r="J691" i="5"/>
  <c r="E691" i="5"/>
  <c r="K691" i="5"/>
  <c r="F691" i="5"/>
  <c r="L691" i="5"/>
  <c r="G691" i="5"/>
  <c r="M691" i="5"/>
  <c r="N691" i="5"/>
  <c r="C690" i="5"/>
  <c r="D690" i="5"/>
  <c r="J690" i="5"/>
  <c r="E690" i="5"/>
  <c r="K690" i="5"/>
  <c r="F690" i="5"/>
  <c r="L690" i="5"/>
  <c r="G690" i="5"/>
  <c r="M690" i="5"/>
  <c r="N690" i="5"/>
  <c r="C689" i="5"/>
  <c r="D689" i="5"/>
  <c r="J689" i="5"/>
  <c r="E689" i="5"/>
  <c r="K689" i="5"/>
  <c r="F689" i="5"/>
  <c r="L689" i="5"/>
  <c r="G689" i="5"/>
  <c r="M689" i="5"/>
  <c r="N689" i="5"/>
  <c r="C688" i="5"/>
  <c r="D688" i="5"/>
  <c r="J688" i="5"/>
  <c r="E688" i="5"/>
  <c r="K688" i="5"/>
  <c r="F688" i="5"/>
  <c r="L688" i="5"/>
  <c r="G688" i="5"/>
  <c r="M688" i="5"/>
  <c r="N688" i="5"/>
  <c r="C687" i="5"/>
  <c r="D687" i="5"/>
  <c r="J687" i="5"/>
  <c r="E687" i="5"/>
  <c r="K687" i="5"/>
  <c r="F687" i="5"/>
  <c r="L687" i="5"/>
  <c r="G687" i="5"/>
  <c r="M687" i="5"/>
  <c r="N687" i="5"/>
  <c r="C686" i="5"/>
  <c r="D686" i="5"/>
  <c r="J686" i="5"/>
  <c r="E686" i="5"/>
  <c r="K686" i="5"/>
  <c r="F686" i="5"/>
  <c r="L686" i="5"/>
  <c r="G686" i="5"/>
  <c r="M686" i="5"/>
  <c r="N686" i="5"/>
  <c r="C685" i="5"/>
  <c r="D685" i="5"/>
  <c r="J685" i="5"/>
  <c r="E685" i="5"/>
  <c r="K685" i="5"/>
  <c r="F685" i="5"/>
  <c r="L685" i="5"/>
  <c r="G685" i="5"/>
  <c r="M685" i="5"/>
  <c r="N685" i="5"/>
  <c r="C684" i="5"/>
  <c r="D684" i="5"/>
  <c r="J684" i="5"/>
  <c r="E684" i="5"/>
  <c r="K684" i="5"/>
  <c r="F684" i="5"/>
  <c r="L684" i="5"/>
  <c r="G684" i="5"/>
  <c r="M684" i="5"/>
  <c r="N684" i="5"/>
  <c r="C683" i="5"/>
  <c r="D683" i="5"/>
  <c r="J683" i="5"/>
  <c r="E683" i="5"/>
  <c r="K683" i="5"/>
  <c r="F683" i="5"/>
  <c r="L683" i="5"/>
  <c r="G683" i="5"/>
  <c r="M683" i="5"/>
  <c r="N683" i="5"/>
  <c r="C682" i="5"/>
  <c r="D682" i="5"/>
  <c r="J682" i="5"/>
  <c r="E682" i="5"/>
  <c r="K682" i="5"/>
  <c r="F682" i="5"/>
  <c r="L682" i="5"/>
  <c r="G682" i="5"/>
  <c r="M682" i="5"/>
  <c r="N682" i="5"/>
  <c r="C681" i="5"/>
  <c r="D681" i="5"/>
  <c r="J681" i="5"/>
  <c r="E681" i="5"/>
  <c r="K681" i="5"/>
  <c r="F681" i="5"/>
  <c r="L681" i="5"/>
  <c r="G681" i="5"/>
  <c r="M681" i="5"/>
  <c r="N681" i="5"/>
  <c r="C680" i="5"/>
  <c r="D680" i="5"/>
  <c r="J680" i="5"/>
  <c r="E680" i="5"/>
  <c r="K680" i="5"/>
  <c r="F680" i="5"/>
  <c r="L680" i="5"/>
  <c r="G680" i="5"/>
  <c r="M680" i="5"/>
  <c r="N680" i="5"/>
  <c r="C679" i="5"/>
  <c r="D679" i="5"/>
  <c r="J679" i="5"/>
  <c r="E679" i="5"/>
  <c r="K679" i="5"/>
  <c r="F679" i="5"/>
  <c r="L679" i="5"/>
  <c r="G679" i="5"/>
  <c r="M679" i="5"/>
  <c r="N679" i="5"/>
  <c r="C678" i="5"/>
  <c r="D678" i="5"/>
  <c r="J678" i="5"/>
  <c r="E678" i="5"/>
  <c r="K678" i="5"/>
  <c r="F678" i="5"/>
  <c r="L678" i="5"/>
  <c r="G678" i="5"/>
  <c r="M678" i="5"/>
  <c r="N678" i="5"/>
  <c r="C677" i="5"/>
  <c r="D677" i="5"/>
  <c r="J677" i="5"/>
  <c r="E677" i="5"/>
  <c r="K677" i="5"/>
  <c r="F677" i="5"/>
  <c r="L677" i="5"/>
  <c r="G677" i="5"/>
  <c r="M677" i="5"/>
  <c r="N677" i="5"/>
  <c r="C676" i="5"/>
  <c r="D676" i="5"/>
  <c r="J676" i="5"/>
  <c r="E676" i="5"/>
  <c r="K676" i="5"/>
  <c r="F676" i="5"/>
  <c r="L676" i="5"/>
  <c r="G676" i="5"/>
  <c r="M676" i="5"/>
  <c r="N676" i="5"/>
  <c r="C675" i="5"/>
  <c r="D675" i="5"/>
  <c r="J675" i="5"/>
  <c r="E675" i="5"/>
  <c r="K675" i="5"/>
  <c r="F675" i="5"/>
  <c r="L675" i="5"/>
  <c r="G675" i="5"/>
  <c r="M675" i="5"/>
  <c r="N675" i="5"/>
  <c r="C674" i="5"/>
  <c r="D674" i="5"/>
  <c r="J674" i="5"/>
  <c r="E674" i="5"/>
  <c r="K674" i="5"/>
  <c r="F674" i="5"/>
  <c r="L674" i="5"/>
  <c r="G674" i="5"/>
  <c r="M674" i="5"/>
  <c r="N674" i="5"/>
  <c r="C673" i="5"/>
  <c r="D673" i="5"/>
  <c r="J673" i="5"/>
  <c r="E673" i="5"/>
  <c r="K673" i="5"/>
  <c r="F673" i="5"/>
  <c r="L673" i="5"/>
  <c r="G673" i="5"/>
  <c r="M673" i="5"/>
  <c r="N673" i="5"/>
  <c r="C672" i="5"/>
  <c r="D672" i="5"/>
  <c r="J672" i="5"/>
  <c r="E672" i="5"/>
  <c r="K672" i="5"/>
  <c r="F672" i="5"/>
  <c r="L672" i="5"/>
  <c r="G672" i="5"/>
  <c r="M672" i="5"/>
  <c r="N672" i="5"/>
  <c r="C671" i="5"/>
  <c r="D671" i="5"/>
  <c r="J671" i="5"/>
  <c r="E671" i="5"/>
  <c r="K671" i="5"/>
  <c r="F671" i="5"/>
  <c r="L671" i="5"/>
  <c r="G671" i="5"/>
  <c r="M671" i="5"/>
  <c r="N671" i="5"/>
  <c r="C670" i="5"/>
  <c r="D670" i="5"/>
  <c r="J670" i="5"/>
  <c r="E670" i="5"/>
  <c r="K670" i="5"/>
  <c r="F670" i="5"/>
  <c r="L670" i="5"/>
  <c r="G670" i="5"/>
  <c r="M670" i="5"/>
  <c r="N670" i="5"/>
  <c r="C669" i="5"/>
  <c r="D669" i="5"/>
  <c r="J669" i="5"/>
  <c r="E669" i="5"/>
  <c r="K669" i="5"/>
  <c r="F669" i="5"/>
  <c r="L669" i="5"/>
  <c r="G669" i="5"/>
  <c r="M669" i="5"/>
  <c r="N669" i="5"/>
  <c r="C668" i="5"/>
  <c r="D668" i="5"/>
  <c r="J668" i="5"/>
  <c r="E668" i="5"/>
  <c r="K668" i="5"/>
  <c r="F668" i="5"/>
  <c r="L668" i="5"/>
  <c r="G668" i="5"/>
  <c r="M668" i="5"/>
  <c r="N668" i="5"/>
  <c r="C667" i="5"/>
  <c r="D667" i="5"/>
  <c r="J667" i="5"/>
  <c r="E667" i="5"/>
  <c r="K667" i="5"/>
  <c r="F667" i="5"/>
  <c r="L667" i="5"/>
  <c r="G667" i="5"/>
  <c r="M667" i="5"/>
  <c r="N667" i="5"/>
  <c r="C666" i="5"/>
  <c r="D666" i="5"/>
  <c r="J666" i="5"/>
  <c r="E666" i="5"/>
  <c r="K666" i="5"/>
  <c r="F666" i="5"/>
  <c r="L666" i="5"/>
  <c r="G666" i="5"/>
  <c r="M666" i="5"/>
  <c r="N666" i="5"/>
  <c r="C665" i="5"/>
  <c r="D665" i="5"/>
  <c r="J665" i="5"/>
  <c r="E665" i="5"/>
  <c r="K665" i="5"/>
  <c r="F665" i="5"/>
  <c r="L665" i="5"/>
  <c r="G665" i="5"/>
  <c r="M665" i="5"/>
  <c r="N665" i="5"/>
  <c r="C664" i="5"/>
  <c r="D664" i="5"/>
  <c r="J664" i="5"/>
  <c r="E664" i="5"/>
  <c r="K664" i="5"/>
  <c r="F664" i="5"/>
  <c r="L664" i="5"/>
  <c r="G664" i="5"/>
  <c r="M664" i="5"/>
  <c r="N664" i="5"/>
  <c r="C663" i="5"/>
  <c r="D663" i="5"/>
  <c r="J663" i="5"/>
  <c r="E663" i="5"/>
  <c r="K663" i="5"/>
  <c r="F663" i="5"/>
  <c r="L663" i="5"/>
  <c r="G663" i="5"/>
  <c r="M663" i="5"/>
  <c r="N663" i="5"/>
  <c r="C662" i="5"/>
  <c r="D662" i="5"/>
  <c r="J662" i="5"/>
  <c r="E662" i="5"/>
  <c r="K662" i="5"/>
  <c r="F662" i="5"/>
  <c r="L662" i="5"/>
  <c r="G662" i="5"/>
  <c r="M662" i="5"/>
  <c r="N662" i="5"/>
  <c r="C661" i="5"/>
  <c r="D661" i="5"/>
  <c r="J661" i="5"/>
  <c r="E661" i="5"/>
  <c r="K661" i="5"/>
  <c r="F661" i="5"/>
  <c r="L661" i="5"/>
  <c r="G661" i="5"/>
  <c r="M661" i="5"/>
  <c r="N661" i="5"/>
  <c r="C660" i="5"/>
  <c r="D660" i="5"/>
  <c r="J660" i="5"/>
  <c r="E660" i="5"/>
  <c r="K660" i="5"/>
  <c r="F660" i="5"/>
  <c r="L660" i="5"/>
  <c r="G660" i="5"/>
  <c r="M660" i="5"/>
  <c r="N660" i="5"/>
  <c r="C659" i="5"/>
  <c r="D659" i="5"/>
  <c r="J659" i="5"/>
  <c r="E659" i="5"/>
  <c r="K659" i="5"/>
  <c r="F659" i="5"/>
  <c r="L659" i="5"/>
  <c r="G659" i="5"/>
  <c r="M659" i="5"/>
  <c r="N659" i="5"/>
  <c r="C658" i="5"/>
  <c r="D658" i="5"/>
  <c r="J658" i="5"/>
  <c r="E658" i="5"/>
  <c r="K658" i="5"/>
  <c r="F658" i="5"/>
  <c r="L658" i="5"/>
  <c r="G658" i="5"/>
  <c r="M658" i="5"/>
  <c r="N658" i="5"/>
  <c r="C657" i="5"/>
  <c r="D657" i="5"/>
  <c r="J657" i="5"/>
  <c r="E657" i="5"/>
  <c r="K657" i="5"/>
  <c r="F657" i="5"/>
  <c r="L657" i="5"/>
  <c r="G657" i="5"/>
  <c r="M657" i="5"/>
  <c r="N657" i="5"/>
  <c r="C656" i="5"/>
  <c r="D656" i="5"/>
  <c r="J656" i="5"/>
  <c r="E656" i="5"/>
  <c r="K656" i="5"/>
  <c r="F656" i="5"/>
  <c r="L656" i="5"/>
  <c r="G656" i="5"/>
  <c r="M656" i="5"/>
  <c r="N656" i="5"/>
  <c r="C655" i="5"/>
  <c r="D655" i="5"/>
  <c r="J655" i="5"/>
  <c r="E655" i="5"/>
  <c r="K655" i="5"/>
  <c r="F655" i="5"/>
  <c r="L655" i="5"/>
  <c r="G655" i="5"/>
  <c r="M655" i="5"/>
  <c r="N655" i="5"/>
  <c r="C654" i="5"/>
  <c r="D654" i="5"/>
  <c r="J654" i="5"/>
  <c r="E654" i="5"/>
  <c r="K654" i="5"/>
  <c r="F654" i="5"/>
  <c r="L654" i="5"/>
  <c r="G654" i="5"/>
  <c r="M654" i="5"/>
  <c r="N654" i="5"/>
  <c r="C653" i="5"/>
  <c r="D653" i="5"/>
  <c r="J653" i="5"/>
  <c r="E653" i="5"/>
  <c r="K653" i="5"/>
  <c r="F653" i="5"/>
  <c r="L653" i="5"/>
  <c r="G653" i="5"/>
  <c r="M653" i="5"/>
  <c r="N653" i="5"/>
  <c r="C652" i="5"/>
  <c r="D652" i="5"/>
  <c r="J652" i="5"/>
  <c r="E652" i="5"/>
  <c r="K652" i="5"/>
  <c r="F652" i="5"/>
  <c r="L652" i="5"/>
  <c r="G652" i="5"/>
  <c r="M652" i="5"/>
  <c r="N652" i="5"/>
  <c r="C651" i="5"/>
  <c r="D651" i="5"/>
  <c r="J651" i="5"/>
  <c r="E651" i="5"/>
  <c r="K651" i="5"/>
  <c r="F651" i="5"/>
  <c r="L651" i="5"/>
  <c r="G651" i="5"/>
  <c r="M651" i="5"/>
  <c r="N651" i="5"/>
  <c r="C650" i="5"/>
  <c r="D650" i="5"/>
  <c r="J650" i="5"/>
  <c r="E650" i="5"/>
  <c r="K650" i="5"/>
  <c r="F650" i="5"/>
  <c r="L650" i="5"/>
  <c r="G650" i="5"/>
  <c r="M650" i="5"/>
  <c r="N650" i="5"/>
  <c r="C649" i="5"/>
  <c r="D649" i="5"/>
  <c r="J649" i="5"/>
  <c r="E649" i="5"/>
  <c r="K649" i="5"/>
  <c r="F649" i="5"/>
  <c r="L649" i="5"/>
  <c r="G649" i="5"/>
  <c r="M649" i="5"/>
  <c r="N649" i="5"/>
  <c r="C648" i="5"/>
  <c r="D648" i="5"/>
  <c r="J648" i="5"/>
  <c r="E648" i="5"/>
  <c r="K648" i="5"/>
  <c r="F648" i="5"/>
  <c r="L648" i="5"/>
  <c r="G648" i="5"/>
  <c r="M648" i="5"/>
  <c r="N648" i="5"/>
  <c r="C647" i="5"/>
  <c r="D647" i="5"/>
  <c r="J647" i="5"/>
  <c r="E647" i="5"/>
  <c r="K647" i="5"/>
  <c r="F647" i="5"/>
  <c r="L647" i="5"/>
  <c r="G647" i="5"/>
  <c r="M647" i="5"/>
  <c r="N647" i="5"/>
  <c r="C646" i="5"/>
  <c r="D646" i="5"/>
  <c r="J646" i="5"/>
  <c r="E646" i="5"/>
  <c r="K646" i="5"/>
  <c r="F646" i="5"/>
  <c r="L646" i="5"/>
  <c r="G646" i="5"/>
  <c r="M646" i="5"/>
  <c r="N646" i="5"/>
  <c r="C645" i="5"/>
  <c r="D645" i="5"/>
  <c r="J645" i="5"/>
  <c r="E645" i="5"/>
  <c r="K645" i="5"/>
  <c r="F645" i="5"/>
  <c r="L645" i="5"/>
  <c r="G645" i="5"/>
  <c r="M645" i="5"/>
  <c r="N645" i="5"/>
  <c r="C644" i="5"/>
  <c r="D644" i="5"/>
  <c r="J644" i="5"/>
  <c r="E644" i="5"/>
  <c r="K644" i="5"/>
  <c r="F644" i="5"/>
  <c r="L644" i="5"/>
  <c r="G644" i="5"/>
  <c r="M644" i="5"/>
  <c r="N644" i="5"/>
  <c r="C643" i="5"/>
  <c r="D643" i="5"/>
  <c r="J643" i="5"/>
  <c r="E643" i="5"/>
  <c r="K643" i="5"/>
  <c r="F643" i="5"/>
  <c r="L643" i="5"/>
  <c r="G643" i="5"/>
  <c r="M643" i="5"/>
  <c r="N643" i="5"/>
  <c r="C642" i="5"/>
  <c r="D642" i="5"/>
  <c r="J642" i="5"/>
  <c r="E642" i="5"/>
  <c r="K642" i="5"/>
  <c r="F642" i="5"/>
  <c r="L642" i="5"/>
  <c r="G642" i="5"/>
  <c r="M642" i="5"/>
  <c r="N642" i="5"/>
  <c r="C641" i="5"/>
  <c r="D641" i="5"/>
  <c r="J641" i="5"/>
  <c r="E641" i="5"/>
  <c r="K641" i="5"/>
  <c r="F641" i="5"/>
  <c r="L641" i="5"/>
  <c r="G641" i="5"/>
  <c r="M641" i="5"/>
  <c r="N641" i="5"/>
  <c r="C640" i="5"/>
  <c r="D640" i="5"/>
  <c r="J640" i="5"/>
  <c r="E640" i="5"/>
  <c r="K640" i="5"/>
  <c r="F640" i="5"/>
  <c r="L640" i="5"/>
  <c r="G640" i="5"/>
  <c r="M640" i="5"/>
  <c r="N640" i="5"/>
  <c r="C639" i="5"/>
  <c r="D639" i="5"/>
  <c r="J639" i="5"/>
  <c r="E639" i="5"/>
  <c r="K639" i="5"/>
  <c r="F639" i="5"/>
  <c r="L639" i="5"/>
  <c r="G639" i="5"/>
  <c r="M639" i="5"/>
  <c r="N639" i="5"/>
  <c r="C638" i="5"/>
  <c r="D638" i="5"/>
  <c r="J638" i="5"/>
  <c r="E638" i="5"/>
  <c r="K638" i="5"/>
  <c r="F638" i="5"/>
  <c r="L638" i="5"/>
  <c r="G638" i="5"/>
  <c r="M638" i="5"/>
  <c r="N638" i="5"/>
  <c r="C637" i="5"/>
  <c r="D637" i="5"/>
  <c r="J637" i="5"/>
  <c r="E637" i="5"/>
  <c r="K637" i="5"/>
  <c r="F637" i="5"/>
  <c r="L637" i="5"/>
  <c r="G637" i="5"/>
  <c r="M637" i="5"/>
  <c r="N637" i="5"/>
  <c r="C636" i="5"/>
  <c r="D636" i="5"/>
  <c r="J636" i="5"/>
  <c r="E636" i="5"/>
  <c r="K636" i="5"/>
  <c r="F636" i="5"/>
  <c r="L636" i="5"/>
  <c r="G636" i="5"/>
  <c r="M636" i="5"/>
  <c r="N636" i="5"/>
  <c r="C635" i="5"/>
  <c r="D635" i="5"/>
  <c r="J635" i="5"/>
  <c r="E635" i="5"/>
  <c r="K635" i="5"/>
  <c r="F635" i="5"/>
  <c r="L635" i="5"/>
  <c r="G635" i="5"/>
  <c r="M635" i="5"/>
  <c r="N635" i="5"/>
  <c r="C634" i="5"/>
  <c r="D634" i="5"/>
  <c r="J634" i="5"/>
  <c r="E634" i="5"/>
  <c r="K634" i="5"/>
  <c r="F634" i="5"/>
  <c r="L634" i="5"/>
  <c r="G634" i="5"/>
  <c r="M634" i="5"/>
  <c r="N634" i="5"/>
  <c r="C633" i="5"/>
  <c r="D633" i="5"/>
  <c r="J633" i="5"/>
  <c r="E633" i="5"/>
  <c r="K633" i="5"/>
  <c r="F633" i="5"/>
  <c r="L633" i="5"/>
  <c r="G633" i="5"/>
  <c r="M633" i="5"/>
  <c r="N633" i="5"/>
  <c r="C632" i="5"/>
  <c r="D632" i="5"/>
  <c r="J632" i="5"/>
  <c r="E632" i="5"/>
  <c r="K632" i="5"/>
  <c r="F632" i="5"/>
  <c r="L632" i="5"/>
  <c r="G632" i="5"/>
  <c r="M632" i="5"/>
  <c r="N632" i="5"/>
  <c r="C631" i="5"/>
  <c r="D631" i="5"/>
  <c r="J631" i="5"/>
  <c r="E631" i="5"/>
  <c r="K631" i="5"/>
  <c r="F631" i="5"/>
  <c r="L631" i="5"/>
  <c r="G631" i="5"/>
  <c r="M631" i="5"/>
  <c r="N631" i="5"/>
  <c r="C630" i="5"/>
  <c r="D630" i="5"/>
  <c r="J630" i="5"/>
  <c r="E630" i="5"/>
  <c r="K630" i="5"/>
  <c r="F630" i="5"/>
  <c r="L630" i="5"/>
  <c r="G630" i="5"/>
  <c r="M630" i="5"/>
  <c r="N630" i="5"/>
  <c r="C629" i="5"/>
  <c r="D629" i="5"/>
  <c r="J629" i="5"/>
  <c r="E629" i="5"/>
  <c r="K629" i="5"/>
  <c r="F629" i="5"/>
  <c r="L629" i="5"/>
  <c r="G629" i="5"/>
  <c r="M629" i="5"/>
  <c r="N629" i="5"/>
  <c r="C628" i="5"/>
  <c r="D628" i="5"/>
  <c r="J628" i="5"/>
  <c r="E628" i="5"/>
  <c r="K628" i="5"/>
  <c r="F628" i="5"/>
  <c r="L628" i="5"/>
  <c r="G628" i="5"/>
  <c r="M628" i="5"/>
  <c r="N628" i="5"/>
  <c r="C627" i="5"/>
  <c r="D627" i="5"/>
  <c r="J627" i="5"/>
  <c r="E627" i="5"/>
  <c r="K627" i="5"/>
  <c r="F627" i="5"/>
  <c r="L627" i="5"/>
  <c r="G627" i="5"/>
  <c r="M627" i="5"/>
  <c r="N627" i="5"/>
  <c r="C626" i="5"/>
  <c r="D626" i="5"/>
  <c r="J626" i="5"/>
  <c r="E626" i="5"/>
  <c r="K626" i="5"/>
  <c r="F626" i="5"/>
  <c r="L626" i="5"/>
  <c r="G626" i="5"/>
  <c r="M626" i="5"/>
  <c r="N626" i="5"/>
  <c r="C625" i="5"/>
  <c r="D625" i="5"/>
  <c r="J625" i="5"/>
  <c r="E625" i="5"/>
  <c r="K625" i="5"/>
  <c r="F625" i="5"/>
  <c r="L625" i="5"/>
  <c r="G625" i="5"/>
  <c r="M625" i="5"/>
  <c r="N625" i="5"/>
  <c r="C624" i="5"/>
  <c r="D624" i="5"/>
  <c r="J624" i="5"/>
  <c r="E624" i="5"/>
  <c r="K624" i="5"/>
  <c r="F624" i="5"/>
  <c r="L624" i="5"/>
  <c r="G624" i="5"/>
  <c r="M624" i="5"/>
  <c r="N624" i="5"/>
  <c r="C623" i="5"/>
  <c r="D623" i="5"/>
  <c r="J623" i="5"/>
  <c r="E623" i="5"/>
  <c r="K623" i="5"/>
  <c r="F623" i="5"/>
  <c r="L623" i="5"/>
  <c r="G623" i="5"/>
  <c r="M623" i="5"/>
  <c r="N623" i="5"/>
  <c r="C622" i="5"/>
  <c r="D622" i="5"/>
  <c r="J622" i="5"/>
  <c r="E622" i="5"/>
  <c r="K622" i="5"/>
  <c r="F622" i="5"/>
  <c r="L622" i="5"/>
  <c r="G622" i="5"/>
  <c r="M622" i="5"/>
  <c r="N622" i="5"/>
  <c r="C621" i="5"/>
  <c r="D621" i="5"/>
  <c r="J621" i="5"/>
  <c r="E621" i="5"/>
  <c r="K621" i="5"/>
  <c r="F621" i="5"/>
  <c r="L621" i="5"/>
  <c r="G621" i="5"/>
  <c r="M621" i="5"/>
  <c r="N621" i="5"/>
  <c r="C620" i="5"/>
  <c r="D620" i="5"/>
  <c r="J620" i="5"/>
  <c r="E620" i="5"/>
  <c r="K620" i="5"/>
  <c r="F620" i="5"/>
  <c r="L620" i="5"/>
  <c r="G620" i="5"/>
  <c r="M620" i="5"/>
  <c r="N620" i="5"/>
  <c r="C619" i="5"/>
  <c r="D619" i="5"/>
  <c r="J619" i="5"/>
  <c r="E619" i="5"/>
  <c r="K619" i="5"/>
  <c r="F619" i="5"/>
  <c r="L619" i="5"/>
  <c r="G619" i="5"/>
  <c r="M619" i="5"/>
  <c r="N619" i="5"/>
  <c r="C618" i="5"/>
  <c r="D618" i="5"/>
  <c r="J618" i="5"/>
  <c r="E618" i="5"/>
  <c r="K618" i="5"/>
  <c r="F618" i="5"/>
  <c r="L618" i="5"/>
  <c r="G618" i="5"/>
  <c r="M618" i="5"/>
  <c r="N618" i="5"/>
  <c r="C617" i="5"/>
  <c r="D617" i="5"/>
  <c r="J617" i="5"/>
  <c r="E617" i="5"/>
  <c r="K617" i="5"/>
  <c r="F617" i="5"/>
  <c r="L617" i="5"/>
  <c r="G617" i="5"/>
  <c r="M617" i="5"/>
  <c r="N617" i="5"/>
  <c r="C616" i="5"/>
  <c r="D616" i="5"/>
  <c r="J616" i="5"/>
  <c r="E616" i="5"/>
  <c r="K616" i="5"/>
  <c r="F616" i="5"/>
  <c r="L616" i="5"/>
  <c r="G616" i="5"/>
  <c r="M616" i="5"/>
  <c r="N616" i="5"/>
  <c r="C615" i="5"/>
  <c r="D615" i="5"/>
  <c r="J615" i="5"/>
  <c r="E615" i="5"/>
  <c r="K615" i="5"/>
  <c r="F615" i="5"/>
  <c r="L615" i="5"/>
  <c r="G615" i="5"/>
  <c r="M615" i="5"/>
  <c r="N615" i="5"/>
  <c r="C614" i="5"/>
  <c r="D614" i="5"/>
  <c r="J614" i="5"/>
  <c r="E614" i="5"/>
  <c r="K614" i="5"/>
  <c r="F614" i="5"/>
  <c r="L614" i="5"/>
  <c r="G614" i="5"/>
  <c r="M614" i="5"/>
  <c r="N614" i="5"/>
  <c r="C613" i="5"/>
  <c r="D613" i="5"/>
  <c r="J613" i="5"/>
  <c r="E613" i="5"/>
  <c r="K613" i="5"/>
  <c r="F613" i="5"/>
  <c r="L613" i="5"/>
  <c r="G613" i="5"/>
  <c r="M613" i="5"/>
  <c r="N613" i="5"/>
  <c r="C612" i="5"/>
  <c r="D612" i="5"/>
  <c r="J612" i="5"/>
  <c r="E612" i="5"/>
  <c r="K612" i="5"/>
  <c r="F612" i="5"/>
  <c r="L612" i="5"/>
  <c r="G612" i="5"/>
  <c r="M612" i="5"/>
  <c r="N612" i="5"/>
  <c r="C611" i="5"/>
  <c r="D611" i="5"/>
  <c r="J611" i="5"/>
  <c r="E611" i="5"/>
  <c r="K611" i="5"/>
  <c r="F611" i="5"/>
  <c r="L611" i="5"/>
  <c r="G611" i="5"/>
  <c r="M611" i="5"/>
  <c r="N611" i="5"/>
  <c r="C610" i="5"/>
  <c r="D610" i="5"/>
  <c r="J610" i="5"/>
  <c r="E610" i="5"/>
  <c r="K610" i="5"/>
  <c r="F610" i="5"/>
  <c r="L610" i="5"/>
  <c r="G610" i="5"/>
  <c r="M610" i="5"/>
  <c r="N610" i="5"/>
  <c r="C609" i="5"/>
  <c r="D609" i="5"/>
  <c r="J609" i="5"/>
  <c r="E609" i="5"/>
  <c r="K609" i="5"/>
  <c r="F609" i="5"/>
  <c r="L609" i="5"/>
  <c r="G609" i="5"/>
  <c r="M609" i="5"/>
  <c r="N609" i="5"/>
  <c r="C608" i="5"/>
  <c r="D608" i="5"/>
  <c r="J608" i="5"/>
  <c r="E608" i="5"/>
  <c r="K608" i="5"/>
  <c r="F608" i="5"/>
  <c r="L608" i="5"/>
  <c r="G608" i="5"/>
  <c r="M608" i="5"/>
  <c r="N608" i="5"/>
  <c r="C607" i="5"/>
  <c r="D607" i="5"/>
  <c r="J607" i="5"/>
  <c r="E607" i="5"/>
  <c r="K607" i="5"/>
  <c r="F607" i="5"/>
  <c r="L607" i="5"/>
  <c r="G607" i="5"/>
  <c r="M607" i="5"/>
  <c r="N607" i="5"/>
  <c r="C606" i="5"/>
  <c r="D606" i="5"/>
  <c r="J606" i="5"/>
  <c r="E606" i="5"/>
  <c r="K606" i="5"/>
  <c r="F606" i="5"/>
  <c r="L606" i="5"/>
  <c r="G606" i="5"/>
  <c r="M606" i="5"/>
  <c r="N606" i="5"/>
  <c r="C605" i="5"/>
  <c r="D605" i="5"/>
  <c r="J605" i="5"/>
  <c r="E605" i="5"/>
  <c r="K605" i="5"/>
  <c r="F605" i="5"/>
  <c r="L605" i="5"/>
  <c r="G605" i="5"/>
  <c r="M605" i="5"/>
  <c r="N605" i="5"/>
  <c r="C604" i="5"/>
  <c r="D604" i="5"/>
  <c r="J604" i="5"/>
  <c r="E604" i="5"/>
  <c r="K604" i="5"/>
  <c r="F604" i="5"/>
  <c r="L604" i="5"/>
  <c r="G604" i="5"/>
  <c r="M604" i="5"/>
  <c r="N604" i="5"/>
  <c r="C603" i="5"/>
  <c r="D603" i="5"/>
  <c r="J603" i="5"/>
  <c r="E603" i="5"/>
  <c r="K603" i="5"/>
  <c r="F603" i="5"/>
  <c r="L603" i="5"/>
  <c r="G603" i="5"/>
  <c r="M603" i="5"/>
  <c r="N603" i="5"/>
  <c r="C602" i="5"/>
  <c r="D602" i="5"/>
  <c r="J602" i="5"/>
  <c r="E602" i="5"/>
  <c r="K602" i="5"/>
  <c r="F602" i="5"/>
  <c r="L602" i="5"/>
  <c r="G602" i="5"/>
  <c r="M602" i="5"/>
  <c r="N602" i="5"/>
  <c r="C601" i="5"/>
  <c r="D601" i="5"/>
  <c r="J601" i="5"/>
  <c r="E601" i="5"/>
  <c r="K601" i="5"/>
  <c r="F601" i="5"/>
  <c r="L601" i="5"/>
  <c r="G601" i="5"/>
  <c r="M601" i="5"/>
  <c r="N601" i="5"/>
  <c r="C600" i="5"/>
  <c r="D600" i="5"/>
  <c r="J600" i="5"/>
  <c r="E600" i="5"/>
  <c r="K600" i="5"/>
  <c r="F600" i="5"/>
  <c r="L600" i="5"/>
  <c r="G600" i="5"/>
  <c r="M600" i="5"/>
  <c r="N600" i="5"/>
  <c r="C599" i="5"/>
  <c r="D599" i="5"/>
  <c r="J599" i="5"/>
  <c r="E599" i="5"/>
  <c r="K599" i="5"/>
  <c r="F599" i="5"/>
  <c r="L599" i="5"/>
  <c r="G599" i="5"/>
  <c r="M599" i="5"/>
  <c r="N599" i="5"/>
  <c r="C598" i="5"/>
  <c r="D598" i="5"/>
  <c r="J598" i="5"/>
  <c r="E598" i="5"/>
  <c r="K598" i="5"/>
  <c r="F598" i="5"/>
  <c r="L598" i="5"/>
  <c r="G598" i="5"/>
  <c r="M598" i="5"/>
  <c r="N598" i="5"/>
  <c r="C597" i="5"/>
  <c r="D597" i="5"/>
  <c r="J597" i="5"/>
  <c r="E597" i="5"/>
  <c r="K597" i="5"/>
  <c r="F597" i="5"/>
  <c r="L597" i="5"/>
  <c r="G597" i="5"/>
  <c r="M597" i="5"/>
  <c r="N597" i="5"/>
  <c r="C596" i="5"/>
  <c r="D596" i="5"/>
  <c r="J596" i="5"/>
  <c r="E596" i="5"/>
  <c r="K596" i="5"/>
  <c r="F596" i="5"/>
  <c r="L596" i="5"/>
  <c r="G596" i="5"/>
  <c r="M596" i="5"/>
  <c r="N596" i="5"/>
  <c r="C595" i="5"/>
  <c r="D595" i="5"/>
  <c r="J595" i="5"/>
  <c r="E595" i="5"/>
  <c r="K595" i="5"/>
  <c r="F595" i="5"/>
  <c r="L595" i="5"/>
  <c r="G595" i="5"/>
  <c r="M595" i="5"/>
  <c r="N595" i="5"/>
  <c r="C594" i="5"/>
  <c r="D594" i="5"/>
  <c r="J594" i="5"/>
  <c r="E594" i="5"/>
  <c r="K594" i="5"/>
  <c r="F594" i="5"/>
  <c r="L594" i="5"/>
  <c r="G594" i="5"/>
  <c r="M594" i="5"/>
  <c r="N594" i="5"/>
  <c r="C593" i="5"/>
  <c r="D593" i="5"/>
  <c r="J593" i="5"/>
  <c r="E593" i="5"/>
  <c r="K593" i="5"/>
  <c r="F593" i="5"/>
  <c r="L593" i="5"/>
  <c r="G593" i="5"/>
  <c r="M593" i="5"/>
  <c r="N593" i="5"/>
  <c r="C592" i="5"/>
  <c r="D592" i="5"/>
  <c r="J592" i="5"/>
  <c r="E592" i="5"/>
  <c r="K592" i="5"/>
  <c r="F592" i="5"/>
  <c r="L592" i="5"/>
  <c r="G592" i="5"/>
  <c r="M592" i="5"/>
  <c r="N592" i="5"/>
  <c r="C591" i="5"/>
  <c r="D591" i="5"/>
  <c r="J591" i="5"/>
  <c r="E591" i="5"/>
  <c r="K591" i="5"/>
  <c r="F591" i="5"/>
  <c r="L591" i="5"/>
  <c r="G591" i="5"/>
  <c r="M591" i="5"/>
  <c r="N591" i="5"/>
  <c r="C590" i="5"/>
  <c r="D590" i="5"/>
  <c r="J590" i="5"/>
  <c r="E590" i="5"/>
  <c r="K590" i="5"/>
  <c r="F590" i="5"/>
  <c r="L590" i="5"/>
  <c r="G590" i="5"/>
  <c r="M590" i="5"/>
  <c r="N590" i="5"/>
  <c r="C589" i="5"/>
  <c r="D589" i="5"/>
  <c r="J589" i="5"/>
  <c r="E589" i="5"/>
  <c r="K589" i="5"/>
  <c r="F589" i="5"/>
  <c r="L589" i="5"/>
  <c r="G589" i="5"/>
  <c r="M589" i="5"/>
  <c r="N589" i="5"/>
  <c r="C588" i="5"/>
  <c r="D588" i="5"/>
  <c r="J588" i="5"/>
  <c r="E588" i="5"/>
  <c r="K588" i="5"/>
  <c r="F588" i="5"/>
  <c r="L588" i="5"/>
  <c r="G588" i="5"/>
  <c r="M588" i="5"/>
  <c r="N588" i="5"/>
  <c r="C587" i="5"/>
  <c r="D587" i="5"/>
  <c r="J587" i="5"/>
  <c r="E587" i="5"/>
  <c r="K587" i="5"/>
  <c r="F587" i="5"/>
  <c r="L587" i="5"/>
  <c r="G587" i="5"/>
  <c r="M587" i="5"/>
  <c r="N587" i="5"/>
  <c r="C586" i="5"/>
  <c r="D586" i="5"/>
  <c r="J586" i="5"/>
  <c r="E586" i="5"/>
  <c r="K586" i="5"/>
  <c r="F586" i="5"/>
  <c r="L586" i="5"/>
  <c r="G586" i="5"/>
  <c r="M586" i="5"/>
  <c r="N586" i="5"/>
  <c r="C585" i="5"/>
  <c r="D585" i="5"/>
  <c r="J585" i="5"/>
  <c r="E585" i="5"/>
  <c r="K585" i="5"/>
  <c r="F585" i="5"/>
  <c r="L585" i="5"/>
  <c r="G585" i="5"/>
  <c r="M585" i="5"/>
  <c r="N585" i="5"/>
  <c r="C584" i="5"/>
  <c r="D584" i="5"/>
  <c r="J584" i="5"/>
  <c r="E584" i="5"/>
  <c r="K584" i="5"/>
  <c r="F584" i="5"/>
  <c r="L584" i="5"/>
  <c r="G584" i="5"/>
  <c r="M584" i="5"/>
  <c r="N584" i="5"/>
  <c r="C583" i="5"/>
  <c r="D583" i="5"/>
  <c r="J583" i="5"/>
  <c r="E583" i="5"/>
  <c r="K583" i="5"/>
  <c r="F583" i="5"/>
  <c r="L583" i="5"/>
  <c r="G583" i="5"/>
  <c r="M583" i="5"/>
  <c r="N583" i="5"/>
  <c r="C582" i="5"/>
  <c r="D582" i="5"/>
  <c r="J582" i="5"/>
  <c r="E582" i="5"/>
  <c r="K582" i="5"/>
  <c r="F582" i="5"/>
  <c r="L582" i="5"/>
  <c r="G582" i="5"/>
  <c r="M582" i="5"/>
  <c r="N582" i="5"/>
  <c r="C581" i="5"/>
  <c r="D581" i="5"/>
  <c r="J581" i="5"/>
  <c r="E581" i="5"/>
  <c r="K581" i="5"/>
  <c r="F581" i="5"/>
  <c r="L581" i="5"/>
  <c r="G581" i="5"/>
  <c r="M581" i="5"/>
  <c r="N581" i="5"/>
  <c r="C580" i="5"/>
  <c r="D580" i="5"/>
  <c r="J580" i="5"/>
  <c r="E580" i="5"/>
  <c r="K580" i="5"/>
  <c r="F580" i="5"/>
  <c r="L580" i="5"/>
  <c r="G580" i="5"/>
  <c r="M580" i="5"/>
  <c r="N580" i="5"/>
  <c r="C579" i="5"/>
  <c r="D579" i="5"/>
  <c r="J579" i="5"/>
  <c r="E579" i="5"/>
  <c r="K579" i="5"/>
  <c r="F579" i="5"/>
  <c r="L579" i="5"/>
  <c r="G579" i="5"/>
  <c r="M579" i="5"/>
  <c r="N579" i="5"/>
  <c r="C578" i="5"/>
  <c r="D578" i="5"/>
  <c r="J578" i="5"/>
  <c r="E578" i="5"/>
  <c r="K578" i="5"/>
  <c r="F578" i="5"/>
  <c r="L578" i="5"/>
  <c r="G578" i="5"/>
  <c r="M578" i="5"/>
  <c r="N578" i="5"/>
  <c r="C577" i="5"/>
  <c r="D577" i="5"/>
  <c r="J577" i="5"/>
  <c r="E577" i="5"/>
  <c r="K577" i="5"/>
  <c r="F577" i="5"/>
  <c r="L577" i="5"/>
  <c r="G577" i="5"/>
  <c r="M577" i="5"/>
  <c r="N577" i="5"/>
  <c r="C576" i="5"/>
  <c r="D576" i="5"/>
  <c r="J576" i="5"/>
  <c r="E576" i="5"/>
  <c r="K576" i="5"/>
  <c r="F576" i="5"/>
  <c r="L576" i="5"/>
  <c r="G576" i="5"/>
  <c r="M576" i="5"/>
  <c r="N576" i="5"/>
  <c r="C575" i="5"/>
  <c r="D575" i="5"/>
  <c r="J575" i="5"/>
  <c r="E575" i="5"/>
  <c r="K575" i="5"/>
  <c r="F575" i="5"/>
  <c r="L575" i="5"/>
  <c r="G575" i="5"/>
  <c r="M575" i="5"/>
  <c r="N575" i="5"/>
  <c r="C574" i="5"/>
  <c r="D574" i="5"/>
  <c r="J574" i="5"/>
  <c r="E574" i="5"/>
  <c r="K574" i="5"/>
  <c r="F574" i="5"/>
  <c r="L574" i="5"/>
  <c r="G574" i="5"/>
  <c r="M574" i="5"/>
  <c r="N574" i="5"/>
  <c r="C573" i="5"/>
  <c r="D573" i="5"/>
  <c r="J573" i="5"/>
  <c r="E573" i="5"/>
  <c r="K573" i="5"/>
  <c r="F573" i="5"/>
  <c r="L573" i="5"/>
  <c r="G573" i="5"/>
  <c r="M573" i="5"/>
  <c r="N573" i="5"/>
  <c r="C572" i="5"/>
  <c r="D572" i="5"/>
  <c r="J572" i="5"/>
  <c r="E572" i="5"/>
  <c r="K572" i="5"/>
  <c r="F572" i="5"/>
  <c r="L572" i="5"/>
  <c r="G572" i="5"/>
  <c r="M572" i="5"/>
  <c r="N572" i="5"/>
  <c r="C571" i="5"/>
  <c r="D571" i="5"/>
  <c r="J571" i="5"/>
  <c r="E571" i="5"/>
  <c r="K571" i="5"/>
  <c r="F571" i="5"/>
  <c r="L571" i="5"/>
  <c r="G571" i="5"/>
  <c r="M571" i="5"/>
  <c r="N571" i="5"/>
  <c r="C570" i="5"/>
  <c r="D570" i="5"/>
  <c r="J570" i="5"/>
  <c r="E570" i="5"/>
  <c r="K570" i="5"/>
  <c r="F570" i="5"/>
  <c r="L570" i="5"/>
  <c r="G570" i="5"/>
  <c r="M570" i="5"/>
  <c r="N570" i="5"/>
  <c r="C569" i="5"/>
  <c r="D569" i="5"/>
  <c r="J569" i="5"/>
  <c r="E569" i="5"/>
  <c r="K569" i="5"/>
  <c r="F569" i="5"/>
  <c r="L569" i="5"/>
  <c r="G569" i="5"/>
  <c r="M569" i="5"/>
  <c r="N569" i="5"/>
  <c r="C568" i="5"/>
  <c r="D568" i="5"/>
  <c r="J568" i="5"/>
  <c r="E568" i="5"/>
  <c r="K568" i="5"/>
  <c r="F568" i="5"/>
  <c r="L568" i="5"/>
  <c r="G568" i="5"/>
  <c r="M568" i="5"/>
  <c r="N568" i="5"/>
  <c r="C567" i="5"/>
  <c r="D567" i="5"/>
  <c r="J567" i="5"/>
  <c r="E567" i="5"/>
  <c r="K567" i="5"/>
  <c r="F567" i="5"/>
  <c r="L567" i="5"/>
  <c r="G567" i="5"/>
  <c r="M567" i="5"/>
  <c r="N567" i="5"/>
  <c r="C566" i="5"/>
  <c r="D566" i="5"/>
  <c r="J566" i="5"/>
  <c r="E566" i="5"/>
  <c r="K566" i="5"/>
  <c r="F566" i="5"/>
  <c r="L566" i="5"/>
  <c r="G566" i="5"/>
  <c r="M566" i="5"/>
  <c r="N566" i="5"/>
  <c r="C565" i="5"/>
  <c r="D565" i="5"/>
  <c r="J565" i="5"/>
  <c r="E565" i="5"/>
  <c r="K565" i="5"/>
  <c r="F565" i="5"/>
  <c r="L565" i="5"/>
  <c r="G565" i="5"/>
  <c r="M565" i="5"/>
  <c r="N565" i="5"/>
  <c r="C564" i="5"/>
  <c r="D564" i="5"/>
  <c r="J564" i="5"/>
  <c r="E564" i="5"/>
  <c r="K564" i="5"/>
  <c r="F564" i="5"/>
  <c r="L564" i="5"/>
  <c r="G564" i="5"/>
  <c r="M564" i="5"/>
  <c r="N564" i="5"/>
  <c r="C563" i="5"/>
  <c r="D563" i="5"/>
  <c r="J563" i="5"/>
  <c r="E563" i="5"/>
  <c r="K563" i="5"/>
  <c r="F563" i="5"/>
  <c r="L563" i="5"/>
  <c r="G563" i="5"/>
  <c r="M563" i="5"/>
  <c r="N563" i="5"/>
  <c r="C562" i="5"/>
  <c r="D562" i="5"/>
  <c r="J562" i="5"/>
  <c r="E562" i="5"/>
  <c r="K562" i="5"/>
  <c r="F562" i="5"/>
  <c r="L562" i="5"/>
  <c r="G562" i="5"/>
  <c r="M562" i="5"/>
  <c r="N562" i="5"/>
  <c r="C561" i="5"/>
  <c r="D561" i="5"/>
  <c r="J561" i="5"/>
  <c r="E561" i="5"/>
  <c r="K561" i="5"/>
  <c r="F561" i="5"/>
  <c r="L561" i="5"/>
  <c r="G561" i="5"/>
  <c r="M561" i="5"/>
  <c r="N561" i="5"/>
  <c r="C560" i="5"/>
  <c r="D560" i="5"/>
  <c r="J560" i="5"/>
  <c r="E560" i="5"/>
  <c r="K560" i="5"/>
  <c r="F560" i="5"/>
  <c r="L560" i="5"/>
  <c r="G560" i="5"/>
  <c r="M560" i="5"/>
  <c r="N560" i="5"/>
  <c r="C559" i="5"/>
  <c r="D559" i="5"/>
  <c r="J559" i="5"/>
  <c r="E559" i="5"/>
  <c r="K559" i="5"/>
  <c r="F559" i="5"/>
  <c r="L559" i="5"/>
  <c r="G559" i="5"/>
  <c r="M559" i="5"/>
  <c r="N559" i="5"/>
  <c r="C558" i="5"/>
  <c r="D558" i="5"/>
  <c r="J558" i="5"/>
  <c r="E558" i="5"/>
  <c r="K558" i="5"/>
  <c r="F558" i="5"/>
  <c r="L558" i="5"/>
  <c r="G558" i="5"/>
  <c r="M558" i="5"/>
  <c r="N558" i="5"/>
  <c r="C557" i="5"/>
  <c r="D557" i="5"/>
  <c r="J557" i="5"/>
  <c r="E557" i="5"/>
  <c r="K557" i="5"/>
  <c r="F557" i="5"/>
  <c r="L557" i="5"/>
  <c r="G557" i="5"/>
  <c r="M557" i="5"/>
  <c r="N557" i="5"/>
  <c r="C556" i="5"/>
  <c r="D556" i="5"/>
  <c r="J556" i="5"/>
  <c r="E556" i="5"/>
  <c r="K556" i="5"/>
  <c r="F556" i="5"/>
  <c r="L556" i="5"/>
  <c r="G556" i="5"/>
  <c r="M556" i="5"/>
  <c r="N556" i="5"/>
  <c r="C555" i="5"/>
  <c r="D555" i="5"/>
  <c r="J555" i="5"/>
  <c r="E555" i="5"/>
  <c r="K555" i="5"/>
  <c r="F555" i="5"/>
  <c r="L555" i="5"/>
  <c r="G555" i="5"/>
  <c r="M555" i="5"/>
  <c r="N555" i="5"/>
  <c r="C554" i="5"/>
  <c r="D554" i="5"/>
  <c r="J554" i="5"/>
  <c r="E554" i="5"/>
  <c r="K554" i="5"/>
  <c r="F554" i="5"/>
  <c r="L554" i="5"/>
  <c r="G554" i="5"/>
  <c r="M554" i="5"/>
  <c r="N554" i="5"/>
  <c r="C553" i="5"/>
  <c r="D553" i="5"/>
  <c r="J553" i="5"/>
  <c r="E553" i="5"/>
  <c r="K553" i="5"/>
  <c r="F553" i="5"/>
  <c r="L553" i="5"/>
  <c r="G553" i="5"/>
  <c r="M553" i="5"/>
  <c r="N553" i="5"/>
  <c r="C552" i="5"/>
  <c r="D552" i="5"/>
  <c r="J552" i="5"/>
  <c r="E552" i="5"/>
  <c r="K552" i="5"/>
  <c r="F552" i="5"/>
  <c r="L552" i="5"/>
  <c r="G552" i="5"/>
  <c r="M552" i="5"/>
  <c r="N552" i="5"/>
  <c r="C551" i="5"/>
  <c r="D551" i="5"/>
  <c r="J551" i="5"/>
  <c r="E551" i="5"/>
  <c r="K551" i="5"/>
  <c r="F551" i="5"/>
  <c r="L551" i="5"/>
  <c r="G551" i="5"/>
  <c r="M551" i="5"/>
  <c r="N551" i="5"/>
  <c r="C550" i="5"/>
  <c r="D550" i="5"/>
  <c r="J550" i="5"/>
  <c r="E550" i="5"/>
  <c r="K550" i="5"/>
  <c r="F550" i="5"/>
  <c r="L550" i="5"/>
  <c r="G550" i="5"/>
  <c r="M550" i="5"/>
  <c r="N550" i="5"/>
  <c r="C549" i="5"/>
  <c r="D549" i="5"/>
  <c r="J549" i="5"/>
  <c r="E549" i="5"/>
  <c r="K549" i="5"/>
  <c r="F549" i="5"/>
  <c r="L549" i="5"/>
  <c r="G549" i="5"/>
  <c r="M549" i="5"/>
  <c r="N549" i="5"/>
  <c r="C548" i="5"/>
  <c r="D548" i="5"/>
  <c r="J548" i="5"/>
  <c r="E548" i="5"/>
  <c r="K548" i="5"/>
  <c r="F548" i="5"/>
  <c r="L548" i="5"/>
  <c r="G548" i="5"/>
  <c r="M548" i="5"/>
  <c r="N548" i="5"/>
  <c r="C547" i="5"/>
  <c r="D547" i="5"/>
  <c r="J547" i="5"/>
  <c r="E547" i="5"/>
  <c r="K547" i="5"/>
  <c r="F547" i="5"/>
  <c r="L547" i="5"/>
  <c r="G547" i="5"/>
  <c r="M547" i="5"/>
  <c r="N547" i="5"/>
  <c r="C546" i="5"/>
  <c r="D546" i="5"/>
  <c r="J546" i="5"/>
  <c r="E546" i="5"/>
  <c r="K546" i="5"/>
  <c r="F546" i="5"/>
  <c r="L546" i="5"/>
  <c r="G546" i="5"/>
  <c r="M546" i="5"/>
  <c r="N546" i="5"/>
  <c r="C545" i="5"/>
  <c r="D545" i="5"/>
  <c r="J545" i="5"/>
  <c r="E545" i="5"/>
  <c r="K545" i="5"/>
  <c r="F545" i="5"/>
  <c r="L545" i="5"/>
  <c r="G545" i="5"/>
  <c r="M545" i="5"/>
  <c r="N545" i="5"/>
  <c r="C544" i="5"/>
  <c r="D544" i="5"/>
  <c r="J544" i="5"/>
  <c r="E544" i="5"/>
  <c r="K544" i="5"/>
  <c r="F544" i="5"/>
  <c r="L544" i="5"/>
  <c r="G544" i="5"/>
  <c r="M544" i="5"/>
  <c r="N544" i="5"/>
  <c r="C543" i="5"/>
  <c r="D543" i="5"/>
  <c r="J543" i="5"/>
  <c r="E543" i="5"/>
  <c r="K543" i="5"/>
  <c r="F543" i="5"/>
  <c r="L543" i="5"/>
  <c r="G543" i="5"/>
  <c r="M543" i="5"/>
  <c r="N543" i="5"/>
  <c r="C542" i="5"/>
  <c r="D542" i="5"/>
  <c r="J542" i="5"/>
  <c r="E542" i="5"/>
  <c r="K542" i="5"/>
  <c r="F542" i="5"/>
  <c r="L542" i="5"/>
  <c r="G542" i="5"/>
  <c r="M542" i="5"/>
  <c r="N542" i="5"/>
  <c r="C541" i="5"/>
  <c r="D541" i="5"/>
  <c r="J541" i="5"/>
  <c r="E541" i="5"/>
  <c r="K541" i="5"/>
  <c r="F541" i="5"/>
  <c r="L541" i="5"/>
  <c r="G541" i="5"/>
  <c r="M541" i="5"/>
  <c r="N541" i="5"/>
  <c r="C540" i="5"/>
  <c r="D540" i="5"/>
  <c r="J540" i="5"/>
  <c r="E540" i="5"/>
  <c r="K540" i="5"/>
  <c r="F540" i="5"/>
  <c r="L540" i="5"/>
  <c r="G540" i="5"/>
  <c r="M540" i="5"/>
  <c r="N540" i="5"/>
  <c r="C539" i="5"/>
  <c r="D539" i="5"/>
  <c r="J539" i="5"/>
  <c r="E539" i="5"/>
  <c r="K539" i="5"/>
  <c r="F539" i="5"/>
  <c r="L539" i="5"/>
  <c r="G539" i="5"/>
  <c r="M539" i="5"/>
  <c r="N539" i="5"/>
  <c r="C538" i="5"/>
  <c r="D538" i="5"/>
  <c r="J538" i="5"/>
  <c r="E538" i="5"/>
  <c r="K538" i="5"/>
  <c r="F538" i="5"/>
  <c r="L538" i="5"/>
  <c r="G538" i="5"/>
  <c r="M538" i="5"/>
  <c r="N538" i="5"/>
  <c r="C537" i="5"/>
  <c r="D537" i="5"/>
  <c r="J537" i="5"/>
  <c r="E537" i="5"/>
  <c r="K537" i="5"/>
  <c r="F537" i="5"/>
  <c r="L537" i="5"/>
  <c r="G537" i="5"/>
  <c r="M537" i="5"/>
  <c r="N537" i="5"/>
  <c r="C536" i="5"/>
  <c r="D536" i="5"/>
  <c r="J536" i="5"/>
  <c r="E536" i="5"/>
  <c r="K536" i="5"/>
  <c r="F536" i="5"/>
  <c r="L536" i="5"/>
  <c r="G536" i="5"/>
  <c r="M536" i="5"/>
  <c r="N536" i="5"/>
  <c r="C535" i="5"/>
  <c r="D535" i="5"/>
  <c r="J535" i="5"/>
  <c r="E535" i="5"/>
  <c r="K535" i="5"/>
  <c r="F535" i="5"/>
  <c r="L535" i="5"/>
  <c r="G535" i="5"/>
  <c r="M535" i="5"/>
  <c r="N535" i="5"/>
  <c r="C534" i="5"/>
  <c r="D534" i="5"/>
  <c r="J534" i="5"/>
  <c r="E534" i="5"/>
  <c r="K534" i="5"/>
  <c r="F534" i="5"/>
  <c r="L534" i="5"/>
  <c r="G534" i="5"/>
  <c r="M534" i="5"/>
  <c r="N534" i="5"/>
  <c r="C533" i="5"/>
  <c r="D533" i="5"/>
  <c r="J533" i="5"/>
  <c r="E533" i="5"/>
  <c r="K533" i="5"/>
  <c r="F533" i="5"/>
  <c r="L533" i="5"/>
  <c r="G533" i="5"/>
  <c r="M533" i="5"/>
  <c r="N533" i="5"/>
  <c r="C532" i="5"/>
  <c r="D532" i="5"/>
  <c r="J532" i="5"/>
  <c r="E532" i="5"/>
  <c r="K532" i="5"/>
  <c r="F532" i="5"/>
  <c r="L532" i="5"/>
  <c r="G532" i="5"/>
  <c r="M532" i="5"/>
  <c r="N532" i="5"/>
  <c r="C531" i="5"/>
  <c r="D531" i="5"/>
  <c r="J531" i="5"/>
  <c r="E531" i="5"/>
  <c r="K531" i="5"/>
  <c r="F531" i="5"/>
  <c r="L531" i="5"/>
  <c r="G531" i="5"/>
  <c r="M531" i="5"/>
  <c r="N531" i="5"/>
  <c r="C530" i="5"/>
  <c r="D530" i="5"/>
  <c r="J530" i="5"/>
  <c r="E530" i="5"/>
  <c r="K530" i="5"/>
  <c r="F530" i="5"/>
  <c r="L530" i="5"/>
  <c r="G530" i="5"/>
  <c r="M530" i="5"/>
  <c r="N530" i="5"/>
  <c r="C529" i="5"/>
  <c r="D529" i="5"/>
  <c r="J529" i="5"/>
  <c r="E529" i="5"/>
  <c r="K529" i="5"/>
  <c r="F529" i="5"/>
  <c r="L529" i="5"/>
  <c r="G529" i="5"/>
  <c r="M529" i="5"/>
  <c r="N529" i="5"/>
  <c r="C528" i="5"/>
  <c r="D528" i="5"/>
  <c r="J528" i="5"/>
  <c r="E528" i="5"/>
  <c r="K528" i="5"/>
  <c r="F528" i="5"/>
  <c r="L528" i="5"/>
  <c r="G528" i="5"/>
  <c r="M528" i="5"/>
  <c r="N528" i="5"/>
  <c r="C527" i="5"/>
  <c r="D527" i="5"/>
  <c r="J527" i="5"/>
  <c r="E527" i="5"/>
  <c r="K527" i="5"/>
  <c r="F527" i="5"/>
  <c r="L527" i="5"/>
  <c r="G527" i="5"/>
  <c r="M527" i="5"/>
  <c r="N527" i="5"/>
  <c r="C526" i="5"/>
  <c r="D526" i="5"/>
  <c r="J526" i="5"/>
  <c r="E526" i="5"/>
  <c r="K526" i="5"/>
  <c r="F526" i="5"/>
  <c r="L526" i="5"/>
  <c r="G526" i="5"/>
  <c r="M526" i="5"/>
  <c r="N526" i="5"/>
  <c r="C525" i="5"/>
  <c r="D525" i="5"/>
  <c r="J525" i="5"/>
  <c r="E525" i="5"/>
  <c r="K525" i="5"/>
  <c r="F525" i="5"/>
  <c r="L525" i="5"/>
  <c r="G525" i="5"/>
  <c r="M525" i="5"/>
  <c r="N525" i="5"/>
  <c r="C524" i="5"/>
  <c r="D524" i="5"/>
  <c r="J524" i="5"/>
  <c r="E524" i="5"/>
  <c r="K524" i="5"/>
  <c r="F524" i="5"/>
  <c r="L524" i="5"/>
  <c r="G524" i="5"/>
  <c r="M524" i="5"/>
  <c r="N524" i="5"/>
  <c r="C523" i="5"/>
  <c r="D523" i="5"/>
  <c r="J523" i="5"/>
  <c r="E523" i="5"/>
  <c r="K523" i="5"/>
  <c r="F523" i="5"/>
  <c r="L523" i="5"/>
  <c r="G523" i="5"/>
  <c r="M523" i="5"/>
  <c r="N523" i="5"/>
  <c r="C522" i="5"/>
  <c r="D522" i="5"/>
  <c r="J522" i="5"/>
  <c r="E522" i="5"/>
  <c r="K522" i="5"/>
  <c r="F522" i="5"/>
  <c r="L522" i="5"/>
  <c r="G522" i="5"/>
  <c r="M522" i="5"/>
  <c r="N522" i="5"/>
  <c r="C521" i="5"/>
  <c r="D521" i="5"/>
  <c r="J521" i="5"/>
  <c r="E521" i="5"/>
  <c r="K521" i="5"/>
  <c r="F521" i="5"/>
  <c r="L521" i="5"/>
  <c r="G521" i="5"/>
  <c r="M521" i="5"/>
  <c r="N521" i="5"/>
  <c r="C520" i="5"/>
  <c r="D520" i="5"/>
  <c r="J520" i="5"/>
  <c r="E520" i="5"/>
  <c r="K520" i="5"/>
  <c r="F520" i="5"/>
  <c r="L520" i="5"/>
  <c r="G520" i="5"/>
  <c r="M520" i="5"/>
  <c r="N520" i="5"/>
  <c r="C519" i="5"/>
  <c r="D519" i="5"/>
  <c r="J519" i="5"/>
  <c r="E519" i="5"/>
  <c r="K519" i="5"/>
  <c r="F519" i="5"/>
  <c r="L519" i="5"/>
  <c r="G519" i="5"/>
  <c r="M519" i="5"/>
  <c r="N519" i="5"/>
  <c r="C518" i="5"/>
  <c r="D518" i="5"/>
  <c r="J518" i="5"/>
  <c r="E518" i="5"/>
  <c r="K518" i="5"/>
  <c r="F518" i="5"/>
  <c r="L518" i="5"/>
  <c r="G518" i="5"/>
  <c r="M518" i="5"/>
  <c r="N518" i="5"/>
  <c r="C517" i="5"/>
  <c r="D517" i="5"/>
  <c r="J517" i="5"/>
  <c r="E517" i="5"/>
  <c r="K517" i="5"/>
  <c r="F517" i="5"/>
  <c r="L517" i="5"/>
  <c r="G517" i="5"/>
  <c r="M517" i="5"/>
  <c r="N517" i="5"/>
  <c r="C516" i="5"/>
  <c r="D516" i="5"/>
  <c r="J516" i="5"/>
  <c r="E516" i="5"/>
  <c r="K516" i="5"/>
  <c r="F516" i="5"/>
  <c r="L516" i="5"/>
  <c r="G516" i="5"/>
  <c r="M516" i="5"/>
  <c r="N516" i="5"/>
  <c r="C515" i="5"/>
  <c r="D515" i="5"/>
  <c r="J515" i="5"/>
  <c r="E515" i="5"/>
  <c r="K515" i="5"/>
  <c r="F515" i="5"/>
  <c r="L515" i="5"/>
  <c r="G515" i="5"/>
  <c r="M515" i="5"/>
  <c r="N515" i="5"/>
  <c r="C514" i="5"/>
  <c r="D514" i="5"/>
  <c r="J514" i="5"/>
  <c r="E514" i="5"/>
  <c r="K514" i="5"/>
  <c r="F514" i="5"/>
  <c r="L514" i="5"/>
  <c r="G514" i="5"/>
  <c r="M514" i="5"/>
  <c r="N514" i="5"/>
  <c r="C513" i="5"/>
  <c r="D513" i="5"/>
  <c r="J513" i="5"/>
  <c r="E513" i="5"/>
  <c r="K513" i="5"/>
  <c r="F513" i="5"/>
  <c r="L513" i="5"/>
  <c r="G513" i="5"/>
  <c r="M513" i="5"/>
  <c r="N513" i="5"/>
  <c r="C512" i="5"/>
  <c r="D512" i="5"/>
  <c r="J512" i="5"/>
  <c r="E512" i="5"/>
  <c r="K512" i="5"/>
  <c r="F512" i="5"/>
  <c r="L512" i="5"/>
  <c r="G512" i="5"/>
  <c r="M512" i="5"/>
  <c r="N512" i="5"/>
  <c r="C511" i="5"/>
  <c r="D511" i="5"/>
  <c r="J511" i="5"/>
  <c r="E511" i="5"/>
  <c r="K511" i="5"/>
  <c r="F511" i="5"/>
  <c r="L511" i="5"/>
  <c r="G511" i="5"/>
  <c r="M511" i="5"/>
  <c r="N511" i="5"/>
  <c r="C510" i="5"/>
  <c r="D510" i="5"/>
  <c r="J510" i="5"/>
  <c r="E510" i="5"/>
  <c r="K510" i="5"/>
  <c r="F510" i="5"/>
  <c r="L510" i="5"/>
  <c r="G510" i="5"/>
  <c r="M510" i="5"/>
  <c r="N510" i="5"/>
  <c r="C509" i="5"/>
  <c r="D509" i="5"/>
  <c r="J509" i="5"/>
  <c r="E509" i="5"/>
  <c r="K509" i="5"/>
  <c r="F509" i="5"/>
  <c r="L509" i="5"/>
  <c r="G509" i="5"/>
  <c r="M509" i="5"/>
  <c r="N509" i="5"/>
  <c r="C508" i="5"/>
  <c r="D508" i="5"/>
  <c r="J508" i="5"/>
  <c r="E508" i="5"/>
  <c r="K508" i="5"/>
  <c r="F508" i="5"/>
  <c r="L508" i="5"/>
  <c r="G508" i="5"/>
  <c r="M508" i="5"/>
  <c r="N508" i="5"/>
  <c r="C507" i="5"/>
  <c r="D507" i="5"/>
  <c r="J507" i="5"/>
  <c r="E507" i="5"/>
  <c r="K507" i="5"/>
  <c r="F507" i="5"/>
  <c r="L507" i="5"/>
  <c r="G507" i="5"/>
  <c r="M507" i="5"/>
  <c r="N507" i="5"/>
  <c r="C506" i="5"/>
  <c r="D506" i="5"/>
  <c r="J506" i="5"/>
  <c r="E506" i="5"/>
  <c r="K506" i="5"/>
  <c r="F506" i="5"/>
  <c r="L506" i="5"/>
  <c r="G506" i="5"/>
  <c r="M506" i="5"/>
  <c r="N506" i="5"/>
  <c r="C505" i="5"/>
  <c r="D505" i="5"/>
  <c r="J505" i="5"/>
  <c r="E505" i="5"/>
  <c r="K505" i="5"/>
  <c r="F505" i="5"/>
  <c r="L505" i="5"/>
  <c r="G505" i="5"/>
  <c r="M505" i="5"/>
  <c r="N505" i="5"/>
  <c r="C504" i="5"/>
  <c r="D504" i="5"/>
  <c r="J504" i="5"/>
  <c r="E504" i="5"/>
  <c r="K504" i="5"/>
  <c r="F504" i="5"/>
  <c r="L504" i="5"/>
  <c r="G504" i="5"/>
  <c r="M504" i="5"/>
  <c r="N504" i="5"/>
  <c r="C503" i="5"/>
  <c r="D503" i="5"/>
  <c r="J503" i="5"/>
  <c r="E503" i="5"/>
  <c r="K503" i="5"/>
  <c r="F503" i="5"/>
  <c r="L503" i="5"/>
  <c r="G503" i="5"/>
  <c r="M503" i="5"/>
  <c r="N503" i="5"/>
  <c r="C502" i="5"/>
  <c r="D502" i="5"/>
  <c r="J502" i="5"/>
  <c r="E502" i="5"/>
  <c r="K502" i="5"/>
  <c r="F502" i="5"/>
  <c r="L502" i="5"/>
  <c r="G502" i="5"/>
  <c r="M502" i="5"/>
  <c r="N502" i="5"/>
  <c r="C501" i="5"/>
  <c r="D501" i="5"/>
  <c r="J501" i="5"/>
  <c r="E501" i="5"/>
  <c r="K501" i="5"/>
  <c r="F501" i="5"/>
  <c r="L501" i="5"/>
  <c r="G501" i="5"/>
  <c r="M501" i="5"/>
  <c r="N501" i="5"/>
  <c r="C500" i="5"/>
  <c r="D500" i="5"/>
  <c r="J500" i="5"/>
  <c r="E500" i="5"/>
  <c r="K500" i="5"/>
  <c r="F500" i="5"/>
  <c r="L500" i="5"/>
  <c r="G500" i="5"/>
  <c r="M500" i="5"/>
  <c r="N500" i="5"/>
  <c r="C499" i="5"/>
  <c r="D499" i="5"/>
  <c r="J499" i="5"/>
  <c r="E499" i="5"/>
  <c r="K499" i="5"/>
  <c r="F499" i="5"/>
  <c r="L499" i="5"/>
  <c r="G499" i="5"/>
  <c r="M499" i="5"/>
  <c r="N499" i="5"/>
  <c r="C498" i="5"/>
  <c r="D498" i="5"/>
  <c r="J498" i="5"/>
  <c r="E498" i="5"/>
  <c r="K498" i="5"/>
  <c r="F498" i="5"/>
  <c r="L498" i="5"/>
  <c r="G498" i="5"/>
  <c r="M498" i="5"/>
  <c r="N498" i="5"/>
  <c r="C497" i="5"/>
  <c r="D497" i="5"/>
  <c r="J497" i="5"/>
  <c r="E497" i="5"/>
  <c r="K497" i="5"/>
  <c r="F497" i="5"/>
  <c r="L497" i="5"/>
  <c r="G497" i="5"/>
  <c r="M497" i="5"/>
  <c r="N497" i="5"/>
  <c r="C496" i="5"/>
  <c r="D496" i="5"/>
  <c r="J496" i="5"/>
  <c r="E496" i="5"/>
  <c r="K496" i="5"/>
  <c r="F496" i="5"/>
  <c r="L496" i="5"/>
  <c r="G496" i="5"/>
  <c r="M496" i="5"/>
  <c r="N496" i="5"/>
  <c r="C495" i="5"/>
  <c r="D495" i="5"/>
  <c r="J495" i="5"/>
  <c r="E495" i="5"/>
  <c r="K495" i="5"/>
  <c r="F495" i="5"/>
  <c r="L495" i="5"/>
  <c r="G495" i="5"/>
  <c r="M495" i="5"/>
  <c r="N495" i="5"/>
  <c r="C494" i="5"/>
  <c r="D494" i="5"/>
  <c r="J494" i="5"/>
  <c r="E494" i="5"/>
  <c r="K494" i="5"/>
  <c r="F494" i="5"/>
  <c r="L494" i="5"/>
  <c r="G494" i="5"/>
  <c r="M494" i="5"/>
  <c r="N494" i="5"/>
  <c r="C493" i="5"/>
  <c r="D493" i="5"/>
  <c r="J493" i="5"/>
  <c r="E493" i="5"/>
  <c r="K493" i="5"/>
  <c r="F493" i="5"/>
  <c r="L493" i="5"/>
  <c r="G493" i="5"/>
  <c r="M493" i="5"/>
  <c r="N493" i="5"/>
  <c r="C492" i="5"/>
  <c r="D492" i="5"/>
  <c r="J492" i="5"/>
  <c r="E492" i="5"/>
  <c r="K492" i="5"/>
  <c r="F492" i="5"/>
  <c r="L492" i="5"/>
  <c r="G492" i="5"/>
  <c r="M492" i="5"/>
  <c r="N492" i="5"/>
  <c r="C491" i="5"/>
  <c r="D491" i="5"/>
  <c r="J491" i="5"/>
  <c r="E491" i="5"/>
  <c r="K491" i="5"/>
  <c r="F491" i="5"/>
  <c r="L491" i="5"/>
  <c r="G491" i="5"/>
  <c r="M491" i="5"/>
  <c r="N491" i="5"/>
  <c r="C490" i="5"/>
  <c r="D490" i="5"/>
  <c r="J490" i="5"/>
  <c r="E490" i="5"/>
  <c r="K490" i="5"/>
  <c r="F490" i="5"/>
  <c r="L490" i="5"/>
  <c r="G490" i="5"/>
  <c r="M490" i="5"/>
  <c r="N490" i="5"/>
  <c r="C489" i="5"/>
  <c r="D489" i="5"/>
  <c r="J489" i="5"/>
  <c r="E489" i="5"/>
  <c r="K489" i="5"/>
  <c r="F489" i="5"/>
  <c r="L489" i="5"/>
  <c r="G489" i="5"/>
  <c r="M489" i="5"/>
  <c r="N489" i="5"/>
  <c r="C488" i="5"/>
  <c r="D488" i="5"/>
  <c r="J488" i="5"/>
  <c r="E488" i="5"/>
  <c r="K488" i="5"/>
  <c r="F488" i="5"/>
  <c r="L488" i="5"/>
  <c r="G488" i="5"/>
  <c r="M488" i="5"/>
  <c r="N488" i="5"/>
  <c r="C487" i="5"/>
  <c r="D487" i="5"/>
  <c r="J487" i="5"/>
  <c r="E487" i="5"/>
  <c r="K487" i="5"/>
  <c r="F487" i="5"/>
  <c r="L487" i="5"/>
  <c r="G487" i="5"/>
  <c r="M487" i="5"/>
  <c r="N487" i="5"/>
  <c r="C486" i="5"/>
  <c r="D486" i="5"/>
  <c r="J486" i="5"/>
  <c r="E486" i="5"/>
  <c r="K486" i="5"/>
  <c r="F486" i="5"/>
  <c r="L486" i="5"/>
  <c r="G486" i="5"/>
  <c r="M486" i="5"/>
  <c r="N486" i="5"/>
  <c r="C485" i="5"/>
  <c r="D485" i="5"/>
  <c r="J485" i="5"/>
  <c r="E485" i="5"/>
  <c r="K485" i="5"/>
  <c r="F485" i="5"/>
  <c r="L485" i="5"/>
  <c r="G485" i="5"/>
  <c r="M485" i="5"/>
  <c r="N485" i="5"/>
  <c r="C484" i="5"/>
  <c r="D484" i="5"/>
  <c r="J484" i="5"/>
  <c r="E484" i="5"/>
  <c r="K484" i="5"/>
  <c r="F484" i="5"/>
  <c r="L484" i="5"/>
  <c r="G484" i="5"/>
  <c r="M484" i="5"/>
  <c r="N484" i="5"/>
  <c r="C483" i="5"/>
  <c r="D483" i="5"/>
  <c r="J483" i="5"/>
  <c r="E483" i="5"/>
  <c r="K483" i="5"/>
  <c r="F483" i="5"/>
  <c r="L483" i="5"/>
  <c r="G483" i="5"/>
  <c r="M483" i="5"/>
  <c r="N483" i="5"/>
  <c r="C482" i="5"/>
  <c r="D482" i="5"/>
  <c r="J482" i="5"/>
  <c r="E482" i="5"/>
  <c r="K482" i="5"/>
  <c r="F482" i="5"/>
  <c r="L482" i="5"/>
  <c r="G482" i="5"/>
  <c r="M482" i="5"/>
  <c r="N482" i="5"/>
  <c r="C481" i="5"/>
  <c r="D481" i="5"/>
  <c r="J481" i="5"/>
  <c r="E481" i="5"/>
  <c r="K481" i="5"/>
  <c r="F481" i="5"/>
  <c r="L481" i="5"/>
  <c r="G481" i="5"/>
  <c r="M481" i="5"/>
  <c r="N481" i="5"/>
  <c r="C480" i="5"/>
  <c r="D480" i="5"/>
  <c r="J480" i="5"/>
  <c r="E480" i="5"/>
  <c r="K480" i="5"/>
  <c r="F480" i="5"/>
  <c r="L480" i="5"/>
  <c r="G480" i="5"/>
  <c r="M480" i="5"/>
  <c r="N480" i="5"/>
  <c r="C479" i="5"/>
  <c r="D479" i="5"/>
  <c r="J479" i="5"/>
  <c r="E479" i="5"/>
  <c r="K479" i="5"/>
  <c r="F479" i="5"/>
  <c r="L479" i="5"/>
  <c r="G479" i="5"/>
  <c r="M479" i="5"/>
  <c r="N479" i="5"/>
  <c r="C478" i="5"/>
  <c r="D478" i="5"/>
  <c r="J478" i="5"/>
  <c r="E478" i="5"/>
  <c r="K478" i="5"/>
  <c r="F478" i="5"/>
  <c r="L478" i="5"/>
  <c r="G478" i="5"/>
  <c r="M478" i="5"/>
  <c r="N478" i="5"/>
  <c r="C477" i="5"/>
  <c r="D477" i="5"/>
  <c r="J477" i="5"/>
  <c r="E477" i="5"/>
  <c r="K477" i="5"/>
  <c r="F477" i="5"/>
  <c r="L477" i="5"/>
  <c r="G477" i="5"/>
  <c r="M477" i="5"/>
  <c r="N477" i="5"/>
  <c r="C476" i="5"/>
  <c r="D476" i="5"/>
  <c r="J476" i="5"/>
  <c r="E476" i="5"/>
  <c r="K476" i="5"/>
  <c r="F476" i="5"/>
  <c r="L476" i="5"/>
  <c r="G476" i="5"/>
  <c r="M476" i="5"/>
  <c r="N476" i="5"/>
  <c r="C475" i="5"/>
  <c r="D475" i="5"/>
  <c r="J475" i="5"/>
  <c r="E475" i="5"/>
  <c r="K475" i="5"/>
  <c r="F475" i="5"/>
  <c r="L475" i="5"/>
  <c r="G475" i="5"/>
  <c r="M475" i="5"/>
  <c r="N475" i="5"/>
  <c r="C474" i="5"/>
  <c r="D474" i="5"/>
  <c r="J474" i="5"/>
  <c r="E474" i="5"/>
  <c r="K474" i="5"/>
  <c r="F474" i="5"/>
  <c r="L474" i="5"/>
  <c r="G474" i="5"/>
  <c r="M474" i="5"/>
  <c r="N474" i="5"/>
  <c r="C473" i="5"/>
  <c r="D473" i="5"/>
  <c r="J473" i="5"/>
  <c r="E473" i="5"/>
  <c r="K473" i="5"/>
  <c r="F473" i="5"/>
  <c r="L473" i="5"/>
  <c r="G473" i="5"/>
  <c r="M473" i="5"/>
  <c r="N473" i="5"/>
  <c r="C472" i="5"/>
  <c r="D472" i="5"/>
  <c r="J472" i="5"/>
  <c r="E472" i="5"/>
  <c r="K472" i="5"/>
  <c r="F472" i="5"/>
  <c r="L472" i="5"/>
  <c r="G472" i="5"/>
  <c r="M472" i="5"/>
  <c r="N472" i="5"/>
  <c r="C471" i="5"/>
  <c r="D471" i="5"/>
  <c r="J471" i="5"/>
  <c r="E471" i="5"/>
  <c r="K471" i="5"/>
  <c r="F471" i="5"/>
  <c r="L471" i="5"/>
  <c r="G471" i="5"/>
  <c r="M471" i="5"/>
  <c r="N471" i="5"/>
  <c r="C470" i="5"/>
  <c r="D470" i="5"/>
  <c r="J470" i="5"/>
  <c r="E470" i="5"/>
  <c r="K470" i="5"/>
  <c r="F470" i="5"/>
  <c r="L470" i="5"/>
  <c r="G470" i="5"/>
  <c r="M470" i="5"/>
  <c r="N470" i="5"/>
  <c r="C469" i="5"/>
  <c r="D469" i="5"/>
  <c r="J469" i="5"/>
  <c r="E469" i="5"/>
  <c r="K469" i="5"/>
  <c r="F469" i="5"/>
  <c r="L469" i="5"/>
  <c r="G469" i="5"/>
  <c r="M469" i="5"/>
  <c r="N469" i="5"/>
  <c r="C468" i="5"/>
  <c r="D468" i="5"/>
  <c r="J468" i="5"/>
  <c r="E468" i="5"/>
  <c r="K468" i="5"/>
  <c r="F468" i="5"/>
  <c r="L468" i="5"/>
  <c r="G468" i="5"/>
  <c r="M468" i="5"/>
  <c r="N468" i="5"/>
  <c r="C467" i="5"/>
  <c r="D467" i="5"/>
  <c r="J467" i="5"/>
  <c r="E467" i="5"/>
  <c r="K467" i="5"/>
  <c r="F467" i="5"/>
  <c r="L467" i="5"/>
  <c r="G467" i="5"/>
  <c r="M467" i="5"/>
  <c r="N467" i="5"/>
  <c r="C466" i="5"/>
  <c r="D466" i="5"/>
  <c r="J466" i="5"/>
  <c r="E466" i="5"/>
  <c r="K466" i="5"/>
  <c r="F466" i="5"/>
  <c r="L466" i="5"/>
  <c r="G466" i="5"/>
  <c r="M466" i="5"/>
  <c r="N466" i="5"/>
  <c r="C465" i="5"/>
  <c r="D465" i="5"/>
  <c r="J465" i="5"/>
  <c r="E465" i="5"/>
  <c r="K465" i="5"/>
  <c r="F465" i="5"/>
  <c r="L465" i="5"/>
  <c r="G465" i="5"/>
  <c r="M465" i="5"/>
  <c r="N465" i="5"/>
  <c r="C464" i="5"/>
  <c r="D464" i="5"/>
  <c r="J464" i="5"/>
  <c r="E464" i="5"/>
  <c r="K464" i="5"/>
  <c r="F464" i="5"/>
  <c r="L464" i="5"/>
  <c r="G464" i="5"/>
  <c r="M464" i="5"/>
  <c r="N464" i="5"/>
  <c r="C463" i="5"/>
  <c r="D463" i="5"/>
  <c r="J463" i="5"/>
  <c r="E463" i="5"/>
  <c r="K463" i="5"/>
  <c r="F463" i="5"/>
  <c r="L463" i="5"/>
  <c r="G463" i="5"/>
  <c r="M463" i="5"/>
  <c r="N463" i="5"/>
  <c r="C462" i="5"/>
  <c r="D462" i="5"/>
  <c r="J462" i="5"/>
  <c r="E462" i="5"/>
  <c r="K462" i="5"/>
  <c r="F462" i="5"/>
  <c r="L462" i="5"/>
  <c r="G462" i="5"/>
  <c r="M462" i="5"/>
  <c r="N462" i="5"/>
  <c r="C461" i="5"/>
  <c r="D461" i="5"/>
  <c r="J461" i="5"/>
  <c r="E461" i="5"/>
  <c r="K461" i="5"/>
  <c r="F461" i="5"/>
  <c r="L461" i="5"/>
  <c r="G461" i="5"/>
  <c r="M461" i="5"/>
  <c r="N461" i="5"/>
  <c r="C460" i="5"/>
  <c r="D460" i="5"/>
  <c r="J460" i="5"/>
  <c r="E460" i="5"/>
  <c r="K460" i="5"/>
  <c r="F460" i="5"/>
  <c r="L460" i="5"/>
  <c r="G460" i="5"/>
  <c r="M460" i="5"/>
  <c r="N460" i="5"/>
  <c r="C459" i="5"/>
  <c r="D459" i="5"/>
  <c r="J459" i="5"/>
  <c r="E459" i="5"/>
  <c r="K459" i="5"/>
  <c r="F459" i="5"/>
  <c r="L459" i="5"/>
  <c r="G459" i="5"/>
  <c r="M459" i="5"/>
  <c r="N459" i="5"/>
  <c r="C458" i="5"/>
  <c r="D458" i="5"/>
  <c r="J458" i="5"/>
  <c r="E458" i="5"/>
  <c r="K458" i="5"/>
  <c r="F458" i="5"/>
  <c r="L458" i="5"/>
  <c r="G458" i="5"/>
  <c r="M458" i="5"/>
  <c r="N458" i="5"/>
  <c r="C457" i="5"/>
  <c r="D457" i="5"/>
  <c r="J457" i="5"/>
  <c r="E457" i="5"/>
  <c r="K457" i="5"/>
  <c r="F457" i="5"/>
  <c r="L457" i="5"/>
  <c r="G457" i="5"/>
  <c r="M457" i="5"/>
  <c r="N457" i="5"/>
  <c r="C456" i="5"/>
  <c r="D456" i="5"/>
  <c r="J456" i="5"/>
  <c r="E456" i="5"/>
  <c r="K456" i="5"/>
  <c r="F456" i="5"/>
  <c r="L456" i="5"/>
  <c r="G456" i="5"/>
  <c r="M456" i="5"/>
  <c r="N456" i="5"/>
  <c r="C455" i="5"/>
  <c r="D455" i="5"/>
  <c r="J455" i="5"/>
  <c r="E455" i="5"/>
  <c r="K455" i="5"/>
  <c r="F455" i="5"/>
  <c r="L455" i="5"/>
  <c r="G455" i="5"/>
  <c r="M455" i="5"/>
  <c r="N455" i="5"/>
  <c r="C454" i="5"/>
  <c r="D454" i="5"/>
  <c r="J454" i="5"/>
  <c r="E454" i="5"/>
  <c r="K454" i="5"/>
  <c r="F454" i="5"/>
  <c r="L454" i="5"/>
  <c r="G454" i="5"/>
  <c r="M454" i="5"/>
  <c r="N454" i="5"/>
  <c r="C453" i="5"/>
  <c r="D453" i="5"/>
  <c r="J453" i="5"/>
  <c r="E453" i="5"/>
  <c r="K453" i="5"/>
  <c r="F453" i="5"/>
  <c r="L453" i="5"/>
  <c r="G453" i="5"/>
  <c r="M453" i="5"/>
  <c r="N453" i="5"/>
  <c r="C452" i="5"/>
  <c r="D452" i="5"/>
  <c r="J452" i="5"/>
  <c r="E452" i="5"/>
  <c r="K452" i="5"/>
  <c r="F452" i="5"/>
  <c r="L452" i="5"/>
  <c r="G452" i="5"/>
  <c r="M452" i="5"/>
  <c r="N452" i="5"/>
  <c r="C451" i="5"/>
  <c r="D451" i="5"/>
  <c r="J451" i="5"/>
  <c r="E451" i="5"/>
  <c r="K451" i="5"/>
  <c r="F451" i="5"/>
  <c r="L451" i="5"/>
  <c r="G451" i="5"/>
  <c r="M451" i="5"/>
  <c r="N451" i="5"/>
  <c r="C450" i="5"/>
  <c r="D450" i="5"/>
  <c r="J450" i="5"/>
  <c r="E450" i="5"/>
  <c r="K450" i="5"/>
  <c r="F450" i="5"/>
  <c r="L450" i="5"/>
  <c r="G450" i="5"/>
  <c r="M450" i="5"/>
  <c r="N450" i="5"/>
  <c r="C449" i="5"/>
  <c r="D449" i="5"/>
  <c r="J449" i="5"/>
  <c r="E449" i="5"/>
  <c r="K449" i="5"/>
  <c r="F449" i="5"/>
  <c r="L449" i="5"/>
  <c r="G449" i="5"/>
  <c r="M449" i="5"/>
  <c r="N449" i="5"/>
  <c r="C448" i="5"/>
  <c r="D448" i="5"/>
  <c r="J448" i="5"/>
  <c r="E448" i="5"/>
  <c r="K448" i="5"/>
  <c r="F448" i="5"/>
  <c r="L448" i="5"/>
  <c r="G448" i="5"/>
  <c r="M448" i="5"/>
  <c r="N448" i="5"/>
  <c r="C447" i="5"/>
  <c r="D447" i="5"/>
  <c r="J447" i="5"/>
  <c r="E447" i="5"/>
  <c r="K447" i="5"/>
  <c r="F447" i="5"/>
  <c r="L447" i="5"/>
  <c r="G447" i="5"/>
  <c r="M447" i="5"/>
  <c r="N447" i="5"/>
  <c r="C446" i="5"/>
  <c r="D446" i="5"/>
  <c r="J446" i="5"/>
  <c r="E446" i="5"/>
  <c r="K446" i="5"/>
  <c r="F446" i="5"/>
  <c r="L446" i="5"/>
  <c r="G446" i="5"/>
  <c r="M446" i="5"/>
  <c r="N446" i="5"/>
  <c r="C445" i="5"/>
  <c r="D445" i="5"/>
  <c r="J445" i="5"/>
  <c r="E445" i="5"/>
  <c r="K445" i="5"/>
  <c r="F445" i="5"/>
  <c r="L445" i="5"/>
  <c r="G445" i="5"/>
  <c r="M445" i="5"/>
  <c r="N445" i="5"/>
  <c r="C444" i="5"/>
  <c r="D444" i="5"/>
  <c r="J444" i="5"/>
  <c r="E444" i="5"/>
  <c r="K444" i="5"/>
  <c r="F444" i="5"/>
  <c r="L444" i="5"/>
  <c r="G444" i="5"/>
  <c r="M444" i="5"/>
  <c r="N444" i="5"/>
  <c r="C443" i="5"/>
  <c r="D443" i="5"/>
  <c r="J443" i="5"/>
  <c r="E443" i="5"/>
  <c r="K443" i="5"/>
  <c r="F443" i="5"/>
  <c r="L443" i="5"/>
  <c r="G443" i="5"/>
  <c r="M443" i="5"/>
  <c r="N443" i="5"/>
  <c r="C442" i="5"/>
  <c r="D442" i="5"/>
  <c r="J442" i="5"/>
  <c r="E442" i="5"/>
  <c r="K442" i="5"/>
  <c r="F442" i="5"/>
  <c r="L442" i="5"/>
  <c r="G442" i="5"/>
  <c r="M442" i="5"/>
  <c r="N442" i="5"/>
  <c r="C441" i="5"/>
  <c r="D441" i="5"/>
  <c r="J441" i="5"/>
  <c r="E441" i="5"/>
  <c r="K441" i="5"/>
  <c r="F441" i="5"/>
  <c r="L441" i="5"/>
  <c r="G441" i="5"/>
  <c r="M441" i="5"/>
  <c r="N441" i="5"/>
  <c r="C440" i="5"/>
  <c r="D440" i="5"/>
  <c r="J440" i="5"/>
  <c r="E440" i="5"/>
  <c r="K440" i="5"/>
  <c r="F440" i="5"/>
  <c r="L440" i="5"/>
  <c r="G440" i="5"/>
  <c r="M440" i="5"/>
  <c r="N440" i="5"/>
  <c r="C439" i="5"/>
  <c r="D439" i="5"/>
  <c r="J439" i="5"/>
  <c r="E439" i="5"/>
  <c r="K439" i="5"/>
  <c r="F439" i="5"/>
  <c r="L439" i="5"/>
  <c r="G439" i="5"/>
  <c r="M439" i="5"/>
  <c r="N439" i="5"/>
  <c r="C438" i="5"/>
  <c r="D438" i="5"/>
  <c r="J438" i="5"/>
  <c r="E438" i="5"/>
  <c r="K438" i="5"/>
  <c r="F438" i="5"/>
  <c r="L438" i="5"/>
  <c r="G438" i="5"/>
  <c r="M438" i="5"/>
  <c r="N438" i="5"/>
  <c r="C437" i="5"/>
  <c r="D437" i="5"/>
  <c r="J437" i="5"/>
  <c r="E437" i="5"/>
  <c r="K437" i="5"/>
  <c r="F437" i="5"/>
  <c r="L437" i="5"/>
  <c r="G437" i="5"/>
  <c r="M437" i="5"/>
  <c r="N437" i="5"/>
  <c r="C436" i="5"/>
  <c r="D436" i="5"/>
  <c r="J436" i="5"/>
  <c r="E436" i="5"/>
  <c r="K436" i="5"/>
  <c r="F436" i="5"/>
  <c r="L436" i="5"/>
  <c r="G436" i="5"/>
  <c r="M436" i="5"/>
  <c r="N436" i="5"/>
  <c r="C435" i="5"/>
  <c r="D435" i="5"/>
  <c r="J435" i="5"/>
  <c r="E435" i="5"/>
  <c r="K435" i="5"/>
  <c r="F435" i="5"/>
  <c r="L435" i="5"/>
  <c r="G435" i="5"/>
  <c r="M435" i="5"/>
  <c r="N435" i="5"/>
  <c r="C434" i="5"/>
  <c r="D434" i="5"/>
  <c r="J434" i="5"/>
  <c r="E434" i="5"/>
  <c r="K434" i="5"/>
  <c r="F434" i="5"/>
  <c r="L434" i="5"/>
  <c r="G434" i="5"/>
  <c r="M434" i="5"/>
  <c r="N434" i="5"/>
  <c r="C433" i="5"/>
  <c r="D433" i="5"/>
  <c r="J433" i="5"/>
  <c r="E433" i="5"/>
  <c r="K433" i="5"/>
  <c r="F433" i="5"/>
  <c r="L433" i="5"/>
  <c r="G433" i="5"/>
  <c r="M433" i="5"/>
  <c r="N433" i="5"/>
  <c r="C432" i="5"/>
  <c r="D432" i="5"/>
  <c r="J432" i="5"/>
  <c r="E432" i="5"/>
  <c r="K432" i="5"/>
  <c r="F432" i="5"/>
  <c r="L432" i="5"/>
  <c r="G432" i="5"/>
  <c r="M432" i="5"/>
  <c r="N432" i="5"/>
  <c r="C431" i="5"/>
  <c r="D431" i="5"/>
  <c r="J431" i="5"/>
  <c r="E431" i="5"/>
  <c r="K431" i="5"/>
  <c r="F431" i="5"/>
  <c r="L431" i="5"/>
  <c r="G431" i="5"/>
  <c r="M431" i="5"/>
  <c r="N431" i="5"/>
  <c r="C430" i="5"/>
  <c r="D430" i="5"/>
  <c r="J430" i="5"/>
  <c r="E430" i="5"/>
  <c r="K430" i="5"/>
  <c r="F430" i="5"/>
  <c r="L430" i="5"/>
  <c r="G430" i="5"/>
  <c r="M430" i="5"/>
  <c r="N430" i="5"/>
  <c r="C429" i="5"/>
  <c r="D429" i="5"/>
  <c r="J429" i="5"/>
  <c r="E429" i="5"/>
  <c r="K429" i="5"/>
  <c r="F429" i="5"/>
  <c r="L429" i="5"/>
  <c r="G429" i="5"/>
  <c r="M429" i="5"/>
  <c r="N429" i="5"/>
  <c r="C428" i="5"/>
  <c r="D428" i="5"/>
  <c r="J428" i="5"/>
  <c r="E428" i="5"/>
  <c r="K428" i="5"/>
  <c r="F428" i="5"/>
  <c r="L428" i="5"/>
  <c r="G428" i="5"/>
  <c r="M428" i="5"/>
  <c r="N428" i="5"/>
  <c r="C427" i="5"/>
  <c r="D427" i="5"/>
  <c r="J427" i="5"/>
  <c r="E427" i="5"/>
  <c r="K427" i="5"/>
  <c r="F427" i="5"/>
  <c r="L427" i="5"/>
  <c r="G427" i="5"/>
  <c r="M427" i="5"/>
  <c r="N427" i="5"/>
  <c r="C426" i="5"/>
  <c r="D426" i="5"/>
  <c r="J426" i="5"/>
  <c r="E426" i="5"/>
  <c r="K426" i="5"/>
  <c r="F426" i="5"/>
  <c r="L426" i="5"/>
  <c r="G426" i="5"/>
  <c r="M426" i="5"/>
  <c r="N426" i="5"/>
  <c r="C425" i="5"/>
  <c r="D425" i="5"/>
  <c r="J425" i="5"/>
  <c r="E425" i="5"/>
  <c r="K425" i="5"/>
  <c r="F425" i="5"/>
  <c r="L425" i="5"/>
  <c r="G425" i="5"/>
  <c r="M425" i="5"/>
  <c r="N425" i="5"/>
  <c r="C424" i="5"/>
  <c r="D424" i="5"/>
  <c r="J424" i="5"/>
  <c r="E424" i="5"/>
  <c r="K424" i="5"/>
  <c r="F424" i="5"/>
  <c r="L424" i="5"/>
  <c r="G424" i="5"/>
  <c r="M424" i="5"/>
  <c r="N424" i="5"/>
  <c r="C423" i="5"/>
  <c r="D423" i="5"/>
  <c r="J423" i="5"/>
  <c r="E423" i="5"/>
  <c r="K423" i="5"/>
  <c r="F423" i="5"/>
  <c r="L423" i="5"/>
  <c r="G423" i="5"/>
  <c r="M423" i="5"/>
  <c r="N423" i="5"/>
  <c r="C422" i="5"/>
  <c r="D422" i="5"/>
  <c r="J422" i="5"/>
  <c r="E422" i="5"/>
  <c r="K422" i="5"/>
  <c r="F422" i="5"/>
  <c r="L422" i="5"/>
  <c r="G422" i="5"/>
  <c r="M422" i="5"/>
  <c r="N422" i="5"/>
  <c r="C421" i="5"/>
  <c r="D421" i="5"/>
  <c r="J421" i="5"/>
  <c r="E421" i="5"/>
  <c r="K421" i="5"/>
  <c r="F421" i="5"/>
  <c r="L421" i="5"/>
  <c r="G421" i="5"/>
  <c r="M421" i="5"/>
  <c r="N421" i="5"/>
  <c r="C420" i="5"/>
  <c r="D420" i="5"/>
  <c r="J420" i="5"/>
  <c r="E420" i="5"/>
  <c r="K420" i="5"/>
  <c r="F420" i="5"/>
  <c r="L420" i="5"/>
  <c r="G420" i="5"/>
  <c r="M420" i="5"/>
  <c r="N420" i="5"/>
  <c r="C419" i="5"/>
  <c r="D419" i="5"/>
  <c r="J419" i="5"/>
  <c r="E419" i="5"/>
  <c r="K419" i="5"/>
  <c r="F419" i="5"/>
  <c r="L419" i="5"/>
  <c r="G419" i="5"/>
  <c r="M419" i="5"/>
  <c r="N419" i="5"/>
  <c r="C418" i="5"/>
  <c r="D418" i="5"/>
  <c r="J418" i="5"/>
  <c r="E418" i="5"/>
  <c r="K418" i="5"/>
  <c r="F418" i="5"/>
  <c r="L418" i="5"/>
  <c r="G418" i="5"/>
  <c r="M418" i="5"/>
  <c r="N418" i="5"/>
  <c r="C417" i="5"/>
  <c r="D417" i="5"/>
  <c r="J417" i="5"/>
  <c r="E417" i="5"/>
  <c r="K417" i="5"/>
  <c r="F417" i="5"/>
  <c r="L417" i="5"/>
  <c r="G417" i="5"/>
  <c r="M417" i="5"/>
  <c r="N417" i="5"/>
  <c r="C416" i="5"/>
  <c r="D416" i="5"/>
  <c r="J416" i="5"/>
  <c r="E416" i="5"/>
  <c r="K416" i="5"/>
  <c r="F416" i="5"/>
  <c r="L416" i="5"/>
  <c r="G416" i="5"/>
  <c r="M416" i="5"/>
  <c r="N416" i="5"/>
  <c r="C415" i="5"/>
  <c r="D415" i="5"/>
  <c r="J415" i="5"/>
  <c r="E415" i="5"/>
  <c r="K415" i="5"/>
  <c r="F415" i="5"/>
  <c r="L415" i="5"/>
  <c r="G415" i="5"/>
  <c r="M415" i="5"/>
  <c r="N415" i="5"/>
  <c r="C414" i="5"/>
  <c r="D414" i="5"/>
  <c r="J414" i="5"/>
  <c r="E414" i="5"/>
  <c r="K414" i="5"/>
  <c r="F414" i="5"/>
  <c r="L414" i="5"/>
  <c r="G414" i="5"/>
  <c r="M414" i="5"/>
  <c r="N414" i="5"/>
  <c r="C413" i="5"/>
  <c r="D413" i="5"/>
  <c r="J413" i="5"/>
  <c r="E413" i="5"/>
  <c r="K413" i="5"/>
  <c r="F413" i="5"/>
  <c r="L413" i="5"/>
  <c r="G413" i="5"/>
  <c r="M413" i="5"/>
  <c r="N413" i="5"/>
  <c r="C412" i="5"/>
  <c r="D412" i="5"/>
  <c r="J412" i="5"/>
  <c r="E412" i="5"/>
  <c r="K412" i="5"/>
  <c r="F412" i="5"/>
  <c r="L412" i="5"/>
  <c r="G412" i="5"/>
  <c r="M412" i="5"/>
  <c r="N412" i="5"/>
  <c r="C411" i="5"/>
  <c r="D411" i="5"/>
  <c r="J411" i="5"/>
  <c r="E411" i="5"/>
  <c r="K411" i="5"/>
  <c r="F411" i="5"/>
  <c r="L411" i="5"/>
  <c r="G411" i="5"/>
  <c r="M411" i="5"/>
  <c r="N411" i="5"/>
  <c r="C410" i="5"/>
  <c r="D410" i="5"/>
  <c r="J410" i="5"/>
  <c r="E410" i="5"/>
  <c r="K410" i="5"/>
  <c r="F410" i="5"/>
  <c r="L410" i="5"/>
  <c r="G410" i="5"/>
  <c r="M410" i="5"/>
  <c r="N410" i="5"/>
  <c r="C409" i="5"/>
  <c r="D409" i="5"/>
  <c r="J409" i="5"/>
  <c r="E409" i="5"/>
  <c r="K409" i="5"/>
  <c r="F409" i="5"/>
  <c r="L409" i="5"/>
  <c r="G409" i="5"/>
  <c r="M409" i="5"/>
  <c r="N409" i="5"/>
  <c r="C408" i="5"/>
  <c r="D408" i="5"/>
  <c r="J408" i="5"/>
  <c r="E408" i="5"/>
  <c r="K408" i="5"/>
  <c r="F408" i="5"/>
  <c r="L408" i="5"/>
  <c r="G408" i="5"/>
  <c r="M408" i="5"/>
  <c r="N408" i="5"/>
  <c r="C407" i="5"/>
  <c r="D407" i="5"/>
  <c r="J407" i="5"/>
  <c r="E407" i="5"/>
  <c r="K407" i="5"/>
  <c r="F407" i="5"/>
  <c r="L407" i="5"/>
  <c r="G407" i="5"/>
  <c r="M407" i="5"/>
  <c r="N407" i="5"/>
  <c r="C406" i="5"/>
  <c r="D406" i="5"/>
  <c r="J406" i="5"/>
  <c r="E406" i="5"/>
  <c r="K406" i="5"/>
  <c r="F406" i="5"/>
  <c r="L406" i="5"/>
  <c r="G406" i="5"/>
  <c r="M406" i="5"/>
  <c r="N406" i="5"/>
  <c r="C405" i="5"/>
  <c r="D405" i="5"/>
  <c r="J405" i="5"/>
  <c r="E405" i="5"/>
  <c r="K405" i="5"/>
  <c r="F405" i="5"/>
  <c r="L405" i="5"/>
  <c r="G405" i="5"/>
  <c r="M405" i="5"/>
  <c r="N405" i="5"/>
  <c r="C404" i="5"/>
  <c r="D404" i="5"/>
  <c r="J404" i="5"/>
  <c r="E404" i="5"/>
  <c r="K404" i="5"/>
  <c r="F404" i="5"/>
  <c r="L404" i="5"/>
  <c r="G404" i="5"/>
  <c r="M404" i="5"/>
  <c r="N404" i="5"/>
  <c r="C403" i="5"/>
  <c r="D403" i="5"/>
  <c r="J403" i="5"/>
  <c r="E403" i="5"/>
  <c r="K403" i="5"/>
  <c r="F403" i="5"/>
  <c r="L403" i="5"/>
  <c r="G403" i="5"/>
  <c r="M403" i="5"/>
  <c r="N403" i="5"/>
  <c r="C402" i="5"/>
  <c r="D402" i="5"/>
  <c r="J402" i="5"/>
  <c r="E402" i="5"/>
  <c r="K402" i="5"/>
  <c r="F402" i="5"/>
  <c r="L402" i="5"/>
  <c r="G402" i="5"/>
  <c r="M402" i="5"/>
  <c r="N402" i="5"/>
  <c r="C401" i="5"/>
  <c r="D401" i="5"/>
  <c r="J401" i="5"/>
  <c r="E401" i="5"/>
  <c r="K401" i="5"/>
  <c r="F401" i="5"/>
  <c r="L401" i="5"/>
  <c r="G401" i="5"/>
  <c r="M401" i="5"/>
  <c r="N401" i="5"/>
  <c r="C400" i="5"/>
  <c r="D400" i="5"/>
  <c r="J400" i="5"/>
  <c r="E400" i="5"/>
  <c r="K400" i="5"/>
  <c r="F400" i="5"/>
  <c r="L400" i="5"/>
  <c r="G400" i="5"/>
  <c r="M400" i="5"/>
  <c r="N400" i="5"/>
  <c r="C399" i="5"/>
  <c r="D399" i="5"/>
  <c r="J399" i="5"/>
  <c r="E399" i="5"/>
  <c r="K399" i="5"/>
  <c r="F399" i="5"/>
  <c r="L399" i="5"/>
  <c r="G399" i="5"/>
  <c r="M399" i="5"/>
  <c r="N399" i="5"/>
  <c r="C398" i="5"/>
  <c r="D398" i="5"/>
  <c r="J398" i="5"/>
  <c r="E398" i="5"/>
  <c r="K398" i="5"/>
  <c r="F398" i="5"/>
  <c r="L398" i="5"/>
  <c r="G398" i="5"/>
  <c r="M398" i="5"/>
  <c r="N398" i="5"/>
  <c r="C397" i="5"/>
  <c r="D397" i="5"/>
  <c r="J397" i="5"/>
  <c r="E397" i="5"/>
  <c r="K397" i="5"/>
  <c r="F397" i="5"/>
  <c r="L397" i="5"/>
  <c r="G397" i="5"/>
  <c r="M397" i="5"/>
  <c r="N397" i="5"/>
  <c r="C396" i="5"/>
  <c r="D396" i="5"/>
  <c r="J396" i="5"/>
  <c r="E396" i="5"/>
  <c r="K396" i="5"/>
  <c r="F396" i="5"/>
  <c r="L396" i="5"/>
  <c r="G396" i="5"/>
  <c r="M396" i="5"/>
  <c r="N396" i="5"/>
  <c r="C395" i="5"/>
  <c r="D395" i="5"/>
  <c r="J395" i="5"/>
  <c r="E395" i="5"/>
  <c r="K395" i="5"/>
  <c r="F395" i="5"/>
  <c r="L395" i="5"/>
  <c r="G395" i="5"/>
  <c r="M395" i="5"/>
  <c r="N395" i="5"/>
  <c r="C394" i="5"/>
  <c r="D394" i="5"/>
  <c r="J394" i="5"/>
  <c r="E394" i="5"/>
  <c r="K394" i="5"/>
  <c r="F394" i="5"/>
  <c r="L394" i="5"/>
  <c r="G394" i="5"/>
  <c r="M394" i="5"/>
  <c r="N394" i="5"/>
  <c r="C393" i="5"/>
  <c r="D393" i="5"/>
  <c r="J393" i="5"/>
  <c r="E393" i="5"/>
  <c r="K393" i="5"/>
  <c r="F393" i="5"/>
  <c r="L393" i="5"/>
  <c r="G393" i="5"/>
  <c r="M393" i="5"/>
  <c r="N393" i="5"/>
  <c r="C392" i="5"/>
  <c r="D392" i="5"/>
  <c r="J392" i="5"/>
  <c r="E392" i="5"/>
  <c r="K392" i="5"/>
  <c r="F392" i="5"/>
  <c r="L392" i="5"/>
  <c r="G392" i="5"/>
  <c r="M392" i="5"/>
  <c r="N392" i="5"/>
  <c r="C391" i="5"/>
  <c r="D391" i="5"/>
  <c r="J391" i="5"/>
  <c r="E391" i="5"/>
  <c r="K391" i="5"/>
  <c r="F391" i="5"/>
  <c r="L391" i="5"/>
  <c r="G391" i="5"/>
  <c r="M391" i="5"/>
  <c r="N391" i="5"/>
  <c r="C390" i="5"/>
  <c r="D390" i="5"/>
  <c r="J390" i="5"/>
  <c r="E390" i="5"/>
  <c r="K390" i="5"/>
  <c r="F390" i="5"/>
  <c r="L390" i="5"/>
  <c r="G390" i="5"/>
  <c r="M390" i="5"/>
  <c r="N390" i="5"/>
  <c r="C389" i="5"/>
  <c r="D389" i="5"/>
  <c r="J389" i="5"/>
  <c r="E389" i="5"/>
  <c r="K389" i="5"/>
  <c r="F389" i="5"/>
  <c r="L389" i="5"/>
  <c r="G389" i="5"/>
  <c r="M389" i="5"/>
  <c r="N389" i="5"/>
  <c r="C388" i="5"/>
  <c r="D388" i="5"/>
  <c r="J388" i="5"/>
  <c r="E388" i="5"/>
  <c r="K388" i="5"/>
  <c r="F388" i="5"/>
  <c r="L388" i="5"/>
  <c r="G388" i="5"/>
  <c r="M388" i="5"/>
  <c r="N388" i="5"/>
  <c r="C387" i="5"/>
  <c r="D387" i="5"/>
  <c r="J387" i="5"/>
  <c r="E387" i="5"/>
  <c r="K387" i="5"/>
  <c r="F387" i="5"/>
  <c r="L387" i="5"/>
  <c r="G387" i="5"/>
  <c r="M387" i="5"/>
  <c r="N387" i="5"/>
  <c r="C386" i="5"/>
  <c r="D386" i="5"/>
  <c r="J386" i="5"/>
  <c r="E386" i="5"/>
  <c r="K386" i="5"/>
  <c r="F386" i="5"/>
  <c r="L386" i="5"/>
  <c r="G386" i="5"/>
  <c r="M386" i="5"/>
  <c r="N386" i="5"/>
  <c r="C385" i="5"/>
  <c r="D385" i="5"/>
  <c r="J385" i="5"/>
  <c r="E385" i="5"/>
  <c r="K385" i="5"/>
  <c r="F385" i="5"/>
  <c r="L385" i="5"/>
  <c r="G385" i="5"/>
  <c r="M385" i="5"/>
  <c r="N385" i="5"/>
  <c r="C384" i="5"/>
  <c r="D384" i="5"/>
  <c r="J384" i="5"/>
  <c r="E384" i="5"/>
  <c r="K384" i="5"/>
  <c r="F384" i="5"/>
  <c r="L384" i="5"/>
  <c r="G384" i="5"/>
  <c r="M384" i="5"/>
  <c r="N384" i="5"/>
  <c r="C383" i="5"/>
  <c r="D383" i="5"/>
  <c r="J383" i="5"/>
  <c r="E383" i="5"/>
  <c r="K383" i="5"/>
  <c r="F383" i="5"/>
  <c r="L383" i="5"/>
  <c r="G383" i="5"/>
  <c r="M383" i="5"/>
  <c r="N383" i="5"/>
  <c r="C382" i="5"/>
  <c r="D382" i="5"/>
  <c r="J382" i="5"/>
  <c r="E382" i="5"/>
  <c r="K382" i="5"/>
  <c r="F382" i="5"/>
  <c r="L382" i="5"/>
  <c r="G382" i="5"/>
  <c r="M382" i="5"/>
  <c r="N382" i="5"/>
  <c r="C381" i="5"/>
  <c r="D381" i="5"/>
  <c r="J381" i="5"/>
  <c r="E381" i="5"/>
  <c r="K381" i="5"/>
  <c r="F381" i="5"/>
  <c r="L381" i="5"/>
  <c r="G381" i="5"/>
  <c r="M381" i="5"/>
  <c r="N381" i="5"/>
  <c r="C380" i="5"/>
  <c r="D380" i="5"/>
  <c r="J380" i="5"/>
  <c r="E380" i="5"/>
  <c r="K380" i="5"/>
  <c r="F380" i="5"/>
  <c r="L380" i="5"/>
  <c r="G380" i="5"/>
  <c r="M380" i="5"/>
  <c r="N380" i="5"/>
  <c r="C379" i="5"/>
  <c r="D379" i="5"/>
  <c r="J379" i="5"/>
  <c r="E379" i="5"/>
  <c r="K379" i="5"/>
  <c r="F379" i="5"/>
  <c r="L379" i="5"/>
  <c r="G379" i="5"/>
  <c r="M379" i="5"/>
  <c r="N379" i="5"/>
  <c r="C378" i="5"/>
  <c r="D378" i="5"/>
  <c r="J378" i="5"/>
  <c r="E378" i="5"/>
  <c r="K378" i="5"/>
  <c r="F378" i="5"/>
  <c r="L378" i="5"/>
  <c r="G378" i="5"/>
  <c r="M378" i="5"/>
  <c r="N378" i="5"/>
  <c r="C377" i="5"/>
  <c r="D377" i="5"/>
  <c r="J377" i="5"/>
  <c r="E377" i="5"/>
  <c r="K377" i="5"/>
  <c r="F377" i="5"/>
  <c r="L377" i="5"/>
  <c r="G377" i="5"/>
  <c r="M377" i="5"/>
  <c r="N377" i="5"/>
  <c r="C376" i="5"/>
  <c r="D376" i="5"/>
  <c r="J376" i="5"/>
  <c r="E376" i="5"/>
  <c r="K376" i="5"/>
  <c r="F376" i="5"/>
  <c r="L376" i="5"/>
  <c r="G376" i="5"/>
  <c r="M376" i="5"/>
  <c r="N376" i="5"/>
  <c r="C375" i="5"/>
  <c r="D375" i="5"/>
  <c r="J375" i="5"/>
  <c r="E375" i="5"/>
  <c r="K375" i="5"/>
  <c r="F375" i="5"/>
  <c r="L375" i="5"/>
  <c r="G375" i="5"/>
  <c r="M375" i="5"/>
  <c r="N375" i="5"/>
  <c r="C374" i="5"/>
  <c r="D374" i="5"/>
  <c r="J374" i="5"/>
  <c r="E374" i="5"/>
  <c r="K374" i="5"/>
  <c r="F374" i="5"/>
  <c r="L374" i="5"/>
  <c r="G374" i="5"/>
  <c r="M374" i="5"/>
  <c r="N374" i="5"/>
  <c r="C373" i="5"/>
  <c r="D373" i="5"/>
  <c r="J373" i="5"/>
  <c r="E373" i="5"/>
  <c r="K373" i="5"/>
  <c r="F373" i="5"/>
  <c r="L373" i="5"/>
  <c r="G373" i="5"/>
  <c r="M373" i="5"/>
  <c r="N373" i="5"/>
  <c r="C372" i="5"/>
  <c r="D372" i="5"/>
  <c r="J372" i="5"/>
  <c r="E372" i="5"/>
  <c r="K372" i="5"/>
  <c r="F372" i="5"/>
  <c r="L372" i="5"/>
  <c r="G372" i="5"/>
  <c r="M372" i="5"/>
  <c r="N372" i="5"/>
  <c r="C371" i="5"/>
  <c r="D371" i="5"/>
  <c r="J371" i="5"/>
  <c r="E371" i="5"/>
  <c r="K371" i="5"/>
  <c r="F371" i="5"/>
  <c r="L371" i="5"/>
  <c r="G371" i="5"/>
  <c r="M371" i="5"/>
  <c r="N371" i="5"/>
  <c r="C370" i="5"/>
  <c r="D370" i="5"/>
  <c r="J370" i="5"/>
  <c r="E370" i="5"/>
  <c r="K370" i="5"/>
  <c r="F370" i="5"/>
  <c r="L370" i="5"/>
  <c r="G370" i="5"/>
  <c r="M370" i="5"/>
  <c r="N370" i="5"/>
  <c r="C369" i="5"/>
  <c r="D369" i="5"/>
  <c r="J369" i="5"/>
  <c r="E369" i="5"/>
  <c r="K369" i="5"/>
  <c r="F369" i="5"/>
  <c r="L369" i="5"/>
  <c r="G369" i="5"/>
  <c r="M369" i="5"/>
  <c r="N369" i="5"/>
  <c r="C368" i="5"/>
  <c r="D368" i="5"/>
  <c r="J368" i="5"/>
  <c r="E368" i="5"/>
  <c r="K368" i="5"/>
  <c r="F368" i="5"/>
  <c r="L368" i="5"/>
  <c r="G368" i="5"/>
  <c r="M368" i="5"/>
  <c r="N368" i="5"/>
  <c r="C367" i="5"/>
  <c r="D367" i="5"/>
  <c r="J367" i="5"/>
  <c r="E367" i="5"/>
  <c r="K367" i="5"/>
  <c r="F367" i="5"/>
  <c r="L367" i="5"/>
  <c r="G367" i="5"/>
  <c r="M367" i="5"/>
  <c r="N367" i="5"/>
  <c r="C366" i="5"/>
  <c r="D366" i="5"/>
  <c r="J366" i="5"/>
  <c r="E366" i="5"/>
  <c r="K366" i="5"/>
  <c r="F366" i="5"/>
  <c r="L366" i="5"/>
  <c r="G366" i="5"/>
  <c r="M366" i="5"/>
  <c r="N366" i="5"/>
  <c r="C365" i="5"/>
  <c r="D365" i="5"/>
  <c r="J365" i="5"/>
  <c r="E365" i="5"/>
  <c r="K365" i="5"/>
  <c r="F365" i="5"/>
  <c r="L365" i="5"/>
  <c r="G365" i="5"/>
  <c r="M365" i="5"/>
  <c r="N365" i="5"/>
  <c r="C364" i="5"/>
  <c r="D364" i="5"/>
  <c r="J364" i="5"/>
  <c r="E364" i="5"/>
  <c r="K364" i="5"/>
  <c r="F364" i="5"/>
  <c r="L364" i="5"/>
  <c r="G364" i="5"/>
  <c r="M364" i="5"/>
  <c r="N364" i="5"/>
  <c r="C363" i="5"/>
  <c r="D363" i="5"/>
  <c r="J363" i="5"/>
  <c r="E363" i="5"/>
  <c r="K363" i="5"/>
  <c r="F363" i="5"/>
  <c r="L363" i="5"/>
  <c r="G363" i="5"/>
  <c r="M363" i="5"/>
  <c r="N363" i="5"/>
  <c r="C362" i="5"/>
  <c r="D362" i="5"/>
  <c r="J362" i="5"/>
  <c r="E362" i="5"/>
  <c r="K362" i="5"/>
  <c r="F362" i="5"/>
  <c r="L362" i="5"/>
  <c r="G362" i="5"/>
  <c r="M362" i="5"/>
  <c r="N362" i="5"/>
  <c r="C361" i="5"/>
  <c r="D361" i="5"/>
  <c r="J361" i="5"/>
  <c r="E361" i="5"/>
  <c r="K361" i="5"/>
  <c r="F361" i="5"/>
  <c r="L361" i="5"/>
  <c r="G361" i="5"/>
  <c r="M361" i="5"/>
  <c r="N361" i="5"/>
  <c r="C360" i="5"/>
  <c r="D360" i="5"/>
  <c r="J360" i="5"/>
  <c r="E360" i="5"/>
  <c r="K360" i="5"/>
  <c r="F360" i="5"/>
  <c r="L360" i="5"/>
  <c r="G360" i="5"/>
  <c r="M360" i="5"/>
  <c r="N360" i="5"/>
  <c r="C359" i="5"/>
  <c r="D359" i="5"/>
  <c r="J359" i="5"/>
  <c r="E359" i="5"/>
  <c r="K359" i="5"/>
  <c r="F359" i="5"/>
  <c r="L359" i="5"/>
  <c r="G359" i="5"/>
  <c r="M359" i="5"/>
  <c r="N359" i="5"/>
  <c r="C358" i="5"/>
  <c r="D358" i="5"/>
  <c r="J358" i="5"/>
  <c r="E358" i="5"/>
  <c r="K358" i="5"/>
  <c r="F358" i="5"/>
  <c r="L358" i="5"/>
  <c r="G358" i="5"/>
  <c r="M358" i="5"/>
  <c r="N358" i="5"/>
  <c r="C357" i="5"/>
  <c r="D357" i="5"/>
  <c r="J357" i="5"/>
  <c r="E357" i="5"/>
  <c r="K357" i="5"/>
  <c r="F357" i="5"/>
  <c r="L357" i="5"/>
  <c r="G357" i="5"/>
  <c r="M357" i="5"/>
  <c r="N357" i="5"/>
  <c r="C356" i="5"/>
  <c r="D356" i="5"/>
  <c r="J356" i="5"/>
  <c r="E356" i="5"/>
  <c r="K356" i="5"/>
  <c r="F356" i="5"/>
  <c r="L356" i="5"/>
  <c r="G356" i="5"/>
  <c r="M356" i="5"/>
  <c r="N356" i="5"/>
  <c r="C355" i="5"/>
  <c r="D355" i="5"/>
  <c r="J355" i="5"/>
  <c r="E355" i="5"/>
  <c r="K355" i="5"/>
  <c r="F355" i="5"/>
  <c r="L355" i="5"/>
  <c r="G355" i="5"/>
  <c r="M355" i="5"/>
  <c r="N355" i="5"/>
  <c r="C354" i="5"/>
  <c r="D354" i="5"/>
  <c r="J354" i="5"/>
  <c r="E354" i="5"/>
  <c r="K354" i="5"/>
  <c r="F354" i="5"/>
  <c r="L354" i="5"/>
  <c r="G354" i="5"/>
  <c r="M354" i="5"/>
  <c r="N354" i="5"/>
  <c r="C353" i="5"/>
  <c r="D353" i="5"/>
  <c r="J353" i="5"/>
  <c r="E353" i="5"/>
  <c r="K353" i="5"/>
  <c r="F353" i="5"/>
  <c r="L353" i="5"/>
  <c r="G353" i="5"/>
  <c r="M353" i="5"/>
  <c r="N353" i="5"/>
  <c r="C352" i="5"/>
  <c r="D352" i="5"/>
  <c r="J352" i="5"/>
  <c r="E352" i="5"/>
  <c r="K352" i="5"/>
  <c r="F352" i="5"/>
  <c r="L352" i="5"/>
  <c r="G352" i="5"/>
  <c r="M352" i="5"/>
  <c r="N352" i="5"/>
  <c r="C351" i="5"/>
  <c r="D351" i="5"/>
  <c r="J351" i="5"/>
  <c r="E351" i="5"/>
  <c r="K351" i="5"/>
  <c r="F351" i="5"/>
  <c r="L351" i="5"/>
  <c r="G351" i="5"/>
  <c r="M351" i="5"/>
  <c r="N351" i="5"/>
  <c r="C350" i="5"/>
  <c r="D350" i="5"/>
  <c r="J350" i="5"/>
  <c r="E350" i="5"/>
  <c r="K350" i="5"/>
  <c r="F350" i="5"/>
  <c r="L350" i="5"/>
  <c r="G350" i="5"/>
  <c r="M350" i="5"/>
  <c r="N350" i="5"/>
  <c r="C349" i="5"/>
  <c r="D349" i="5"/>
  <c r="J349" i="5"/>
  <c r="E349" i="5"/>
  <c r="K349" i="5"/>
  <c r="F349" i="5"/>
  <c r="L349" i="5"/>
  <c r="G349" i="5"/>
  <c r="M349" i="5"/>
  <c r="N349" i="5"/>
  <c r="C348" i="5"/>
  <c r="D348" i="5"/>
  <c r="J348" i="5"/>
  <c r="E348" i="5"/>
  <c r="K348" i="5"/>
  <c r="F348" i="5"/>
  <c r="L348" i="5"/>
  <c r="G348" i="5"/>
  <c r="M348" i="5"/>
  <c r="N348" i="5"/>
  <c r="C347" i="5"/>
  <c r="D347" i="5"/>
  <c r="J347" i="5"/>
  <c r="E347" i="5"/>
  <c r="K347" i="5"/>
  <c r="F347" i="5"/>
  <c r="L347" i="5"/>
  <c r="G347" i="5"/>
  <c r="M347" i="5"/>
  <c r="N347" i="5"/>
  <c r="C346" i="5"/>
  <c r="D346" i="5"/>
  <c r="J346" i="5"/>
  <c r="E346" i="5"/>
  <c r="K346" i="5"/>
  <c r="F346" i="5"/>
  <c r="L346" i="5"/>
  <c r="G346" i="5"/>
  <c r="M346" i="5"/>
  <c r="N346" i="5"/>
  <c r="C345" i="5"/>
  <c r="D345" i="5"/>
  <c r="J345" i="5"/>
  <c r="E345" i="5"/>
  <c r="K345" i="5"/>
  <c r="F345" i="5"/>
  <c r="L345" i="5"/>
  <c r="G345" i="5"/>
  <c r="M345" i="5"/>
  <c r="N345" i="5"/>
  <c r="C344" i="5"/>
  <c r="D344" i="5"/>
  <c r="J344" i="5"/>
  <c r="E344" i="5"/>
  <c r="K344" i="5"/>
  <c r="F344" i="5"/>
  <c r="L344" i="5"/>
  <c r="G344" i="5"/>
  <c r="M344" i="5"/>
  <c r="N344" i="5"/>
  <c r="C343" i="5"/>
  <c r="D343" i="5"/>
  <c r="J343" i="5"/>
  <c r="E343" i="5"/>
  <c r="K343" i="5"/>
  <c r="F343" i="5"/>
  <c r="L343" i="5"/>
  <c r="G343" i="5"/>
  <c r="M343" i="5"/>
  <c r="N343" i="5"/>
  <c r="C342" i="5"/>
  <c r="D342" i="5"/>
  <c r="J342" i="5"/>
  <c r="E342" i="5"/>
  <c r="K342" i="5"/>
  <c r="F342" i="5"/>
  <c r="L342" i="5"/>
  <c r="G342" i="5"/>
  <c r="M342" i="5"/>
  <c r="N342" i="5"/>
  <c r="C341" i="5"/>
  <c r="D341" i="5"/>
  <c r="J341" i="5"/>
  <c r="E341" i="5"/>
  <c r="K341" i="5"/>
  <c r="F341" i="5"/>
  <c r="L341" i="5"/>
  <c r="G341" i="5"/>
  <c r="M341" i="5"/>
  <c r="N341" i="5"/>
  <c r="C340" i="5"/>
  <c r="D340" i="5"/>
  <c r="J340" i="5"/>
  <c r="E340" i="5"/>
  <c r="K340" i="5"/>
  <c r="F340" i="5"/>
  <c r="L340" i="5"/>
  <c r="G340" i="5"/>
  <c r="M340" i="5"/>
  <c r="N340" i="5"/>
  <c r="C339" i="5"/>
  <c r="D339" i="5"/>
  <c r="J339" i="5"/>
  <c r="E339" i="5"/>
  <c r="K339" i="5"/>
  <c r="F339" i="5"/>
  <c r="L339" i="5"/>
  <c r="G339" i="5"/>
  <c r="M339" i="5"/>
  <c r="N339" i="5"/>
  <c r="C338" i="5"/>
  <c r="D338" i="5"/>
  <c r="J338" i="5"/>
  <c r="E338" i="5"/>
  <c r="K338" i="5"/>
  <c r="F338" i="5"/>
  <c r="L338" i="5"/>
  <c r="G338" i="5"/>
  <c r="M338" i="5"/>
  <c r="N338" i="5"/>
  <c r="C337" i="5"/>
  <c r="D337" i="5"/>
  <c r="J337" i="5"/>
  <c r="E337" i="5"/>
  <c r="K337" i="5"/>
  <c r="F337" i="5"/>
  <c r="L337" i="5"/>
  <c r="G337" i="5"/>
  <c r="M337" i="5"/>
  <c r="N337" i="5"/>
  <c r="C336" i="5"/>
  <c r="D336" i="5"/>
  <c r="J336" i="5"/>
  <c r="E336" i="5"/>
  <c r="K336" i="5"/>
  <c r="F336" i="5"/>
  <c r="L336" i="5"/>
  <c r="G336" i="5"/>
  <c r="M336" i="5"/>
  <c r="N336" i="5"/>
  <c r="C335" i="5"/>
  <c r="D335" i="5"/>
  <c r="J335" i="5"/>
  <c r="E335" i="5"/>
  <c r="K335" i="5"/>
  <c r="F335" i="5"/>
  <c r="L335" i="5"/>
  <c r="G335" i="5"/>
  <c r="M335" i="5"/>
  <c r="N335" i="5"/>
  <c r="C334" i="5"/>
  <c r="D334" i="5"/>
  <c r="J334" i="5"/>
  <c r="E334" i="5"/>
  <c r="K334" i="5"/>
  <c r="F334" i="5"/>
  <c r="L334" i="5"/>
  <c r="G334" i="5"/>
  <c r="M334" i="5"/>
  <c r="N334" i="5"/>
  <c r="C333" i="5"/>
  <c r="D333" i="5"/>
  <c r="J333" i="5"/>
  <c r="E333" i="5"/>
  <c r="K333" i="5"/>
  <c r="F333" i="5"/>
  <c r="L333" i="5"/>
  <c r="G333" i="5"/>
  <c r="M333" i="5"/>
  <c r="N333" i="5"/>
  <c r="C332" i="5"/>
  <c r="D332" i="5"/>
  <c r="J332" i="5"/>
  <c r="E332" i="5"/>
  <c r="K332" i="5"/>
  <c r="F332" i="5"/>
  <c r="L332" i="5"/>
  <c r="G332" i="5"/>
  <c r="M332" i="5"/>
  <c r="N332" i="5"/>
  <c r="C331" i="5"/>
  <c r="D331" i="5"/>
  <c r="J331" i="5"/>
  <c r="E331" i="5"/>
  <c r="K331" i="5"/>
  <c r="F331" i="5"/>
  <c r="L331" i="5"/>
  <c r="G331" i="5"/>
  <c r="M331" i="5"/>
  <c r="N331" i="5"/>
  <c r="C330" i="5"/>
  <c r="D330" i="5"/>
  <c r="J330" i="5"/>
  <c r="E330" i="5"/>
  <c r="K330" i="5"/>
  <c r="F330" i="5"/>
  <c r="L330" i="5"/>
  <c r="G330" i="5"/>
  <c r="M330" i="5"/>
  <c r="N330" i="5"/>
  <c r="C329" i="5"/>
  <c r="D329" i="5"/>
  <c r="J329" i="5"/>
  <c r="E329" i="5"/>
  <c r="K329" i="5"/>
  <c r="F329" i="5"/>
  <c r="L329" i="5"/>
  <c r="G329" i="5"/>
  <c r="M329" i="5"/>
  <c r="N329" i="5"/>
  <c r="C328" i="5"/>
  <c r="D328" i="5"/>
  <c r="J328" i="5"/>
  <c r="E328" i="5"/>
  <c r="K328" i="5"/>
  <c r="F328" i="5"/>
  <c r="L328" i="5"/>
  <c r="G328" i="5"/>
  <c r="M328" i="5"/>
  <c r="N328" i="5"/>
  <c r="C327" i="5"/>
  <c r="D327" i="5"/>
  <c r="J327" i="5"/>
  <c r="E327" i="5"/>
  <c r="K327" i="5"/>
  <c r="F327" i="5"/>
  <c r="L327" i="5"/>
  <c r="G327" i="5"/>
  <c r="M327" i="5"/>
  <c r="N327" i="5"/>
  <c r="C326" i="5"/>
  <c r="D326" i="5"/>
  <c r="J326" i="5"/>
  <c r="E326" i="5"/>
  <c r="K326" i="5"/>
  <c r="F326" i="5"/>
  <c r="L326" i="5"/>
  <c r="G326" i="5"/>
  <c r="M326" i="5"/>
  <c r="N326" i="5"/>
  <c r="C325" i="5"/>
  <c r="D325" i="5"/>
  <c r="J325" i="5"/>
  <c r="E325" i="5"/>
  <c r="K325" i="5"/>
  <c r="F325" i="5"/>
  <c r="L325" i="5"/>
  <c r="G325" i="5"/>
  <c r="M325" i="5"/>
  <c r="N325" i="5"/>
  <c r="C324" i="5"/>
  <c r="D324" i="5"/>
  <c r="J324" i="5"/>
  <c r="E324" i="5"/>
  <c r="K324" i="5"/>
  <c r="F324" i="5"/>
  <c r="L324" i="5"/>
  <c r="G324" i="5"/>
  <c r="M324" i="5"/>
  <c r="N324" i="5"/>
  <c r="C323" i="5"/>
  <c r="D323" i="5"/>
  <c r="J323" i="5"/>
  <c r="E323" i="5"/>
  <c r="K323" i="5"/>
  <c r="F323" i="5"/>
  <c r="L323" i="5"/>
  <c r="G323" i="5"/>
  <c r="M323" i="5"/>
  <c r="N323" i="5"/>
  <c r="C322" i="5"/>
  <c r="D322" i="5"/>
  <c r="J322" i="5"/>
  <c r="E322" i="5"/>
  <c r="K322" i="5"/>
  <c r="F322" i="5"/>
  <c r="L322" i="5"/>
  <c r="G322" i="5"/>
  <c r="M322" i="5"/>
  <c r="N322" i="5"/>
  <c r="C321" i="5"/>
  <c r="D321" i="5"/>
  <c r="J321" i="5"/>
  <c r="E321" i="5"/>
  <c r="K321" i="5"/>
  <c r="F321" i="5"/>
  <c r="L321" i="5"/>
  <c r="G321" i="5"/>
  <c r="M321" i="5"/>
  <c r="N321" i="5"/>
  <c r="C320" i="5"/>
  <c r="D320" i="5"/>
  <c r="J320" i="5"/>
  <c r="E320" i="5"/>
  <c r="K320" i="5"/>
  <c r="F320" i="5"/>
  <c r="L320" i="5"/>
  <c r="G320" i="5"/>
  <c r="M320" i="5"/>
  <c r="N320" i="5"/>
  <c r="C319" i="5"/>
  <c r="D319" i="5"/>
  <c r="J319" i="5"/>
  <c r="E319" i="5"/>
  <c r="K319" i="5"/>
  <c r="F319" i="5"/>
  <c r="L319" i="5"/>
  <c r="G319" i="5"/>
  <c r="M319" i="5"/>
  <c r="N319" i="5"/>
  <c r="C318" i="5"/>
  <c r="D318" i="5"/>
  <c r="J318" i="5"/>
  <c r="E318" i="5"/>
  <c r="K318" i="5"/>
  <c r="F318" i="5"/>
  <c r="L318" i="5"/>
  <c r="G318" i="5"/>
  <c r="M318" i="5"/>
  <c r="N318" i="5"/>
  <c r="C317" i="5"/>
  <c r="D317" i="5"/>
  <c r="J317" i="5"/>
  <c r="E317" i="5"/>
  <c r="K317" i="5"/>
  <c r="F317" i="5"/>
  <c r="L317" i="5"/>
  <c r="G317" i="5"/>
  <c r="M317" i="5"/>
  <c r="N317" i="5"/>
  <c r="C316" i="5"/>
  <c r="D316" i="5"/>
  <c r="J316" i="5"/>
  <c r="E316" i="5"/>
  <c r="K316" i="5"/>
  <c r="F316" i="5"/>
  <c r="L316" i="5"/>
  <c r="G316" i="5"/>
  <c r="M316" i="5"/>
  <c r="N316" i="5"/>
  <c r="C315" i="5"/>
  <c r="D315" i="5"/>
  <c r="J315" i="5"/>
  <c r="E315" i="5"/>
  <c r="K315" i="5"/>
  <c r="F315" i="5"/>
  <c r="L315" i="5"/>
  <c r="G315" i="5"/>
  <c r="M315" i="5"/>
  <c r="N315" i="5"/>
  <c r="C314" i="5"/>
  <c r="D314" i="5"/>
  <c r="J314" i="5"/>
  <c r="E314" i="5"/>
  <c r="K314" i="5"/>
  <c r="F314" i="5"/>
  <c r="L314" i="5"/>
  <c r="G314" i="5"/>
  <c r="M314" i="5"/>
  <c r="N314" i="5"/>
  <c r="C313" i="5"/>
  <c r="D313" i="5"/>
  <c r="J313" i="5"/>
  <c r="E313" i="5"/>
  <c r="K313" i="5"/>
  <c r="F313" i="5"/>
  <c r="L313" i="5"/>
  <c r="G313" i="5"/>
  <c r="M313" i="5"/>
  <c r="N313" i="5"/>
  <c r="C312" i="5"/>
  <c r="D312" i="5"/>
  <c r="J312" i="5"/>
  <c r="E312" i="5"/>
  <c r="K312" i="5"/>
  <c r="F312" i="5"/>
  <c r="L312" i="5"/>
  <c r="G312" i="5"/>
  <c r="M312" i="5"/>
  <c r="N312" i="5"/>
  <c r="C311" i="5"/>
  <c r="D311" i="5"/>
  <c r="J311" i="5"/>
  <c r="E311" i="5"/>
  <c r="K311" i="5"/>
  <c r="F311" i="5"/>
  <c r="L311" i="5"/>
  <c r="G311" i="5"/>
  <c r="M311" i="5"/>
  <c r="N311" i="5"/>
  <c r="C310" i="5"/>
  <c r="D310" i="5"/>
  <c r="J310" i="5"/>
  <c r="E310" i="5"/>
  <c r="K310" i="5"/>
  <c r="F310" i="5"/>
  <c r="L310" i="5"/>
  <c r="G310" i="5"/>
  <c r="M310" i="5"/>
  <c r="N310" i="5"/>
  <c r="C309" i="5"/>
  <c r="D309" i="5"/>
  <c r="J309" i="5"/>
  <c r="E309" i="5"/>
  <c r="K309" i="5"/>
  <c r="F309" i="5"/>
  <c r="L309" i="5"/>
  <c r="G309" i="5"/>
  <c r="M309" i="5"/>
  <c r="N309" i="5"/>
  <c r="C308" i="5"/>
  <c r="D308" i="5"/>
  <c r="J308" i="5"/>
  <c r="E308" i="5"/>
  <c r="K308" i="5"/>
  <c r="F308" i="5"/>
  <c r="L308" i="5"/>
  <c r="G308" i="5"/>
  <c r="M308" i="5"/>
  <c r="N308" i="5"/>
  <c r="C307" i="5"/>
  <c r="D307" i="5"/>
  <c r="J307" i="5"/>
  <c r="E307" i="5"/>
  <c r="K307" i="5"/>
  <c r="F307" i="5"/>
  <c r="L307" i="5"/>
  <c r="G307" i="5"/>
  <c r="M307" i="5"/>
  <c r="N307" i="5"/>
  <c r="C306" i="5"/>
  <c r="D306" i="5"/>
  <c r="J306" i="5"/>
  <c r="E306" i="5"/>
  <c r="K306" i="5"/>
  <c r="F306" i="5"/>
  <c r="L306" i="5"/>
  <c r="G306" i="5"/>
  <c r="M306" i="5"/>
  <c r="N306" i="5"/>
  <c r="C305" i="5"/>
  <c r="D305" i="5"/>
  <c r="J305" i="5"/>
  <c r="E305" i="5"/>
  <c r="K305" i="5"/>
  <c r="F305" i="5"/>
  <c r="L305" i="5"/>
  <c r="G305" i="5"/>
  <c r="M305" i="5"/>
  <c r="N305" i="5"/>
  <c r="C304" i="5"/>
  <c r="D304" i="5"/>
  <c r="J304" i="5"/>
  <c r="E304" i="5"/>
  <c r="K304" i="5"/>
  <c r="F304" i="5"/>
  <c r="L304" i="5"/>
  <c r="G304" i="5"/>
  <c r="M304" i="5"/>
  <c r="N304" i="5"/>
  <c r="C303" i="5"/>
  <c r="D303" i="5"/>
  <c r="J303" i="5"/>
  <c r="E303" i="5"/>
  <c r="K303" i="5"/>
  <c r="F303" i="5"/>
  <c r="L303" i="5"/>
  <c r="G303" i="5"/>
  <c r="M303" i="5"/>
  <c r="N303" i="5"/>
  <c r="C302" i="5"/>
  <c r="D302" i="5"/>
  <c r="J302" i="5"/>
  <c r="E302" i="5"/>
  <c r="K302" i="5"/>
  <c r="F302" i="5"/>
  <c r="L302" i="5"/>
  <c r="G302" i="5"/>
  <c r="M302" i="5"/>
  <c r="N302" i="5"/>
  <c r="C301" i="5"/>
  <c r="D301" i="5"/>
  <c r="J301" i="5"/>
  <c r="E301" i="5"/>
  <c r="K301" i="5"/>
  <c r="F301" i="5"/>
  <c r="L301" i="5"/>
  <c r="G301" i="5"/>
  <c r="M301" i="5"/>
  <c r="N301" i="5"/>
  <c r="C300" i="5"/>
  <c r="D300" i="5"/>
  <c r="J300" i="5"/>
  <c r="E300" i="5"/>
  <c r="K300" i="5"/>
  <c r="F300" i="5"/>
  <c r="L300" i="5"/>
  <c r="G300" i="5"/>
  <c r="M300" i="5"/>
  <c r="N300" i="5"/>
  <c r="C299" i="5"/>
  <c r="D299" i="5"/>
  <c r="J299" i="5"/>
  <c r="E299" i="5"/>
  <c r="K299" i="5"/>
  <c r="F299" i="5"/>
  <c r="L299" i="5"/>
  <c r="G299" i="5"/>
  <c r="M299" i="5"/>
  <c r="N299" i="5"/>
  <c r="C298" i="5"/>
  <c r="D298" i="5"/>
  <c r="J298" i="5"/>
  <c r="E298" i="5"/>
  <c r="K298" i="5"/>
  <c r="F298" i="5"/>
  <c r="L298" i="5"/>
  <c r="G298" i="5"/>
  <c r="M298" i="5"/>
  <c r="N298" i="5"/>
  <c r="C297" i="5"/>
  <c r="D297" i="5"/>
  <c r="J297" i="5"/>
  <c r="E297" i="5"/>
  <c r="K297" i="5"/>
  <c r="F297" i="5"/>
  <c r="L297" i="5"/>
  <c r="G297" i="5"/>
  <c r="M297" i="5"/>
  <c r="N297" i="5"/>
  <c r="C296" i="5"/>
  <c r="D296" i="5"/>
  <c r="J296" i="5"/>
  <c r="E296" i="5"/>
  <c r="K296" i="5"/>
  <c r="F296" i="5"/>
  <c r="L296" i="5"/>
  <c r="G296" i="5"/>
  <c r="M296" i="5"/>
  <c r="N296" i="5"/>
  <c r="C295" i="5"/>
  <c r="D295" i="5"/>
  <c r="J295" i="5"/>
  <c r="E295" i="5"/>
  <c r="K295" i="5"/>
  <c r="F295" i="5"/>
  <c r="L295" i="5"/>
  <c r="G295" i="5"/>
  <c r="M295" i="5"/>
  <c r="N295" i="5"/>
  <c r="C294" i="5"/>
  <c r="D294" i="5"/>
  <c r="J294" i="5"/>
  <c r="E294" i="5"/>
  <c r="K294" i="5"/>
  <c r="F294" i="5"/>
  <c r="L294" i="5"/>
  <c r="G294" i="5"/>
  <c r="M294" i="5"/>
  <c r="N294" i="5"/>
  <c r="C293" i="5"/>
  <c r="D293" i="5"/>
  <c r="J293" i="5"/>
  <c r="E293" i="5"/>
  <c r="K293" i="5"/>
  <c r="F293" i="5"/>
  <c r="L293" i="5"/>
  <c r="G293" i="5"/>
  <c r="M293" i="5"/>
  <c r="N293" i="5"/>
  <c r="C292" i="5"/>
  <c r="D292" i="5"/>
  <c r="J292" i="5"/>
  <c r="E292" i="5"/>
  <c r="K292" i="5"/>
  <c r="F292" i="5"/>
  <c r="L292" i="5"/>
  <c r="G292" i="5"/>
  <c r="M292" i="5"/>
  <c r="N292" i="5"/>
  <c r="C291" i="5"/>
  <c r="D291" i="5"/>
  <c r="J291" i="5"/>
  <c r="E291" i="5"/>
  <c r="K291" i="5"/>
  <c r="F291" i="5"/>
  <c r="L291" i="5"/>
  <c r="G291" i="5"/>
  <c r="M291" i="5"/>
  <c r="N291" i="5"/>
  <c r="C290" i="5"/>
  <c r="D290" i="5"/>
  <c r="J290" i="5"/>
  <c r="E290" i="5"/>
  <c r="K290" i="5"/>
  <c r="F290" i="5"/>
  <c r="L290" i="5"/>
  <c r="G290" i="5"/>
  <c r="M290" i="5"/>
  <c r="N290" i="5"/>
  <c r="C289" i="5"/>
  <c r="D289" i="5"/>
  <c r="J289" i="5"/>
  <c r="E289" i="5"/>
  <c r="K289" i="5"/>
  <c r="F289" i="5"/>
  <c r="L289" i="5"/>
  <c r="G289" i="5"/>
  <c r="M289" i="5"/>
  <c r="N289" i="5"/>
  <c r="C288" i="5"/>
  <c r="D288" i="5"/>
  <c r="J288" i="5"/>
  <c r="E288" i="5"/>
  <c r="K288" i="5"/>
  <c r="F288" i="5"/>
  <c r="L288" i="5"/>
  <c r="G288" i="5"/>
  <c r="M288" i="5"/>
  <c r="N288" i="5"/>
  <c r="C287" i="5"/>
  <c r="D287" i="5"/>
  <c r="J287" i="5"/>
  <c r="E287" i="5"/>
  <c r="K287" i="5"/>
  <c r="F287" i="5"/>
  <c r="L287" i="5"/>
  <c r="G287" i="5"/>
  <c r="M287" i="5"/>
  <c r="N287" i="5"/>
  <c r="C286" i="5"/>
  <c r="D286" i="5"/>
  <c r="J286" i="5"/>
  <c r="E286" i="5"/>
  <c r="K286" i="5"/>
  <c r="F286" i="5"/>
  <c r="L286" i="5"/>
  <c r="G286" i="5"/>
  <c r="M286" i="5"/>
  <c r="N286" i="5"/>
  <c r="C285" i="5"/>
  <c r="D285" i="5"/>
  <c r="J285" i="5"/>
  <c r="E285" i="5"/>
  <c r="K285" i="5"/>
  <c r="F285" i="5"/>
  <c r="L285" i="5"/>
  <c r="G285" i="5"/>
  <c r="M285" i="5"/>
  <c r="N285" i="5"/>
  <c r="C284" i="5"/>
  <c r="D284" i="5"/>
  <c r="J284" i="5"/>
  <c r="E284" i="5"/>
  <c r="K284" i="5"/>
  <c r="F284" i="5"/>
  <c r="L284" i="5"/>
  <c r="G284" i="5"/>
  <c r="M284" i="5"/>
  <c r="N284" i="5"/>
  <c r="C283" i="5"/>
  <c r="D283" i="5"/>
  <c r="J283" i="5"/>
  <c r="E283" i="5"/>
  <c r="K283" i="5"/>
  <c r="F283" i="5"/>
  <c r="L283" i="5"/>
  <c r="G283" i="5"/>
  <c r="M283" i="5"/>
  <c r="N283" i="5"/>
  <c r="C282" i="5"/>
  <c r="D282" i="5"/>
  <c r="J282" i="5"/>
  <c r="E282" i="5"/>
  <c r="K282" i="5"/>
  <c r="F282" i="5"/>
  <c r="L282" i="5"/>
  <c r="G282" i="5"/>
  <c r="M282" i="5"/>
  <c r="N282" i="5"/>
  <c r="C281" i="5"/>
  <c r="D281" i="5"/>
  <c r="J281" i="5"/>
  <c r="E281" i="5"/>
  <c r="K281" i="5"/>
  <c r="F281" i="5"/>
  <c r="L281" i="5"/>
  <c r="G281" i="5"/>
  <c r="M281" i="5"/>
  <c r="N281" i="5"/>
  <c r="C280" i="5"/>
  <c r="D280" i="5"/>
  <c r="J280" i="5"/>
  <c r="E280" i="5"/>
  <c r="K280" i="5"/>
  <c r="F280" i="5"/>
  <c r="L280" i="5"/>
  <c r="G280" i="5"/>
  <c r="M280" i="5"/>
  <c r="N280" i="5"/>
  <c r="C279" i="5"/>
  <c r="D279" i="5"/>
  <c r="J279" i="5"/>
  <c r="E279" i="5"/>
  <c r="K279" i="5"/>
  <c r="F279" i="5"/>
  <c r="L279" i="5"/>
  <c r="G279" i="5"/>
  <c r="M279" i="5"/>
  <c r="N279" i="5"/>
  <c r="C278" i="5"/>
  <c r="D278" i="5"/>
  <c r="J278" i="5"/>
  <c r="E278" i="5"/>
  <c r="K278" i="5"/>
  <c r="F278" i="5"/>
  <c r="L278" i="5"/>
  <c r="G278" i="5"/>
  <c r="M278" i="5"/>
  <c r="N278" i="5"/>
  <c r="C277" i="5"/>
  <c r="D277" i="5"/>
  <c r="J277" i="5"/>
  <c r="E277" i="5"/>
  <c r="K277" i="5"/>
  <c r="F277" i="5"/>
  <c r="L277" i="5"/>
  <c r="G277" i="5"/>
  <c r="M277" i="5"/>
  <c r="N277" i="5"/>
  <c r="C276" i="5"/>
  <c r="D276" i="5"/>
  <c r="J276" i="5"/>
  <c r="E276" i="5"/>
  <c r="K276" i="5"/>
  <c r="F276" i="5"/>
  <c r="L276" i="5"/>
  <c r="G276" i="5"/>
  <c r="M276" i="5"/>
  <c r="N276" i="5"/>
  <c r="C275" i="5"/>
  <c r="D275" i="5"/>
  <c r="J275" i="5"/>
  <c r="E275" i="5"/>
  <c r="K275" i="5"/>
  <c r="F275" i="5"/>
  <c r="L275" i="5"/>
  <c r="G275" i="5"/>
  <c r="M275" i="5"/>
  <c r="N275" i="5"/>
  <c r="C274" i="5"/>
  <c r="D274" i="5"/>
  <c r="J274" i="5"/>
  <c r="E274" i="5"/>
  <c r="K274" i="5"/>
  <c r="F274" i="5"/>
  <c r="L274" i="5"/>
  <c r="G274" i="5"/>
  <c r="M274" i="5"/>
  <c r="N274" i="5"/>
  <c r="C273" i="5"/>
  <c r="D273" i="5"/>
  <c r="J273" i="5"/>
  <c r="E273" i="5"/>
  <c r="K273" i="5"/>
  <c r="F273" i="5"/>
  <c r="L273" i="5"/>
  <c r="G273" i="5"/>
  <c r="M273" i="5"/>
  <c r="N273" i="5"/>
  <c r="C272" i="5"/>
  <c r="D272" i="5"/>
  <c r="J272" i="5"/>
  <c r="E272" i="5"/>
  <c r="K272" i="5"/>
  <c r="F272" i="5"/>
  <c r="L272" i="5"/>
  <c r="G272" i="5"/>
  <c r="M272" i="5"/>
  <c r="N272" i="5"/>
  <c r="C271" i="5"/>
  <c r="D271" i="5"/>
  <c r="J271" i="5"/>
  <c r="E271" i="5"/>
  <c r="K271" i="5"/>
  <c r="F271" i="5"/>
  <c r="L271" i="5"/>
  <c r="G271" i="5"/>
  <c r="M271" i="5"/>
  <c r="N271" i="5"/>
  <c r="C270" i="5"/>
  <c r="D270" i="5"/>
  <c r="J270" i="5"/>
  <c r="E270" i="5"/>
  <c r="K270" i="5"/>
  <c r="F270" i="5"/>
  <c r="L270" i="5"/>
  <c r="G270" i="5"/>
  <c r="M270" i="5"/>
  <c r="N270" i="5"/>
  <c r="C269" i="5"/>
  <c r="D269" i="5"/>
  <c r="J269" i="5"/>
  <c r="E269" i="5"/>
  <c r="K269" i="5"/>
  <c r="F269" i="5"/>
  <c r="L269" i="5"/>
  <c r="G269" i="5"/>
  <c r="M269" i="5"/>
  <c r="N269" i="5"/>
  <c r="C268" i="5"/>
  <c r="D268" i="5"/>
  <c r="J268" i="5"/>
  <c r="E268" i="5"/>
  <c r="K268" i="5"/>
  <c r="F268" i="5"/>
  <c r="L268" i="5"/>
  <c r="G268" i="5"/>
  <c r="M268" i="5"/>
  <c r="N268" i="5"/>
  <c r="C267" i="5"/>
  <c r="D267" i="5"/>
  <c r="J267" i="5"/>
  <c r="E267" i="5"/>
  <c r="K267" i="5"/>
  <c r="F267" i="5"/>
  <c r="L267" i="5"/>
  <c r="G267" i="5"/>
  <c r="M267" i="5"/>
  <c r="N267" i="5"/>
  <c r="C266" i="5"/>
  <c r="D266" i="5"/>
  <c r="J266" i="5"/>
  <c r="E266" i="5"/>
  <c r="K266" i="5"/>
  <c r="F266" i="5"/>
  <c r="L266" i="5"/>
  <c r="G266" i="5"/>
  <c r="M266" i="5"/>
  <c r="N266" i="5"/>
  <c r="C265" i="5"/>
  <c r="D265" i="5"/>
  <c r="J265" i="5"/>
  <c r="E265" i="5"/>
  <c r="K265" i="5"/>
  <c r="F265" i="5"/>
  <c r="L265" i="5"/>
  <c r="G265" i="5"/>
  <c r="M265" i="5"/>
  <c r="N265" i="5"/>
  <c r="C264" i="5"/>
  <c r="D264" i="5"/>
  <c r="J264" i="5"/>
  <c r="E264" i="5"/>
  <c r="K264" i="5"/>
  <c r="F264" i="5"/>
  <c r="L264" i="5"/>
  <c r="G264" i="5"/>
  <c r="M264" i="5"/>
  <c r="N264" i="5"/>
  <c r="C263" i="5"/>
  <c r="D263" i="5"/>
  <c r="J263" i="5"/>
  <c r="E263" i="5"/>
  <c r="K263" i="5"/>
  <c r="F263" i="5"/>
  <c r="L263" i="5"/>
  <c r="G263" i="5"/>
  <c r="M263" i="5"/>
  <c r="N263" i="5"/>
  <c r="C262" i="5"/>
  <c r="D262" i="5"/>
  <c r="J262" i="5"/>
  <c r="E262" i="5"/>
  <c r="K262" i="5"/>
  <c r="F262" i="5"/>
  <c r="L262" i="5"/>
  <c r="G262" i="5"/>
  <c r="M262" i="5"/>
  <c r="N262" i="5"/>
  <c r="C261" i="5"/>
  <c r="D261" i="5"/>
  <c r="J261" i="5"/>
  <c r="E261" i="5"/>
  <c r="K261" i="5"/>
  <c r="F261" i="5"/>
  <c r="L261" i="5"/>
  <c r="G261" i="5"/>
  <c r="M261" i="5"/>
  <c r="N261" i="5"/>
  <c r="C260" i="5"/>
  <c r="D260" i="5"/>
  <c r="J260" i="5"/>
  <c r="E260" i="5"/>
  <c r="K260" i="5"/>
  <c r="F260" i="5"/>
  <c r="L260" i="5"/>
  <c r="G260" i="5"/>
  <c r="M260" i="5"/>
  <c r="N260" i="5"/>
  <c r="C259" i="5"/>
  <c r="D259" i="5"/>
  <c r="J259" i="5"/>
  <c r="E259" i="5"/>
  <c r="K259" i="5"/>
  <c r="F259" i="5"/>
  <c r="L259" i="5"/>
  <c r="G259" i="5"/>
  <c r="M259" i="5"/>
  <c r="N259" i="5"/>
  <c r="C258" i="5"/>
  <c r="D258" i="5"/>
  <c r="J258" i="5"/>
  <c r="E258" i="5"/>
  <c r="K258" i="5"/>
  <c r="F258" i="5"/>
  <c r="L258" i="5"/>
  <c r="G258" i="5"/>
  <c r="M258" i="5"/>
  <c r="N258" i="5"/>
  <c r="C257" i="5"/>
  <c r="D257" i="5"/>
  <c r="J257" i="5"/>
  <c r="E257" i="5"/>
  <c r="K257" i="5"/>
  <c r="F257" i="5"/>
  <c r="L257" i="5"/>
  <c r="G257" i="5"/>
  <c r="M257" i="5"/>
  <c r="N257" i="5"/>
  <c r="C256" i="5"/>
  <c r="D256" i="5"/>
  <c r="J256" i="5"/>
  <c r="E256" i="5"/>
  <c r="K256" i="5"/>
  <c r="F256" i="5"/>
  <c r="L256" i="5"/>
  <c r="G256" i="5"/>
  <c r="M256" i="5"/>
  <c r="N256" i="5"/>
  <c r="C255" i="5"/>
  <c r="D255" i="5"/>
  <c r="J255" i="5"/>
  <c r="E255" i="5"/>
  <c r="K255" i="5"/>
  <c r="F255" i="5"/>
  <c r="L255" i="5"/>
  <c r="G255" i="5"/>
  <c r="M255" i="5"/>
  <c r="N255" i="5"/>
  <c r="C254" i="5"/>
  <c r="D254" i="5"/>
  <c r="J254" i="5"/>
  <c r="E254" i="5"/>
  <c r="K254" i="5"/>
  <c r="F254" i="5"/>
  <c r="L254" i="5"/>
  <c r="G254" i="5"/>
  <c r="M254" i="5"/>
  <c r="N254" i="5"/>
  <c r="C253" i="5"/>
  <c r="D253" i="5"/>
  <c r="J253" i="5"/>
  <c r="E253" i="5"/>
  <c r="K253" i="5"/>
  <c r="F253" i="5"/>
  <c r="L253" i="5"/>
  <c r="G253" i="5"/>
  <c r="M253" i="5"/>
  <c r="N253" i="5"/>
  <c r="C252" i="5"/>
  <c r="D252" i="5"/>
  <c r="J252" i="5"/>
  <c r="E252" i="5"/>
  <c r="K252" i="5"/>
  <c r="F252" i="5"/>
  <c r="L252" i="5"/>
  <c r="G252" i="5"/>
  <c r="M252" i="5"/>
  <c r="N252" i="5"/>
  <c r="C251" i="5"/>
  <c r="D251" i="5"/>
  <c r="J251" i="5"/>
  <c r="E251" i="5"/>
  <c r="K251" i="5"/>
  <c r="F251" i="5"/>
  <c r="L251" i="5"/>
  <c r="G251" i="5"/>
  <c r="M251" i="5"/>
  <c r="N251" i="5"/>
  <c r="C250" i="5"/>
  <c r="D250" i="5"/>
  <c r="J250" i="5"/>
  <c r="E250" i="5"/>
  <c r="K250" i="5"/>
  <c r="F250" i="5"/>
  <c r="L250" i="5"/>
  <c r="G250" i="5"/>
  <c r="M250" i="5"/>
  <c r="N250" i="5"/>
  <c r="C249" i="5"/>
  <c r="D249" i="5"/>
  <c r="J249" i="5"/>
  <c r="E249" i="5"/>
  <c r="K249" i="5"/>
  <c r="F249" i="5"/>
  <c r="L249" i="5"/>
  <c r="G249" i="5"/>
  <c r="M249" i="5"/>
  <c r="N249" i="5"/>
  <c r="C248" i="5"/>
  <c r="D248" i="5"/>
  <c r="J248" i="5"/>
  <c r="E248" i="5"/>
  <c r="K248" i="5"/>
  <c r="F248" i="5"/>
  <c r="L248" i="5"/>
  <c r="G248" i="5"/>
  <c r="M248" i="5"/>
  <c r="N248" i="5"/>
  <c r="C247" i="5"/>
  <c r="D247" i="5"/>
  <c r="J247" i="5"/>
  <c r="E247" i="5"/>
  <c r="K247" i="5"/>
  <c r="F247" i="5"/>
  <c r="L247" i="5"/>
  <c r="G247" i="5"/>
  <c r="M247" i="5"/>
  <c r="N247" i="5"/>
  <c r="C246" i="5"/>
  <c r="D246" i="5"/>
  <c r="J246" i="5"/>
  <c r="E246" i="5"/>
  <c r="K246" i="5"/>
  <c r="F246" i="5"/>
  <c r="L246" i="5"/>
  <c r="G246" i="5"/>
  <c r="M246" i="5"/>
  <c r="N246" i="5"/>
  <c r="C245" i="5"/>
  <c r="D245" i="5"/>
  <c r="J245" i="5"/>
  <c r="E245" i="5"/>
  <c r="K245" i="5"/>
  <c r="F245" i="5"/>
  <c r="L245" i="5"/>
  <c r="G245" i="5"/>
  <c r="M245" i="5"/>
  <c r="N245" i="5"/>
  <c r="C244" i="5"/>
  <c r="D244" i="5"/>
  <c r="J244" i="5"/>
  <c r="E244" i="5"/>
  <c r="K244" i="5"/>
  <c r="F244" i="5"/>
  <c r="L244" i="5"/>
  <c r="G244" i="5"/>
  <c r="M244" i="5"/>
  <c r="N244" i="5"/>
  <c r="C243" i="5"/>
  <c r="D243" i="5"/>
  <c r="J243" i="5"/>
  <c r="E243" i="5"/>
  <c r="K243" i="5"/>
  <c r="F243" i="5"/>
  <c r="L243" i="5"/>
  <c r="G243" i="5"/>
  <c r="M243" i="5"/>
  <c r="N243" i="5"/>
  <c r="C242" i="5"/>
  <c r="D242" i="5"/>
  <c r="J242" i="5"/>
  <c r="E242" i="5"/>
  <c r="K242" i="5"/>
  <c r="F242" i="5"/>
  <c r="L242" i="5"/>
  <c r="G242" i="5"/>
  <c r="M242" i="5"/>
  <c r="N242" i="5"/>
  <c r="C241" i="5"/>
  <c r="D241" i="5"/>
  <c r="J241" i="5"/>
  <c r="E241" i="5"/>
  <c r="K241" i="5"/>
  <c r="F241" i="5"/>
  <c r="L241" i="5"/>
  <c r="G241" i="5"/>
  <c r="M241" i="5"/>
  <c r="N241" i="5"/>
  <c r="C240" i="5"/>
  <c r="D240" i="5"/>
  <c r="J240" i="5"/>
  <c r="E240" i="5"/>
  <c r="K240" i="5"/>
  <c r="F240" i="5"/>
  <c r="L240" i="5"/>
  <c r="G240" i="5"/>
  <c r="M240" i="5"/>
  <c r="N240" i="5"/>
  <c r="C239" i="5"/>
  <c r="D239" i="5"/>
  <c r="J239" i="5"/>
  <c r="E239" i="5"/>
  <c r="K239" i="5"/>
  <c r="F239" i="5"/>
  <c r="L239" i="5"/>
  <c r="G239" i="5"/>
  <c r="M239" i="5"/>
  <c r="N239" i="5"/>
  <c r="C238" i="5"/>
  <c r="D238" i="5"/>
  <c r="J238" i="5"/>
  <c r="E238" i="5"/>
  <c r="K238" i="5"/>
  <c r="F238" i="5"/>
  <c r="L238" i="5"/>
  <c r="G238" i="5"/>
  <c r="M238" i="5"/>
  <c r="N238" i="5"/>
  <c r="C237" i="5"/>
  <c r="D237" i="5"/>
  <c r="J237" i="5"/>
  <c r="E237" i="5"/>
  <c r="K237" i="5"/>
  <c r="F237" i="5"/>
  <c r="L237" i="5"/>
  <c r="G237" i="5"/>
  <c r="M237" i="5"/>
  <c r="N237" i="5"/>
  <c r="C236" i="5"/>
  <c r="D236" i="5"/>
  <c r="J236" i="5"/>
  <c r="E236" i="5"/>
  <c r="K236" i="5"/>
  <c r="F236" i="5"/>
  <c r="L236" i="5"/>
  <c r="G236" i="5"/>
  <c r="M236" i="5"/>
  <c r="N236" i="5"/>
  <c r="C235" i="5"/>
  <c r="D235" i="5"/>
  <c r="J235" i="5"/>
  <c r="E235" i="5"/>
  <c r="K235" i="5"/>
  <c r="F235" i="5"/>
  <c r="L235" i="5"/>
  <c r="G235" i="5"/>
  <c r="M235" i="5"/>
  <c r="N235" i="5"/>
  <c r="C234" i="5"/>
  <c r="D234" i="5"/>
  <c r="J234" i="5"/>
  <c r="E234" i="5"/>
  <c r="K234" i="5"/>
  <c r="F234" i="5"/>
  <c r="L234" i="5"/>
  <c r="G234" i="5"/>
  <c r="M234" i="5"/>
  <c r="N234" i="5"/>
  <c r="C233" i="5"/>
  <c r="D233" i="5"/>
  <c r="J233" i="5"/>
  <c r="E233" i="5"/>
  <c r="K233" i="5"/>
  <c r="F233" i="5"/>
  <c r="L233" i="5"/>
  <c r="G233" i="5"/>
  <c r="M233" i="5"/>
  <c r="N233" i="5"/>
  <c r="C232" i="5"/>
  <c r="D232" i="5"/>
  <c r="J232" i="5"/>
  <c r="E232" i="5"/>
  <c r="K232" i="5"/>
  <c r="F232" i="5"/>
  <c r="L232" i="5"/>
  <c r="G232" i="5"/>
  <c r="M232" i="5"/>
  <c r="N232" i="5"/>
  <c r="C231" i="5"/>
  <c r="D231" i="5"/>
  <c r="J231" i="5"/>
  <c r="E231" i="5"/>
  <c r="K231" i="5"/>
  <c r="F231" i="5"/>
  <c r="L231" i="5"/>
  <c r="G231" i="5"/>
  <c r="M231" i="5"/>
  <c r="N231" i="5"/>
  <c r="C230" i="5"/>
  <c r="D230" i="5"/>
  <c r="J230" i="5"/>
  <c r="E230" i="5"/>
  <c r="K230" i="5"/>
  <c r="F230" i="5"/>
  <c r="L230" i="5"/>
  <c r="G230" i="5"/>
  <c r="M230" i="5"/>
  <c r="N230" i="5"/>
  <c r="C229" i="5"/>
  <c r="D229" i="5"/>
  <c r="J229" i="5"/>
  <c r="E229" i="5"/>
  <c r="K229" i="5"/>
  <c r="F229" i="5"/>
  <c r="L229" i="5"/>
  <c r="G229" i="5"/>
  <c r="M229" i="5"/>
  <c r="N229" i="5"/>
  <c r="C228" i="5"/>
  <c r="D228" i="5"/>
  <c r="J228" i="5"/>
  <c r="E228" i="5"/>
  <c r="K228" i="5"/>
  <c r="F228" i="5"/>
  <c r="L228" i="5"/>
  <c r="G228" i="5"/>
  <c r="M228" i="5"/>
  <c r="N228" i="5"/>
  <c r="C227" i="5"/>
  <c r="D227" i="5"/>
  <c r="J227" i="5"/>
  <c r="E227" i="5"/>
  <c r="K227" i="5"/>
  <c r="F227" i="5"/>
  <c r="L227" i="5"/>
  <c r="G227" i="5"/>
  <c r="M227" i="5"/>
  <c r="N227" i="5"/>
  <c r="C226" i="5"/>
  <c r="D226" i="5"/>
  <c r="J226" i="5"/>
  <c r="E226" i="5"/>
  <c r="K226" i="5"/>
  <c r="F226" i="5"/>
  <c r="L226" i="5"/>
  <c r="G226" i="5"/>
  <c r="M226" i="5"/>
  <c r="N226" i="5"/>
  <c r="C225" i="5"/>
  <c r="D225" i="5"/>
  <c r="J225" i="5"/>
  <c r="E225" i="5"/>
  <c r="K225" i="5"/>
  <c r="F225" i="5"/>
  <c r="L225" i="5"/>
  <c r="G225" i="5"/>
  <c r="M225" i="5"/>
  <c r="N225" i="5"/>
  <c r="C224" i="5"/>
  <c r="D224" i="5"/>
  <c r="J224" i="5"/>
  <c r="E224" i="5"/>
  <c r="K224" i="5"/>
  <c r="F224" i="5"/>
  <c r="L224" i="5"/>
  <c r="G224" i="5"/>
  <c r="M224" i="5"/>
  <c r="N224" i="5"/>
  <c r="C223" i="5"/>
  <c r="D223" i="5"/>
  <c r="J223" i="5"/>
  <c r="E223" i="5"/>
  <c r="K223" i="5"/>
  <c r="F223" i="5"/>
  <c r="L223" i="5"/>
  <c r="G223" i="5"/>
  <c r="M223" i="5"/>
  <c r="N223" i="5"/>
  <c r="C222" i="5"/>
  <c r="D222" i="5"/>
  <c r="J222" i="5"/>
  <c r="E222" i="5"/>
  <c r="K222" i="5"/>
  <c r="F222" i="5"/>
  <c r="L222" i="5"/>
  <c r="G222" i="5"/>
  <c r="M222" i="5"/>
  <c r="N222" i="5"/>
  <c r="C221" i="5"/>
  <c r="D221" i="5"/>
  <c r="J221" i="5"/>
  <c r="E221" i="5"/>
  <c r="K221" i="5"/>
  <c r="F221" i="5"/>
  <c r="L221" i="5"/>
  <c r="G221" i="5"/>
  <c r="M221" i="5"/>
  <c r="N221" i="5"/>
  <c r="C220" i="5"/>
  <c r="D220" i="5"/>
  <c r="J220" i="5"/>
  <c r="E220" i="5"/>
  <c r="K220" i="5"/>
  <c r="F220" i="5"/>
  <c r="L220" i="5"/>
  <c r="G220" i="5"/>
  <c r="M220" i="5"/>
  <c r="N220" i="5"/>
  <c r="C219" i="5"/>
  <c r="D219" i="5"/>
  <c r="J219" i="5"/>
  <c r="E219" i="5"/>
  <c r="K219" i="5"/>
  <c r="F219" i="5"/>
  <c r="L219" i="5"/>
  <c r="G219" i="5"/>
  <c r="M219" i="5"/>
  <c r="N219" i="5"/>
  <c r="C218" i="5"/>
  <c r="D218" i="5"/>
  <c r="J218" i="5"/>
  <c r="E218" i="5"/>
  <c r="K218" i="5"/>
  <c r="F218" i="5"/>
  <c r="L218" i="5"/>
  <c r="G218" i="5"/>
  <c r="M218" i="5"/>
  <c r="N218" i="5"/>
  <c r="C217" i="5"/>
  <c r="D217" i="5"/>
  <c r="J217" i="5"/>
  <c r="E217" i="5"/>
  <c r="K217" i="5"/>
  <c r="F217" i="5"/>
  <c r="L217" i="5"/>
  <c r="G217" i="5"/>
  <c r="M217" i="5"/>
  <c r="N217" i="5"/>
  <c r="C216" i="5"/>
  <c r="D216" i="5"/>
  <c r="J216" i="5"/>
  <c r="E216" i="5"/>
  <c r="K216" i="5"/>
  <c r="F216" i="5"/>
  <c r="L216" i="5"/>
  <c r="G216" i="5"/>
  <c r="M216" i="5"/>
  <c r="N216" i="5"/>
  <c r="C215" i="5"/>
  <c r="D215" i="5"/>
  <c r="J215" i="5"/>
  <c r="E215" i="5"/>
  <c r="K215" i="5"/>
  <c r="F215" i="5"/>
  <c r="L215" i="5"/>
  <c r="G215" i="5"/>
  <c r="M215" i="5"/>
  <c r="N215" i="5"/>
  <c r="C214" i="5"/>
  <c r="D214" i="5"/>
  <c r="J214" i="5"/>
  <c r="E214" i="5"/>
  <c r="K214" i="5"/>
  <c r="F214" i="5"/>
  <c r="L214" i="5"/>
  <c r="G214" i="5"/>
  <c r="M214" i="5"/>
  <c r="N214" i="5"/>
  <c r="C213" i="5"/>
  <c r="D213" i="5"/>
  <c r="J213" i="5"/>
  <c r="E213" i="5"/>
  <c r="K213" i="5"/>
  <c r="F213" i="5"/>
  <c r="L213" i="5"/>
  <c r="G213" i="5"/>
  <c r="M213" i="5"/>
  <c r="N213" i="5"/>
  <c r="C212" i="5"/>
  <c r="D212" i="5"/>
  <c r="J212" i="5"/>
  <c r="E212" i="5"/>
  <c r="K212" i="5"/>
  <c r="F212" i="5"/>
  <c r="L212" i="5"/>
  <c r="G212" i="5"/>
  <c r="M212" i="5"/>
  <c r="N212" i="5"/>
  <c r="C211" i="5"/>
  <c r="D211" i="5"/>
  <c r="J211" i="5"/>
  <c r="E211" i="5"/>
  <c r="K211" i="5"/>
  <c r="F211" i="5"/>
  <c r="L211" i="5"/>
  <c r="G211" i="5"/>
  <c r="M211" i="5"/>
  <c r="N211" i="5"/>
  <c r="C210" i="5"/>
  <c r="D210" i="5"/>
  <c r="J210" i="5"/>
  <c r="E210" i="5"/>
  <c r="K210" i="5"/>
  <c r="F210" i="5"/>
  <c r="L210" i="5"/>
  <c r="G210" i="5"/>
  <c r="M210" i="5"/>
  <c r="N210" i="5"/>
  <c r="C209" i="5"/>
  <c r="D209" i="5"/>
  <c r="J209" i="5"/>
  <c r="E209" i="5"/>
  <c r="K209" i="5"/>
  <c r="F209" i="5"/>
  <c r="L209" i="5"/>
  <c r="G209" i="5"/>
  <c r="M209" i="5"/>
  <c r="N209" i="5"/>
  <c r="C208" i="5"/>
  <c r="D208" i="5"/>
  <c r="J208" i="5"/>
  <c r="E208" i="5"/>
  <c r="K208" i="5"/>
  <c r="F208" i="5"/>
  <c r="L208" i="5"/>
  <c r="G208" i="5"/>
  <c r="M208" i="5"/>
  <c r="N208" i="5"/>
  <c r="C207" i="5"/>
  <c r="D207" i="5"/>
  <c r="J207" i="5"/>
  <c r="E207" i="5"/>
  <c r="K207" i="5"/>
  <c r="F207" i="5"/>
  <c r="L207" i="5"/>
  <c r="G207" i="5"/>
  <c r="M207" i="5"/>
  <c r="N207" i="5"/>
  <c r="C206" i="5"/>
  <c r="D206" i="5"/>
  <c r="J206" i="5"/>
  <c r="E206" i="5"/>
  <c r="K206" i="5"/>
  <c r="F206" i="5"/>
  <c r="L206" i="5"/>
  <c r="G206" i="5"/>
  <c r="M206" i="5"/>
  <c r="N206" i="5"/>
  <c r="C205" i="5"/>
  <c r="D205" i="5"/>
  <c r="J205" i="5"/>
  <c r="E205" i="5"/>
  <c r="K205" i="5"/>
  <c r="F205" i="5"/>
  <c r="L205" i="5"/>
  <c r="G205" i="5"/>
  <c r="M205" i="5"/>
  <c r="N205" i="5"/>
  <c r="C204" i="5"/>
  <c r="D204" i="5"/>
  <c r="J204" i="5"/>
  <c r="E204" i="5"/>
  <c r="K204" i="5"/>
  <c r="F204" i="5"/>
  <c r="L204" i="5"/>
  <c r="G204" i="5"/>
  <c r="M204" i="5"/>
  <c r="N204" i="5"/>
  <c r="C203" i="5"/>
  <c r="D203" i="5"/>
  <c r="J203" i="5"/>
  <c r="E203" i="5"/>
  <c r="K203" i="5"/>
  <c r="F203" i="5"/>
  <c r="L203" i="5"/>
  <c r="G203" i="5"/>
  <c r="M203" i="5"/>
  <c r="N203" i="5"/>
  <c r="C202" i="5"/>
  <c r="D202" i="5"/>
  <c r="J202" i="5"/>
  <c r="E202" i="5"/>
  <c r="K202" i="5"/>
  <c r="F202" i="5"/>
  <c r="L202" i="5"/>
  <c r="G202" i="5"/>
  <c r="M202" i="5"/>
  <c r="N202" i="5"/>
  <c r="C201" i="5"/>
  <c r="D201" i="5"/>
  <c r="J201" i="5"/>
  <c r="E201" i="5"/>
  <c r="K201" i="5"/>
  <c r="F201" i="5"/>
  <c r="L201" i="5"/>
  <c r="G201" i="5"/>
  <c r="M201" i="5"/>
  <c r="N201" i="5"/>
  <c r="C200" i="5"/>
  <c r="D200" i="5"/>
  <c r="J200" i="5"/>
  <c r="E200" i="5"/>
  <c r="K200" i="5"/>
  <c r="F200" i="5"/>
  <c r="L200" i="5"/>
  <c r="G200" i="5"/>
  <c r="M200" i="5"/>
  <c r="N200" i="5"/>
  <c r="C199" i="5"/>
  <c r="D199" i="5"/>
  <c r="J199" i="5"/>
  <c r="E199" i="5"/>
  <c r="K199" i="5"/>
  <c r="F199" i="5"/>
  <c r="L199" i="5"/>
  <c r="G199" i="5"/>
  <c r="M199" i="5"/>
  <c r="N199" i="5"/>
  <c r="C198" i="5"/>
  <c r="D198" i="5"/>
  <c r="J198" i="5"/>
  <c r="E198" i="5"/>
  <c r="K198" i="5"/>
  <c r="F198" i="5"/>
  <c r="L198" i="5"/>
  <c r="G198" i="5"/>
  <c r="M198" i="5"/>
  <c r="N198" i="5"/>
  <c r="C197" i="5"/>
  <c r="D197" i="5"/>
  <c r="J197" i="5"/>
  <c r="E197" i="5"/>
  <c r="K197" i="5"/>
  <c r="F197" i="5"/>
  <c r="L197" i="5"/>
  <c r="G197" i="5"/>
  <c r="M197" i="5"/>
  <c r="N197" i="5"/>
  <c r="C196" i="5"/>
  <c r="D196" i="5"/>
  <c r="J196" i="5"/>
  <c r="E196" i="5"/>
  <c r="K196" i="5"/>
  <c r="F196" i="5"/>
  <c r="L196" i="5"/>
  <c r="G196" i="5"/>
  <c r="M196" i="5"/>
  <c r="N196" i="5"/>
  <c r="C195" i="5"/>
  <c r="D195" i="5"/>
  <c r="J195" i="5"/>
  <c r="E195" i="5"/>
  <c r="K195" i="5"/>
  <c r="F195" i="5"/>
  <c r="L195" i="5"/>
  <c r="G195" i="5"/>
  <c r="M195" i="5"/>
  <c r="N195" i="5"/>
  <c r="C194" i="5"/>
  <c r="D194" i="5"/>
  <c r="J194" i="5"/>
  <c r="E194" i="5"/>
  <c r="K194" i="5"/>
  <c r="F194" i="5"/>
  <c r="L194" i="5"/>
  <c r="G194" i="5"/>
  <c r="M194" i="5"/>
  <c r="N194" i="5"/>
  <c r="C193" i="5"/>
  <c r="D193" i="5"/>
  <c r="J193" i="5"/>
  <c r="E193" i="5"/>
  <c r="K193" i="5"/>
  <c r="F193" i="5"/>
  <c r="L193" i="5"/>
  <c r="G193" i="5"/>
  <c r="M193" i="5"/>
  <c r="N193" i="5"/>
  <c r="C192" i="5"/>
  <c r="D192" i="5"/>
  <c r="J192" i="5"/>
  <c r="E192" i="5"/>
  <c r="K192" i="5"/>
  <c r="F192" i="5"/>
  <c r="L192" i="5"/>
  <c r="G192" i="5"/>
  <c r="M192" i="5"/>
  <c r="N192" i="5"/>
  <c r="C191" i="5"/>
  <c r="D191" i="5"/>
  <c r="J191" i="5"/>
  <c r="E191" i="5"/>
  <c r="K191" i="5"/>
  <c r="F191" i="5"/>
  <c r="L191" i="5"/>
  <c r="G191" i="5"/>
  <c r="M191" i="5"/>
  <c r="N191" i="5"/>
  <c r="C190" i="5"/>
  <c r="D190" i="5"/>
  <c r="J190" i="5"/>
  <c r="E190" i="5"/>
  <c r="K190" i="5"/>
  <c r="F190" i="5"/>
  <c r="L190" i="5"/>
  <c r="G190" i="5"/>
  <c r="M190" i="5"/>
  <c r="N190" i="5"/>
  <c r="C189" i="5"/>
  <c r="D189" i="5"/>
  <c r="J189" i="5"/>
  <c r="E189" i="5"/>
  <c r="K189" i="5"/>
  <c r="F189" i="5"/>
  <c r="L189" i="5"/>
  <c r="G189" i="5"/>
  <c r="M189" i="5"/>
  <c r="N189" i="5"/>
  <c r="C188" i="5"/>
  <c r="D188" i="5"/>
  <c r="J188" i="5"/>
  <c r="E188" i="5"/>
  <c r="K188" i="5"/>
  <c r="F188" i="5"/>
  <c r="L188" i="5"/>
  <c r="G188" i="5"/>
  <c r="M188" i="5"/>
  <c r="N188" i="5"/>
  <c r="C187" i="5"/>
  <c r="D187" i="5"/>
  <c r="J187" i="5"/>
  <c r="E187" i="5"/>
  <c r="K187" i="5"/>
  <c r="F187" i="5"/>
  <c r="L187" i="5"/>
  <c r="G187" i="5"/>
  <c r="M187" i="5"/>
  <c r="N187" i="5"/>
  <c r="C186" i="5"/>
  <c r="D186" i="5"/>
  <c r="J186" i="5"/>
  <c r="E186" i="5"/>
  <c r="K186" i="5"/>
  <c r="F186" i="5"/>
  <c r="L186" i="5"/>
  <c r="G186" i="5"/>
  <c r="M186" i="5"/>
  <c r="N186" i="5"/>
  <c r="C185" i="5"/>
  <c r="D185" i="5"/>
  <c r="J185" i="5"/>
  <c r="E185" i="5"/>
  <c r="K185" i="5"/>
  <c r="F185" i="5"/>
  <c r="L185" i="5"/>
  <c r="G185" i="5"/>
  <c r="M185" i="5"/>
  <c r="N185" i="5"/>
  <c r="C184" i="5"/>
  <c r="D184" i="5"/>
  <c r="J184" i="5"/>
  <c r="E184" i="5"/>
  <c r="K184" i="5"/>
  <c r="F184" i="5"/>
  <c r="L184" i="5"/>
  <c r="G184" i="5"/>
  <c r="M184" i="5"/>
  <c r="N184" i="5"/>
  <c r="C183" i="5"/>
  <c r="D183" i="5"/>
  <c r="J183" i="5"/>
  <c r="E183" i="5"/>
  <c r="K183" i="5"/>
  <c r="F183" i="5"/>
  <c r="L183" i="5"/>
  <c r="G183" i="5"/>
  <c r="M183" i="5"/>
  <c r="N183" i="5"/>
  <c r="C182" i="5"/>
  <c r="D182" i="5"/>
  <c r="J182" i="5"/>
  <c r="E182" i="5"/>
  <c r="K182" i="5"/>
  <c r="F182" i="5"/>
  <c r="L182" i="5"/>
  <c r="G182" i="5"/>
  <c r="M182" i="5"/>
  <c r="N182" i="5"/>
  <c r="C181" i="5"/>
  <c r="D181" i="5"/>
  <c r="J181" i="5"/>
  <c r="E181" i="5"/>
  <c r="K181" i="5"/>
  <c r="F181" i="5"/>
  <c r="L181" i="5"/>
  <c r="G181" i="5"/>
  <c r="M181" i="5"/>
  <c r="N181" i="5"/>
  <c r="C180" i="5"/>
  <c r="D180" i="5"/>
  <c r="J180" i="5"/>
  <c r="E180" i="5"/>
  <c r="K180" i="5"/>
  <c r="F180" i="5"/>
  <c r="L180" i="5"/>
  <c r="G180" i="5"/>
  <c r="M180" i="5"/>
  <c r="N180" i="5"/>
  <c r="C179" i="5"/>
  <c r="D179" i="5"/>
  <c r="J179" i="5"/>
  <c r="E179" i="5"/>
  <c r="K179" i="5"/>
  <c r="F179" i="5"/>
  <c r="L179" i="5"/>
  <c r="G179" i="5"/>
  <c r="M179" i="5"/>
  <c r="N179" i="5"/>
  <c r="C178" i="5"/>
  <c r="D178" i="5"/>
  <c r="J178" i="5"/>
  <c r="E178" i="5"/>
  <c r="K178" i="5"/>
  <c r="F178" i="5"/>
  <c r="L178" i="5"/>
  <c r="G178" i="5"/>
  <c r="M178" i="5"/>
  <c r="N178" i="5"/>
  <c r="C177" i="5"/>
  <c r="D177" i="5"/>
  <c r="J177" i="5"/>
  <c r="E177" i="5"/>
  <c r="K177" i="5"/>
  <c r="F177" i="5"/>
  <c r="L177" i="5"/>
  <c r="G177" i="5"/>
  <c r="M177" i="5"/>
  <c r="N177" i="5"/>
  <c r="C176" i="5"/>
  <c r="D176" i="5"/>
  <c r="J176" i="5"/>
  <c r="E176" i="5"/>
  <c r="K176" i="5"/>
  <c r="F176" i="5"/>
  <c r="L176" i="5"/>
  <c r="G176" i="5"/>
  <c r="M176" i="5"/>
  <c r="N176" i="5"/>
  <c r="C175" i="5"/>
  <c r="D175" i="5"/>
  <c r="J175" i="5"/>
  <c r="E175" i="5"/>
  <c r="K175" i="5"/>
  <c r="F175" i="5"/>
  <c r="L175" i="5"/>
  <c r="G175" i="5"/>
  <c r="M175" i="5"/>
  <c r="N175" i="5"/>
  <c r="C174" i="5"/>
  <c r="D174" i="5"/>
  <c r="J174" i="5"/>
  <c r="E174" i="5"/>
  <c r="K174" i="5"/>
  <c r="F174" i="5"/>
  <c r="L174" i="5"/>
  <c r="G174" i="5"/>
  <c r="M174" i="5"/>
  <c r="N174" i="5"/>
  <c r="C173" i="5"/>
  <c r="D173" i="5"/>
  <c r="J173" i="5"/>
  <c r="E173" i="5"/>
  <c r="K173" i="5"/>
  <c r="F173" i="5"/>
  <c r="L173" i="5"/>
  <c r="G173" i="5"/>
  <c r="M173" i="5"/>
  <c r="N173" i="5"/>
  <c r="C172" i="5"/>
  <c r="D172" i="5"/>
  <c r="J172" i="5"/>
  <c r="E172" i="5"/>
  <c r="K172" i="5"/>
  <c r="F172" i="5"/>
  <c r="L172" i="5"/>
  <c r="G172" i="5"/>
  <c r="M172" i="5"/>
  <c r="N172" i="5"/>
  <c r="C171" i="5"/>
  <c r="D171" i="5"/>
  <c r="J171" i="5"/>
  <c r="E171" i="5"/>
  <c r="K171" i="5"/>
  <c r="F171" i="5"/>
  <c r="L171" i="5"/>
  <c r="G171" i="5"/>
  <c r="M171" i="5"/>
  <c r="N171" i="5"/>
  <c r="C170" i="5"/>
  <c r="D170" i="5"/>
  <c r="J170" i="5"/>
  <c r="E170" i="5"/>
  <c r="K170" i="5"/>
  <c r="F170" i="5"/>
  <c r="L170" i="5"/>
  <c r="G170" i="5"/>
  <c r="M170" i="5"/>
  <c r="N170" i="5"/>
  <c r="C169" i="5"/>
  <c r="D169" i="5"/>
  <c r="J169" i="5"/>
  <c r="E169" i="5"/>
  <c r="K169" i="5"/>
  <c r="F169" i="5"/>
  <c r="L169" i="5"/>
  <c r="G169" i="5"/>
  <c r="M169" i="5"/>
  <c r="N169" i="5"/>
  <c r="C168" i="5"/>
  <c r="D168" i="5"/>
  <c r="J168" i="5"/>
  <c r="E168" i="5"/>
  <c r="K168" i="5"/>
  <c r="F168" i="5"/>
  <c r="L168" i="5"/>
  <c r="G168" i="5"/>
  <c r="M168" i="5"/>
  <c r="N168" i="5"/>
  <c r="C167" i="5"/>
  <c r="D167" i="5"/>
  <c r="J167" i="5"/>
  <c r="E167" i="5"/>
  <c r="K167" i="5"/>
  <c r="F167" i="5"/>
  <c r="L167" i="5"/>
  <c r="G167" i="5"/>
  <c r="M167" i="5"/>
  <c r="N167" i="5"/>
  <c r="C166" i="5"/>
  <c r="D166" i="5"/>
  <c r="J166" i="5"/>
  <c r="E166" i="5"/>
  <c r="K166" i="5"/>
  <c r="F166" i="5"/>
  <c r="L166" i="5"/>
  <c r="G166" i="5"/>
  <c r="M166" i="5"/>
  <c r="N166" i="5"/>
  <c r="C165" i="5"/>
  <c r="D165" i="5"/>
  <c r="J165" i="5"/>
  <c r="E165" i="5"/>
  <c r="K165" i="5"/>
  <c r="F165" i="5"/>
  <c r="L165" i="5"/>
  <c r="G165" i="5"/>
  <c r="M165" i="5"/>
  <c r="N165" i="5"/>
  <c r="C164" i="5"/>
  <c r="D164" i="5"/>
  <c r="J164" i="5"/>
  <c r="E164" i="5"/>
  <c r="K164" i="5"/>
  <c r="F164" i="5"/>
  <c r="L164" i="5"/>
  <c r="G164" i="5"/>
  <c r="M164" i="5"/>
  <c r="N164" i="5"/>
  <c r="C163" i="5"/>
  <c r="D163" i="5"/>
  <c r="J163" i="5"/>
  <c r="E163" i="5"/>
  <c r="K163" i="5"/>
  <c r="F163" i="5"/>
  <c r="L163" i="5"/>
  <c r="G163" i="5"/>
  <c r="M163" i="5"/>
  <c r="N163" i="5"/>
  <c r="C162" i="5"/>
  <c r="D162" i="5"/>
  <c r="J162" i="5"/>
  <c r="E162" i="5"/>
  <c r="K162" i="5"/>
  <c r="F162" i="5"/>
  <c r="L162" i="5"/>
  <c r="G162" i="5"/>
  <c r="M162" i="5"/>
  <c r="N162" i="5"/>
  <c r="C161" i="5"/>
  <c r="D161" i="5"/>
  <c r="J161" i="5"/>
  <c r="E161" i="5"/>
  <c r="K161" i="5"/>
  <c r="F161" i="5"/>
  <c r="L161" i="5"/>
  <c r="G161" i="5"/>
  <c r="M161" i="5"/>
  <c r="N161" i="5"/>
  <c r="C160" i="5"/>
  <c r="D160" i="5"/>
  <c r="J160" i="5"/>
  <c r="E160" i="5"/>
  <c r="K160" i="5"/>
  <c r="F160" i="5"/>
  <c r="L160" i="5"/>
  <c r="G160" i="5"/>
  <c r="M160" i="5"/>
  <c r="N160" i="5"/>
  <c r="C159" i="5"/>
  <c r="D159" i="5"/>
  <c r="J159" i="5"/>
  <c r="E159" i="5"/>
  <c r="K159" i="5"/>
  <c r="F159" i="5"/>
  <c r="L159" i="5"/>
  <c r="G159" i="5"/>
  <c r="M159" i="5"/>
  <c r="N159" i="5"/>
  <c r="C158" i="5"/>
  <c r="D158" i="5"/>
  <c r="J158" i="5"/>
  <c r="E158" i="5"/>
  <c r="K158" i="5"/>
  <c r="F158" i="5"/>
  <c r="L158" i="5"/>
  <c r="G158" i="5"/>
  <c r="M158" i="5"/>
  <c r="N158" i="5"/>
  <c r="C157" i="5"/>
  <c r="D157" i="5"/>
  <c r="J157" i="5"/>
  <c r="E157" i="5"/>
  <c r="K157" i="5"/>
  <c r="F157" i="5"/>
  <c r="L157" i="5"/>
  <c r="G157" i="5"/>
  <c r="M157" i="5"/>
  <c r="N157" i="5"/>
  <c r="C156" i="5"/>
  <c r="D156" i="5"/>
  <c r="J156" i="5"/>
  <c r="E156" i="5"/>
  <c r="K156" i="5"/>
  <c r="F156" i="5"/>
  <c r="L156" i="5"/>
  <c r="G156" i="5"/>
  <c r="M156" i="5"/>
  <c r="N156" i="5"/>
  <c r="C155" i="5"/>
  <c r="D155" i="5"/>
  <c r="J155" i="5"/>
  <c r="E155" i="5"/>
  <c r="K155" i="5"/>
  <c r="F155" i="5"/>
  <c r="L155" i="5"/>
  <c r="G155" i="5"/>
  <c r="M155" i="5"/>
  <c r="N155" i="5"/>
  <c r="C154" i="5"/>
  <c r="D154" i="5"/>
  <c r="J154" i="5"/>
  <c r="E154" i="5"/>
  <c r="K154" i="5"/>
  <c r="F154" i="5"/>
  <c r="L154" i="5"/>
  <c r="G154" i="5"/>
  <c r="M154" i="5"/>
  <c r="N154" i="5"/>
  <c r="C153" i="5"/>
  <c r="D153" i="5"/>
  <c r="J153" i="5"/>
  <c r="E153" i="5"/>
  <c r="K153" i="5"/>
  <c r="F153" i="5"/>
  <c r="L153" i="5"/>
  <c r="G153" i="5"/>
  <c r="M153" i="5"/>
  <c r="N153" i="5"/>
  <c r="C152" i="5"/>
  <c r="D152" i="5"/>
  <c r="J152" i="5"/>
  <c r="E152" i="5"/>
  <c r="K152" i="5"/>
  <c r="F152" i="5"/>
  <c r="L152" i="5"/>
  <c r="G152" i="5"/>
  <c r="M152" i="5"/>
  <c r="N152" i="5"/>
  <c r="C151" i="5"/>
  <c r="D151" i="5"/>
  <c r="J151" i="5"/>
  <c r="E151" i="5"/>
  <c r="K151" i="5"/>
  <c r="F151" i="5"/>
  <c r="L151" i="5"/>
  <c r="G151" i="5"/>
  <c r="M151" i="5"/>
  <c r="N151" i="5"/>
  <c r="C150" i="5"/>
  <c r="D150" i="5"/>
  <c r="J150" i="5"/>
  <c r="E150" i="5"/>
  <c r="K150" i="5"/>
  <c r="F150" i="5"/>
  <c r="L150" i="5"/>
  <c r="G150" i="5"/>
  <c r="M150" i="5"/>
  <c r="N150" i="5"/>
  <c r="C149" i="5"/>
  <c r="D149" i="5"/>
  <c r="J149" i="5"/>
  <c r="E149" i="5"/>
  <c r="K149" i="5"/>
  <c r="F149" i="5"/>
  <c r="L149" i="5"/>
  <c r="G149" i="5"/>
  <c r="M149" i="5"/>
  <c r="N149" i="5"/>
  <c r="C148" i="5"/>
  <c r="D148" i="5"/>
  <c r="J148" i="5"/>
  <c r="E148" i="5"/>
  <c r="K148" i="5"/>
  <c r="F148" i="5"/>
  <c r="L148" i="5"/>
  <c r="G148" i="5"/>
  <c r="M148" i="5"/>
  <c r="N148" i="5"/>
  <c r="C147" i="5"/>
  <c r="D147" i="5"/>
  <c r="J147" i="5"/>
  <c r="E147" i="5"/>
  <c r="K147" i="5"/>
  <c r="F147" i="5"/>
  <c r="L147" i="5"/>
  <c r="G147" i="5"/>
  <c r="M147" i="5"/>
  <c r="N147" i="5"/>
  <c r="C146" i="5"/>
  <c r="D146" i="5"/>
  <c r="J146" i="5"/>
  <c r="E146" i="5"/>
  <c r="K146" i="5"/>
  <c r="F146" i="5"/>
  <c r="L146" i="5"/>
  <c r="G146" i="5"/>
  <c r="M146" i="5"/>
  <c r="N146" i="5"/>
  <c r="C145" i="5"/>
  <c r="D145" i="5"/>
  <c r="J145" i="5"/>
  <c r="E145" i="5"/>
  <c r="K145" i="5"/>
  <c r="F145" i="5"/>
  <c r="L145" i="5"/>
  <c r="G145" i="5"/>
  <c r="M145" i="5"/>
  <c r="N145" i="5"/>
  <c r="C144" i="5"/>
  <c r="D144" i="5"/>
  <c r="J144" i="5"/>
  <c r="E144" i="5"/>
  <c r="K144" i="5"/>
  <c r="F144" i="5"/>
  <c r="L144" i="5"/>
  <c r="G144" i="5"/>
  <c r="M144" i="5"/>
  <c r="N144" i="5"/>
  <c r="C143" i="5"/>
  <c r="D143" i="5"/>
  <c r="J143" i="5"/>
  <c r="E143" i="5"/>
  <c r="K143" i="5"/>
  <c r="F143" i="5"/>
  <c r="L143" i="5"/>
  <c r="G143" i="5"/>
  <c r="M143" i="5"/>
  <c r="N143" i="5"/>
  <c r="C142" i="5"/>
  <c r="D142" i="5"/>
  <c r="J142" i="5"/>
  <c r="E142" i="5"/>
  <c r="K142" i="5"/>
  <c r="F142" i="5"/>
  <c r="L142" i="5"/>
  <c r="G142" i="5"/>
  <c r="M142" i="5"/>
  <c r="N142" i="5"/>
  <c r="C141" i="5"/>
  <c r="D141" i="5"/>
  <c r="J141" i="5"/>
  <c r="E141" i="5"/>
  <c r="K141" i="5"/>
  <c r="F141" i="5"/>
  <c r="L141" i="5"/>
  <c r="G141" i="5"/>
  <c r="M141" i="5"/>
  <c r="N141" i="5"/>
  <c r="C140" i="5"/>
  <c r="D140" i="5"/>
  <c r="J140" i="5"/>
  <c r="E140" i="5"/>
  <c r="K140" i="5"/>
  <c r="F140" i="5"/>
  <c r="L140" i="5"/>
  <c r="G140" i="5"/>
  <c r="M140" i="5"/>
  <c r="N140" i="5"/>
  <c r="C139" i="5"/>
  <c r="D139" i="5"/>
  <c r="J139" i="5"/>
  <c r="E139" i="5"/>
  <c r="K139" i="5"/>
  <c r="F139" i="5"/>
  <c r="L139" i="5"/>
  <c r="G139" i="5"/>
  <c r="M139" i="5"/>
  <c r="N139" i="5"/>
  <c r="C138" i="5"/>
  <c r="D138" i="5"/>
  <c r="J138" i="5"/>
  <c r="E138" i="5"/>
  <c r="K138" i="5"/>
  <c r="F138" i="5"/>
  <c r="L138" i="5"/>
  <c r="G138" i="5"/>
  <c r="M138" i="5"/>
  <c r="N138" i="5"/>
  <c r="C137" i="5"/>
  <c r="D137" i="5"/>
  <c r="J137" i="5"/>
  <c r="E137" i="5"/>
  <c r="K137" i="5"/>
  <c r="F137" i="5"/>
  <c r="L137" i="5"/>
  <c r="G137" i="5"/>
  <c r="M137" i="5"/>
  <c r="N137" i="5"/>
  <c r="C136" i="5"/>
  <c r="D136" i="5"/>
  <c r="J136" i="5"/>
  <c r="E136" i="5"/>
  <c r="K136" i="5"/>
  <c r="F136" i="5"/>
  <c r="L136" i="5"/>
  <c r="G136" i="5"/>
  <c r="M136" i="5"/>
  <c r="N136" i="5"/>
  <c r="C135" i="5"/>
  <c r="D135" i="5"/>
  <c r="J135" i="5"/>
  <c r="E135" i="5"/>
  <c r="K135" i="5"/>
  <c r="F135" i="5"/>
  <c r="L135" i="5"/>
  <c r="G135" i="5"/>
  <c r="M135" i="5"/>
  <c r="N135" i="5"/>
  <c r="C134" i="5"/>
  <c r="D134" i="5"/>
  <c r="J134" i="5"/>
  <c r="E134" i="5"/>
  <c r="K134" i="5"/>
  <c r="F134" i="5"/>
  <c r="L134" i="5"/>
  <c r="G134" i="5"/>
  <c r="M134" i="5"/>
  <c r="N134" i="5"/>
  <c r="C133" i="5"/>
  <c r="D133" i="5"/>
  <c r="J133" i="5"/>
  <c r="E133" i="5"/>
  <c r="K133" i="5"/>
  <c r="F133" i="5"/>
  <c r="L133" i="5"/>
  <c r="G133" i="5"/>
  <c r="M133" i="5"/>
  <c r="N133" i="5"/>
  <c r="C132" i="5"/>
  <c r="D132" i="5"/>
  <c r="J132" i="5"/>
  <c r="E132" i="5"/>
  <c r="K132" i="5"/>
  <c r="F132" i="5"/>
  <c r="L132" i="5"/>
  <c r="G132" i="5"/>
  <c r="M132" i="5"/>
  <c r="N132" i="5"/>
  <c r="C131" i="5"/>
  <c r="D131" i="5"/>
  <c r="J131" i="5"/>
  <c r="E131" i="5"/>
  <c r="K131" i="5"/>
  <c r="F131" i="5"/>
  <c r="L131" i="5"/>
  <c r="G131" i="5"/>
  <c r="M131" i="5"/>
  <c r="N131" i="5"/>
  <c r="C130" i="5"/>
  <c r="D130" i="5"/>
  <c r="J130" i="5"/>
  <c r="E130" i="5"/>
  <c r="K130" i="5"/>
  <c r="F130" i="5"/>
  <c r="L130" i="5"/>
  <c r="G130" i="5"/>
  <c r="M130" i="5"/>
  <c r="N130" i="5"/>
  <c r="C129" i="5"/>
  <c r="D129" i="5"/>
  <c r="J129" i="5"/>
  <c r="E129" i="5"/>
  <c r="K129" i="5"/>
  <c r="F129" i="5"/>
  <c r="L129" i="5"/>
  <c r="G129" i="5"/>
  <c r="M129" i="5"/>
  <c r="N129" i="5"/>
  <c r="C128" i="5"/>
  <c r="D128" i="5"/>
  <c r="J128" i="5"/>
  <c r="E128" i="5"/>
  <c r="K128" i="5"/>
  <c r="F128" i="5"/>
  <c r="L128" i="5"/>
  <c r="G128" i="5"/>
  <c r="M128" i="5"/>
  <c r="N128" i="5"/>
  <c r="C127" i="5"/>
  <c r="D127" i="5"/>
  <c r="J127" i="5"/>
  <c r="E127" i="5"/>
  <c r="K127" i="5"/>
  <c r="F127" i="5"/>
  <c r="L127" i="5"/>
  <c r="G127" i="5"/>
  <c r="M127" i="5"/>
  <c r="N127" i="5"/>
  <c r="C126" i="5"/>
  <c r="D126" i="5"/>
  <c r="J126" i="5"/>
  <c r="E126" i="5"/>
  <c r="K126" i="5"/>
  <c r="F126" i="5"/>
  <c r="L126" i="5"/>
  <c r="G126" i="5"/>
  <c r="M126" i="5"/>
  <c r="N126" i="5"/>
  <c r="C125" i="5"/>
  <c r="D125" i="5"/>
  <c r="J125" i="5"/>
  <c r="E125" i="5"/>
  <c r="K125" i="5"/>
  <c r="F125" i="5"/>
  <c r="L125" i="5"/>
  <c r="G125" i="5"/>
  <c r="M125" i="5"/>
  <c r="N125" i="5"/>
  <c r="C124" i="5"/>
  <c r="D124" i="5"/>
  <c r="J124" i="5"/>
  <c r="E124" i="5"/>
  <c r="K124" i="5"/>
  <c r="F124" i="5"/>
  <c r="L124" i="5"/>
  <c r="G124" i="5"/>
  <c r="M124" i="5"/>
  <c r="N124" i="5"/>
  <c r="C123" i="5"/>
  <c r="D123" i="5"/>
  <c r="J123" i="5"/>
  <c r="E123" i="5"/>
  <c r="K123" i="5"/>
  <c r="F123" i="5"/>
  <c r="L123" i="5"/>
  <c r="G123" i="5"/>
  <c r="M123" i="5"/>
  <c r="N123" i="5"/>
  <c r="C122" i="5"/>
  <c r="D122" i="5"/>
  <c r="J122" i="5"/>
  <c r="E122" i="5"/>
  <c r="K122" i="5"/>
  <c r="F122" i="5"/>
  <c r="L122" i="5"/>
  <c r="G122" i="5"/>
  <c r="M122" i="5"/>
  <c r="N122" i="5"/>
  <c r="C121" i="5"/>
  <c r="D121" i="5"/>
  <c r="J121" i="5"/>
  <c r="E121" i="5"/>
  <c r="K121" i="5"/>
  <c r="F121" i="5"/>
  <c r="L121" i="5"/>
  <c r="G121" i="5"/>
  <c r="M121" i="5"/>
  <c r="N121" i="5"/>
  <c r="C120" i="5"/>
  <c r="D120" i="5"/>
  <c r="J120" i="5"/>
  <c r="E120" i="5"/>
  <c r="K120" i="5"/>
  <c r="F120" i="5"/>
  <c r="L120" i="5"/>
  <c r="G120" i="5"/>
  <c r="M120" i="5"/>
  <c r="N120" i="5"/>
  <c r="C119" i="5"/>
  <c r="D119" i="5"/>
  <c r="J119" i="5"/>
  <c r="E119" i="5"/>
  <c r="K119" i="5"/>
  <c r="F119" i="5"/>
  <c r="L119" i="5"/>
  <c r="G119" i="5"/>
  <c r="M119" i="5"/>
  <c r="N119" i="5"/>
  <c r="C118" i="5"/>
  <c r="D118" i="5"/>
  <c r="J118" i="5"/>
  <c r="E118" i="5"/>
  <c r="K118" i="5"/>
  <c r="F118" i="5"/>
  <c r="L118" i="5"/>
  <c r="G118" i="5"/>
  <c r="M118" i="5"/>
  <c r="N118" i="5"/>
  <c r="C117" i="5"/>
  <c r="D117" i="5"/>
  <c r="J117" i="5"/>
  <c r="E117" i="5"/>
  <c r="K117" i="5"/>
  <c r="F117" i="5"/>
  <c r="L117" i="5"/>
  <c r="G117" i="5"/>
  <c r="M117" i="5"/>
  <c r="N117" i="5"/>
  <c r="C116" i="5"/>
  <c r="D116" i="5"/>
  <c r="J116" i="5"/>
  <c r="E116" i="5"/>
  <c r="K116" i="5"/>
  <c r="F116" i="5"/>
  <c r="L116" i="5"/>
  <c r="G116" i="5"/>
  <c r="M116" i="5"/>
  <c r="N116" i="5"/>
  <c r="C115" i="5"/>
  <c r="D115" i="5"/>
  <c r="J115" i="5"/>
  <c r="E115" i="5"/>
  <c r="K115" i="5"/>
  <c r="F115" i="5"/>
  <c r="L115" i="5"/>
  <c r="G115" i="5"/>
  <c r="M115" i="5"/>
  <c r="N115" i="5"/>
  <c r="C114" i="5"/>
  <c r="D114" i="5"/>
  <c r="J114" i="5"/>
  <c r="E114" i="5"/>
  <c r="K114" i="5"/>
  <c r="F114" i="5"/>
  <c r="L114" i="5"/>
  <c r="G114" i="5"/>
  <c r="M114" i="5"/>
  <c r="N114" i="5"/>
  <c r="C113" i="5"/>
  <c r="D113" i="5"/>
  <c r="J113" i="5"/>
  <c r="E113" i="5"/>
  <c r="K113" i="5"/>
  <c r="F113" i="5"/>
  <c r="L113" i="5"/>
  <c r="G113" i="5"/>
  <c r="M113" i="5"/>
  <c r="N113" i="5"/>
  <c r="C112" i="5"/>
  <c r="D112" i="5"/>
  <c r="J112" i="5"/>
  <c r="E112" i="5"/>
  <c r="K112" i="5"/>
  <c r="F112" i="5"/>
  <c r="L112" i="5"/>
  <c r="G112" i="5"/>
  <c r="M112" i="5"/>
  <c r="N112" i="5"/>
  <c r="C111" i="5"/>
  <c r="D111" i="5"/>
  <c r="J111" i="5"/>
  <c r="E111" i="5"/>
  <c r="K111" i="5"/>
  <c r="F111" i="5"/>
  <c r="L111" i="5"/>
  <c r="G111" i="5"/>
  <c r="M111" i="5"/>
  <c r="N111" i="5"/>
  <c r="C110" i="5"/>
  <c r="D110" i="5"/>
  <c r="J110" i="5"/>
  <c r="E110" i="5"/>
  <c r="K110" i="5"/>
  <c r="F110" i="5"/>
  <c r="L110" i="5"/>
  <c r="G110" i="5"/>
  <c r="M110" i="5"/>
  <c r="N110" i="5"/>
  <c r="C109" i="5"/>
  <c r="D109" i="5"/>
  <c r="J109" i="5"/>
  <c r="E109" i="5"/>
  <c r="K109" i="5"/>
  <c r="F109" i="5"/>
  <c r="L109" i="5"/>
  <c r="G109" i="5"/>
  <c r="M109" i="5"/>
  <c r="N109" i="5"/>
  <c r="C108" i="5"/>
  <c r="D108" i="5"/>
  <c r="J108" i="5"/>
  <c r="E108" i="5"/>
  <c r="K108" i="5"/>
  <c r="F108" i="5"/>
  <c r="L108" i="5"/>
  <c r="G108" i="5"/>
  <c r="M108" i="5"/>
  <c r="N108" i="5"/>
  <c r="C107" i="5"/>
  <c r="D107" i="5"/>
  <c r="J107" i="5"/>
  <c r="E107" i="5"/>
  <c r="K107" i="5"/>
  <c r="F107" i="5"/>
  <c r="L107" i="5"/>
  <c r="G107" i="5"/>
  <c r="M107" i="5"/>
  <c r="N107" i="5"/>
  <c r="C106" i="5"/>
  <c r="D106" i="5"/>
  <c r="J106" i="5"/>
  <c r="E106" i="5"/>
  <c r="K106" i="5"/>
  <c r="F106" i="5"/>
  <c r="L106" i="5"/>
  <c r="G106" i="5"/>
  <c r="M106" i="5"/>
  <c r="N106" i="5"/>
  <c r="C105" i="5"/>
  <c r="D105" i="5"/>
  <c r="J105" i="5"/>
  <c r="E105" i="5"/>
  <c r="K105" i="5"/>
  <c r="F105" i="5"/>
  <c r="L105" i="5"/>
  <c r="G105" i="5"/>
  <c r="M105" i="5"/>
  <c r="N105" i="5"/>
  <c r="C104" i="5"/>
  <c r="D104" i="5"/>
  <c r="J104" i="5"/>
  <c r="E104" i="5"/>
  <c r="K104" i="5"/>
  <c r="F104" i="5"/>
  <c r="L104" i="5"/>
  <c r="G104" i="5"/>
  <c r="M104" i="5"/>
  <c r="N104" i="5"/>
  <c r="C103" i="5"/>
  <c r="D103" i="5"/>
  <c r="J103" i="5"/>
  <c r="E103" i="5"/>
  <c r="K103" i="5"/>
  <c r="F103" i="5"/>
  <c r="L103" i="5"/>
  <c r="G103" i="5"/>
  <c r="M103" i="5"/>
  <c r="N103" i="5"/>
  <c r="C102" i="5"/>
  <c r="D102" i="5"/>
  <c r="J102" i="5"/>
  <c r="E102" i="5"/>
  <c r="K102" i="5"/>
  <c r="F102" i="5"/>
  <c r="L102" i="5"/>
  <c r="G102" i="5"/>
  <c r="M102" i="5"/>
  <c r="N102" i="5"/>
  <c r="C101" i="5"/>
  <c r="D101" i="5"/>
  <c r="J101" i="5"/>
  <c r="E101" i="5"/>
  <c r="K101" i="5"/>
  <c r="F101" i="5"/>
  <c r="L101" i="5"/>
  <c r="G101" i="5"/>
  <c r="M101" i="5"/>
  <c r="N101" i="5"/>
  <c r="C100" i="5"/>
  <c r="D100" i="5"/>
  <c r="J100" i="5"/>
  <c r="E100" i="5"/>
  <c r="K100" i="5"/>
  <c r="F100" i="5"/>
  <c r="L100" i="5"/>
  <c r="G100" i="5"/>
  <c r="M100" i="5"/>
  <c r="N100" i="5"/>
  <c r="C99" i="5"/>
  <c r="D99" i="5"/>
  <c r="J99" i="5"/>
  <c r="E99" i="5"/>
  <c r="K99" i="5"/>
  <c r="F99" i="5"/>
  <c r="L99" i="5"/>
  <c r="G99" i="5"/>
  <c r="M99" i="5"/>
  <c r="N99" i="5"/>
  <c r="C98" i="5"/>
  <c r="D98" i="5"/>
  <c r="J98" i="5"/>
  <c r="E98" i="5"/>
  <c r="K98" i="5"/>
  <c r="F98" i="5"/>
  <c r="L98" i="5"/>
  <c r="G98" i="5"/>
  <c r="M98" i="5"/>
  <c r="N98" i="5"/>
  <c r="C97" i="5"/>
  <c r="D97" i="5"/>
  <c r="J97" i="5"/>
  <c r="E97" i="5"/>
  <c r="K97" i="5"/>
  <c r="F97" i="5"/>
  <c r="L97" i="5"/>
  <c r="G97" i="5"/>
  <c r="M97" i="5"/>
  <c r="N97" i="5"/>
  <c r="C96" i="5"/>
  <c r="D96" i="5"/>
  <c r="J96" i="5"/>
  <c r="E96" i="5"/>
  <c r="K96" i="5"/>
  <c r="F96" i="5"/>
  <c r="L96" i="5"/>
  <c r="G96" i="5"/>
  <c r="M96" i="5"/>
  <c r="N96" i="5"/>
  <c r="C95" i="5"/>
  <c r="D95" i="5"/>
  <c r="J95" i="5"/>
  <c r="E95" i="5"/>
  <c r="K95" i="5"/>
  <c r="F95" i="5"/>
  <c r="L95" i="5"/>
  <c r="G95" i="5"/>
  <c r="M95" i="5"/>
  <c r="N95" i="5"/>
  <c r="C94" i="5"/>
  <c r="D94" i="5"/>
  <c r="J94" i="5"/>
  <c r="E94" i="5"/>
  <c r="K94" i="5"/>
  <c r="F94" i="5"/>
  <c r="L94" i="5"/>
  <c r="G94" i="5"/>
  <c r="M94" i="5"/>
  <c r="N94" i="5"/>
  <c r="C93" i="5"/>
  <c r="D93" i="5"/>
  <c r="J93" i="5"/>
  <c r="E93" i="5"/>
  <c r="K93" i="5"/>
  <c r="F93" i="5"/>
  <c r="L93" i="5"/>
  <c r="G93" i="5"/>
  <c r="M93" i="5"/>
  <c r="N93" i="5"/>
  <c r="C92" i="5"/>
  <c r="D92" i="5"/>
  <c r="J92" i="5"/>
  <c r="E92" i="5"/>
  <c r="K92" i="5"/>
  <c r="F92" i="5"/>
  <c r="L92" i="5"/>
  <c r="G92" i="5"/>
  <c r="M92" i="5"/>
  <c r="N92" i="5"/>
  <c r="C91" i="5"/>
  <c r="D91" i="5"/>
  <c r="J91" i="5"/>
  <c r="E91" i="5"/>
  <c r="K91" i="5"/>
  <c r="F91" i="5"/>
  <c r="L91" i="5"/>
  <c r="G91" i="5"/>
  <c r="M91" i="5"/>
  <c r="N91" i="5"/>
  <c r="C90" i="5"/>
  <c r="D90" i="5"/>
  <c r="J90" i="5"/>
  <c r="E90" i="5"/>
  <c r="K90" i="5"/>
  <c r="F90" i="5"/>
  <c r="L90" i="5"/>
  <c r="G90" i="5"/>
  <c r="M90" i="5"/>
  <c r="N90" i="5"/>
  <c r="C89" i="5"/>
  <c r="D89" i="5"/>
  <c r="J89" i="5"/>
  <c r="E89" i="5"/>
  <c r="K89" i="5"/>
  <c r="F89" i="5"/>
  <c r="L89" i="5"/>
  <c r="G89" i="5"/>
  <c r="M89" i="5"/>
  <c r="N89" i="5"/>
  <c r="C88" i="5"/>
  <c r="D88" i="5"/>
  <c r="J88" i="5"/>
  <c r="E88" i="5"/>
  <c r="K88" i="5"/>
  <c r="F88" i="5"/>
  <c r="L88" i="5"/>
  <c r="G88" i="5"/>
  <c r="M88" i="5"/>
  <c r="N88" i="5"/>
  <c r="C87" i="5"/>
  <c r="D87" i="5"/>
  <c r="J87" i="5"/>
  <c r="E87" i="5"/>
  <c r="K87" i="5"/>
  <c r="F87" i="5"/>
  <c r="L87" i="5"/>
  <c r="G87" i="5"/>
  <c r="M87" i="5"/>
  <c r="N87" i="5"/>
  <c r="C86" i="5"/>
  <c r="D86" i="5"/>
  <c r="J86" i="5"/>
  <c r="E86" i="5"/>
  <c r="K86" i="5"/>
  <c r="F86" i="5"/>
  <c r="L86" i="5"/>
  <c r="G86" i="5"/>
  <c r="M86" i="5"/>
  <c r="N86" i="5"/>
  <c r="C85" i="5"/>
  <c r="D85" i="5"/>
  <c r="J85" i="5"/>
  <c r="E85" i="5"/>
  <c r="K85" i="5"/>
  <c r="F85" i="5"/>
  <c r="L85" i="5"/>
  <c r="G85" i="5"/>
  <c r="M85" i="5"/>
  <c r="N85" i="5"/>
  <c r="C84" i="5"/>
  <c r="D84" i="5"/>
  <c r="J84" i="5"/>
  <c r="E84" i="5"/>
  <c r="K84" i="5"/>
  <c r="F84" i="5"/>
  <c r="L84" i="5"/>
  <c r="G84" i="5"/>
  <c r="M84" i="5"/>
  <c r="N84" i="5"/>
  <c r="C83" i="5"/>
  <c r="D83" i="5"/>
  <c r="J83" i="5"/>
  <c r="E83" i="5"/>
  <c r="K83" i="5"/>
  <c r="F83" i="5"/>
  <c r="L83" i="5"/>
  <c r="G83" i="5"/>
  <c r="M83" i="5"/>
  <c r="N83" i="5"/>
  <c r="C82" i="5"/>
  <c r="D82" i="5"/>
  <c r="J82" i="5"/>
  <c r="E82" i="5"/>
  <c r="K82" i="5"/>
  <c r="F82" i="5"/>
  <c r="L82" i="5"/>
  <c r="G82" i="5"/>
  <c r="M82" i="5"/>
  <c r="N82" i="5"/>
  <c r="C81" i="5"/>
  <c r="D81" i="5"/>
  <c r="J81" i="5"/>
  <c r="E81" i="5"/>
  <c r="K81" i="5"/>
  <c r="F81" i="5"/>
  <c r="L81" i="5"/>
  <c r="G81" i="5"/>
  <c r="M81" i="5"/>
  <c r="N81" i="5"/>
  <c r="C80" i="5"/>
  <c r="D80" i="5"/>
  <c r="J80" i="5"/>
  <c r="E80" i="5"/>
  <c r="K80" i="5"/>
  <c r="F80" i="5"/>
  <c r="L80" i="5"/>
  <c r="G80" i="5"/>
  <c r="M80" i="5"/>
  <c r="N80" i="5"/>
  <c r="C79" i="5"/>
  <c r="D79" i="5"/>
  <c r="J79" i="5"/>
  <c r="E79" i="5"/>
  <c r="K79" i="5"/>
  <c r="F79" i="5"/>
  <c r="L79" i="5"/>
  <c r="G79" i="5"/>
  <c r="M79" i="5"/>
  <c r="N79" i="5"/>
  <c r="C78" i="5"/>
  <c r="D78" i="5"/>
  <c r="J78" i="5"/>
  <c r="E78" i="5"/>
  <c r="K78" i="5"/>
  <c r="F78" i="5"/>
  <c r="L78" i="5"/>
  <c r="G78" i="5"/>
  <c r="M78" i="5"/>
  <c r="N78" i="5"/>
  <c r="C77" i="5"/>
  <c r="D77" i="5"/>
  <c r="J77" i="5"/>
  <c r="E77" i="5"/>
  <c r="K77" i="5"/>
  <c r="F77" i="5"/>
  <c r="L77" i="5"/>
  <c r="G77" i="5"/>
  <c r="M77" i="5"/>
  <c r="N77" i="5"/>
  <c r="C76" i="5"/>
  <c r="D76" i="5"/>
  <c r="J76" i="5"/>
  <c r="E76" i="5"/>
  <c r="K76" i="5"/>
  <c r="F76" i="5"/>
  <c r="L76" i="5"/>
  <c r="G76" i="5"/>
  <c r="M76" i="5"/>
  <c r="N76" i="5"/>
  <c r="C75" i="5"/>
  <c r="D75" i="5"/>
  <c r="J75" i="5"/>
  <c r="E75" i="5"/>
  <c r="K75" i="5"/>
  <c r="F75" i="5"/>
  <c r="L75" i="5"/>
  <c r="G75" i="5"/>
  <c r="M75" i="5"/>
  <c r="N75" i="5"/>
  <c r="C74" i="5"/>
  <c r="D74" i="5"/>
  <c r="J74" i="5"/>
  <c r="E74" i="5"/>
  <c r="K74" i="5"/>
  <c r="F74" i="5"/>
  <c r="L74" i="5"/>
  <c r="G74" i="5"/>
  <c r="M74" i="5"/>
  <c r="N74" i="5"/>
  <c r="C73" i="5"/>
  <c r="D73" i="5"/>
  <c r="J73" i="5"/>
  <c r="E73" i="5"/>
  <c r="K73" i="5"/>
  <c r="F73" i="5"/>
  <c r="L73" i="5"/>
  <c r="G73" i="5"/>
  <c r="M73" i="5"/>
  <c r="N73" i="5"/>
  <c r="C72" i="5"/>
  <c r="D72" i="5"/>
  <c r="J72" i="5"/>
  <c r="E72" i="5"/>
  <c r="K72" i="5"/>
  <c r="F72" i="5"/>
  <c r="L72" i="5"/>
  <c r="G72" i="5"/>
  <c r="M72" i="5"/>
  <c r="N72" i="5"/>
  <c r="C71" i="5"/>
  <c r="D71" i="5"/>
  <c r="J71" i="5"/>
  <c r="E71" i="5"/>
  <c r="K71" i="5"/>
  <c r="F71" i="5"/>
  <c r="L71" i="5"/>
  <c r="G71" i="5"/>
  <c r="M71" i="5"/>
  <c r="N71" i="5"/>
  <c r="C70" i="5"/>
  <c r="D70" i="5"/>
  <c r="J70" i="5"/>
  <c r="E70" i="5"/>
  <c r="K70" i="5"/>
  <c r="F70" i="5"/>
  <c r="L70" i="5"/>
  <c r="G70" i="5"/>
  <c r="M70" i="5"/>
  <c r="N70" i="5"/>
  <c r="C69" i="5"/>
  <c r="D69" i="5"/>
  <c r="J69" i="5"/>
  <c r="E69" i="5"/>
  <c r="K69" i="5"/>
  <c r="F69" i="5"/>
  <c r="L69" i="5"/>
  <c r="G69" i="5"/>
  <c r="M69" i="5"/>
  <c r="N69" i="5"/>
  <c r="C68" i="5"/>
  <c r="D68" i="5"/>
  <c r="J68" i="5"/>
  <c r="E68" i="5"/>
  <c r="K68" i="5"/>
  <c r="F68" i="5"/>
  <c r="L68" i="5"/>
  <c r="G68" i="5"/>
  <c r="M68" i="5"/>
  <c r="N68" i="5"/>
  <c r="C67" i="5"/>
  <c r="D67" i="5"/>
  <c r="J67" i="5"/>
  <c r="E67" i="5"/>
  <c r="K67" i="5"/>
  <c r="F67" i="5"/>
  <c r="L67" i="5"/>
  <c r="G67" i="5"/>
  <c r="M67" i="5"/>
  <c r="N67" i="5"/>
  <c r="C66" i="5"/>
  <c r="D66" i="5"/>
  <c r="J66" i="5"/>
  <c r="E66" i="5"/>
  <c r="K66" i="5"/>
  <c r="F66" i="5"/>
  <c r="L66" i="5"/>
  <c r="G66" i="5"/>
  <c r="M66" i="5"/>
  <c r="N66" i="5"/>
  <c r="C65" i="5"/>
  <c r="D65" i="5"/>
  <c r="J65" i="5"/>
  <c r="E65" i="5"/>
  <c r="K65" i="5"/>
  <c r="F65" i="5"/>
  <c r="L65" i="5"/>
  <c r="G65" i="5"/>
  <c r="M65" i="5"/>
  <c r="N65" i="5"/>
  <c r="C64" i="5"/>
  <c r="D64" i="5"/>
  <c r="J64" i="5"/>
  <c r="E64" i="5"/>
  <c r="K64" i="5"/>
  <c r="F64" i="5"/>
  <c r="L64" i="5"/>
  <c r="G64" i="5"/>
  <c r="M64" i="5"/>
  <c r="N64" i="5"/>
  <c r="C63" i="5"/>
  <c r="D63" i="5"/>
  <c r="J63" i="5"/>
  <c r="E63" i="5"/>
  <c r="K63" i="5"/>
  <c r="F63" i="5"/>
  <c r="L63" i="5"/>
  <c r="G63" i="5"/>
  <c r="M63" i="5"/>
  <c r="N63" i="5"/>
  <c r="C62" i="5"/>
  <c r="D62" i="5"/>
  <c r="J62" i="5"/>
  <c r="E62" i="5"/>
  <c r="K62" i="5"/>
  <c r="F62" i="5"/>
  <c r="L62" i="5"/>
  <c r="G62" i="5"/>
  <c r="M62" i="5"/>
  <c r="N62" i="5"/>
  <c r="C61" i="5"/>
  <c r="D61" i="5"/>
  <c r="J61" i="5"/>
  <c r="E61" i="5"/>
  <c r="K61" i="5"/>
  <c r="F61" i="5"/>
  <c r="L61" i="5"/>
  <c r="G61" i="5"/>
  <c r="M61" i="5"/>
  <c r="N61" i="5"/>
  <c r="C60" i="5"/>
  <c r="D60" i="5"/>
  <c r="J60" i="5"/>
  <c r="E60" i="5"/>
  <c r="K60" i="5"/>
  <c r="F60" i="5"/>
  <c r="L60" i="5"/>
  <c r="G60" i="5"/>
  <c r="M60" i="5"/>
  <c r="N60" i="5"/>
  <c r="C59" i="5"/>
  <c r="D59" i="5"/>
  <c r="J59" i="5"/>
  <c r="E59" i="5"/>
  <c r="K59" i="5"/>
  <c r="F59" i="5"/>
  <c r="L59" i="5"/>
  <c r="G59" i="5"/>
  <c r="M59" i="5"/>
  <c r="N59" i="5"/>
  <c r="C58" i="5"/>
  <c r="D58" i="5"/>
  <c r="J58" i="5"/>
  <c r="E58" i="5"/>
  <c r="K58" i="5"/>
  <c r="F58" i="5"/>
  <c r="L58" i="5"/>
  <c r="G58" i="5"/>
  <c r="M58" i="5"/>
  <c r="N58" i="5"/>
  <c r="C57" i="5"/>
  <c r="D57" i="5"/>
  <c r="J57" i="5"/>
  <c r="E57" i="5"/>
  <c r="K57" i="5"/>
  <c r="F57" i="5"/>
  <c r="L57" i="5"/>
  <c r="G57" i="5"/>
  <c r="M57" i="5"/>
  <c r="N57" i="5"/>
  <c r="C56" i="5"/>
  <c r="D56" i="5"/>
  <c r="J56" i="5"/>
  <c r="E56" i="5"/>
  <c r="K56" i="5"/>
  <c r="F56" i="5"/>
  <c r="L56" i="5"/>
  <c r="G56" i="5"/>
  <c r="M56" i="5"/>
  <c r="N56" i="5"/>
  <c r="C55" i="5"/>
  <c r="D55" i="5"/>
  <c r="J55" i="5"/>
  <c r="E55" i="5"/>
  <c r="K55" i="5"/>
  <c r="F55" i="5"/>
  <c r="L55" i="5"/>
  <c r="G55" i="5"/>
  <c r="M55" i="5"/>
  <c r="N55" i="5"/>
  <c r="C54" i="5"/>
  <c r="D54" i="5"/>
  <c r="J54" i="5"/>
  <c r="E54" i="5"/>
  <c r="K54" i="5"/>
  <c r="F54" i="5"/>
  <c r="L54" i="5"/>
  <c r="G54" i="5"/>
  <c r="M54" i="5"/>
  <c r="N54" i="5"/>
  <c r="C53" i="5"/>
  <c r="D53" i="5"/>
  <c r="J53" i="5"/>
  <c r="E53" i="5"/>
  <c r="K53" i="5"/>
  <c r="F53" i="5"/>
  <c r="L53" i="5"/>
  <c r="G53" i="5"/>
  <c r="M53" i="5"/>
  <c r="N53" i="5"/>
  <c r="C52" i="5"/>
  <c r="D52" i="5"/>
  <c r="J52" i="5"/>
  <c r="E52" i="5"/>
  <c r="K52" i="5"/>
  <c r="F52" i="5"/>
  <c r="L52" i="5"/>
  <c r="G52" i="5"/>
  <c r="M52" i="5"/>
  <c r="N52" i="5"/>
  <c r="C51" i="5"/>
  <c r="D51" i="5"/>
  <c r="J51" i="5"/>
  <c r="E51" i="5"/>
  <c r="K51" i="5"/>
  <c r="F51" i="5"/>
  <c r="L51" i="5"/>
  <c r="G51" i="5"/>
  <c r="M51" i="5"/>
  <c r="N51" i="5"/>
  <c r="C50" i="5"/>
  <c r="D50" i="5"/>
  <c r="J50" i="5"/>
  <c r="E50" i="5"/>
  <c r="K50" i="5"/>
  <c r="F50" i="5"/>
  <c r="L50" i="5"/>
  <c r="G50" i="5"/>
  <c r="M50" i="5"/>
  <c r="N50" i="5"/>
  <c r="C49" i="5"/>
  <c r="D49" i="5"/>
  <c r="J49" i="5"/>
  <c r="E49" i="5"/>
  <c r="K49" i="5"/>
  <c r="F49" i="5"/>
  <c r="L49" i="5"/>
  <c r="G49" i="5"/>
  <c r="M49" i="5"/>
  <c r="N49" i="5"/>
  <c r="C48" i="5"/>
  <c r="D48" i="5"/>
  <c r="J48" i="5"/>
  <c r="E48" i="5"/>
  <c r="K48" i="5"/>
  <c r="F48" i="5"/>
  <c r="L48" i="5"/>
  <c r="G48" i="5"/>
  <c r="M48" i="5"/>
  <c r="N48" i="5"/>
  <c r="C47" i="5"/>
  <c r="D47" i="5"/>
  <c r="J47" i="5"/>
  <c r="E47" i="5"/>
  <c r="K47" i="5"/>
  <c r="F47" i="5"/>
  <c r="L47" i="5"/>
  <c r="G47" i="5"/>
  <c r="M47" i="5"/>
  <c r="N47" i="5"/>
  <c r="C46" i="5"/>
  <c r="D46" i="5"/>
  <c r="J46" i="5"/>
  <c r="E46" i="5"/>
  <c r="K46" i="5"/>
  <c r="F46" i="5"/>
  <c r="L46" i="5"/>
  <c r="G46" i="5"/>
  <c r="M46" i="5"/>
  <c r="N46" i="5"/>
  <c r="C45" i="5"/>
  <c r="D45" i="5"/>
  <c r="J45" i="5"/>
  <c r="E45" i="5"/>
  <c r="K45" i="5"/>
  <c r="F45" i="5"/>
  <c r="L45" i="5"/>
  <c r="G45" i="5"/>
  <c r="M45" i="5"/>
  <c r="N45" i="5"/>
  <c r="C44" i="5"/>
  <c r="D44" i="5"/>
  <c r="J44" i="5"/>
  <c r="E44" i="5"/>
  <c r="K44" i="5"/>
  <c r="F44" i="5"/>
  <c r="L44" i="5"/>
  <c r="G44" i="5"/>
  <c r="M44" i="5"/>
  <c r="N44" i="5"/>
  <c r="C43" i="5"/>
  <c r="D43" i="5"/>
  <c r="J43" i="5"/>
  <c r="E43" i="5"/>
  <c r="K43" i="5"/>
  <c r="F43" i="5"/>
  <c r="L43" i="5"/>
  <c r="G43" i="5"/>
  <c r="M43" i="5"/>
  <c r="N43" i="5"/>
  <c r="C42" i="5"/>
  <c r="D42" i="5"/>
  <c r="J42" i="5"/>
  <c r="E42" i="5"/>
  <c r="K42" i="5"/>
  <c r="F42" i="5"/>
  <c r="L42" i="5"/>
  <c r="G42" i="5"/>
  <c r="M42" i="5"/>
  <c r="N42" i="5"/>
  <c r="C41" i="5"/>
  <c r="D41" i="5"/>
  <c r="J41" i="5"/>
  <c r="E41" i="5"/>
  <c r="K41" i="5"/>
  <c r="F41" i="5"/>
  <c r="L41" i="5"/>
  <c r="G41" i="5"/>
  <c r="M41" i="5"/>
  <c r="N41" i="5"/>
  <c r="C40" i="5"/>
  <c r="D40" i="5"/>
  <c r="J40" i="5"/>
  <c r="E40" i="5"/>
  <c r="K40" i="5"/>
  <c r="F40" i="5"/>
  <c r="L40" i="5"/>
  <c r="G40" i="5"/>
  <c r="M40" i="5"/>
  <c r="N40" i="5"/>
  <c r="C39" i="5"/>
  <c r="D39" i="5"/>
  <c r="J39" i="5"/>
  <c r="E39" i="5"/>
  <c r="K39" i="5"/>
  <c r="F39" i="5"/>
  <c r="L39" i="5"/>
  <c r="G39" i="5"/>
  <c r="M39" i="5"/>
  <c r="N39" i="5"/>
  <c r="C38" i="5"/>
  <c r="D38" i="5"/>
  <c r="J38" i="5"/>
  <c r="E38" i="5"/>
  <c r="K38" i="5"/>
  <c r="F38" i="5"/>
  <c r="L38" i="5"/>
  <c r="G38" i="5"/>
  <c r="M38" i="5"/>
  <c r="N38" i="5"/>
  <c r="C37" i="5"/>
  <c r="D37" i="5"/>
  <c r="J37" i="5"/>
  <c r="E37" i="5"/>
  <c r="K37" i="5"/>
  <c r="F37" i="5"/>
  <c r="L37" i="5"/>
  <c r="G37" i="5"/>
  <c r="M37" i="5"/>
  <c r="N37" i="5"/>
  <c r="C36" i="5"/>
  <c r="D36" i="5"/>
  <c r="J36" i="5"/>
  <c r="E36" i="5"/>
  <c r="K36" i="5"/>
  <c r="F36" i="5"/>
  <c r="L36" i="5"/>
  <c r="G36" i="5"/>
  <c r="M36" i="5"/>
  <c r="N36" i="5"/>
  <c r="C35" i="5"/>
  <c r="D35" i="5"/>
  <c r="J35" i="5"/>
  <c r="E35" i="5"/>
  <c r="K35" i="5"/>
  <c r="F35" i="5"/>
  <c r="L35" i="5"/>
  <c r="G35" i="5"/>
  <c r="M35" i="5"/>
  <c r="N35" i="5"/>
  <c r="C34" i="5"/>
  <c r="D34" i="5"/>
  <c r="J34" i="5"/>
  <c r="E34" i="5"/>
  <c r="K34" i="5"/>
  <c r="F34" i="5"/>
  <c r="L34" i="5"/>
  <c r="G34" i="5"/>
  <c r="M34" i="5"/>
  <c r="N34" i="5"/>
  <c r="C33" i="5"/>
  <c r="D33" i="5"/>
  <c r="J33" i="5"/>
  <c r="E33" i="5"/>
  <c r="K33" i="5"/>
  <c r="F33" i="5"/>
  <c r="L33" i="5"/>
  <c r="G33" i="5"/>
  <c r="M33" i="5"/>
  <c r="N33" i="5"/>
  <c r="C32" i="5"/>
  <c r="D32" i="5"/>
  <c r="J32" i="5"/>
  <c r="E32" i="5"/>
  <c r="K32" i="5"/>
  <c r="F32" i="5"/>
  <c r="L32" i="5"/>
  <c r="G32" i="5"/>
  <c r="M32" i="5"/>
  <c r="N32" i="5"/>
  <c r="C31" i="5"/>
  <c r="D31" i="5"/>
  <c r="J31" i="5"/>
  <c r="E31" i="5"/>
  <c r="K31" i="5"/>
  <c r="F31" i="5"/>
  <c r="L31" i="5"/>
  <c r="G31" i="5"/>
  <c r="M31" i="5"/>
  <c r="N31" i="5"/>
  <c r="C30" i="5"/>
  <c r="D30" i="5"/>
  <c r="J30" i="5"/>
  <c r="E30" i="5"/>
  <c r="K30" i="5"/>
  <c r="F30" i="5"/>
  <c r="L30" i="5"/>
  <c r="G30" i="5"/>
  <c r="M30" i="5"/>
  <c r="N30" i="5"/>
  <c r="C29" i="5"/>
  <c r="D29" i="5"/>
  <c r="J29" i="5"/>
  <c r="E29" i="5"/>
  <c r="K29" i="5"/>
  <c r="F29" i="5"/>
  <c r="L29" i="5"/>
  <c r="G29" i="5"/>
  <c r="M29" i="5"/>
  <c r="N29" i="5"/>
  <c r="C28" i="5"/>
  <c r="D28" i="5"/>
  <c r="J28" i="5"/>
  <c r="E28" i="5"/>
  <c r="K28" i="5"/>
  <c r="F28" i="5"/>
  <c r="L28" i="5"/>
  <c r="G28" i="5"/>
  <c r="M28" i="5"/>
  <c r="N28" i="5"/>
  <c r="C27" i="5"/>
  <c r="D27" i="5"/>
  <c r="J27" i="5"/>
  <c r="E27" i="5"/>
  <c r="K27" i="5"/>
  <c r="F27" i="5"/>
  <c r="L27" i="5"/>
  <c r="G27" i="5"/>
  <c r="M27" i="5"/>
  <c r="N27" i="5"/>
  <c r="C26" i="5"/>
  <c r="D26" i="5"/>
  <c r="J26" i="5"/>
  <c r="E26" i="5"/>
  <c r="K26" i="5"/>
  <c r="F26" i="5"/>
  <c r="L26" i="5"/>
  <c r="G26" i="5"/>
  <c r="M26" i="5"/>
  <c r="N26" i="5"/>
  <c r="C25" i="5"/>
  <c r="D25" i="5"/>
  <c r="J25" i="5"/>
  <c r="E25" i="5"/>
  <c r="K25" i="5"/>
  <c r="F25" i="5"/>
  <c r="L25" i="5"/>
  <c r="G25" i="5"/>
  <c r="M25" i="5"/>
  <c r="N25" i="5"/>
  <c r="C24" i="5"/>
  <c r="D24" i="5"/>
  <c r="J24" i="5"/>
  <c r="E24" i="5"/>
  <c r="K24" i="5"/>
  <c r="F24" i="5"/>
  <c r="L24" i="5"/>
  <c r="G24" i="5"/>
  <c r="M24" i="5"/>
  <c r="N24" i="5"/>
  <c r="C23" i="5"/>
  <c r="D23" i="5"/>
  <c r="J23" i="5"/>
  <c r="E23" i="5"/>
  <c r="K23" i="5"/>
  <c r="F23" i="5"/>
  <c r="L23" i="5"/>
  <c r="G23" i="5"/>
  <c r="M23" i="5"/>
  <c r="N23" i="5"/>
  <c r="C22" i="5"/>
  <c r="D22" i="5"/>
  <c r="J22" i="5"/>
  <c r="E22" i="5"/>
  <c r="K22" i="5"/>
  <c r="F22" i="5"/>
  <c r="L22" i="5"/>
  <c r="G22" i="5"/>
  <c r="M22" i="5"/>
  <c r="N22" i="5"/>
  <c r="C21" i="5"/>
  <c r="D21" i="5"/>
  <c r="J21" i="5"/>
  <c r="E21" i="5"/>
  <c r="K21" i="5"/>
  <c r="F21" i="5"/>
  <c r="L21" i="5"/>
  <c r="G21" i="5"/>
  <c r="M21" i="5"/>
  <c r="N21" i="5"/>
  <c r="C20" i="5"/>
  <c r="D20" i="5"/>
  <c r="J20" i="5"/>
  <c r="E20" i="5"/>
  <c r="K20" i="5"/>
  <c r="F20" i="5"/>
  <c r="L20" i="5"/>
  <c r="G20" i="5"/>
  <c r="M20" i="5"/>
  <c r="N20" i="5"/>
  <c r="C19" i="5"/>
  <c r="D19" i="5"/>
  <c r="J19" i="5"/>
  <c r="E19" i="5"/>
  <c r="K19" i="5"/>
  <c r="F19" i="5"/>
  <c r="L19" i="5"/>
  <c r="G19" i="5"/>
  <c r="M19" i="5"/>
  <c r="N19" i="5"/>
  <c r="C18" i="5"/>
  <c r="D18" i="5"/>
  <c r="J18" i="5"/>
  <c r="E18" i="5"/>
  <c r="K18" i="5"/>
  <c r="F18" i="5"/>
  <c r="L18" i="5"/>
  <c r="G18" i="5"/>
  <c r="M18" i="5"/>
  <c r="N18" i="5"/>
  <c r="C17" i="5"/>
  <c r="D17" i="5"/>
  <c r="J17" i="5"/>
  <c r="E17" i="5"/>
  <c r="K17" i="5"/>
  <c r="F17" i="5"/>
  <c r="L17" i="5"/>
  <c r="G17" i="5"/>
  <c r="M17" i="5"/>
  <c r="N17" i="5"/>
  <c r="C16" i="5"/>
  <c r="D16" i="5"/>
  <c r="J16" i="5"/>
  <c r="E16" i="5"/>
  <c r="K16" i="5"/>
  <c r="F16" i="5"/>
  <c r="L16" i="5"/>
  <c r="G16" i="5"/>
  <c r="M16" i="5"/>
  <c r="N16" i="5"/>
  <c r="C15" i="5"/>
  <c r="D15" i="5"/>
  <c r="J15" i="5"/>
  <c r="E15" i="5"/>
  <c r="K15" i="5"/>
  <c r="F15" i="5"/>
  <c r="L15" i="5"/>
  <c r="G15" i="5"/>
  <c r="M15" i="5"/>
  <c r="N15" i="5"/>
  <c r="H71" i="4"/>
  <c r="H70" i="4"/>
  <c r="AL8"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127" i="3"/>
  <c r="AL128" i="3"/>
  <c r="AL129" i="3"/>
  <c r="AL130" i="3"/>
  <c r="AL131" i="3"/>
  <c r="AL132" i="3"/>
  <c r="AL133" i="3"/>
  <c r="AL134" i="3"/>
  <c r="AL135" i="3"/>
  <c r="AL136" i="3"/>
  <c r="AL137" i="3"/>
  <c r="AL138" i="3"/>
  <c r="AL139" i="3"/>
  <c r="AL140" i="3"/>
  <c r="AL141" i="3"/>
  <c r="AL142" i="3"/>
  <c r="AL143" i="3"/>
  <c r="AL144" i="3"/>
  <c r="AL145" i="3"/>
  <c r="AL146" i="3"/>
  <c r="AL147" i="3"/>
  <c r="AL148" i="3"/>
  <c r="AL149" i="3"/>
  <c r="AL150" i="3"/>
  <c r="AL151" i="3"/>
  <c r="AL152" i="3"/>
  <c r="AL153" i="3"/>
  <c r="AL154" i="3"/>
  <c r="AL155" i="3"/>
  <c r="AL156" i="3"/>
  <c r="AL157" i="3"/>
  <c r="AL158" i="3"/>
  <c r="AL159" i="3"/>
  <c r="AL160" i="3"/>
  <c r="AL161" i="3"/>
  <c r="AL162" i="3"/>
  <c r="AL163" i="3"/>
  <c r="AL164" i="3"/>
  <c r="AL165" i="3"/>
  <c r="AL166" i="3"/>
  <c r="AL167" i="3"/>
  <c r="AL168" i="3"/>
  <c r="AL169" i="3"/>
  <c r="AL170" i="3"/>
  <c r="AL171" i="3"/>
  <c r="AL172" i="3"/>
  <c r="AL173" i="3"/>
  <c r="AL174" i="3"/>
  <c r="AL175" i="3"/>
  <c r="AL176" i="3"/>
  <c r="AL177" i="3"/>
  <c r="AL178" i="3"/>
  <c r="AL179" i="3"/>
  <c r="AL180" i="3"/>
  <c r="AL181" i="3"/>
  <c r="AL182" i="3"/>
  <c r="AL183" i="3"/>
  <c r="AL184" i="3"/>
  <c r="AL185" i="3"/>
  <c r="AL186" i="3"/>
  <c r="AL187" i="3"/>
  <c r="AL188" i="3"/>
  <c r="AL189" i="3"/>
  <c r="AL190" i="3"/>
  <c r="AL191" i="3"/>
  <c r="AL192" i="3"/>
  <c r="AL193" i="3"/>
  <c r="AL194" i="3"/>
  <c r="AL195" i="3"/>
  <c r="AL196" i="3"/>
  <c r="AL197" i="3"/>
  <c r="AL198" i="3"/>
  <c r="AL199" i="3"/>
  <c r="AL200" i="3"/>
  <c r="AL201" i="3"/>
  <c r="AL202" i="3"/>
  <c r="AL203" i="3"/>
  <c r="AL204" i="3"/>
  <c r="AL205" i="3"/>
  <c r="AL206" i="3"/>
  <c r="AL207" i="3"/>
  <c r="F64" i="4"/>
  <c r="G64" i="4"/>
  <c r="H64" i="4"/>
  <c r="I64" i="4"/>
  <c r="J64" i="4"/>
  <c r="K64" i="4"/>
  <c r="L64" i="4"/>
  <c r="M64" i="4"/>
  <c r="N64" i="4"/>
  <c r="E63" i="4"/>
  <c r="F63" i="4"/>
  <c r="G63" i="4"/>
  <c r="H63" i="4"/>
  <c r="I63" i="4"/>
  <c r="J63" i="4"/>
  <c r="K63" i="4"/>
  <c r="L63" i="4"/>
  <c r="M63" i="4"/>
  <c r="N63" i="4"/>
  <c r="O63" i="4"/>
  <c r="E57" i="4"/>
  <c r="AK8"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K76" i="3"/>
  <c r="AK77" i="3"/>
  <c r="AK78" i="3"/>
  <c r="AK79" i="3"/>
  <c r="AK80" i="3"/>
  <c r="AK81" i="3"/>
  <c r="AK82" i="3"/>
  <c r="AK83" i="3"/>
  <c r="AK84" i="3"/>
  <c r="AK85" i="3"/>
  <c r="AK86" i="3"/>
  <c r="AK87" i="3"/>
  <c r="AK88" i="3"/>
  <c r="AK89" i="3"/>
  <c r="AK90" i="3"/>
  <c r="AK91" i="3"/>
  <c r="AK92" i="3"/>
  <c r="AK93" i="3"/>
  <c r="AK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K157" i="3"/>
  <c r="AK158" i="3"/>
  <c r="AK159" i="3"/>
  <c r="AK160" i="3"/>
  <c r="AK161" i="3"/>
  <c r="AK162" i="3"/>
  <c r="AK163" i="3"/>
  <c r="AK164" i="3"/>
  <c r="AK165" i="3"/>
  <c r="AK166" i="3"/>
  <c r="AK167" i="3"/>
  <c r="AK168" i="3"/>
  <c r="AK169" i="3"/>
  <c r="AK170" i="3"/>
  <c r="AK171" i="3"/>
  <c r="AK172" i="3"/>
  <c r="AK173" i="3"/>
  <c r="AK174" i="3"/>
  <c r="AK175" i="3"/>
  <c r="AK176" i="3"/>
  <c r="AK177" i="3"/>
  <c r="AK178" i="3"/>
  <c r="AK179" i="3"/>
  <c r="AK180" i="3"/>
  <c r="AK181" i="3"/>
  <c r="AK182" i="3"/>
  <c r="AK183" i="3"/>
  <c r="AK184" i="3"/>
  <c r="AK185" i="3"/>
  <c r="AK186" i="3"/>
  <c r="AK187" i="3"/>
  <c r="AK188" i="3"/>
  <c r="AK189" i="3"/>
  <c r="AK190" i="3"/>
  <c r="AK191" i="3"/>
  <c r="AK192" i="3"/>
  <c r="AK193" i="3"/>
  <c r="AK194" i="3"/>
  <c r="AK195" i="3"/>
  <c r="AK196" i="3"/>
  <c r="AK197" i="3"/>
  <c r="AK198" i="3"/>
  <c r="AK199" i="3"/>
  <c r="AK200" i="3"/>
  <c r="AK201" i="3"/>
  <c r="AK202" i="3"/>
  <c r="AK203" i="3"/>
  <c r="AK204" i="3"/>
  <c r="AK205" i="3"/>
  <c r="AK206" i="3"/>
  <c r="AK207" i="3"/>
  <c r="F57" i="4"/>
  <c r="F59" i="4"/>
  <c r="G57" i="4"/>
  <c r="G59" i="4"/>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E58" i="4"/>
  <c r="F58" i="4"/>
  <c r="G58" i="4"/>
  <c r="H58" i="4"/>
  <c r="D30" i="4"/>
  <c r="D35" i="4"/>
  <c r="D38" i="4"/>
  <c r="D41" i="4"/>
  <c r="D44" i="4"/>
  <c r="D47" i="4"/>
  <c r="D50" i="4"/>
  <c r="D53" i="4"/>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E30" i="4"/>
  <c r="E35" i="4"/>
  <c r="F30" i="4"/>
  <c r="F35" i="4"/>
  <c r="G30" i="4"/>
  <c r="G35" i="4"/>
  <c r="H30" i="4"/>
  <c r="H35" i="4"/>
  <c r="E38" i="4"/>
  <c r="E41" i="4"/>
  <c r="E44" i="4"/>
  <c r="E47" i="4"/>
  <c r="E50" i="4"/>
  <c r="E53" i="4"/>
  <c r="F38" i="4"/>
  <c r="F41" i="4"/>
  <c r="F44" i="4"/>
  <c r="F47" i="4"/>
  <c r="F50" i="4"/>
  <c r="F53" i="4"/>
  <c r="G38" i="4"/>
  <c r="G41" i="4"/>
  <c r="G44" i="4"/>
  <c r="G47" i="4"/>
  <c r="G50" i="4"/>
  <c r="G53" i="4"/>
  <c r="H38" i="4"/>
  <c r="H41" i="4"/>
  <c r="H44" i="4"/>
  <c r="H47" i="4"/>
  <c r="H50" i="4"/>
  <c r="H53" i="4"/>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H18" i="4"/>
  <c r="H19" i="4"/>
  <c r="H20" i="4"/>
  <c r="H21" i="4"/>
  <c r="H22" i="4"/>
  <c r="H23" i="4"/>
  <c r="H24" i="4"/>
  <c r="H25" i="4"/>
  <c r="E25" i="4"/>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160" i="3"/>
  <c r="AD161" i="3"/>
  <c r="AD162" i="3"/>
  <c r="AD163" i="3"/>
  <c r="AD164" i="3"/>
  <c r="AD165" i="3"/>
  <c r="AD166" i="3"/>
  <c r="AD167" i="3"/>
  <c r="AD168" i="3"/>
  <c r="AD169" i="3"/>
  <c r="AD170" i="3"/>
  <c r="AD171" i="3"/>
  <c r="AD172" i="3"/>
  <c r="AD173" i="3"/>
  <c r="AD174" i="3"/>
  <c r="AD175" i="3"/>
  <c r="AD176" i="3"/>
  <c r="AD177" i="3"/>
  <c r="AD178" i="3"/>
  <c r="AD179" i="3"/>
  <c r="AD180" i="3"/>
  <c r="AD181" i="3"/>
  <c r="AD182" i="3"/>
  <c r="AD183" i="3"/>
  <c r="AD184" i="3"/>
  <c r="AD185" i="3"/>
  <c r="AD186" i="3"/>
  <c r="AD187" i="3"/>
  <c r="AD188" i="3"/>
  <c r="AD189" i="3"/>
  <c r="AD190" i="3"/>
  <c r="AD191" i="3"/>
  <c r="AD192" i="3"/>
  <c r="AD193" i="3"/>
  <c r="AD194" i="3"/>
  <c r="AD195" i="3"/>
  <c r="AD196" i="3"/>
  <c r="AD197" i="3"/>
  <c r="AD198" i="3"/>
  <c r="AD199" i="3"/>
  <c r="AD200" i="3"/>
  <c r="AD201" i="3"/>
  <c r="AD202" i="3"/>
  <c r="AD203" i="3"/>
  <c r="AD204" i="3"/>
  <c r="AD205" i="3"/>
  <c r="AD206" i="3"/>
  <c r="AD207" i="3"/>
  <c r="AH207" i="3"/>
  <c r="AG207" i="3"/>
  <c r="AB207" i="3"/>
  <c r="X207" i="3"/>
  <c r="T207" i="3"/>
  <c r="P207" i="3"/>
  <c r="L207" i="3"/>
  <c r="H207" i="3"/>
  <c r="D207" i="3"/>
  <c r="C207" i="3"/>
  <c r="B207" i="3"/>
  <c r="AH206" i="3"/>
  <c r="AG206" i="3"/>
  <c r="AB206" i="3"/>
  <c r="X206" i="3"/>
  <c r="T206" i="3"/>
  <c r="P206" i="3"/>
  <c r="L206" i="3"/>
  <c r="H206" i="3"/>
  <c r="D206" i="3"/>
  <c r="C206" i="3"/>
  <c r="B206" i="3"/>
  <c r="AH205" i="3"/>
  <c r="AG205" i="3"/>
  <c r="AB205" i="3"/>
  <c r="X205" i="3"/>
  <c r="T205" i="3"/>
  <c r="P205" i="3"/>
  <c r="L205" i="3"/>
  <c r="H205" i="3"/>
  <c r="D205" i="3"/>
  <c r="C205" i="3"/>
  <c r="B205" i="3"/>
  <c r="AH204" i="3"/>
  <c r="AG204" i="3"/>
  <c r="AB204" i="3"/>
  <c r="X204" i="3"/>
  <c r="T204" i="3"/>
  <c r="P204" i="3"/>
  <c r="L204" i="3"/>
  <c r="H204" i="3"/>
  <c r="D204" i="3"/>
  <c r="C204" i="3"/>
  <c r="B204" i="3"/>
  <c r="AH203" i="3"/>
  <c r="AG203" i="3"/>
  <c r="AB203" i="3"/>
  <c r="X203" i="3"/>
  <c r="T203" i="3"/>
  <c r="P203" i="3"/>
  <c r="L203" i="3"/>
  <c r="H203" i="3"/>
  <c r="D203" i="3"/>
  <c r="C203" i="3"/>
  <c r="B203" i="3"/>
  <c r="AH202" i="3"/>
  <c r="AG202" i="3"/>
  <c r="AB202" i="3"/>
  <c r="X202" i="3"/>
  <c r="T202" i="3"/>
  <c r="P202" i="3"/>
  <c r="L202" i="3"/>
  <c r="H202" i="3"/>
  <c r="D202" i="3"/>
  <c r="C202" i="3"/>
  <c r="B202" i="3"/>
  <c r="AH201" i="3"/>
  <c r="AG201" i="3"/>
  <c r="AB201" i="3"/>
  <c r="X201" i="3"/>
  <c r="T201" i="3"/>
  <c r="P201" i="3"/>
  <c r="L201" i="3"/>
  <c r="H201" i="3"/>
  <c r="D201" i="3"/>
  <c r="C201" i="3"/>
  <c r="B201" i="3"/>
  <c r="AH200" i="3"/>
  <c r="AG200" i="3"/>
  <c r="AB200" i="3"/>
  <c r="X200" i="3"/>
  <c r="T200" i="3"/>
  <c r="P200" i="3"/>
  <c r="L200" i="3"/>
  <c r="H200" i="3"/>
  <c r="D200" i="3"/>
  <c r="C200" i="3"/>
  <c r="B200" i="3"/>
  <c r="AH199" i="3"/>
  <c r="AG199" i="3"/>
  <c r="AB199" i="3"/>
  <c r="X199" i="3"/>
  <c r="T199" i="3"/>
  <c r="P199" i="3"/>
  <c r="L199" i="3"/>
  <c r="H199" i="3"/>
  <c r="D199" i="3"/>
  <c r="C199" i="3"/>
  <c r="B199" i="3"/>
  <c r="AH198" i="3"/>
  <c r="AG198" i="3"/>
  <c r="AB198" i="3"/>
  <c r="X198" i="3"/>
  <c r="T198" i="3"/>
  <c r="P198" i="3"/>
  <c r="L198" i="3"/>
  <c r="H198" i="3"/>
  <c r="D198" i="3"/>
  <c r="C198" i="3"/>
  <c r="B198" i="3"/>
  <c r="AH197" i="3"/>
  <c r="AG197" i="3"/>
  <c r="AB197" i="3"/>
  <c r="X197" i="3"/>
  <c r="T197" i="3"/>
  <c r="P197" i="3"/>
  <c r="L197" i="3"/>
  <c r="H197" i="3"/>
  <c r="D197" i="3"/>
  <c r="C197" i="3"/>
  <c r="B197" i="3"/>
  <c r="AH196" i="3"/>
  <c r="AG196" i="3"/>
  <c r="AB196" i="3"/>
  <c r="X196" i="3"/>
  <c r="T196" i="3"/>
  <c r="P196" i="3"/>
  <c r="L196" i="3"/>
  <c r="H196" i="3"/>
  <c r="D196" i="3"/>
  <c r="C196" i="3"/>
  <c r="B196" i="3"/>
  <c r="AH195" i="3"/>
  <c r="AG195" i="3"/>
  <c r="AB195" i="3"/>
  <c r="X195" i="3"/>
  <c r="T195" i="3"/>
  <c r="P195" i="3"/>
  <c r="L195" i="3"/>
  <c r="H195" i="3"/>
  <c r="D195" i="3"/>
  <c r="C195" i="3"/>
  <c r="B195" i="3"/>
  <c r="AH194" i="3"/>
  <c r="AG194" i="3"/>
  <c r="AB194" i="3"/>
  <c r="X194" i="3"/>
  <c r="T194" i="3"/>
  <c r="P194" i="3"/>
  <c r="L194" i="3"/>
  <c r="H194" i="3"/>
  <c r="D194" i="3"/>
  <c r="C194" i="3"/>
  <c r="B194" i="3"/>
  <c r="AH193" i="3"/>
  <c r="AG193" i="3"/>
  <c r="AB193" i="3"/>
  <c r="X193" i="3"/>
  <c r="T193" i="3"/>
  <c r="P193" i="3"/>
  <c r="L193" i="3"/>
  <c r="H193" i="3"/>
  <c r="D193" i="3"/>
  <c r="C193" i="3"/>
  <c r="B193" i="3"/>
  <c r="AH192" i="3"/>
  <c r="AG192" i="3"/>
  <c r="AB192" i="3"/>
  <c r="X192" i="3"/>
  <c r="T192" i="3"/>
  <c r="P192" i="3"/>
  <c r="L192" i="3"/>
  <c r="H192" i="3"/>
  <c r="D192" i="3"/>
  <c r="C192" i="3"/>
  <c r="B192" i="3"/>
  <c r="AH191" i="3"/>
  <c r="AG191" i="3"/>
  <c r="AB191" i="3"/>
  <c r="X191" i="3"/>
  <c r="T191" i="3"/>
  <c r="P191" i="3"/>
  <c r="L191" i="3"/>
  <c r="H191" i="3"/>
  <c r="D191" i="3"/>
  <c r="C191" i="3"/>
  <c r="B191" i="3"/>
  <c r="AH190" i="3"/>
  <c r="AG190" i="3"/>
  <c r="AB190" i="3"/>
  <c r="X190" i="3"/>
  <c r="T190" i="3"/>
  <c r="P190" i="3"/>
  <c r="L190" i="3"/>
  <c r="H190" i="3"/>
  <c r="D190" i="3"/>
  <c r="C190" i="3"/>
  <c r="B190" i="3"/>
  <c r="AH189" i="3"/>
  <c r="AG189" i="3"/>
  <c r="AB189" i="3"/>
  <c r="X189" i="3"/>
  <c r="T189" i="3"/>
  <c r="P189" i="3"/>
  <c r="L189" i="3"/>
  <c r="H189" i="3"/>
  <c r="D189" i="3"/>
  <c r="C189" i="3"/>
  <c r="B189" i="3"/>
  <c r="AH188" i="3"/>
  <c r="AG188" i="3"/>
  <c r="AB188" i="3"/>
  <c r="X188" i="3"/>
  <c r="T188" i="3"/>
  <c r="P188" i="3"/>
  <c r="L188" i="3"/>
  <c r="H188" i="3"/>
  <c r="D188" i="3"/>
  <c r="C188" i="3"/>
  <c r="B188" i="3"/>
  <c r="AH187" i="3"/>
  <c r="AG187" i="3"/>
  <c r="AB187" i="3"/>
  <c r="X187" i="3"/>
  <c r="T187" i="3"/>
  <c r="P187" i="3"/>
  <c r="L187" i="3"/>
  <c r="H187" i="3"/>
  <c r="D187" i="3"/>
  <c r="C187" i="3"/>
  <c r="B187" i="3"/>
  <c r="AH186" i="3"/>
  <c r="AG186" i="3"/>
  <c r="AB186" i="3"/>
  <c r="X186" i="3"/>
  <c r="T186" i="3"/>
  <c r="P186" i="3"/>
  <c r="L186" i="3"/>
  <c r="H186" i="3"/>
  <c r="D186" i="3"/>
  <c r="C186" i="3"/>
  <c r="B186" i="3"/>
  <c r="AH185" i="3"/>
  <c r="AG185" i="3"/>
  <c r="AB185" i="3"/>
  <c r="X185" i="3"/>
  <c r="T185" i="3"/>
  <c r="P185" i="3"/>
  <c r="L185" i="3"/>
  <c r="H185" i="3"/>
  <c r="D185" i="3"/>
  <c r="C185" i="3"/>
  <c r="B185" i="3"/>
  <c r="AH184" i="3"/>
  <c r="AG184" i="3"/>
  <c r="AB184" i="3"/>
  <c r="X184" i="3"/>
  <c r="T184" i="3"/>
  <c r="P184" i="3"/>
  <c r="L184" i="3"/>
  <c r="H184" i="3"/>
  <c r="D184" i="3"/>
  <c r="C184" i="3"/>
  <c r="B184" i="3"/>
  <c r="AH183" i="3"/>
  <c r="AG183" i="3"/>
  <c r="AB183" i="3"/>
  <c r="X183" i="3"/>
  <c r="T183" i="3"/>
  <c r="P183" i="3"/>
  <c r="L183" i="3"/>
  <c r="H183" i="3"/>
  <c r="D183" i="3"/>
  <c r="C183" i="3"/>
  <c r="B183" i="3"/>
  <c r="AH182" i="3"/>
  <c r="AG182" i="3"/>
  <c r="AB182" i="3"/>
  <c r="X182" i="3"/>
  <c r="T182" i="3"/>
  <c r="P182" i="3"/>
  <c r="L182" i="3"/>
  <c r="H182" i="3"/>
  <c r="D182" i="3"/>
  <c r="C182" i="3"/>
  <c r="B182" i="3"/>
  <c r="AH181" i="3"/>
  <c r="AG181" i="3"/>
  <c r="AB181" i="3"/>
  <c r="X181" i="3"/>
  <c r="T181" i="3"/>
  <c r="P181" i="3"/>
  <c r="L181" i="3"/>
  <c r="H181" i="3"/>
  <c r="D181" i="3"/>
  <c r="C181" i="3"/>
  <c r="B181" i="3"/>
  <c r="AH180" i="3"/>
  <c r="AG180" i="3"/>
  <c r="AB180" i="3"/>
  <c r="X180" i="3"/>
  <c r="T180" i="3"/>
  <c r="P180" i="3"/>
  <c r="L180" i="3"/>
  <c r="H180" i="3"/>
  <c r="D180" i="3"/>
  <c r="C180" i="3"/>
  <c r="B180" i="3"/>
  <c r="AH179" i="3"/>
  <c r="AG179" i="3"/>
  <c r="AB179" i="3"/>
  <c r="X179" i="3"/>
  <c r="T179" i="3"/>
  <c r="P179" i="3"/>
  <c r="L179" i="3"/>
  <c r="H179" i="3"/>
  <c r="D179" i="3"/>
  <c r="C179" i="3"/>
  <c r="B179" i="3"/>
  <c r="AH178" i="3"/>
  <c r="AG178" i="3"/>
  <c r="AB178" i="3"/>
  <c r="X178" i="3"/>
  <c r="T178" i="3"/>
  <c r="P178" i="3"/>
  <c r="L178" i="3"/>
  <c r="H178" i="3"/>
  <c r="D178" i="3"/>
  <c r="C178" i="3"/>
  <c r="B178" i="3"/>
  <c r="AH177" i="3"/>
  <c r="AG177" i="3"/>
  <c r="AB177" i="3"/>
  <c r="X177" i="3"/>
  <c r="T177" i="3"/>
  <c r="P177" i="3"/>
  <c r="L177" i="3"/>
  <c r="H177" i="3"/>
  <c r="D177" i="3"/>
  <c r="C177" i="3"/>
  <c r="B177" i="3"/>
  <c r="AH176" i="3"/>
  <c r="AG176" i="3"/>
  <c r="AB176" i="3"/>
  <c r="X176" i="3"/>
  <c r="T176" i="3"/>
  <c r="P176" i="3"/>
  <c r="L176" i="3"/>
  <c r="H176" i="3"/>
  <c r="D176" i="3"/>
  <c r="C176" i="3"/>
  <c r="B176" i="3"/>
  <c r="AH175" i="3"/>
  <c r="AG175" i="3"/>
  <c r="AB175" i="3"/>
  <c r="X175" i="3"/>
  <c r="T175" i="3"/>
  <c r="P175" i="3"/>
  <c r="L175" i="3"/>
  <c r="H175" i="3"/>
  <c r="D175" i="3"/>
  <c r="C175" i="3"/>
  <c r="B175" i="3"/>
  <c r="AH174" i="3"/>
  <c r="AG174" i="3"/>
  <c r="AB174" i="3"/>
  <c r="X174" i="3"/>
  <c r="T174" i="3"/>
  <c r="P174" i="3"/>
  <c r="L174" i="3"/>
  <c r="H174" i="3"/>
  <c r="D174" i="3"/>
  <c r="C174" i="3"/>
  <c r="B174" i="3"/>
  <c r="AH173" i="3"/>
  <c r="AG173" i="3"/>
  <c r="AB173" i="3"/>
  <c r="X173" i="3"/>
  <c r="T173" i="3"/>
  <c r="P173" i="3"/>
  <c r="L173" i="3"/>
  <c r="H173" i="3"/>
  <c r="D173" i="3"/>
  <c r="C173" i="3"/>
  <c r="B173" i="3"/>
  <c r="AH172" i="3"/>
  <c r="AG172" i="3"/>
  <c r="AB172" i="3"/>
  <c r="X172" i="3"/>
  <c r="T172" i="3"/>
  <c r="P172" i="3"/>
  <c r="L172" i="3"/>
  <c r="H172" i="3"/>
  <c r="D172" i="3"/>
  <c r="C172" i="3"/>
  <c r="B172" i="3"/>
  <c r="AH171" i="3"/>
  <c r="AG171" i="3"/>
  <c r="AB171" i="3"/>
  <c r="X171" i="3"/>
  <c r="T171" i="3"/>
  <c r="P171" i="3"/>
  <c r="L171" i="3"/>
  <c r="H171" i="3"/>
  <c r="D171" i="3"/>
  <c r="C171" i="3"/>
  <c r="B171" i="3"/>
  <c r="AH170" i="3"/>
  <c r="AG170" i="3"/>
  <c r="AB170" i="3"/>
  <c r="X170" i="3"/>
  <c r="T170" i="3"/>
  <c r="P170" i="3"/>
  <c r="L170" i="3"/>
  <c r="H170" i="3"/>
  <c r="D170" i="3"/>
  <c r="C170" i="3"/>
  <c r="B170" i="3"/>
  <c r="AH169" i="3"/>
  <c r="AG169" i="3"/>
  <c r="AB169" i="3"/>
  <c r="X169" i="3"/>
  <c r="T169" i="3"/>
  <c r="P169" i="3"/>
  <c r="L169" i="3"/>
  <c r="H169" i="3"/>
  <c r="D169" i="3"/>
  <c r="C169" i="3"/>
  <c r="B169" i="3"/>
  <c r="AH168" i="3"/>
  <c r="AG168" i="3"/>
  <c r="AB168" i="3"/>
  <c r="X168" i="3"/>
  <c r="T168" i="3"/>
  <c r="P168" i="3"/>
  <c r="L168" i="3"/>
  <c r="H168" i="3"/>
  <c r="D168" i="3"/>
  <c r="C168" i="3"/>
  <c r="B168" i="3"/>
  <c r="AH167" i="3"/>
  <c r="AG167" i="3"/>
  <c r="AB167" i="3"/>
  <c r="X167" i="3"/>
  <c r="T167" i="3"/>
  <c r="P167" i="3"/>
  <c r="L167" i="3"/>
  <c r="H167" i="3"/>
  <c r="D167" i="3"/>
  <c r="C167" i="3"/>
  <c r="B167" i="3"/>
  <c r="AH166" i="3"/>
  <c r="AG166" i="3"/>
  <c r="AB166" i="3"/>
  <c r="X166" i="3"/>
  <c r="T166" i="3"/>
  <c r="P166" i="3"/>
  <c r="L166" i="3"/>
  <c r="H166" i="3"/>
  <c r="D166" i="3"/>
  <c r="C166" i="3"/>
  <c r="B166" i="3"/>
  <c r="AH165" i="3"/>
  <c r="AG165" i="3"/>
  <c r="AB165" i="3"/>
  <c r="X165" i="3"/>
  <c r="T165" i="3"/>
  <c r="P165" i="3"/>
  <c r="L165" i="3"/>
  <c r="H165" i="3"/>
  <c r="D165" i="3"/>
  <c r="C165" i="3"/>
  <c r="B165" i="3"/>
  <c r="AH164" i="3"/>
  <c r="AG164" i="3"/>
  <c r="AB164" i="3"/>
  <c r="X164" i="3"/>
  <c r="T164" i="3"/>
  <c r="P164" i="3"/>
  <c r="L164" i="3"/>
  <c r="H164" i="3"/>
  <c r="D164" i="3"/>
  <c r="C164" i="3"/>
  <c r="B164" i="3"/>
  <c r="AH163" i="3"/>
  <c r="AG163" i="3"/>
  <c r="AB163" i="3"/>
  <c r="X163" i="3"/>
  <c r="T163" i="3"/>
  <c r="P163" i="3"/>
  <c r="L163" i="3"/>
  <c r="H163" i="3"/>
  <c r="D163" i="3"/>
  <c r="C163" i="3"/>
  <c r="B163" i="3"/>
  <c r="AH162" i="3"/>
  <c r="AG162" i="3"/>
  <c r="AB162" i="3"/>
  <c r="X162" i="3"/>
  <c r="T162" i="3"/>
  <c r="P162" i="3"/>
  <c r="L162" i="3"/>
  <c r="H162" i="3"/>
  <c r="D162" i="3"/>
  <c r="C162" i="3"/>
  <c r="B162" i="3"/>
  <c r="AH161" i="3"/>
  <c r="AG161" i="3"/>
  <c r="AB161" i="3"/>
  <c r="X161" i="3"/>
  <c r="T161" i="3"/>
  <c r="P161" i="3"/>
  <c r="L161" i="3"/>
  <c r="H161" i="3"/>
  <c r="D161" i="3"/>
  <c r="C161" i="3"/>
  <c r="B161" i="3"/>
  <c r="AH160" i="3"/>
  <c r="AG160" i="3"/>
  <c r="AB160" i="3"/>
  <c r="X160" i="3"/>
  <c r="T160" i="3"/>
  <c r="P160" i="3"/>
  <c r="L160" i="3"/>
  <c r="H160" i="3"/>
  <c r="D160" i="3"/>
  <c r="C160" i="3"/>
  <c r="B160" i="3"/>
  <c r="AH159" i="3"/>
  <c r="AG159" i="3"/>
  <c r="AB159" i="3"/>
  <c r="X159" i="3"/>
  <c r="T159" i="3"/>
  <c r="P159" i="3"/>
  <c r="L159" i="3"/>
  <c r="H159" i="3"/>
  <c r="D159" i="3"/>
  <c r="C159" i="3"/>
  <c r="B159" i="3"/>
  <c r="AH158" i="3"/>
  <c r="AG158" i="3"/>
  <c r="AB158" i="3"/>
  <c r="X158" i="3"/>
  <c r="T158" i="3"/>
  <c r="P158" i="3"/>
  <c r="L158" i="3"/>
  <c r="H158" i="3"/>
  <c r="D158" i="3"/>
  <c r="C158" i="3"/>
  <c r="B158" i="3"/>
  <c r="AH157" i="3"/>
  <c r="AG157" i="3"/>
  <c r="AB157" i="3"/>
  <c r="X157" i="3"/>
  <c r="T157" i="3"/>
  <c r="P157" i="3"/>
  <c r="L157" i="3"/>
  <c r="H157" i="3"/>
  <c r="D157" i="3"/>
  <c r="C157" i="3"/>
  <c r="B157" i="3"/>
  <c r="AH156" i="3"/>
  <c r="AG156" i="3"/>
  <c r="AB156" i="3"/>
  <c r="X156" i="3"/>
  <c r="T156" i="3"/>
  <c r="P156" i="3"/>
  <c r="L156" i="3"/>
  <c r="H156" i="3"/>
  <c r="D156" i="3"/>
  <c r="C156" i="3"/>
  <c r="B156" i="3"/>
  <c r="AH155" i="3"/>
  <c r="AG155" i="3"/>
  <c r="AB155" i="3"/>
  <c r="X155" i="3"/>
  <c r="T155" i="3"/>
  <c r="P155" i="3"/>
  <c r="L155" i="3"/>
  <c r="H155" i="3"/>
  <c r="D155" i="3"/>
  <c r="C155" i="3"/>
  <c r="B155" i="3"/>
  <c r="AH154" i="3"/>
  <c r="AG154" i="3"/>
  <c r="AB154" i="3"/>
  <c r="X154" i="3"/>
  <c r="T154" i="3"/>
  <c r="P154" i="3"/>
  <c r="L154" i="3"/>
  <c r="H154" i="3"/>
  <c r="D154" i="3"/>
  <c r="C154" i="3"/>
  <c r="B154" i="3"/>
  <c r="AH153" i="3"/>
  <c r="AG153" i="3"/>
  <c r="AB153" i="3"/>
  <c r="X153" i="3"/>
  <c r="T153" i="3"/>
  <c r="P153" i="3"/>
  <c r="L153" i="3"/>
  <c r="H153" i="3"/>
  <c r="D153" i="3"/>
  <c r="C153" i="3"/>
  <c r="B153" i="3"/>
  <c r="AH152" i="3"/>
  <c r="AG152" i="3"/>
  <c r="AB152" i="3"/>
  <c r="X152" i="3"/>
  <c r="T152" i="3"/>
  <c r="P152" i="3"/>
  <c r="L152" i="3"/>
  <c r="H152" i="3"/>
  <c r="D152" i="3"/>
  <c r="C152" i="3"/>
  <c r="B152" i="3"/>
  <c r="AH151" i="3"/>
  <c r="AG151" i="3"/>
  <c r="AB151" i="3"/>
  <c r="X151" i="3"/>
  <c r="T151" i="3"/>
  <c r="P151" i="3"/>
  <c r="L151" i="3"/>
  <c r="H151" i="3"/>
  <c r="D151" i="3"/>
  <c r="C151" i="3"/>
  <c r="B151" i="3"/>
  <c r="AH150" i="3"/>
  <c r="AG150" i="3"/>
  <c r="AB150" i="3"/>
  <c r="X150" i="3"/>
  <c r="T150" i="3"/>
  <c r="P150" i="3"/>
  <c r="L150" i="3"/>
  <c r="H150" i="3"/>
  <c r="D150" i="3"/>
  <c r="C150" i="3"/>
  <c r="B150" i="3"/>
  <c r="AH149" i="3"/>
  <c r="AG149" i="3"/>
  <c r="AB149" i="3"/>
  <c r="X149" i="3"/>
  <c r="T149" i="3"/>
  <c r="P149" i="3"/>
  <c r="L149" i="3"/>
  <c r="H149" i="3"/>
  <c r="D149" i="3"/>
  <c r="C149" i="3"/>
  <c r="B149" i="3"/>
  <c r="AH148" i="3"/>
  <c r="AG148" i="3"/>
  <c r="AB148" i="3"/>
  <c r="X148" i="3"/>
  <c r="T148" i="3"/>
  <c r="P148" i="3"/>
  <c r="L148" i="3"/>
  <c r="H148" i="3"/>
  <c r="D148" i="3"/>
  <c r="C148" i="3"/>
  <c r="B148" i="3"/>
  <c r="AH147" i="3"/>
  <c r="AG147" i="3"/>
  <c r="AB147" i="3"/>
  <c r="X147" i="3"/>
  <c r="T147" i="3"/>
  <c r="P147" i="3"/>
  <c r="L147" i="3"/>
  <c r="H147" i="3"/>
  <c r="D147" i="3"/>
  <c r="C147" i="3"/>
  <c r="B147" i="3"/>
  <c r="AH146" i="3"/>
  <c r="AG146" i="3"/>
  <c r="AB146" i="3"/>
  <c r="X146" i="3"/>
  <c r="T146" i="3"/>
  <c r="P146" i="3"/>
  <c r="L146" i="3"/>
  <c r="H146" i="3"/>
  <c r="D146" i="3"/>
  <c r="C146" i="3"/>
  <c r="B146" i="3"/>
  <c r="AH145" i="3"/>
  <c r="AG145" i="3"/>
  <c r="AB145" i="3"/>
  <c r="X145" i="3"/>
  <c r="T145" i="3"/>
  <c r="P145" i="3"/>
  <c r="L145" i="3"/>
  <c r="H145" i="3"/>
  <c r="D145" i="3"/>
  <c r="C145" i="3"/>
  <c r="B145" i="3"/>
  <c r="AH144" i="3"/>
  <c r="AG144" i="3"/>
  <c r="AB144" i="3"/>
  <c r="X144" i="3"/>
  <c r="T144" i="3"/>
  <c r="P144" i="3"/>
  <c r="L144" i="3"/>
  <c r="H144" i="3"/>
  <c r="D144" i="3"/>
  <c r="C144" i="3"/>
  <c r="B144" i="3"/>
  <c r="AH143" i="3"/>
  <c r="AG143" i="3"/>
  <c r="AB143" i="3"/>
  <c r="X143" i="3"/>
  <c r="T143" i="3"/>
  <c r="P143" i="3"/>
  <c r="L143" i="3"/>
  <c r="H143" i="3"/>
  <c r="D143" i="3"/>
  <c r="C143" i="3"/>
  <c r="B143" i="3"/>
  <c r="AH142" i="3"/>
  <c r="AG142" i="3"/>
  <c r="AB142" i="3"/>
  <c r="X142" i="3"/>
  <c r="T142" i="3"/>
  <c r="P142" i="3"/>
  <c r="L142" i="3"/>
  <c r="H142" i="3"/>
  <c r="D142" i="3"/>
  <c r="C142" i="3"/>
  <c r="B142" i="3"/>
  <c r="AH141" i="3"/>
  <c r="AG141" i="3"/>
  <c r="AB141" i="3"/>
  <c r="X141" i="3"/>
  <c r="T141" i="3"/>
  <c r="P141" i="3"/>
  <c r="L141" i="3"/>
  <c r="H141" i="3"/>
  <c r="D141" i="3"/>
  <c r="C141" i="3"/>
  <c r="B141" i="3"/>
  <c r="AH140" i="3"/>
  <c r="AG140" i="3"/>
  <c r="AB140" i="3"/>
  <c r="X140" i="3"/>
  <c r="T140" i="3"/>
  <c r="P140" i="3"/>
  <c r="L140" i="3"/>
  <c r="H140" i="3"/>
  <c r="D140" i="3"/>
  <c r="C140" i="3"/>
  <c r="B140" i="3"/>
  <c r="AH139" i="3"/>
  <c r="AG139" i="3"/>
  <c r="AB139" i="3"/>
  <c r="X139" i="3"/>
  <c r="T139" i="3"/>
  <c r="P139" i="3"/>
  <c r="L139" i="3"/>
  <c r="H139" i="3"/>
  <c r="D139" i="3"/>
  <c r="C139" i="3"/>
  <c r="B139" i="3"/>
  <c r="AH138" i="3"/>
  <c r="AG138" i="3"/>
  <c r="AB138" i="3"/>
  <c r="X138" i="3"/>
  <c r="T138" i="3"/>
  <c r="P138" i="3"/>
  <c r="L138" i="3"/>
  <c r="H138" i="3"/>
  <c r="D138" i="3"/>
  <c r="C138" i="3"/>
  <c r="B138" i="3"/>
  <c r="AH137" i="3"/>
  <c r="AG137" i="3"/>
  <c r="AB137" i="3"/>
  <c r="X137" i="3"/>
  <c r="T137" i="3"/>
  <c r="P137" i="3"/>
  <c r="L137" i="3"/>
  <c r="H137" i="3"/>
  <c r="D137" i="3"/>
  <c r="C137" i="3"/>
  <c r="B137" i="3"/>
  <c r="AH136" i="3"/>
  <c r="AG136" i="3"/>
  <c r="AB136" i="3"/>
  <c r="X136" i="3"/>
  <c r="T136" i="3"/>
  <c r="P136" i="3"/>
  <c r="L136" i="3"/>
  <c r="H136" i="3"/>
  <c r="D136" i="3"/>
  <c r="C136" i="3"/>
  <c r="B136" i="3"/>
  <c r="AH135" i="3"/>
  <c r="AG135" i="3"/>
  <c r="AB135" i="3"/>
  <c r="X135" i="3"/>
  <c r="T135" i="3"/>
  <c r="P135" i="3"/>
  <c r="L135" i="3"/>
  <c r="H135" i="3"/>
  <c r="D135" i="3"/>
  <c r="C135" i="3"/>
  <c r="B135" i="3"/>
  <c r="AH134" i="3"/>
  <c r="AG134" i="3"/>
  <c r="AB134" i="3"/>
  <c r="X134" i="3"/>
  <c r="T134" i="3"/>
  <c r="P134" i="3"/>
  <c r="L134" i="3"/>
  <c r="H134" i="3"/>
  <c r="D134" i="3"/>
  <c r="C134" i="3"/>
  <c r="B134" i="3"/>
  <c r="AH133" i="3"/>
  <c r="AG133" i="3"/>
  <c r="AB133" i="3"/>
  <c r="X133" i="3"/>
  <c r="T133" i="3"/>
  <c r="P133" i="3"/>
  <c r="L133" i="3"/>
  <c r="H133" i="3"/>
  <c r="D133" i="3"/>
  <c r="C133" i="3"/>
  <c r="B133" i="3"/>
  <c r="AH132" i="3"/>
  <c r="AG132" i="3"/>
  <c r="AB132" i="3"/>
  <c r="X132" i="3"/>
  <c r="T132" i="3"/>
  <c r="P132" i="3"/>
  <c r="L132" i="3"/>
  <c r="H132" i="3"/>
  <c r="D132" i="3"/>
  <c r="C132" i="3"/>
  <c r="B132" i="3"/>
  <c r="AH131" i="3"/>
  <c r="AG131" i="3"/>
  <c r="AB131" i="3"/>
  <c r="X131" i="3"/>
  <c r="T131" i="3"/>
  <c r="P131" i="3"/>
  <c r="L131" i="3"/>
  <c r="H131" i="3"/>
  <c r="D131" i="3"/>
  <c r="C131" i="3"/>
  <c r="B131" i="3"/>
  <c r="AH130" i="3"/>
  <c r="AG130" i="3"/>
  <c r="AB130" i="3"/>
  <c r="X130" i="3"/>
  <c r="T130" i="3"/>
  <c r="P130" i="3"/>
  <c r="L130" i="3"/>
  <c r="H130" i="3"/>
  <c r="D130" i="3"/>
  <c r="C130" i="3"/>
  <c r="B130" i="3"/>
  <c r="AH129" i="3"/>
  <c r="AG129" i="3"/>
  <c r="AB129" i="3"/>
  <c r="X129" i="3"/>
  <c r="T129" i="3"/>
  <c r="P129" i="3"/>
  <c r="L129" i="3"/>
  <c r="H129" i="3"/>
  <c r="D129" i="3"/>
  <c r="C129" i="3"/>
  <c r="B129" i="3"/>
  <c r="AH128" i="3"/>
  <c r="AG128" i="3"/>
  <c r="AB128" i="3"/>
  <c r="X128" i="3"/>
  <c r="T128" i="3"/>
  <c r="P128" i="3"/>
  <c r="L128" i="3"/>
  <c r="H128" i="3"/>
  <c r="D128" i="3"/>
  <c r="C128" i="3"/>
  <c r="B128" i="3"/>
  <c r="AH127" i="3"/>
  <c r="AG127" i="3"/>
  <c r="AB127" i="3"/>
  <c r="X127" i="3"/>
  <c r="T127" i="3"/>
  <c r="P127" i="3"/>
  <c r="L127" i="3"/>
  <c r="H127" i="3"/>
  <c r="D127" i="3"/>
  <c r="C127" i="3"/>
  <c r="B127" i="3"/>
  <c r="AH126" i="3"/>
  <c r="AG126" i="3"/>
  <c r="AB126" i="3"/>
  <c r="X126" i="3"/>
  <c r="T126" i="3"/>
  <c r="P126" i="3"/>
  <c r="L126" i="3"/>
  <c r="H126" i="3"/>
  <c r="D126" i="3"/>
  <c r="C126" i="3"/>
  <c r="B126" i="3"/>
  <c r="AH125" i="3"/>
  <c r="AG125" i="3"/>
  <c r="AB125" i="3"/>
  <c r="X125" i="3"/>
  <c r="T125" i="3"/>
  <c r="P125" i="3"/>
  <c r="L125" i="3"/>
  <c r="H125" i="3"/>
  <c r="D125" i="3"/>
  <c r="C125" i="3"/>
  <c r="B125" i="3"/>
  <c r="AH124" i="3"/>
  <c r="AG124" i="3"/>
  <c r="AB124" i="3"/>
  <c r="X124" i="3"/>
  <c r="T124" i="3"/>
  <c r="P124" i="3"/>
  <c r="L124" i="3"/>
  <c r="H124" i="3"/>
  <c r="D124" i="3"/>
  <c r="C124" i="3"/>
  <c r="B124" i="3"/>
  <c r="AH123" i="3"/>
  <c r="AG123" i="3"/>
  <c r="AB123" i="3"/>
  <c r="X123" i="3"/>
  <c r="T123" i="3"/>
  <c r="P123" i="3"/>
  <c r="L123" i="3"/>
  <c r="H123" i="3"/>
  <c r="D123" i="3"/>
  <c r="C123" i="3"/>
  <c r="B123" i="3"/>
  <c r="AH122" i="3"/>
  <c r="AG122" i="3"/>
  <c r="AB122" i="3"/>
  <c r="X122" i="3"/>
  <c r="T122" i="3"/>
  <c r="P122" i="3"/>
  <c r="L122" i="3"/>
  <c r="H122" i="3"/>
  <c r="D122" i="3"/>
  <c r="C122" i="3"/>
  <c r="B122" i="3"/>
  <c r="AH121" i="3"/>
  <c r="AG121" i="3"/>
  <c r="AB121" i="3"/>
  <c r="X121" i="3"/>
  <c r="T121" i="3"/>
  <c r="P121" i="3"/>
  <c r="L121" i="3"/>
  <c r="H121" i="3"/>
  <c r="D121" i="3"/>
  <c r="C121" i="3"/>
  <c r="B121" i="3"/>
  <c r="AH120" i="3"/>
  <c r="AG120" i="3"/>
  <c r="AB120" i="3"/>
  <c r="X120" i="3"/>
  <c r="T120" i="3"/>
  <c r="P120" i="3"/>
  <c r="L120" i="3"/>
  <c r="H120" i="3"/>
  <c r="D120" i="3"/>
  <c r="C120" i="3"/>
  <c r="B120" i="3"/>
  <c r="AH119" i="3"/>
  <c r="AG119" i="3"/>
  <c r="AB119" i="3"/>
  <c r="X119" i="3"/>
  <c r="T119" i="3"/>
  <c r="P119" i="3"/>
  <c r="L119" i="3"/>
  <c r="H119" i="3"/>
  <c r="D119" i="3"/>
  <c r="C119" i="3"/>
  <c r="B119" i="3"/>
  <c r="AH118" i="3"/>
  <c r="AG118" i="3"/>
  <c r="AB118" i="3"/>
  <c r="X118" i="3"/>
  <c r="T118" i="3"/>
  <c r="P118" i="3"/>
  <c r="L118" i="3"/>
  <c r="H118" i="3"/>
  <c r="D118" i="3"/>
  <c r="C118" i="3"/>
  <c r="B118" i="3"/>
  <c r="AH117" i="3"/>
  <c r="AG117" i="3"/>
  <c r="AB117" i="3"/>
  <c r="X117" i="3"/>
  <c r="T117" i="3"/>
  <c r="P117" i="3"/>
  <c r="L117" i="3"/>
  <c r="H117" i="3"/>
  <c r="D117" i="3"/>
  <c r="C117" i="3"/>
  <c r="B117" i="3"/>
  <c r="AH116" i="3"/>
  <c r="AG116" i="3"/>
  <c r="AB116" i="3"/>
  <c r="X116" i="3"/>
  <c r="T116" i="3"/>
  <c r="P116" i="3"/>
  <c r="L116" i="3"/>
  <c r="H116" i="3"/>
  <c r="D116" i="3"/>
  <c r="C116" i="3"/>
  <c r="B116" i="3"/>
  <c r="AH115" i="3"/>
  <c r="AG115" i="3"/>
  <c r="AB115" i="3"/>
  <c r="X115" i="3"/>
  <c r="T115" i="3"/>
  <c r="P115" i="3"/>
  <c r="L115" i="3"/>
  <c r="H115" i="3"/>
  <c r="D115" i="3"/>
  <c r="C115" i="3"/>
  <c r="B115" i="3"/>
  <c r="AH114" i="3"/>
  <c r="AG114" i="3"/>
  <c r="AB114" i="3"/>
  <c r="X114" i="3"/>
  <c r="T114" i="3"/>
  <c r="P114" i="3"/>
  <c r="L114" i="3"/>
  <c r="H114" i="3"/>
  <c r="D114" i="3"/>
  <c r="C114" i="3"/>
  <c r="B114" i="3"/>
  <c r="AH113" i="3"/>
  <c r="AG113" i="3"/>
  <c r="AB113" i="3"/>
  <c r="X113" i="3"/>
  <c r="T113" i="3"/>
  <c r="P113" i="3"/>
  <c r="L113" i="3"/>
  <c r="H113" i="3"/>
  <c r="D113" i="3"/>
  <c r="C113" i="3"/>
  <c r="B113" i="3"/>
  <c r="AH112" i="3"/>
  <c r="AG112" i="3"/>
  <c r="AB112" i="3"/>
  <c r="X112" i="3"/>
  <c r="T112" i="3"/>
  <c r="P112" i="3"/>
  <c r="L112" i="3"/>
  <c r="H112" i="3"/>
  <c r="D112" i="3"/>
  <c r="C112" i="3"/>
  <c r="B112" i="3"/>
  <c r="AH111" i="3"/>
  <c r="AG111" i="3"/>
  <c r="AB111" i="3"/>
  <c r="X111" i="3"/>
  <c r="T111" i="3"/>
  <c r="P111" i="3"/>
  <c r="L111" i="3"/>
  <c r="H111" i="3"/>
  <c r="D111" i="3"/>
  <c r="C111" i="3"/>
  <c r="B111" i="3"/>
  <c r="AH110" i="3"/>
  <c r="AG110" i="3"/>
  <c r="AB110" i="3"/>
  <c r="X110" i="3"/>
  <c r="T110" i="3"/>
  <c r="P110" i="3"/>
  <c r="L110" i="3"/>
  <c r="H110" i="3"/>
  <c r="D110" i="3"/>
  <c r="C110" i="3"/>
  <c r="B110" i="3"/>
  <c r="AH109" i="3"/>
  <c r="AG109" i="3"/>
  <c r="AB109" i="3"/>
  <c r="X109" i="3"/>
  <c r="T109" i="3"/>
  <c r="P109" i="3"/>
  <c r="L109" i="3"/>
  <c r="H109" i="3"/>
  <c r="D109" i="3"/>
  <c r="C109" i="3"/>
  <c r="B109" i="3"/>
  <c r="AH108" i="3"/>
  <c r="AG108" i="3"/>
  <c r="AB108" i="3"/>
  <c r="X108" i="3"/>
  <c r="T108" i="3"/>
  <c r="P108" i="3"/>
  <c r="L108" i="3"/>
  <c r="H108" i="3"/>
  <c r="D108" i="3"/>
  <c r="C108" i="3"/>
  <c r="B108" i="3"/>
  <c r="AH107" i="3"/>
  <c r="AG107" i="3"/>
  <c r="AB107" i="3"/>
  <c r="X107" i="3"/>
  <c r="T107" i="3"/>
  <c r="P107" i="3"/>
  <c r="L107" i="3"/>
  <c r="H107" i="3"/>
  <c r="D107" i="3"/>
  <c r="C107" i="3"/>
  <c r="B107" i="3"/>
  <c r="AH106" i="3"/>
  <c r="AG106" i="3"/>
  <c r="AB106" i="3"/>
  <c r="X106" i="3"/>
  <c r="T106" i="3"/>
  <c r="P106" i="3"/>
  <c r="L106" i="3"/>
  <c r="H106" i="3"/>
  <c r="D106" i="3"/>
  <c r="C106" i="3"/>
  <c r="B106" i="3"/>
  <c r="AH105" i="3"/>
  <c r="AG105" i="3"/>
  <c r="AB105" i="3"/>
  <c r="X105" i="3"/>
  <c r="T105" i="3"/>
  <c r="P105" i="3"/>
  <c r="L105" i="3"/>
  <c r="H105" i="3"/>
  <c r="D105" i="3"/>
  <c r="C105" i="3"/>
  <c r="B105" i="3"/>
  <c r="AH104" i="3"/>
  <c r="AG104" i="3"/>
  <c r="AB104" i="3"/>
  <c r="X104" i="3"/>
  <c r="T104" i="3"/>
  <c r="P104" i="3"/>
  <c r="L104" i="3"/>
  <c r="H104" i="3"/>
  <c r="D104" i="3"/>
  <c r="C104" i="3"/>
  <c r="B104" i="3"/>
  <c r="AH103" i="3"/>
  <c r="AG103" i="3"/>
  <c r="AB103" i="3"/>
  <c r="X103" i="3"/>
  <c r="T103" i="3"/>
  <c r="P103" i="3"/>
  <c r="L103" i="3"/>
  <c r="H103" i="3"/>
  <c r="D103" i="3"/>
  <c r="C103" i="3"/>
  <c r="B103" i="3"/>
  <c r="AH102" i="3"/>
  <c r="AG102" i="3"/>
  <c r="AB102" i="3"/>
  <c r="X102" i="3"/>
  <c r="T102" i="3"/>
  <c r="P102" i="3"/>
  <c r="L102" i="3"/>
  <c r="H102" i="3"/>
  <c r="D102" i="3"/>
  <c r="C102" i="3"/>
  <c r="B102" i="3"/>
  <c r="AH101" i="3"/>
  <c r="AG101" i="3"/>
  <c r="AB101" i="3"/>
  <c r="X101" i="3"/>
  <c r="T101" i="3"/>
  <c r="P101" i="3"/>
  <c r="L101" i="3"/>
  <c r="H101" i="3"/>
  <c r="D101" i="3"/>
  <c r="C101" i="3"/>
  <c r="B101" i="3"/>
  <c r="AH100" i="3"/>
  <c r="AG100" i="3"/>
  <c r="AB100" i="3"/>
  <c r="X100" i="3"/>
  <c r="T100" i="3"/>
  <c r="P100" i="3"/>
  <c r="L100" i="3"/>
  <c r="H100" i="3"/>
  <c r="D100" i="3"/>
  <c r="C100" i="3"/>
  <c r="B100" i="3"/>
  <c r="AH99" i="3"/>
  <c r="AG99" i="3"/>
  <c r="AB99" i="3"/>
  <c r="X99" i="3"/>
  <c r="T99" i="3"/>
  <c r="P99" i="3"/>
  <c r="L99" i="3"/>
  <c r="H99" i="3"/>
  <c r="D99" i="3"/>
  <c r="C99" i="3"/>
  <c r="B99" i="3"/>
  <c r="AH98" i="3"/>
  <c r="AG98" i="3"/>
  <c r="AB98" i="3"/>
  <c r="X98" i="3"/>
  <c r="T98" i="3"/>
  <c r="P98" i="3"/>
  <c r="L98" i="3"/>
  <c r="H98" i="3"/>
  <c r="D98" i="3"/>
  <c r="C98" i="3"/>
  <c r="B98" i="3"/>
  <c r="AH97" i="3"/>
  <c r="AG97" i="3"/>
  <c r="AB97" i="3"/>
  <c r="X97" i="3"/>
  <c r="T97" i="3"/>
  <c r="P97" i="3"/>
  <c r="L97" i="3"/>
  <c r="H97" i="3"/>
  <c r="D97" i="3"/>
  <c r="C97" i="3"/>
  <c r="B97" i="3"/>
  <c r="AH96" i="3"/>
  <c r="AG96" i="3"/>
  <c r="AB96" i="3"/>
  <c r="X96" i="3"/>
  <c r="T96" i="3"/>
  <c r="P96" i="3"/>
  <c r="L96" i="3"/>
  <c r="H96" i="3"/>
  <c r="D96" i="3"/>
  <c r="C96" i="3"/>
  <c r="B96" i="3"/>
  <c r="AH95" i="3"/>
  <c r="AG95" i="3"/>
  <c r="AB95" i="3"/>
  <c r="X95" i="3"/>
  <c r="T95" i="3"/>
  <c r="P95" i="3"/>
  <c r="L95" i="3"/>
  <c r="H95" i="3"/>
  <c r="D95" i="3"/>
  <c r="C95" i="3"/>
  <c r="B95" i="3"/>
  <c r="AH94" i="3"/>
  <c r="AG94" i="3"/>
  <c r="AB94" i="3"/>
  <c r="X94" i="3"/>
  <c r="T94" i="3"/>
  <c r="P94" i="3"/>
  <c r="L94" i="3"/>
  <c r="H94" i="3"/>
  <c r="D94" i="3"/>
  <c r="C94" i="3"/>
  <c r="B94" i="3"/>
  <c r="AH93" i="3"/>
  <c r="AG93" i="3"/>
  <c r="AB93" i="3"/>
  <c r="X93" i="3"/>
  <c r="T93" i="3"/>
  <c r="P93" i="3"/>
  <c r="L93" i="3"/>
  <c r="H93" i="3"/>
  <c r="D93" i="3"/>
  <c r="C93" i="3"/>
  <c r="B93" i="3"/>
  <c r="AH92" i="3"/>
  <c r="AG92" i="3"/>
  <c r="AB92" i="3"/>
  <c r="X92" i="3"/>
  <c r="T92" i="3"/>
  <c r="P92" i="3"/>
  <c r="L92" i="3"/>
  <c r="H92" i="3"/>
  <c r="D92" i="3"/>
  <c r="C92" i="3"/>
  <c r="B92" i="3"/>
  <c r="AH91" i="3"/>
  <c r="AG91" i="3"/>
  <c r="AB91" i="3"/>
  <c r="X91" i="3"/>
  <c r="T91" i="3"/>
  <c r="P91" i="3"/>
  <c r="L91" i="3"/>
  <c r="H91" i="3"/>
  <c r="D91" i="3"/>
  <c r="C91" i="3"/>
  <c r="B91" i="3"/>
  <c r="AH90" i="3"/>
  <c r="AG90" i="3"/>
  <c r="AB90" i="3"/>
  <c r="X90" i="3"/>
  <c r="T90" i="3"/>
  <c r="P90" i="3"/>
  <c r="L90" i="3"/>
  <c r="H90" i="3"/>
  <c r="D90" i="3"/>
  <c r="C90" i="3"/>
  <c r="B90" i="3"/>
  <c r="AH89" i="3"/>
  <c r="AG89" i="3"/>
  <c r="AB89" i="3"/>
  <c r="X89" i="3"/>
  <c r="T89" i="3"/>
  <c r="P89" i="3"/>
  <c r="L89" i="3"/>
  <c r="H89" i="3"/>
  <c r="D89" i="3"/>
  <c r="C89" i="3"/>
  <c r="B89" i="3"/>
  <c r="AH88" i="3"/>
  <c r="AG88" i="3"/>
  <c r="AB88" i="3"/>
  <c r="X88" i="3"/>
  <c r="T88" i="3"/>
  <c r="P88" i="3"/>
  <c r="L88" i="3"/>
  <c r="H88" i="3"/>
  <c r="D88" i="3"/>
  <c r="C88" i="3"/>
  <c r="B88" i="3"/>
  <c r="AH87" i="3"/>
  <c r="AG87" i="3"/>
  <c r="AB87" i="3"/>
  <c r="X87" i="3"/>
  <c r="T87" i="3"/>
  <c r="P87" i="3"/>
  <c r="L87" i="3"/>
  <c r="H87" i="3"/>
  <c r="D87" i="3"/>
  <c r="C87" i="3"/>
  <c r="B87" i="3"/>
  <c r="AH86" i="3"/>
  <c r="AG86" i="3"/>
  <c r="AB86" i="3"/>
  <c r="X86" i="3"/>
  <c r="T86" i="3"/>
  <c r="P86" i="3"/>
  <c r="L86" i="3"/>
  <c r="H86" i="3"/>
  <c r="D86" i="3"/>
  <c r="C86" i="3"/>
  <c r="B86" i="3"/>
  <c r="AH85" i="3"/>
  <c r="AG85" i="3"/>
  <c r="AB85" i="3"/>
  <c r="X85" i="3"/>
  <c r="T85" i="3"/>
  <c r="P85" i="3"/>
  <c r="L85" i="3"/>
  <c r="H85" i="3"/>
  <c r="D85" i="3"/>
  <c r="C85" i="3"/>
  <c r="B85" i="3"/>
  <c r="AH84" i="3"/>
  <c r="AG84" i="3"/>
  <c r="AB84" i="3"/>
  <c r="X84" i="3"/>
  <c r="T84" i="3"/>
  <c r="P84" i="3"/>
  <c r="L84" i="3"/>
  <c r="H84" i="3"/>
  <c r="D84" i="3"/>
  <c r="C84" i="3"/>
  <c r="B84" i="3"/>
  <c r="AH83" i="3"/>
  <c r="AG83" i="3"/>
  <c r="AB83" i="3"/>
  <c r="X83" i="3"/>
  <c r="T83" i="3"/>
  <c r="P83" i="3"/>
  <c r="L83" i="3"/>
  <c r="H83" i="3"/>
  <c r="D83" i="3"/>
  <c r="C83" i="3"/>
  <c r="B83" i="3"/>
  <c r="AH82" i="3"/>
  <c r="AG82" i="3"/>
  <c r="AB82" i="3"/>
  <c r="X82" i="3"/>
  <c r="T82" i="3"/>
  <c r="P82" i="3"/>
  <c r="L82" i="3"/>
  <c r="H82" i="3"/>
  <c r="D82" i="3"/>
  <c r="C82" i="3"/>
  <c r="B82" i="3"/>
  <c r="AH81" i="3"/>
  <c r="AG81" i="3"/>
  <c r="AB81" i="3"/>
  <c r="X81" i="3"/>
  <c r="T81" i="3"/>
  <c r="P81" i="3"/>
  <c r="L81" i="3"/>
  <c r="H81" i="3"/>
  <c r="D81" i="3"/>
  <c r="C81" i="3"/>
  <c r="B81" i="3"/>
  <c r="AH80" i="3"/>
  <c r="AG80" i="3"/>
  <c r="AB80" i="3"/>
  <c r="X80" i="3"/>
  <c r="T80" i="3"/>
  <c r="P80" i="3"/>
  <c r="L80" i="3"/>
  <c r="H80" i="3"/>
  <c r="D80" i="3"/>
  <c r="C80" i="3"/>
  <c r="B80" i="3"/>
  <c r="AH79" i="3"/>
  <c r="AG79" i="3"/>
  <c r="AB79" i="3"/>
  <c r="X79" i="3"/>
  <c r="T79" i="3"/>
  <c r="P79" i="3"/>
  <c r="L79" i="3"/>
  <c r="H79" i="3"/>
  <c r="D79" i="3"/>
  <c r="C79" i="3"/>
  <c r="B79" i="3"/>
  <c r="AH78" i="3"/>
  <c r="AG78" i="3"/>
  <c r="AB78" i="3"/>
  <c r="X78" i="3"/>
  <c r="T78" i="3"/>
  <c r="P78" i="3"/>
  <c r="L78" i="3"/>
  <c r="H78" i="3"/>
  <c r="D78" i="3"/>
  <c r="C78" i="3"/>
  <c r="B78" i="3"/>
  <c r="AH77" i="3"/>
  <c r="AG77" i="3"/>
  <c r="AB77" i="3"/>
  <c r="X77" i="3"/>
  <c r="T77" i="3"/>
  <c r="P77" i="3"/>
  <c r="L77" i="3"/>
  <c r="H77" i="3"/>
  <c r="D77" i="3"/>
  <c r="C77" i="3"/>
  <c r="B77" i="3"/>
  <c r="AH76" i="3"/>
  <c r="AG76" i="3"/>
  <c r="AB76" i="3"/>
  <c r="X76" i="3"/>
  <c r="T76" i="3"/>
  <c r="P76" i="3"/>
  <c r="L76" i="3"/>
  <c r="H76" i="3"/>
  <c r="D76" i="3"/>
  <c r="C76" i="3"/>
  <c r="B76" i="3"/>
  <c r="AH75" i="3"/>
  <c r="AG75" i="3"/>
  <c r="AB75" i="3"/>
  <c r="X75" i="3"/>
  <c r="T75" i="3"/>
  <c r="P75" i="3"/>
  <c r="L75" i="3"/>
  <c r="H75" i="3"/>
  <c r="D75" i="3"/>
  <c r="C75" i="3"/>
  <c r="B75" i="3"/>
  <c r="AH74" i="3"/>
  <c r="AG74" i="3"/>
  <c r="AB74" i="3"/>
  <c r="X74" i="3"/>
  <c r="T74" i="3"/>
  <c r="P74" i="3"/>
  <c r="L74" i="3"/>
  <c r="H74" i="3"/>
  <c r="D74" i="3"/>
  <c r="C74" i="3"/>
  <c r="B74" i="3"/>
  <c r="AH73" i="3"/>
  <c r="AG73" i="3"/>
  <c r="AB73" i="3"/>
  <c r="X73" i="3"/>
  <c r="T73" i="3"/>
  <c r="P73" i="3"/>
  <c r="L73" i="3"/>
  <c r="H73" i="3"/>
  <c r="D73" i="3"/>
  <c r="C73" i="3"/>
  <c r="B73" i="3"/>
  <c r="AH72" i="3"/>
  <c r="AG72" i="3"/>
  <c r="AB72" i="3"/>
  <c r="X72" i="3"/>
  <c r="T72" i="3"/>
  <c r="P72" i="3"/>
  <c r="L72" i="3"/>
  <c r="H72" i="3"/>
  <c r="D72" i="3"/>
  <c r="C72" i="3"/>
  <c r="B72" i="3"/>
  <c r="AH71" i="3"/>
  <c r="AG71" i="3"/>
  <c r="AB71" i="3"/>
  <c r="X71" i="3"/>
  <c r="T71" i="3"/>
  <c r="P71" i="3"/>
  <c r="L71" i="3"/>
  <c r="H71" i="3"/>
  <c r="D71" i="3"/>
  <c r="C71" i="3"/>
  <c r="B71" i="3"/>
  <c r="AH70" i="3"/>
  <c r="AG70" i="3"/>
  <c r="AB70" i="3"/>
  <c r="X70" i="3"/>
  <c r="T70" i="3"/>
  <c r="P70" i="3"/>
  <c r="L70" i="3"/>
  <c r="H70" i="3"/>
  <c r="D70" i="3"/>
  <c r="C70" i="3"/>
  <c r="B70" i="3"/>
  <c r="AH69" i="3"/>
  <c r="AG69" i="3"/>
  <c r="AB69" i="3"/>
  <c r="X69" i="3"/>
  <c r="T69" i="3"/>
  <c r="P69" i="3"/>
  <c r="L69" i="3"/>
  <c r="H69" i="3"/>
  <c r="D69" i="3"/>
  <c r="C69" i="3"/>
  <c r="B69" i="3"/>
  <c r="AH68" i="3"/>
  <c r="AG68" i="3"/>
  <c r="AB68" i="3"/>
  <c r="X68" i="3"/>
  <c r="T68" i="3"/>
  <c r="P68" i="3"/>
  <c r="L68" i="3"/>
  <c r="H68" i="3"/>
  <c r="D68" i="3"/>
  <c r="C68" i="3"/>
  <c r="B68" i="3"/>
  <c r="AH67" i="3"/>
  <c r="AG67" i="3"/>
  <c r="AB67" i="3"/>
  <c r="X67" i="3"/>
  <c r="T67" i="3"/>
  <c r="P67" i="3"/>
  <c r="L67" i="3"/>
  <c r="H67" i="3"/>
  <c r="D67" i="3"/>
  <c r="C67" i="3"/>
  <c r="B67" i="3"/>
  <c r="AH66" i="3"/>
  <c r="AG66" i="3"/>
  <c r="AB66" i="3"/>
  <c r="X66" i="3"/>
  <c r="T66" i="3"/>
  <c r="P66" i="3"/>
  <c r="L66" i="3"/>
  <c r="H66" i="3"/>
  <c r="D66" i="3"/>
  <c r="C66" i="3"/>
  <c r="B66" i="3"/>
  <c r="AH65" i="3"/>
  <c r="AG65" i="3"/>
  <c r="AB65" i="3"/>
  <c r="X65" i="3"/>
  <c r="T65" i="3"/>
  <c r="P65" i="3"/>
  <c r="L65" i="3"/>
  <c r="H65" i="3"/>
  <c r="D65" i="3"/>
  <c r="C65" i="3"/>
  <c r="B65" i="3"/>
  <c r="AH64" i="3"/>
  <c r="AG64" i="3"/>
  <c r="AB64" i="3"/>
  <c r="X64" i="3"/>
  <c r="T64" i="3"/>
  <c r="P64" i="3"/>
  <c r="L64" i="3"/>
  <c r="H64" i="3"/>
  <c r="D64" i="3"/>
  <c r="C64" i="3"/>
  <c r="B64" i="3"/>
  <c r="AH63" i="3"/>
  <c r="AG63" i="3"/>
  <c r="AB63" i="3"/>
  <c r="X63" i="3"/>
  <c r="T63" i="3"/>
  <c r="P63" i="3"/>
  <c r="L63" i="3"/>
  <c r="H63" i="3"/>
  <c r="D63" i="3"/>
  <c r="C63" i="3"/>
  <c r="B63" i="3"/>
  <c r="AH62" i="3"/>
  <c r="AG62" i="3"/>
  <c r="AB62" i="3"/>
  <c r="X62" i="3"/>
  <c r="T62" i="3"/>
  <c r="P62" i="3"/>
  <c r="L62" i="3"/>
  <c r="H62" i="3"/>
  <c r="D62" i="3"/>
  <c r="C62" i="3"/>
  <c r="B62" i="3"/>
  <c r="AH61" i="3"/>
  <c r="AG61" i="3"/>
  <c r="AB61" i="3"/>
  <c r="X61" i="3"/>
  <c r="T61" i="3"/>
  <c r="P61" i="3"/>
  <c r="L61" i="3"/>
  <c r="H61" i="3"/>
  <c r="D61" i="3"/>
  <c r="C61" i="3"/>
  <c r="B61" i="3"/>
  <c r="AH60" i="3"/>
  <c r="AG60" i="3"/>
  <c r="AB60" i="3"/>
  <c r="X60" i="3"/>
  <c r="T60" i="3"/>
  <c r="P60" i="3"/>
  <c r="L60" i="3"/>
  <c r="H60" i="3"/>
  <c r="D60" i="3"/>
  <c r="C60" i="3"/>
  <c r="B60" i="3"/>
  <c r="AH59" i="3"/>
  <c r="AG59" i="3"/>
  <c r="AB59" i="3"/>
  <c r="X59" i="3"/>
  <c r="T59" i="3"/>
  <c r="P59" i="3"/>
  <c r="L59" i="3"/>
  <c r="H59" i="3"/>
  <c r="D59" i="3"/>
  <c r="C59" i="3"/>
  <c r="B59" i="3"/>
  <c r="AH58" i="3"/>
  <c r="AG58" i="3"/>
  <c r="AB58" i="3"/>
  <c r="X58" i="3"/>
  <c r="T58" i="3"/>
  <c r="P58" i="3"/>
  <c r="L58" i="3"/>
  <c r="H58" i="3"/>
  <c r="D58" i="3"/>
  <c r="C58" i="3"/>
  <c r="B58" i="3"/>
  <c r="AH57" i="3"/>
  <c r="AG57" i="3"/>
  <c r="AB57" i="3"/>
  <c r="X57" i="3"/>
  <c r="T57" i="3"/>
  <c r="P57" i="3"/>
  <c r="L57" i="3"/>
  <c r="H57" i="3"/>
  <c r="D57" i="3"/>
  <c r="C57" i="3"/>
  <c r="B57" i="3"/>
  <c r="AH56" i="3"/>
  <c r="AG56" i="3"/>
  <c r="AB56" i="3"/>
  <c r="X56" i="3"/>
  <c r="T56" i="3"/>
  <c r="P56" i="3"/>
  <c r="L56" i="3"/>
  <c r="H56" i="3"/>
  <c r="D56" i="3"/>
  <c r="C56" i="3"/>
  <c r="B56" i="3"/>
  <c r="AH55" i="3"/>
  <c r="AG55" i="3"/>
  <c r="AB55" i="3"/>
  <c r="X55" i="3"/>
  <c r="T55" i="3"/>
  <c r="P55" i="3"/>
  <c r="L55" i="3"/>
  <c r="H55" i="3"/>
  <c r="D55" i="3"/>
  <c r="C55" i="3"/>
  <c r="B55" i="3"/>
  <c r="AH54" i="3"/>
  <c r="AG54" i="3"/>
  <c r="AB54" i="3"/>
  <c r="X54" i="3"/>
  <c r="T54" i="3"/>
  <c r="P54" i="3"/>
  <c r="L54" i="3"/>
  <c r="H54" i="3"/>
  <c r="D54" i="3"/>
  <c r="C54" i="3"/>
  <c r="B54" i="3"/>
  <c r="AH53" i="3"/>
  <c r="AG53" i="3"/>
  <c r="AB53" i="3"/>
  <c r="X53" i="3"/>
  <c r="T53" i="3"/>
  <c r="P53" i="3"/>
  <c r="L53" i="3"/>
  <c r="H53" i="3"/>
  <c r="D53" i="3"/>
  <c r="C53" i="3"/>
  <c r="B53" i="3"/>
  <c r="AH52" i="3"/>
  <c r="AG52" i="3"/>
  <c r="AB52" i="3"/>
  <c r="X52" i="3"/>
  <c r="T52" i="3"/>
  <c r="P52" i="3"/>
  <c r="L52" i="3"/>
  <c r="H52" i="3"/>
  <c r="D52" i="3"/>
  <c r="C52" i="3"/>
  <c r="B52" i="3"/>
  <c r="AH51" i="3"/>
  <c r="AG51" i="3"/>
  <c r="AB51" i="3"/>
  <c r="X51" i="3"/>
  <c r="T51" i="3"/>
  <c r="P51" i="3"/>
  <c r="L51" i="3"/>
  <c r="H51" i="3"/>
  <c r="D51" i="3"/>
  <c r="C51" i="3"/>
  <c r="B51" i="3"/>
  <c r="AH50" i="3"/>
  <c r="AG50" i="3"/>
  <c r="AB50" i="3"/>
  <c r="X50" i="3"/>
  <c r="T50" i="3"/>
  <c r="P50" i="3"/>
  <c r="L50" i="3"/>
  <c r="H50" i="3"/>
  <c r="D50" i="3"/>
  <c r="C50" i="3"/>
  <c r="B50" i="3"/>
  <c r="AH49" i="3"/>
  <c r="AG49" i="3"/>
  <c r="AB49" i="3"/>
  <c r="X49" i="3"/>
  <c r="T49" i="3"/>
  <c r="P49" i="3"/>
  <c r="L49" i="3"/>
  <c r="H49" i="3"/>
  <c r="D49" i="3"/>
  <c r="C49" i="3"/>
  <c r="B49" i="3"/>
  <c r="AH48" i="3"/>
  <c r="AG48" i="3"/>
  <c r="AB48" i="3"/>
  <c r="X48" i="3"/>
  <c r="T48" i="3"/>
  <c r="P48" i="3"/>
  <c r="L48" i="3"/>
  <c r="H48" i="3"/>
  <c r="D48" i="3"/>
  <c r="C48" i="3"/>
  <c r="B48" i="3"/>
  <c r="AH47" i="3"/>
  <c r="AG47" i="3"/>
  <c r="AB47" i="3"/>
  <c r="X47" i="3"/>
  <c r="T47" i="3"/>
  <c r="P47" i="3"/>
  <c r="L47" i="3"/>
  <c r="H47" i="3"/>
  <c r="D47" i="3"/>
  <c r="C47" i="3"/>
  <c r="B47" i="3"/>
  <c r="AH46" i="3"/>
  <c r="AG46" i="3"/>
  <c r="AB46" i="3"/>
  <c r="X46" i="3"/>
  <c r="T46" i="3"/>
  <c r="P46" i="3"/>
  <c r="L46" i="3"/>
  <c r="H46" i="3"/>
  <c r="D46" i="3"/>
  <c r="C46" i="3"/>
  <c r="B46" i="3"/>
  <c r="AH45" i="3"/>
  <c r="AG45" i="3"/>
  <c r="AB45" i="3"/>
  <c r="X45" i="3"/>
  <c r="T45" i="3"/>
  <c r="P45" i="3"/>
  <c r="L45" i="3"/>
  <c r="H45" i="3"/>
  <c r="D45" i="3"/>
  <c r="C45" i="3"/>
  <c r="B45" i="3"/>
  <c r="AH44" i="3"/>
  <c r="AG44" i="3"/>
  <c r="AB44" i="3"/>
  <c r="X44" i="3"/>
  <c r="T44" i="3"/>
  <c r="P44" i="3"/>
  <c r="L44" i="3"/>
  <c r="H44" i="3"/>
  <c r="D44" i="3"/>
  <c r="C44" i="3"/>
  <c r="B44" i="3"/>
  <c r="AH43" i="3"/>
  <c r="AG43" i="3"/>
  <c r="AB43" i="3"/>
  <c r="X43" i="3"/>
  <c r="T43" i="3"/>
  <c r="P43" i="3"/>
  <c r="L43" i="3"/>
  <c r="H43" i="3"/>
  <c r="D43" i="3"/>
  <c r="C43" i="3"/>
  <c r="B43" i="3"/>
  <c r="AH42" i="3"/>
  <c r="AG42" i="3"/>
  <c r="AB42" i="3"/>
  <c r="X42" i="3"/>
  <c r="T42" i="3"/>
  <c r="P42" i="3"/>
  <c r="L42" i="3"/>
  <c r="H42" i="3"/>
  <c r="D42" i="3"/>
  <c r="C42" i="3"/>
  <c r="B42" i="3"/>
  <c r="AH41" i="3"/>
  <c r="AG41" i="3"/>
  <c r="AB41" i="3"/>
  <c r="X41" i="3"/>
  <c r="T41" i="3"/>
  <c r="P41" i="3"/>
  <c r="L41" i="3"/>
  <c r="H41" i="3"/>
  <c r="D41" i="3"/>
  <c r="C41" i="3"/>
  <c r="B41" i="3"/>
  <c r="AH40" i="3"/>
  <c r="AG40" i="3"/>
  <c r="AB40" i="3"/>
  <c r="X40" i="3"/>
  <c r="T40" i="3"/>
  <c r="P40" i="3"/>
  <c r="L40" i="3"/>
  <c r="H40" i="3"/>
  <c r="D40" i="3"/>
  <c r="C40" i="3"/>
  <c r="B40" i="3"/>
  <c r="AH39" i="3"/>
  <c r="AG39" i="3"/>
  <c r="AB39" i="3"/>
  <c r="X39" i="3"/>
  <c r="T39" i="3"/>
  <c r="P39" i="3"/>
  <c r="L39" i="3"/>
  <c r="H39" i="3"/>
  <c r="D39" i="3"/>
  <c r="C39" i="3"/>
  <c r="B39" i="3"/>
  <c r="AH38" i="3"/>
  <c r="AG38" i="3"/>
  <c r="AB38" i="3"/>
  <c r="X38" i="3"/>
  <c r="T38" i="3"/>
  <c r="P38" i="3"/>
  <c r="L38" i="3"/>
  <c r="H38" i="3"/>
  <c r="D38" i="3"/>
  <c r="C38" i="3"/>
  <c r="B38" i="3"/>
  <c r="AH37" i="3"/>
  <c r="AG37" i="3"/>
  <c r="AB37" i="3"/>
  <c r="X37" i="3"/>
  <c r="T37" i="3"/>
  <c r="P37" i="3"/>
  <c r="L37" i="3"/>
  <c r="H37" i="3"/>
  <c r="D37" i="3"/>
  <c r="C37" i="3"/>
  <c r="B37" i="3"/>
  <c r="AH36" i="3"/>
  <c r="AG36" i="3"/>
  <c r="AB36" i="3"/>
  <c r="X36" i="3"/>
  <c r="T36" i="3"/>
  <c r="P36" i="3"/>
  <c r="L36" i="3"/>
  <c r="H36" i="3"/>
  <c r="D36" i="3"/>
  <c r="C36" i="3"/>
  <c r="B36" i="3"/>
  <c r="AH35" i="3"/>
  <c r="AG35" i="3"/>
  <c r="AB35" i="3"/>
  <c r="X35" i="3"/>
  <c r="T35" i="3"/>
  <c r="P35" i="3"/>
  <c r="L35" i="3"/>
  <c r="H35" i="3"/>
  <c r="D35" i="3"/>
  <c r="C35" i="3"/>
  <c r="B35" i="3"/>
  <c r="AH34" i="3"/>
  <c r="AG34" i="3"/>
  <c r="AB34" i="3"/>
  <c r="X34" i="3"/>
  <c r="T34" i="3"/>
  <c r="P34" i="3"/>
  <c r="L34" i="3"/>
  <c r="H34" i="3"/>
  <c r="D34" i="3"/>
  <c r="C34" i="3"/>
  <c r="B34" i="3"/>
  <c r="AH33" i="3"/>
  <c r="AG33" i="3"/>
  <c r="AB33" i="3"/>
  <c r="X33" i="3"/>
  <c r="T33" i="3"/>
  <c r="P33" i="3"/>
  <c r="L33" i="3"/>
  <c r="H33" i="3"/>
  <c r="D33" i="3"/>
  <c r="C33" i="3"/>
  <c r="B33" i="3"/>
  <c r="AH32" i="3"/>
  <c r="AG32" i="3"/>
  <c r="AB32" i="3"/>
  <c r="X32" i="3"/>
  <c r="T32" i="3"/>
  <c r="P32" i="3"/>
  <c r="L32" i="3"/>
  <c r="H32" i="3"/>
  <c r="D32" i="3"/>
  <c r="C32" i="3"/>
  <c r="B32" i="3"/>
  <c r="AH31" i="3"/>
  <c r="AG31" i="3"/>
  <c r="AB31" i="3"/>
  <c r="X31" i="3"/>
  <c r="T31" i="3"/>
  <c r="P31" i="3"/>
  <c r="L31" i="3"/>
  <c r="H31" i="3"/>
  <c r="D31" i="3"/>
  <c r="C31" i="3"/>
  <c r="B31" i="3"/>
  <c r="AH30" i="3"/>
  <c r="AG30" i="3"/>
  <c r="AB30" i="3"/>
  <c r="X30" i="3"/>
  <c r="T30" i="3"/>
  <c r="P30" i="3"/>
  <c r="L30" i="3"/>
  <c r="H30" i="3"/>
  <c r="D30" i="3"/>
  <c r="C30" i="3"/>
  <c r="B30" i="3"/>
  <c r="AH29" i="3"/>
  <c r="AG29" i="3"/>
  <c r="AB29" i="3"/>
  <c r="X29" i="3"/>
  <c r="T29" i="3"/>
  <c r="P29" i="3"/>
  <c r="L29" i="3"/>
  <c r="H29" i="3"/>
  <c r="D29" i="3"/>
  <c r="C29" i="3"/>
  <c r="B29" i="3"/>
  <c r="AH28" i="3"/>
  <c r="AG28" i="3"/>
  <c r="AB28" i="3"/>
  <c r="X28" i="3"/>
  <c r="T28" i="3"/>
  <c r="P28" i="3"/>
  <c r="L28" i="3"/>
  <c r="H28" i="3"/>
  <c r="D28" i="3"/>
  <c r="C28" i="3"/>
  <c r="B28" i="3"/>
  <c r="AH27" i="3"/>
  <c r="AG27" i="3"/>
  <c r="AB27" i="3"/>
  <c r="X27" i="3"/>
  <c r="T27" i="3"/>
  <c r="P27" i="3"/>
  <c r="L27" i="3"/>
  <c r="H27" i="3"/>
  <c r="D27" i="3"/>
  <c r="C27" i="3"/>
  <c r="B27" i="3"/>
  <c r="AH26" i="3"/>
  <c r="AG26" i="3"/>
  <c r="AB26" i="3"/>
  <c r="X26" i="3"/>
  <c r="T26" i="3"/>
  <c r="P26" i="3"/>
  <c r="L26" i="3"/>
  <c r="H26" i="3"/>
  <c r="D26" i="3"/>
  <c r="C26" i="3"/>
  <c r="B26" i="3"/>
  <c r="AH25" i="3"/>
  <c r="AG25" i="3"/>
  <c r="AB25" i="3"/>
  <c r="X25" i="3"/>
  <c r="T25" i="3"/>
  <c r="P25" i="3"/>
  <c r="L25" i="3"/>
  <c r="H25" i="3"/>
  <c r="D25" i="3"/>
  <c r="C25" i="3"/>
  <c r="B25" i="3"/>
  <c r="AH24" i="3"/>
  <c r="AG24" i="3"/>
  <c r="AB24" i="3"/>
  <c r="X24" i="3"/>
  <c r="T24" i="3"/>
  <c r="P24" i="3"/>
  <c r="L24" i="3"/>
  <c r="H24" i="3"/>
  <c r="D24" i="3"/>
  <c r="C24" i="3"/>
  <c r="B24" i="3"/>
  <c r="AH23" i="3"/>
  <c r="AG23" i="3"/>
  <c r="AB23" i="3"/>
  <c r="X23" i="3"/>
  <c r="T23" i="3"/>
  <c r="P23" i="3"/>
  <c r="L23" i="3"/>
  <c r="H23" i="3"/>
  <c r="D23" i="3"/>
  <c r="C23" i="3"/>
  <c r="B23" i="3"/>
  <c r="AH22" i="3"/>
  <c r="AG22" i="3"/>
  <c r="AB22" i="3"/>
  <c r="X22" i="3"/>
  <c r="T22" i="3"/>
  <c r="P22" i="3"/>
  <c r="L22" i="3"/>
  <c r="H22" i="3"/>
  <c r="D22" i="3"/>
  <c r="C22" i="3"/>
  <c r="B22" i="3"/>
  <c r="AH21" i="3"/>
  <c r="AG21" i="3"/>
  <c r="AB21" i="3"/>
  <c r="X21" i="3"/>
  <c r="T21" i="3"/>
  <c r="P21" i="3"/>
  <c r="L21" i="3"/>
  <c r="H21" i="3"/>
  <c r="D21" i="3"/>
  <c r="C21" i="3"/>
  <c r="B21" i="3"/>
  <c r="AH20" i="3"/>
  <c r="AG20" i="3"/>
  <c r="AB20" i="3"/>
  <c r="X20" i="3"/>
  <c r="T20" i="3"/>
  <c r="P20" i="3"/>
  <c r="L20" i="3"/>
  <c r="H20" i="3"/>
  <c r="D20" i="3"/>
  <c r="C20" i="3"/>
  <c r="B20" i="3"/>
  <c r="AH19" i="3"/>
  <c r="AG19" i="3"/>
  <c r="AB19" i="3"/>
  <c r="X19" i="3"/>
  <c r="T19" i="3"/>
  <c r="P19" i="3"/>
  <c r="L19" i="3"/>
  <c r="H19" i="3"/>
  <c r="D19" i="3"/>
  <c r="C19" i="3"/>
  <c r="B19" i="3"/>
  <c r="AH18" i="3"/>
  <c r="AG18" i="3"/>
  <c r="AB18" i="3"/>
  <c r="X18" i="3"/>
  <c r="T18" i="3"/>
  <c r="P18" i="3"/>
  <c r="L18" i="3"/>
  <c r="H18" i="3"/>
  <c r="D18" i="3"/>
  <c r="C18" i="3"/>
  <c r="B18" i="3"/>
  <c r="AH17" i="3"/>
  <c r="AG17" i="3"/>
  <c r="C17" i="3"/>
  <c r="B17" i="3"/>
  <c r="AH16" i="3"/>
  <c r="AG16" i="3"/>
  <c r="C16" i="3"/>
  <c r="B16" i="3"/>
  <c r="AH15" i="3"/>
  <c r="AG15" i="3"/>
  <c r="C15" i="3"/>
  <c r="B15" i="3"/>
  <c r="AH14" i="3"/>
  <c r="AG14" i="3"/>
  <c r="C14" i="3"/>
  <c r="B14" i="3"/>
  <c r="AH13" i="3"/>
  <c r="AG13" i="3"/>
  <c r="C13" i="3"/>
  <c r="B13" i="3"/>
  <c r="AH12" i="3"/>
  <c r="AG12" i="3"/>
  <c r="C12" i="3"/>
  <c r="B12" i="3"/>
  <c r="AH11" i="3"/>
  <c r="AG11" i="3"/>
  <c r="C11" i="3"/>
  <c r="B11" i="3"/>
  <c r="AH10" i="3"/>
  <c r="AG10" i="3"/>
  <c r="C10" i="3"/>
  <c r="B10" i="3"/>
  <c r="AH9" i="3"/>
  <c r="AG9" i="3"/>
  <c r="C9" i="3"/>
  <c r="B9" i="3"/>
  <c r="C8" i="3"/>
  <c r="B8" i="3"/>
  <c r="K6" i="3"/>
  <c r="O6" i="3"/>
  <c r="S6" i="3"/>
  <c r="W6" i="3"/>
  <c r="AA6" i="3"/>
  <c r="J6" i="3"/>
  <c r="N6" i="3"/>
  <c r="R6" i="3"/>
  <c r="V6" i="3"/>
  <c r="Z6" i="3"/>
  <c r="I6" i="3"/>
  <c r="M6" i="3"/>
  <c r="Q6" i="3"/>
  <c r="U6" i="3"/>
  <c r="Y6" i="3"/>
  <c r="H6" i="3"/>
  <c r="L6" i="3"/>
  <c r="P6" i="3"/>
  <c r="T6" i="3"/>
  <c r="X6" i="3"/>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H219" i="2"/>
  <c r="D219" i="2"/>
  <c r="J40" i="1"/>
  <c r="J39" i="1"/>
  <c r="J38" i="1"/>
  <c r="J37" i="1"/>
  <c r="J36" i="1"/>
  <c r="J26" i="1"/>
  <c r="J25" i="1"/>
  <c r="J24" i="1"/>
  <c r="J23" i="1"/>
  <c r="J22" i="1"/>
  <c r="F16" i="1"/>
  <c r="E16" i="1"/>
  <c r="F15" i="1"/>
  <c r="E15" i="1"/>
  <c r="B13" i="1"/>
  <c r="AA12" i="1"/>
  <c r="D12" i="1"/>
  <c r="AA11" i="1"/>
  <c r="AA10" i="1"/>
  <c r="AA7" i="1"/>
  <c r="AA6" i="1"/>
  <c r="AA5" i="1"/>
  <c r="T8" i="3"/>
  <c r="P8" i="3"/>
  <c r="L8" i="3"/>
  <c r="H8" i="3"/>
  <c r="D8" i="3"/>
  <c r="U8" i="3"/>
  <c r="Q8" i="3"/>
  <c r="M8" i="3"/>
  <c r="I8" i="3"/>
  <c r="E8" i="3"/>
  <c r="Y8" i="3"/>
  <c r="AC8" i="3"/>
  <c r="AF8" i="3"/>
  <c r="AF2" i="3"/>
  <c r="U7" i="3"/>
  <c r="Q7" i="3"/>
  <c r="M7" i="3"/>
  <c r="I7" i="3"/>
  <c r="E7" i="3"/>
  <c r="Y7" i="3"/>
  <c r="AC7" i="3"/>
  <c r="AF7" i="3"/>
  <c r="E78" i="4"/>
  <c r="I1014" i="5"/>
  <c r="O1014" i="5"/>
  <c r="I1013" i="5"/>
  <c r="O1013" i="5"/>
  <c r="I1012" i="5"/>
  <c r="O1012" i="5"/>
  <c r="I1011" i="5"/>
  <c r="O1011" i="5"/>
  <c r="I1010" i="5"/>
  <c r="O1010" i="5"/>
  <c r="I1009" i="5"/>
  <c r="O1009" i="5"/>
  <c r="I1008" i="5"/>
  <c r="O1008" i="5"/>
  <c r="I1007" i="5"/>
  <c r="O1007" i="5"/>
  <c r="I1006" i="5"/>
  <c r="O1006" i="5"/>
  <c r="I1005" i="5"/>
  <c r="O1005" i="5"/>
  <c r="I1004" i="5"/>
  <c r="O1004" i="5"/>
  <c r="I1003" i="5"/>
  <c r="O1003" i="5"/>
  <c r="I1002" i="5"/>
  <c r="O1002" i="5"/>
  <c r="I1001" i="5"/>
  <c r="O1001" i="5"/>
  <c r="I1000" i="5"/>
  <c r="O1000" i="5"/>
  <c r="I999" i="5"/>
  <c r="O999" i="5"/>
  <c r="I998" i="5"/>
  <c r="O998" i="5"/>
  <c r="I997" i="5"/>
  <c r="O997" i="5"/>
  <c r="I996" i="5"/>
  <c r="O996" i="5"/>
  <c r="I995" i="5"/>
  <c r="O995" i="5"/>
  <c r="I994" i="5"/>
  <c r="O994" i="5"/>
  <c r="I993" i="5"/>
  <c r="O993" i="5"/>
  <c r="I992" i="5"/>
  <c r="O992" i="5"/>
  <c r="I991" i="5"/>
  <c r="O991" i="5"/>
  <c r="I990" i="5"/>
  <c r="O990" i="5"/>
  <c r="I989" i="5"/>
  <c r="O989" i="5"/>
  <c r="I988" i="5"/>
  <c r="O988" i="5"/>
  <c r="I987" i="5"/>
  <c r="O987" i="5"/>
  <c r="I986" i="5"/>
  <c r="O986" i="5"/>
  <c r="I985" i="5"/>
  <c r="O985" i="5"/>
  <c r="I984" i="5"/>
  <c r="O984" i="5"/>
  <c r="I983" i="5"/>
  <c r="O983" i="5"/>
  <c r="I982" i="5"/>
  <c r="O982" i="5"/>
  <c r="I981" i="5"/>
  <c r="O981" i="5"/>
  <c r="I980" i="5"/>
  <c r="O980" i="5"/>
  <c r="I979" i="5"/>
  <c r="O979" i="5"/>
  <c r="I978" i="5"/>
  <c r="O978" i="5"/>
  <c r="I977" i="5"/>
  <c r="O977" i="5"/>
  <c r="I976" i="5"/>
  <c r="O976" i="5"/>
  <c r="I975" i="5"/>
  <c r="O975" i="5"/>
  <c r="I974" i="5"/>
  <c r="O974" i="5"/>
  <c r="I973" i="5"/>
  <c r="O973" i="5"/>
  <c r="I972" i="5"/>
  <c r="O972" i="5"/>
  <c r="I971" i="5"/>
  <c r="O971" i="5"/>
  <c r="I970" i="5"/>
  <c r="O970" i="5"/>
  <c r="I969" i="5"/>
  <c r="O969" i="5"/>
  <c r="I968" i="5"/>
  <c r="O968" i="5"/>
  <c r="I967" i="5"/>
  <c r="O967" i="5"/>
  <c r="I966" i="5"/>
  <c r="O966" i="5"/>
  <c r="I965" i="5"/>
  <c r="O965" i="5"/>
  <c r="I964" i="5"/>
  <c r="O964" i="5"/>
  <c r="I963" i="5"/>
  <c r="O963" i="5"/>
  <c r="I962" i="5"/>
  <c r="O962" i="5"/>
  <c r="I961" i="5"/>
  <c r="O961" i="5"/>
  <c r="I960" i="5"/>
  <c r="O960" i="5"/>
  <c r="I959" i="5"/>
  <c r="O959" i="5"/>
  <c r="I958" i="5"/>
  <c r="O958" i="5"/>
  <c r="I957" i="5"/>
  <c r="O957" i="5"/>
  <c r="I956" i="5"/>
  <c r="O956" i="5"/>
  <c r="I955" i="5"/>
  <c r="O955" i="5"/>
  <c r="I954" i="5"/>
  <c r="O954" i="5"/>
  <c r="I953" i="5"/>
  <c r="O953" i="5"/>
  <c r="I952" i="5"/>
  <c r="O952" i="5"/>
  <c r="I951" i="5"/>
  <c r="O951" i="5"/>
  <c r="I950" i="5"/>
  <c r="O950" i="5"/>
  <c r="I949" i="5"/>
  <c r="O949" i="5"/>
  <c r="I948" i="5"/>
  <c r="O948" i="5"/>
  <c r="I947" i="5"/>
  <c r="O947" i="5"/>
  <c r="I946" i="5"/>
  <c r="O946" i="5"/>
  <c r="I945" i="5"/>
  <c r="O945" i="5"/>
  <c r="I944" i="5"/>
  <c r="O944" i="5"/>
  <c r="I943" i="5"/>
  <c r="O943" i="5"/>
  <c r="I942" i="5"/>
  <c r="O942" i="5"/>
  <c r="I941" i="5"/>
  <c r="O941" i="5"/>
  <c r="I940" i="5"/>
  <c r="O940" i="5"/>
  <c r="I939" i="5"/>
  <c r="O939" i="5"/>
  <c r="I938" i="5"/>
  <c r="O938" i="5"/>
  <c r="I937" i="5"/>
  <c r="O937" i="5"/>
  <c r="I936" i="5"/>
  <c r="O936" i="5"/>
  <c r="I935" i="5"/>
  <c r="O935" i="5"/>
  <c r="I934" i="5"/>
  <c r="O934" i="5"/>
  <c r="I933" i="5"/>
  <c r="O933" i="5"/>
  <c r="I932" i="5"/>
  <c r="O932" i="5"/>
  <c r="I931" i="5"/>
  <c r="O931" i="5"/>
  <c r="I930" i="5"/>
  <c r="O930" i="5"/>
  <c r="I929" i="5"/>
  <c r="O929" i="5"/>
  <c r="I928" i="5"/>
  <c r="O928" i="5"/>
  <c r="I927" i="5"/>
  <c r="O927" i="5"/>
  <c r="I926" i="5"/>
  <c r="O926" i="5"/>
  <c r="I925" i="5"/>
  <c r="O925" i="5"/>
  <c r="I924" i="5"/>
  <c r="O924" i="5"/>
  <c r="I923" i="5"/>
  <c r="O923" i="5"/>
  <c r="I922" i="5"/>
  <c r="O922" i="5"/>
  <c r="I921" i="5"/>
  <c r="O921" i="5"/>
  <c r="I920" i="5"/>
  <c r="O920" i="5"/>
  <c r="I919" i="5"/>
  <c r="O919" i="5"/>
  <c r="I918" i="5"/>
  <c r="O918" i="5"/>
  <c r="I917" i="5"/>
  <c r="O917" i="5"/>
  <c r="I916" i="5"/>
  <c r="O916" i="5"/>
  <c r="I915" i="5"/>
  <c r="O915" i="5"/>
  <c r="I914" i="5"/>
  <c r="O914" i="5"/>
  <c r="I913" i="5"/>
  <c r="O913" i="5"/>
  <c r="I912" i="5"/>
  <c r="O912" i="5"/>
  <c r="I911" i="5"/>
  <c r="O911" i="5"/>
  <c r="I910" i="5"/>
  <c r="O910" i="5"/>
  <c r="I909" i="5"/>
  <c r="O909" i="5"/>
  <c r="I908" i="5"/>
  <c r="O908" i="5"/>
  <c r="I907" i="5"/>
  <c r="O907" i="5"/>
  <c r="I906" i="5"/>
  <c r="O906" i="5"/>
  <c r="I905" i="5"/>
  <c r="O905" i="5"/>
  <c r="I904" i="5"/>
  <c r="O904" i="5"/>
  <c r="I903" i="5"/>
  <c r="O903" i="5"/>
  <c r="I902" i="5"/>
  <c r="O902" i="5"/>
  <c r="I901" i="5"/>
  <c r="O901" i="5"/>
  <c r="I900" i="5"/>
  <c r="O900" i="5"/>
  <c r="I899" i="5"/>
  <c r="O899" i="5"/>
  <c r="I898" i="5"/>
  <c r="O898" i="5"/>
  <c r="I897" i="5"/>
  <c r="O897" i="5"/>
  <c r="I896" i="5"/>
  <c r="O896" i="5"/>
  <c r="I895" i="5"/>
  <c r="O895" i="5"/>
  <c r="I894" i="5"/>
  <c r="O894" i="5"/>
  <c r="I893" i="5"/>
  <c r="O893" i="5"/>
  <c r="I892" i="5"/>
  <c r="O892" i="5"/>
  <c r="I891" i="5"/>
  <c r="O891" i="5"/>
  <c r="I890" i="5"/>
  <c r="O890" i="5"/>
  <c r="I889" i="5"/>
  <c r="O889" i="5"/>
  <c r="I888" i="5"/>
  <c r="O888" i="5"/>
  <c r="I887" i="5"/>
  <c r="O887" i="5"/>
  <c r="I886" i="5"/>
  <c r="O886" i="5"/>
  <c r="I885" i="5"/>
  <c r="O885" i="5"/>
  <c r="I884" i="5"/>
  <c r="O884" i="5"/>
  <c r="I883" i="5"/>
  <c r="O883" i="5"/>
  <c r="I882" i="5"/>
  <c r="O882" i="5"/>
  <c r="I881" i="5"/>
  <c r="O881" i="5"/>
  <c r="I880" i="5"/>
  <c r="O880" i="5"/>
  <c r="I879" i="5"/>
  <c r="O879" i="5"/>
  <c r="I878" i="5"/>
  <c r="O878" i="5"/>
  <c r="I877" i="5"/>
  <c r="O877" i="5"/>
  <c r="I876" i="5"/>
  <c r="O876" i="5"/>
  <c r="I875" i="5"/>
  <c r="O875" i="5"/>
  <c r="I874" i="5"/>
  <c r="O874" i="5"/>
  <c r="I873" i="5"/>
  <c r="O873" i="5"/>
  <c r="I872" i="5"/>
  <c r="O872" i="5"/>
  <c r="I871" i="5"/>
  <c r="O871" i="5"/>
  <c r="I870" i="5"/>
  <c r="O870" i="5"/>
  <c r="I869" i="5"/>
  <c r="O869" i="5"/>
  <c r="I868" i="5"/>
  <c r="O868" i="5"/>
  <c r="I867" i="5"/>
  <c r="O867" i="5"/>
  <c r="I866" i="5"/>
  <c r="O866" i="5"/>
  <c r="I865" i="5"/>
  <c r="O865" i="5"/>
  <c r="I864" i="5"/>
  <c r="O864" i="5"/>
  <c r="I863" i="5"/>
  <c r="O863" i="5"/>
  <c r="I862" i="5"/>
  <c r="O862" i="5"/>
  <c r="I861" i="5"/>
  <c r="O861" i="5"/>
  <c r="I860" i="5"/>
  <c r="O860" i="5"/>
  <c r="I859" i="5"/>
  <c r="O859" i="5"/>
  <c r="I858" i="5"/>
  <c r="O858" i="5"/>
  <c r="I857" i="5"/>
  <c r="O857" i="5"/>
  <c r="I856" i="5"/>
  <c r="O856" i="5"/>
  <c r="I855" i="5"/>
  <c r="O855" i="5"/>
  <c r="I854" i="5"/>
  <c r="O854" i="5"/>
  <c r="I853" i="5"/>
  <c r="O853" i="5"/>
  <c r="I852" i="5"/>
  <c r="O852" i="5"/>
  <c r="I851" i="5"/>
  <c r="O851" i="5"/>
  <c r="I850" i="5"/>
  <c r="O850" i="5"/>
  <c r="I849" i="5"/>
  <c r="O849" i="5"/>
  <c r="I848" i="5"/>
  <c r="O848" i="5"/>
  <c r="I847" i="5"/>
  <c r="O847" i="5"/>
  <c r="I846" i="5"/>
  <c r="O846" i="5"/>
  <c r="I845" i="5"/>
  <c r="O845" i="5"/>
  <c r="I844" i="5"/>
  <c r="O844" i="5"/>
  <c r="I843" i="5"/>
  <c r="O843" i="5"/>
  <c r="I842" i="5"/>
  <c r="O842" i="5"/>
  <c r="I841" i="5"/>
  <c r="O841" i="5"/>
  <c r="I840" i="5"/>
  <c r="O840" i="5"/>
  <c r="I839" i="5"/>
  <c r="O839" i="5"/>
  <c r="I838" i="5"/>
  <c r="O838" i="5"/>
  <c r="I837" i="5"/>
  <c r="O837" i="5"/>
  <c r="I836" i="5"/>
  <c r="O836" i="5"/>
  <c r="I835" i="5"/>
  <c r="O835" i="5"/>
  <c r="I834" i="5"/>
  <c r="O834" i="5"/>
  <c r="I833" i="5"/>
  <c r="O833" i="5"/>
  <c r="I832" i="5"/>
  <c r="O832" i="5"/>
  <c r="I831" i="5"/>
  <c r="O831" i="5"/>
  <c r="I830" i="5"/>
  <c r="O830" i="5"/>
  <c r="I829" i="5"/>
  <c r="O829" i="5"/>
  <c r="I828" i="5"/>
  <c r="O828" i="5"/>
  <c r="I827" i="5"/>
  <c r="O827" i="5"/>
  <c r="I826" i="5"/>
  <c r="O826" i="5"/>
  <c r="I825" i="5"/>
  <c r="O825" i="5"/>
  <c r="I824" i="5"/>
  <c r="O824" i="5"/>
  <c r="I823" i="5"/>
  <c r="O823" i="5"/>
  <c r="I822" i="5"/>
  <c r="O822" i="5"/>
  <c r="I821" i="5"/>
  <c r="O821" i="5"/>
  <c r="I820" i="5"/>
  <c r="O820" i="5"/>
  <c r="I819" i="5"/>
  <c r="O819" i="5"/>
  <c r="I818" i="5"/>
  <c r="O818" i="5"/>
  <c r="I817" i="5"/>
  <c r="O817" i="5"/>
  <c r="I816" i="5"/>
  <c r="O816" i="5"/>
  <c r="I815" i="5"/>
  <c r="O815" i="5"/>
  <c r="I814" i="5"/>
  <c r="O814" i="5"/>
  <c r="I813" i="5"/>
  <c r="O813" i="5"/>
  <c r="I812" i="5"/>
  <c r="O812" i="5"/>
  <c r="I811" i="5"/>
  <c r="O811" i="5"/>
  <c r="I810" i="5"/>
  <c r="O810" i="5"/>
  <c r="I809" i="5"/>
  <c r="O809" i="5"/>
  <c r="I808" i="5"/>
  <c r="O808" i="5"/>
  <c r="I807" i="5"/>
  <c r="O807" i="5"/>
  <c r="I806" i="5"/>
  <c r="O806" i="5"/>
  <c r="I805" i="5"/>
  <c r="O805" i="5"/>
  <c r="I804" i="5"/>
  <c r="O804" i="5"/>
  <c r="I803" i="5"/>
  <c r="O803" i="5"/>
  <c r="I802" i="5"/>
  <c r="O802" i="5"/>
  <c r="I801" i="5"/>
  <c r="O801" i="5"/>
  <c r="I800" i="5"/>
  <c r="O800" i="5"/>
  <c r="I799" i="5"/>
  <c r="O799" i="5"/>
  <c r="I798" i="5"/>
  <c r="O798" i="5"/>
  <c r="I797" i="5"/>
  <c r="O797" i="5"/>
  <c r="I796" i="5"/>
  <c r="O796" i="5"/>
  <c r="I795" i="5"/>
  <c r="O795" i="5"/>
  <c r="I794" i="5"/>
  <c r="O794" i="5"/>
  <c r="I793" i="5"/>
  <c r="O793" i="5"/>
  <c r="I792" i="5"/>
  <c r="O792" i="5"/>
  <c r="I791" i="5"/>
  <c r="O791" i="5"/>
  <c r="I790" i="5"/>
  <c r="O790" i="5"/>
  <c r="I789" i="5"/>
  <c r="O789" i="5"/>
  <c r="I788" i="5"/>
  <c r="O788" i="5"/>
  <c r="I787" i="5"/>
  <c r="O787" i="5"/>
  <c r="I786" i="5"/>
  <c r="O786" i="5"/>
  <c r="I785" i="5"/>
  <c r="O785" i="5"/>
  <c r="I784" i="5"/>
  <c r="O784" i="5"/>
  <c r="I783" i="5"/>
  <c r="O783" i="5"/>
  <c r="I782" i="5"/>
  <c r="O782" i="5"/>
  <c r="I781" i="5"/>
  <c r="O781" i="5"/>
  <c r="I780" i="5"/>
  <c r="O780" i="5"/>
  <c r="I779" i="5"/>
  <c r="O779" i="5"/>
  <c r="I778" i="5"/>
  <c r="O778" i="5"/>
  <c r="I777" i="5"/>
  <c r="O777" i="5"/>
  <c r="I776" i="5"/>
  <c r="O776" i="5"/>
  <c r="I775" i="5"/>
  <c r="O775" i="5"/>
  <c r="I774" i="5"/>
  <c r="O774" i="5"/>
  <c r="I773" i="5"/>
  <c r="O773" i="5"/>
  <c r="I772" i="5"/>
  <c r="O772" i="5"/>
  <c r="I771" i="5"/>
  <c r="O771" i="5"/>
  <c r="I770" i="5"/>
  <c r="O770" i="5"/>
  <c r="I769" i="5"/>
  <c r="O769" i="5"/>
  <c r="I768" i="5"/>
  <c r="O768" i="5"/>
  <c r="I767" i="5"/>
  <c r="O767" i="5"/>
  <c r="I766" i="5"/>
  <c r="O766" i="5"/>
  <c r="I765" i="5"/>
  <c r="O765" i="5"/>
  <c r="I764" i="5"/>
  <c r="O764" i="5"/>
  <c r="I763" i="5"/>
  <c r="O763" i="5"/>
  <c r="I762" i="5"/>
  <c r="O762" i="5"/>
  <c r="I761" i="5"/>
  <c r="O761" i="5"/>
  <c r="I760" i="5"/>
  <c r="O760" i="5"/>
  <c r="I759" i="5"/>
  <c r="O759" i="5"/>
  <c r="I758" i="5"/>
  <c r="O758" i="5"/>
  <c r="I757" i="5"/>
  <c r="O757" i="5"/>
  <c r="I756" i="5"/>
  <c r="O756" i="5"/>
  <c r="I755" i="5"/>
  <c r="O755" i="5"/>
  <c r="I754" i="5"/>
  <c r="O754" i="5"/>
  <c r="I753" i="5"/>
  <c r="O753" i="5"/>
  <c r="I752" i="5"/>
  <c r="O752" i="5"/>
  <c r="I751" i="5"/>
  <c r="O751" i="5"/>
  <c r="I750" i="5"/>
  <c r="O750" i="5"/>
  <c r="I749" i="5"/>
  <c r="O749" i="5"/>
  <c r="I748" i="5"/>
  <c r="O748" i="5"/>
  <c r="I747" i="5"/>
  <c r="O747" i="5"/>
  <c r="I746" i="5"/>
  <c r="O746" i="5"/>
  <c r="I745" i="5"/>
  <c r="O745" i="5"/>
  <c r="I744" i="5"/>
  <c r="O744" i="5"/>
  <c r="I743" i="5"/>
  <c r="O743" i="5"/>
  <c r="I742" i="5"/>
  <c r="O742" i="5"/>
  <c r="I741" i="5"/>
  <c r="O741" i="5"/>
  <c r="I740" i="5"/>
  <c r="O740" i="5"/>
  <c r="I739" i="5"/>
  <c r="O739" i="5"/>
  <c r="I738" i="5"/>
  <c r="O738" i="5"/>
  <c r="I737" i="5"/>
  <c r="O737" i="5"/>
  <c r="I736" i="5"/>
  <c r="O736" i="5"/>
  <c r="I735" i="5"/>
  <c r="O735" i="5"/>
  <c r="I734" i="5"/>
  <c r="O734" i="5"/>
  <c r="I733" i="5"/>
  <c r="O733" i="5"/>
  <c r="I732" i="5"/>
  <c r="O732" i="5"/>
  <c r="I731" i="5"/>
  <c r="O731" i="5"/>
  <c r="I730" i="5"/>
  <c r="O730" i="5"/>
  <c r="I729" i="5"/>
  <c r="O729" i="5"/>
  <c r="I728" i="5"/>
  <c r="O728" i="5"/>
  <c r="I727" i="5"/>
  <c r="O727" i="5"/>
  <c r="I726" i="5"/>
  <c r="O726" i="5"/>
  <c r="I725" i="5"/>
  <c r="O725" i="5"/>
  <c r="I724" i="5"/>
  <c r="O724" i="5"/>
  <c r="I723" i="5"/>
  <c r="O723" i="5"/>
  <c r="I722" i="5"/>
  <c r="O722" i="5"/>
  <c r="I721" i="5"/>
  <c r="O721" i="5"/>
  <c r="I720" i="5"/>
  <c r="O720" i="5"/>
  <c r="I719" i="5"/>
  <c r="O719" i="5"/>
  <c r="I718" i="5"/>
  <c r="O718" i="5"/>
  <c r="I717" i="5"/>
  <c r="O717" i="5"/>
  <c r="I716" i="5"/>
  <c r="O716" i="5"/>
  <c r="I715" i="5"/>
  <c r="O715" i="5"/>
  <c r="I714" i="5"/>
  <c r="O714" i="5"/>
  <c r="I713" i="5"/>
  <c r="O713" i="5"/>
  <c r="I712" i="5"/>
  <c r="O712" i="5"/>
  <c r="I711" i="5"/>
  <c r="O711" i="5"/>
  <c r="I710" i="5"/>
  <c r="O710" i="5"/>
  <c r="I709" i="5"/>
  <c r="O709" i="5"/>
  <c r="I708" i="5"/>
  <c r="O708" i="5"/>
  <c r="I707" i="5"/>
  <c r="O707" i="5"/>
  <c r="I706" i="5"/>
  <c r="O706" i="5"/>
  <c r="I705" i="5"/>
  <c r="O705" i="5"/>
  <c r="I704" i="5"/>
  <c r="O704" i="5"/>
  <c r="I703" i="5"/>
  <c r="O703" i="5"/>
  <c r="I702" i="5"/>
  <c r="O702" i="5"/>
  <c r="I701" i="5"/>
  <c r="O701" i="5"/>
  <c r="I700" i="5"/>
  <c r="O700" i="5"/>
  <c r="I699" i="5"/>
  <c r="O699" i="5"/>
  <c r="I698" i="5"/>
  <c r="O698" i="5"/>
  <c r="I697" i="5"/>
  <c r="O697" i="5"/>
  <c r="I696" i="5"/>
  <c r="O696" i="5"/>
  <c r="I695" i="5"/>
  <c r="O695" i="5"/>
  <c r="I694" i="5"/>
  <c r="O694" i="5"/>
  <c r="I693" i="5"/>
  <c r="O693" i="5"/>
  <c r="I692" i="5"/>
  <c r="O692" i="5"/>
  <c r="I691" i="5"/>
  <c r="O691" i="5"/>
  <c r="I690" i="5"/>
  <c r="O690" i="5"/>
  <c r="I689" i="5"/>
  <c r="O689" i="5"/>
  <c r="I688" i="5"/>
  <c r="O688" i="5"/>
  <c r="I687" i="5"/>
  <c r="O687" i="5"/>
  <c r="I686" i="5"/>
  <c r="O686" i="5"/>
  <c r="I685" i="5"/>
  <c r="O685" i="5"/>
  <c r="I684" i="5"/>
  <c r="O684" i="5"/>
  <c r="I683" i="5"/>
  <c r="O683" i="5"/>
  <c r="I682" i="5"/>
  <c r="O682" i="5"/>
  <c r="I681" i="5"/>
  <c r="O681" i="5"/>
  <c r="I680" i="5"/>
  <c r="O680" i="5"/>
  <c r="I679" i="5"/>
  <c r="O679" i="5"/>
  <c r="I678" i="5"/>
  <c r="O678" i="5"/>
  <c r="I677" i="5"/>
  <c r="O677" i="5"/>
  <c r="I676" i="5"/>
  <c r="O676" i="5"/>
  <c r="I675" i="5"/>
  <c r="O675" i="5"/>
  <c r="I674" i="5"/>
  <c r="O674" i="5"/>
  <c r="I673" i="5"/>
  <c r="O673" i="5"/>
  <c r="I672" i="5"/>
  <c r="O672" i="5"/>
  <c r="I671" i="5"/>
  <c r="O671" i="5"/>
  <c r="I670" i="5"/>
  <c r="O670" i="5"/>
  <c r="I669" i="5"/>
  <c r="O669" i="5"/>
  <c r="I668" i="5"/>
  <c r="O668" i="5"/>
  <c r="I667" i="5"/>
  <c r="O667" i="5"/>
  <c r="I666" i="5"/>
  <c r="O666" i="5"/>
  <c r="I665" i="5"/>
  <c r="O665" i="5"/>
  <c r="I664" i="5"/>
  <c r="O664" i="5"/>
  <c r="I663" i="5"/>
  <c r="O663" i="5"/>
  <c r="I662" i="5"/>
  <c r="O662" i="5"/>
  <c r="I661" i="5"/>
  <c r="O661" i="5"/>
  <c r="I660" i="5"/>
  <c r="O660" i="5"/>
  <c r="I659" i="5"/>
  <c r="O659" i="5"/>
  <c r="I658" i="5"/>
  <c r="O658" i="5"/>
  <c r="I657" i="5"/>
  <c r="O657" i="5"/>
  <c r="I656" i="5"/>
  <c r="O656" i="5"/>
  <c r="I655" i="5"/>
  <c r="O655" i="5"/>
  <c r="I654" i="5"/>
  <c r="O654" i="5"/>
  <c r="I653" i="5"/>
  <c r="O653" i="5"/>
  <c r="I652" i="5"/>
  <c r="O652" i="5"/>
  <c r="I651" i="5"/>
  <c r="O651" i="5"/>
  <c r="I650" i="5"/>
  <c r="O650" i="5"/>
  <c r="I649" i="5"/>
  <c r="O649" i="5"/>
  <c r="I648" i="5"/>
  <c r="O648" i="5"/>
  <c r="I647" i="5"/>
  <c r="O647" i="5"/>
  <c r="I646" i="5"/>
  <c r="O646" i="5"/>
  <c r="I645" i="5"/>
  <c r="O645" i="5"/>
  <c r="I644" i="5"/>
  <c r="O644" i="5"/>
  <c r="I643" i="5"/>
  <c r="O643" i="5"/>
  <c r="I642" i="5"/>
  <c r="O642" i="5"/>
  <c r="I641" i="5"/>
  <c r="O641" i="5"/>
  <c r="I640" i="5"/>
  <c r="O640" i="5"/>
  <c r="I639" i="5"/>
  <c r="O639" i="5"/>
  <c r="I638" i="5"/>
  <c r="O638" i="5"/>
  <c r="I637" i="5"/>
  <c r="O637" i="5"/>
  <c r="I636" i="5"/>
  <c r="O636" i="5"/>
  <c r="I635" i="5"/>
  <c r="O635" i="5"/>
  <c r="I634" i="5"/>
  <c r="O634" i="5"/>
  <c r="I633" i="5"/>
  <c r="O633" i="5"/>
  <c r="I632" i="5"/>
  <c r="O632" i="5"/>
  <c r="I631" i="5"/>
  <c r="O631" i="5"/>
  <c r="I630" i="5"/>
  <c r="O630" i="5"/>
  <c r="I629" i="5"/>
  <c r="O629" i="5"/>
  <c r="I628" i="5"/>
  <c r="O628" i="5"/>
  <c r="I627" i="5"/>
  <c r="O627" i="5"/>
  <c r="I626" i="5"/>
  <c r="O626" i="5"/>
  <c r="I625" i="5"/>
  <c r="O625" i="5"/>
  <c r="I624" i="5"/>
  <c r="O624" i="5"/>
  <c r="I623" i="5"/>
  <c r="O623" i="5"/>
  <c r="I622" i="5"/>
  <c r="O622" i="5"/>
  <c r="I621" i="5"/>
  <c r="O621" i="5"/>
  <c r="I620" i="5"/>
  <c r="O620" i="5"/>
  <c r="I619" i="5"/>
  <c r="O619" i="5"/>
  <c r="I618" i="5"/>
  <c r="O618" i="5"/>
  <c r="I617" i="5"/>
  <c r="O617" i="5"/>
  <c r="I616" i="5"/>
  <c r="O616" i="5"/>
  <c r="I615" i="5"/>
  <c r="O615" i="5"/>
  <c r="I614" i="5"/>
  <c r="O614" i="5"/>
  <c r="I613" i="5"/>
  <c r="O613" i="5"/>
  <c r="I612" i="5"/>
  <c r="O612" i="5"/>
  <c r="I611" i="5"/>
  <c r="O611" i="5"/>
  <c r="I610" i="5"/>
  <c r="O610" i="5"/>
  <c r="I609" i="5"/>
  <c r="O609" i="5"/>
  <c r="I608" i="5"/>
  <c r="O608" i="5"/>
  <c r="I607" i="5"/>
  <c r="O607" i="5"/>
  <c r="I606" i="5"/>
  <c r="O606" i="5"/>
  <c r="I605" i="5"/>
  <c r="O605" i="5"/>
  <c r="I604" i="5"/>
  <c r="O604" i="5"/>
  <c r="I603" i="5"/>
  <c r="O603" i="5"/>
  <c r="I602" i="5"/>
  <c r="O602" i="5"/>
  <c r="I601" i="5"/>
  <c r="O601" i="5"/>
  <c r="I600" i="5"/>
  <c r="O600" i="5"/>
  <c r="I599" i="5"/>
  <c r="O599" i="5"/>
  <c r="I598" i="5"/>
  <c r="O598" i="5"/>
  <c r="I597" i="5"/>
  <c r="O597" i="5"/>
  <c r="I596" i="5"/>
  <c r="O596" i="5"/>
  <c r="I595" i="5"/>
  <c r="O595" i="5"/>
  <c r="I594" i="5"/>
  <c r="O594" i="5"/>
  <c r="I593" i="5"/>
  <c r="O593" i="5"/>
  <c r="I592" i="5"/>
  <c r="O592" i="5"/>
  <c r="I591" i="5"/>
  <c r="O591" i="5"/>
  <c r="I590" i="5"/>
  <c r="O590" i="5"/>
  <c r="I589" i="5"/>
  <c r="O589" i="5"/>
  <c r="I588" i="5"/>
  <c r="O588" i="5"/>
  <c r="I587" i="5"/>
  <c r="O587" i="5"/>
  <c r="I586" i="5"/>
  <c r="O586" i="5"/>
  <c r="I585" i="5"/>
  <c r="O585" i="5"/>
  <c r="I584" i="5"/>
  <c r="O584" i="5"/>
  <c r="I583" i="5"/>
  <c r="O583" i="5"/>
  <c r="I582" i="5"/>
  <c r="O582" i="5"/>
  <c r="I581" i="5"/>
  <c r="O581" i="5"/>
  <c r="I580" i="5"/>
  <c r="O580" i="5"/>
  <c r="I579" i="5"/>
  <c r="O579" i="5"/>
  <c r="I578" i="5"/>
  <c r="O578" i="5"/>
  <c r="I577" i="5"/>
  <c r="O577" i="5"/>
  <c r="I576" i="5"/>
  <c r="O576" i="5"/>
  <c r="I575" i="5"/>
  <c r="O575" i="5"/>
  <c r="I574" i="5"/>
  <c r="O574" i="5"/>
  <c r="I573" i="5"/>
  <c r="O573" i="5"/>
  <c r="I572" i="5"/>
  <c r="O572" i="5"/>
  <c r="I571" i="5"/>
  <c r="O571" i="5"/>
  <c r="I570" i="5"/>
  <c r="O570" i="5"/>
  <c r="I569" i="5"/>
  <c r="O569" i="5"/>
  <c r="I568" i="5"/>
  <c r="O568" i="5"/>
  <c r="I567" i="5"/>
  <c r="O567" i="5"/>
  <c r="I566" i="5"/>
  <c r="O566" i="5"/>
  <c r="I565" i="5"/>
  <c r="O565" i="5"/>
  <c r="I564" i="5"/>
  <c r="O564" i="5"/>
  <c r="I563" i="5"/>
  <c r="O563" i="5"/>
  <c r="I562" i="5"/>
  <c r="O562" i="5"/>
  <c r="I561" i="5"/>
  <c r="O561" i="5"/>
  <c r="I560" i="5"/>
  <c r="O560" i="5"/>
  <c r="I559" i="5"/>
  <c r="O559" i="5"/>
  <c r="I558" i="5"/>
  <c r="O558" i="5"/>
  <c r="I557" i="5"/>
  <c r="O557" i="5"/>
  <c r="I556" i="5"/>
  <c r="O556" i="5"/>
  <c r="I555" i="5"/>
  <c r="O555" i="5"/>
  <c r="I554" i="5"/>
  <c r="O554" i="5"/>
  <c r="I553" i="5"/>
  <c r="O553" i="5"/>
  <c r="I552" i="5"/>
  <c r="O552" i="5"/>
  <c r="I551" i="5"/>
  <c r="O551" i="5"/>
  <c r="I550" i="5"/>
  <c r="O550" i="5"/>
  <c r="I549" i="5"/>
  <c r="O549" i="5"/>
  <c r="I548" i="5"/>
  <c r="O548" i="5"/>
  <c r="I547" i="5"/>
  <c r="O547" i="5"/>
  <c r="I546" i="5"/>
  <c r="O546" i="5"/>
  <c r="I545" i="5"/>
  <c r="O545" i="5"/>
  <c r="I544" i="5"/>
  <c r="O544" i="5"/>
  <c r="I543" i="5"/>
  <c r="O543" i="5"/>
  <c r="I542" i="5"/>
  <c r="O542" i="5"/>
  <c r="I541" i="5"/>
  <c r="O541" i="5"/>
  <c r="I540" i="5"/>
  <c r="O540" i="5"/>
  <c r="I539" i="5"/>
  <c r="O539" i="5"/>
  <c r="I538" i="5"/>
  <c r="O538" i="5"/>
  <c r="I537" i="5"/>
  <c r="O537" i="5"/>
  <c r="I536" i="5"/>
  <c r="O536" i="5"/>
  <c r="I535" i="5"/>
  <c r="O535" i="5"/>
  <c r="I534" i="5"/>
  <c r="O534" i="5"/>
  <c r="I533" i="5"/>
  <c r="O533" i="5"/>
  <c r="I532" i="5"/>
  <c r="O532" i="5"/>
  <c r="I531" i="5"/>
  <c r="O531" i="5"/>
  <c r="I530" i="5"/>
  <c r="O530" i="5"/>
  <c r="I529" i="5"/>
  <c r="O529" i="5"/>
  <c r="I528" i="5"/>
  <c r="O528" i="5"/>
  <c r="I527" i="5"/>
  <c r="O527" i="5"/>
  <c r="I526" i="5"/>
  <c r="O526" i="5"/>
  <c r="I525" i="5"/>
  <c r="O525" i="5"/>
  <c r="I524" i="5"/>
  <c r="O524" i="5"/>
  <c r="I523" i="5"/>
  <c r="O523" i="5"/>
  <c r="I522" i="5"/>
  <c r="O522" i="5"/>
  <c r="I521" i="5"/>
  <c r="O521" i="5"/>
  <c r="I520" i="5"/>
  <c r="O520" i="5"/>
  <c r="I519" i="5"/>
  <c r="O519" i="5"/>
  <c r="I518" i="5"/>
  <c r="O518" i="5"/>
  <c r="I517" i="5"/>
  <c r="O517" i="5"/>
  <c r="I516" i="5"/>
  <c r="O516" i="5"/>
  <c r="I515" i="5"/>
  <c r="O515" i="5"/>
  <c r="I514" i="5"/>
  <c r="O514" i="5"/>
  <c r="I513" i="5"/>
  <c r="O513" i="5"/>
  <c r="I512" i="5"/>
  <c r="O512" i="5"/>
  <c r="I511" i="5"/>
  <c r="O511" i="5"/>
  <c r="I510" i="5"/>
  <c r="O510" i="5"/>
  <c r="I509" i="5"/>
  <c r="O509" i="5"/>
  <c r="I508" i="5"/>
  <c r="O508" i="5"/>
  <c r="I507" i="5"/>
  <c r="O507" i="5"/>
  <c r="I506" i="5"/>
  <c r="O506" i="5"/>
  <c r="I505" i="5"/>
  <c r="O505" i="5"/>
  <c r="I504" i="5"/>
  <c r="O504" i="5"/>
  <c r="I503" i="5"/>
  <c r="O503" i="5"/>
  <c r="I502" i="5"/>
  <c r="O502" i="5"/>
  <c r="I501" i="5"/>
  <c r="O501" i="5"/>
  <c r="I500" i="5"/>
  <c r="O500" i="5"/>
  <c r="I499" i="5"/>
  <c r="O499" i="5"/>
  <c r="I498" i="5"/>
  <c r="O498" i="5"/>
  <c r="I497" i="5"/>
  <c r="O497" i="5"/>
  <c r="I496" i="5"/>
  <c r="O496" i="5"/>
  <c r="I495" i="5"/>
  <c r="O495" i="5"/>
  <c r="I494" i="5"/>
  <c r="O494" i="5"/>
  <c r="I493" i="5"/>
  <c r="O493" i="5"/>
  <c r="I492" i="5"/>
  <c r="O492" i="5"/>
  <c r="I491" i="5"/>
  <c r="O491" i="5"/>
  <c r="I490" i="5"/>
  <c r="O490" i="5"/>
  <c r="I489" i="5"/>
  <c r="O489" i="5"/>
  <c r="I488" i="5"/>
  <c r="O488" i="5"/>
  <c r="I487" i="5"/>
  <c r="O487" i="5"/>
  <c r="I486" i="5"/>
  <c r="O486" i="5"/>
  <c r="I485" i="5"/>
  <c r="O485" i="5"/>
  <c r="I484" i="5"/>
  <c r="O484" i="5"/>
  <c r="I483" i="5"/>
  <c r="O483" i="5"/>
  <c r="I482" i="5"/>
  <c r="O482" i="5"/>
  <c r="I481" i="5"/>
  <c r="O481" i="5"/>
  <c r="I480" i="5"/>
  <c r="O480" i="5"/>
  <c r="I479" i="5"/>
  <c r="O479" i="5"/>
  <c r="I478" i="5"/>
  <c r="O478" i="5"/>
  <c r="I477" i="5"/>
  <c r="O477" i="5"/>
  <c r="I476" i="5"/>
  <c r="O476" i="5"/>
  <c r="I475" i="5"/>
  <c r="O475" i="5"/>
  <c r="I474" i="5"/>
  <c r="O474" i="5"/>
  <c r="I473" i="5"/>
  <c r="O473" i="5"/>
  <c r="I472" i="5"/>
  <c r="O472" i="5"/>
  <c r="I471" i="5"/>
  <c r="O471" i="5"/>
  <c r="I470" i="5"/>
  <c r="O470" i="5"/>
  <c r="I469" i="5"/>
  <c r="O469" i="5"/>
  <c r="I468" i="5"/>
  <c r="O468" i="5"/>
  <c r="I467" i="5"/>
  <c r="O467" i="5"/>
  <c r="I466" i="5"/>
  <c r="O466" i="5"/>
  <c r="I465" i="5"/>
  <c r="O465" i="5"/>
  <c r="I464" i="5"/>
  <c r="O464" i="5"/>
  <c r="I463" i="5"/>
  <c r="O463" i="5"/>
  <c r="I462" i="5"/>
  <c r="O462" i="5"/>
  <c r="I461" i="5"/>
  <c r="O461" i="5"/>
  <c r="I460" i="5"/>
  <c r="O460" i="5"/>
  <c r="I459" i="5"/>
  <c r="O459" i="5"/>
  <c r="I458" i="5"/>
  <c r="O458" i="5"/>
  <c r="I457" i="5"/>
  <c r="O457" i="5"/>
  <c r="I456" i="5"/>
  <c r="O456" i="5"/>
  <c r="I455" i="5"/>
  <c r="O455" i="5"/>
  <c r="I454" i="5"/>
  <c r="O454" i="5"/>
  <c r="I453" i="5"/>
  <c r="O453" i="5"/>
  <c r="I452" i="5"/>
  <c r="O452" i="5"/>
  <c r="I451" i="5"/>
  <c r="O451" i="5"/>
  <c r="I450" i="5"/>
  <c r="O450" i="5"/>
  <c r="I449" i="5"/>
  <c r="O449" i="5"/>
  <c r="I448" i="5"/>
  <c r="O448" i="5"/>
  <c r="I447" i="5"/>
  <c r="O447" i="5"/>
  <c r="I446" i="5"/>
  <c r="O446" i="5"/>
  <c r="I445" i="5"/>
  <c r="O445" i="5"/>
  <c r="I444" i="5"/>
  <c r="O444" i="5"/>
  <c r="I443" i="5"/>
  <c r="O443" i="5"/>
  <c r="I442" i="5"/>
  <c r="O442" i="5"/>
  <c r="I441" i="5"/>
  <c r="O441" i="5"/>
  <c r="I440" i="5"/>
  <c r="O440" i="5"/>
  <c r="I439" i="5"/>
  <c r="O439" i="5"/>
  <c r="I438" i="5"/>
  <c r="O438" i="5"/>
  <c r="I437" i="5"/>
  <c r="O437" i="5"/>
  <c r="I436" i="5"/>
  <c r="O436" i="5"/>
  <c r="I435" i="5"/>
  <c r="O435" i="5"/>
  <c r="I434" i="5"/>
  <c r="O434" i="5"/>
  <c r="I433" i="5"/>
  <c r="O433" i="5"/>
  <c r="I432" i="5"/>
  <c r="O432" i="5"/>
  <c r="I431" i="5"/>
  <c r="O431" i="5"/>
  <c r="I430" i="5"/>
  <c r="O430" i="5"/>
  <c r="I429" i="5"/>
  <c r="O429" i="5"/>
  <c r="I428" i="5"/>
  <c r="O428" i="5"/>
  <c r="I427" i="5"/>
  <c r="O427" i="5"/>
  <c r="I426" i="5"/>
  <c r="O426" i="5"/>
  <c r="I425" i="5"/>
  <c r="O425" i="5"/>
  <c r="I424" i="5"/>
  <c r="O424" i="5"/>
  <c r="I423" i="5"/>
  <c r="O423" i="5"/>
  <c r="I422" i="5"/>
  <c r="O422" i="5"/>
  <c r="I421" i="5"/>
  <c r="O421" i="5"/>
  <c r="I420" i="5"/>
  <c r="O420" i="5"/>
  <c r="I419" i="5"/>
  <c r="O419" i="5"/>
  <c r="I418" i="5"/>
  <c r="O418" i="5"/>
  <c r="I417" i="5"/>
  <c r="O417" i="5"/>
  <c r="I416" i="5"/>
  <c r="O416" i="5"/>
  <c r="I415" i="5"/>
  <c r="O415" i="5"/>
  <c r="I414" i="5"/>
  <c r="O414" i="5"/>
  <c r="I413" i="5"/>
  <c r="O413" i="5"/>
  <c r="I412" i="5"/>
  <c r="O412" i="5"/>
  <c r="I411" i="5"/>
  <c r="O411" i="5"/>
  <c r="I410" i="5"/>
  <c r="O410" i="5"/>
  <c r="I409" i="5"/>
  <c r="O409" i="5"/>
  <c r="I408" i="5"/>
  <c r="O408" i="5"/>
  <c r="I407" i="5"/>
  <c r="O407" i="5"/>
  <c r="I406" i="5"/>
  <c r="O406" i="5"/>
  <c r="I405" i="5"/>
  <c r="O405" i="5"/>
  <c r="I404" i="5"/>
  <c r="O404" i="5"/>
  <c r="I403" i="5"/>
  <c r="O403" i="5"/>
  <c r="I402" i="5"/>
  <c r="O402" i="5"/>
  <c r="I401" i="5"/>
  <c r="O401" i="5"/>
  <c r="I400" i="5"/>
  <c r="O400" i="5"/>
  <c r="I399" i="5"/>
  <c r="O399" i="5"/>
  <c r="I398" i="5"/>
  <c r="O398" i="5"/>
  <c r="I397" i="5"/>
  <c r="O397" i="5"/>
  <c r="I396" i="5"/>
  <c r="O396" i="5"/>
  <c r="I395" i="5"/>
  <c r="O395" i="5"/>
  <c r="I394" i="5"/>
  <c r="O394" i="5"/>
  <c r="I393" i="5"/>
  <c r="O393" i="5"/>
  <c r="I392" i="5"/>
  <c r="O392" i="5"/>
  <c r="I391" i="5"/>
  <c r="O391" i="5"/>
  <c r="I390" i="5"/>
  <c r="O390" i="5"/>
  <c r="I389" i="5"/>
  <c r="O389" i="5"/>
  <c r="I388" i="5"/>
  <c r="O388" i="5"/>
  <c r="I387" i="5"/>
  <c r="O387" i="5"/>
  <c r="I386" i="5"/>
  <c r="O386" i="5"/>
  <c r="I385" i="5"/>
  <c r="O385" i="5"/>
  <c r="I384" i="5"/>
  <c r="O384" i="5"/>
  <c r="I383" i="5"/>
  <c r="O383" i="5"/>
  <c r="I382" i="5"/>
  <c r="O382" i="5"/>
  <c r="I381" i="5"/>
  <c r="O381" i="5"/>
  <c r="I380" i="5"/>
  <c r="O380" i="5"/>
  <c r="I379" i="5"/>
  <c r="O379" i="5"/>
  <c r="I378" i="5"/>
  <c r="O378" i="5"/>
  <c r="I377" i="5"/>
  <c r="O377" i="5"/>
  <c r="I376" i="5"/>
  <c r="O376" i="5"/>
  <c r="I375" i="5"/>
  <c r="O375" i="5"/>
  <c r="I374" i="5"/>
  <c r="O374" i="5"/>
  <c r="I373" i="5"/>
  <c r="O373" i="5"/>
  <c r="I372" i="5"/>
  <c r="O372" i="5"/>
  <c r="I371" i="5"/>
  <c r="O371" i="5"/>
  <c r="I370" i="5"/>
  <c r="O370" i="5"/>
  <c r="I369" i="5"/>
  <c r="O369" i="5"/>
  <c r="I368" i="5"/>
  <c r="O368" i="5"/>
  <c r="I367" i="5"/>
  <c r="O367" i="5"/>
  <c r="I366" i="5"/>
  <c r="O366" i="5"/>
  <c r="I365" i="5"/>
  <c r="O365" i="5"/>
  <c r="I364" i="5"/>
  <c r="O364" i="5"/>
  <c r="I363" i="5"/>
  <c r="O363" i="5"/>
  <c r="I362" i="5"/>
  <c r="O362" i="5"/>
  <c r="I361" i="5"/>
  <c r="O361" i="5"/>
  <c r="I360" i="5"/>
  <c r="O360" i="5"/>
  <c r="I359" i="5"/>
  <c r="O359" i="5"/>
  <c r="I358" i="5"/>
  <c r="O358" i="5"/>
  <c r="I357" i="5"/>
  <c r="O357" i="5"/>
  <c r="I356" i="5"/>
  <c r="O356" i="5"/>
  <c r="I355" i="5"/>
  <c r="O355" i="5"/>
  <c r="I354" i="5"/>
  <c r="O354" i="5"/>
  <c r="I353" i="5"/>
  <c r="O353" i="5"/>
  <c r="I352" i="5"/>
  <c r="O352" i="5"/>
  <c r="I351" i="5"/>
  <c r="O351" i="5"/>
  <c r="I350" i="5"/>
  <c r="O350" i="5"/>
  <c r="I349" i="5"/>
  <c r="O349" i="5"/>
  <c r="I348" i="5"/>
  <c r="O348" i="5"/>
  <c r="I347" i="5"/>
  <c r="O347" i="5"/>
  <c r="I346" i="5"/>
  <c r="O346" i="5"/>
  <c r="I345" i="5"/>
  <c r="O345" i="5"/>
  <c r="I344" i="5"/>
  <c r="O344" i="5"/>
  <c r="I343" i="5"/>
  <c r="O343" i="5"/>
  <c r="I342" i="5"/>
  <c r="O342" i="5"/>
  <c r="I341" i="5"/>
  <c r="O341" i="5"/>
  <c r="I340" i="5"/>
  <c r="O340" i="5"/>
  <c r="I339" i="5"/>
  <c r="O339" i="5"/>
  <c r="I338" i="5"/>
  <c r="O338" i="5"/>
  <c r="I337" i="5"/>
  <c r="O337" i="5"/>
  <c r="I336" i="5"/>
  <c r="O336" i="5"/>
  <c r="I335" i="5"/>
  <c r="O335" i="5"/>
  <c r="I334" i="5"/>
  <c r="O334" i="5"/>
  <c r="I333" i="5"/>
  <c r="O333" i="5"/>
  <c r="I332" i="5"/>
  <c r="O332" i="5"/>
  <c r="I331" i="5"/>
  <c r="O331" i="5"/>
  <c r="I330" i="5"/>
  <c r="O330" i="5"/>
  <c r="I329" i="5"/>
  <c r="O329" i="5"/>
  <c r="I328" i="5"/>
  <c r="O328" i="5"/>
  <c r="I327" i="5"/>
  <c r="O327" i="5"/>
  <c r="I326" i="5"/>
  <c r="O326" i="5"/>
  <c r="I325" i="5"/>
  <c r="O325" i="5"/>
  <c r="I324" i="5"/>
  <c r="O324" i="5"/>
  <c r="I323" i="5"/>
  <c r="O323" i="5"/>
  <c r="I322" i="5"/>
  <c r="O322" i="5"/>
  <c r="I321" i="5"/>
  <c r="O321" i="5"/>
  <c r="I320" i="5"/>
  <c r="O320" i="5"/>
  <c r="I319" i="5"/>
  <c r="O319" i="5"/>
  <c r="I318" i="5"/>
  <c r="O318" i="5"/>
  <c r="I317" i="5"/>
  <c r="O317" i="5"/>
  <c r="I316" i="5"/>
  <c r="O316" i="5"/>
  <c r="I315" i="5"/>
  <c r="O315" i="5"/>
  <c r="I314" i="5"/>
  <c r="O314" i="5"/>
  <c r="I313" i="5"/>
  <c r="O313" i="5"/>
  <c r="I312" i="5"/>
  <c r="O312" i="5"/>
  <c r="I311" i="5"/>
  <c r="O311" i="5"/>
  <c r="I310" i="5"/>
  <c r="O310" i="5"/>
  <c r="I309" i="5"/>
  <c r="O309" i="5"/>
  <c r="I308" i="5"/>
  <c r="O308" i="5"/>
  <c r="I307" i="5"/>
  <c r="O307" i="5"/>
  <c r="I306" i="5"/>
  <c r="O306" i="5"/>
  <c r="I305" i="5"/>
  <c r="O305" i="5"/>
  <c r="I304" i="5"/>
  <c r="O304" i="5"/>
  <c r="I303" i="5"/>
  <c r="O303" i="5"/>
  <c r="I302" i="5"/>
  <c r="O302" i="5"/>
  <c r="I301" i="5"/>
  <c r="O301" i="5"/>
  <c r="I300" i="5"/>
  <c r="O300" i="5"/>
  <c r="I299" i="5"/>
  <c r="O299" i="5"/>
  <c r="I298" i="5"/>
  <c r="O298" i="5"/>
  <c r="I297" i="5"/>
  <c r="O297" i="5"/>
  <c r="I296" i="5"/>
  <c r="O296" i="5"/>
  <c r="I295" i="5"/>
  <c r="O295" i="5"/>
  <c r="I294" i="5"/>
  <c r="O294" i="5"/>
  <c r="I293" i="5"/>
  <c r="O293" i="5"/>
  <c r="I292" i="5"/>
  <c r="O292" i="5"/>
  <c r="I291" i="5"/>
  <c r="O291" i="5"/>
  <c r="I290" i="5"/>
  <c r="O290" i="5"/>
  <c r="I289" i="5"/>
  <c r="O289" i="5"/>
  <c r="I288" i="5"/>
  <c r="O288" i="5"/>
  <c r="I287" i="5"/>
  <c r="O287" i="5"/>
  <c r="I286" i="5"/>
  <c r="O286" i="5"/>
  <c r="I285" i="5"/>
  <c r="O285" i="5"/>
  <c r="I284" i="5"/>
  <c r="O284" i="5"/>
  <c r="I283" i="5"/>
  <c r="O283" i="5"/>
  <c r="I282" i="5"/>
  <c r="O282" i="5"/>
  <c r="I281" i="5"/>
  <c r="O281" i="5"/>
  <c r="I280" i="5"/>
  <c r="O280" i="5"/>
  <c r="I279" i="5"/>
  <c r="O279" i="5"/>
  <c r="I278" i="5"/>
  <c r="O278" i="5"/>
  <c r="I277" i="5"/>
  <c r="O277" i="5"/>
  <c r="I276" i="5"/>
  <c r="O276" i="5"/>
  <c r="I275" i="5"/>
  <c r="O275" i="5"/>
  <c r="I274" i="5"/>
  <c r="O274" i="5"/>
  <c r="I273" i="5"/>
  <c r="O273" i="5"/>
  <c r="I272" i="5"/>
  <c r="O272" i="5"/>
  <c r="I271" i="5"/>
  <c r="O271" i="5"/>
  <c r="I270" i="5"/>
  <c r="O270" i="5"/>
  <c r="I269" i="5"/>
  <c r="O269" i="5"/>
  <c r="I268" i="5"/>
  <c r="O268" i="5"/>
  <c r="I267" i="5"/>
  <c r="O267" i="5"/>
  <c r="I266" i="5"/>
  <c r="O266" i="5"/>
  <c r="I265" i="5"/>
  <c r="O265" i="5"/>
  <c r="I264" i="5"/>
  <c r="O264" i="5"/>
  <c r="I263" i="5"/>
  <c r="O263" i="5"/>
  <c r="I262" i="5"/>
  <c r="O262" i="5"/>
  <c r="I261" i="5"/>
  <c r="O261" i="5"/>
  <c r="I260" i="5"/>
  <c r="O260" i="5"/>
  <c r="I259" i="5"/>
  <c r="O259" i="5"/>
  <c r="I258" i="5"/>
  <c r="O258" i="5"/>
  <c r="I257" i="5"/>
  <c r="O257" i="5"/>
  <c r="I256" i="5"/>
  <c r="O256" i="5"/>
  <c r="I255" i="5"/>
  <c r="O255" i="5"/>
  <c r="I254" i="5"/>
  <c r="O254" i="5"/>
  <c r="I253" i="5"/>
  <c r="O253" i="5"/>
  <c r="I252" i="5"/>
  <c r="O252" i="5"/>
  <c r="I251" i="5"/>
  <c r="O251" i="5"/>
  <c r="I250" i="5"/>
  <c r="O250" i="5"/>
  <c r="I249" i="5"/>
  <c r="O249" i="5"/>
  <c r="I248" i="5"/>
  <c r="O248" i="5"/>
  <c r="I247" i="5"/>
  <c r="O247" i="5"/>
  <c r="I246" i="5"/>
  <c r="O246" i="5"/>
  <c r="I245" i="5"/>
  <c r="O245" i="5"/>
  <c r="I244" i="5"/>
  <c r="O244" i="5"/>
  <c r="I243" i="5"/>
  <c r="O243" i="5"/>
  <c r="I242" i="5"/>
  <c r="O242" i="5"/>
  <c r="I241" i="5"/>
  <c r="O241" i="5"/>
  <c r="I240" i="5"/>
  <c r="O240" i="5"/>
  <c r="I239" i="5"/>
  <c r="O239" i="5"/>
  <c r="I238" i="5"/>
  <c r="O238" i="5"/>
  <c r="I237" i="5"/>
  <c r="O237" i="5"/>
  <c r="I236" i="5"/>
  <c r="O236" i="5"/>
  <c r="I235" i="5"/>
  <c r="O235" i="5"/>
  <c r="I234" i="5"/>
  <c r="O234" i="5"/>
  <c r="I233" i="5"/>
  <c r="O233" i="5"/>
  <c r="I232" i="5"/>
  <c r="O232" i="5"/>
  <c r="I231" i="5"/>
  <c r="O231" i="5"/>
  <c r="I230" i="5"/>
  <c r="O230" i="5"/>
  <c r="I229" i="5"/>
  <c r="O229" i="5"/>
  <c r="I228" i="5"/>
  <c r="O228" i="5"/>
  <c r="I227" i="5"/>
  <c r="O227" i="5"/>
  <c r="I226" i="5"/>
  <c r="O226" i="5"/>
  <c r="I225" i="5"/>
  <c r="O225" i="5"/>
  <c r="I224" i="5"/>
  <c r="O224" i="5"/>
  <c r="I223" i="5"/>
  <c r="O223" i="5"/>
  <c r="I222" i="5"/>
  <c r="O222" i="5"/>
  <c r="I221" i="5"/>
  <c r="O221" i="5"/>
  <c r="I220" i="5"/>
  <c r="O220" i="5"/>
  <c r="I219" i="5"/>
  <c r="O219" i="5"/>
  <c r="I218" i="5"/>
  <c r="O218" i="5"/>
  <c r="I217" i="5"/>
  <c r="O217" i="5"/>
  <c r="I216" i="5"/>
  <c r="O216" i="5"/>
  <c r="I215" i="5"/>
  <c r="O215" i="5"/>
  <c r="I214" i="5"/>
  <c r="O214" i="5"/>
  <c r="I213" i="5"/>
  <c r="O213" i="5"/>
  <c r="I212" i="5"/>
  <c r="O212" i="5"/>
  <c r="I211" i="5"/>
  <c r="O211" i="5"/>
  <c r="I210" i="5"/>
  <c r="O210" i="5"/>
  <c r="I209" i="5"/>
  <c r="O209" i="5"/>
  <c r="I208" i="5"/>
  <c r="O208" i="5"/>
  <c r="I207" i="5"/>
  <c r="O207" i="5"/>
  <c r="I206" i="5"/>
  <c r="O206" i="5"/>
  <c r="I205" i="5"/>
  <c r="O205" i="5"/>
  <c r="I204" i="5"/>
  <c r="O204" i="5"/>
  <c r="I203" i="5"/>
  <c r="O203" i="5"/>
  <c r="I202" i="5"/>
  <c r="O202" i="5"/>
  <c r="I201" i="5"/>
  <c r="O201" i="5"/>
  <c r="I200" i="5"/>
  <c r="O200" i="5"/>
  <c r="I199" i="5"/>
  <c r="O199" i="5"/>
  <c r="I198" i="5"/>
  <c r="O198" i="5"/>
  <c r="I197" i="5"/>
  <c r="O197" i="5"/>
  <c r="I196" i="5"/>
  <c r="O196" i="5"/>
  <c r="I195" i="5"/>
  <c r="O195" i="5"/>
  <c r="I194" i="5"/>
  <c r="O194" i="5"/>
  <c r="I193" i="5"/>
  <c r="O193" i="5"/>
  <c r="I192" i="5"/>
  <c r="O192" i="5"/>
  <c r="I191" i="5"/>
  <c r="O191" i="5"/>
  <c r="I190" i="5"/>
  <c r="O190" i="5"/>
  <c r="I189" i="5"/>
  <c r="O189" i="5"/>
  <c r="I188" i="5"/>
  <c r="O188" i="5"/>
  <c r="I187" i="5"/>
  <c r="O187" i="5"/>
  <c r="I186" i="5"/>
  <c r="O186" i="5"/>
  <c r="I185" i="5"/>
  <c r="O185" i="5"/>
  <c r="I184" i="5"/>
  <c r="O184" i="5"/>
  <c r="I183" i="5"/>
  <c r="O183" i="5"/>
  <c r="I182" i="5"/>
  <c r="O182" i="5"/>
  <c r="I181" i="5"/>
  <c r="O181" i="5"/>
  <c r="I180" i="5"/>
  <c r="O180" i="5"/>
  <c r="I179" i="5"/>
  <c r="O179" i="5"/>
  <c r="I178" i="5"/>
  <c r="O178" i="5"/>
  <c r="I177" i="5"/>
  <c r="O177" i="5"/>
  <c r="I176" i="5"/>
  <c r="O176" i="5"/>
  <c r="I175" i="5"/>
  <c r="O175" i="5"/>
  <c r="I174" i="5"/>
  <c r="O174" i="5"/>
  <c r="I173" i="5"/>
  <c r="O173" i="5"/>
  <c r="I172" i="5"/>
  <c r="O172" i="5"/>
  <c r="I171" i="5"/>
  <c r="O171" i="5"/>
  <c r="I170" i="5"/>
  <c r="O170" i="5"/>
  <c r="I169" i="5"/>
  <c r="O169" i="5"/>
  <c r="I168" i="5"/>
  <c r="O168" i="5"/>
  <c r="I167" i="5"/>
  <c r="O167" i="5"/>
  <c r="I166" i="5"/>
  <c r="O166" i="5"/>
  <c r="I165" i="5"/>
  <c r="O165" i="5"/>
  <c r="I164" i="5"/>
  <c r="O164" i="5"/>
  <c r="I163" i="5"/>
  <c r="O163" i="5"/>
  <c r="I162" i="5"/>
  <c r="O162" i="5"/>
  <c r="I161" i="5"/>
  <c r="O161" i="5"/>
  <c r="I160" i="5"/>
  <c r="O160" i="5"/>
  <c r="I159" i="5"/>
  <c r="O159" i="5"/>
  <c r="I158" i="5"/>
  <c r="O158" i="5"/>
  <c r="I157" i="5"/>
  <c r="O157" i="5"/>
  <c r="I156" i="5"/>
  <c r="O156" i="5"/>
  <c r="I155" i="5"/>
  <c r="O155" i="5"/>
  <c r="I154" i="5"/>
  <c r="O154" i="5"/>
  <c r="I153" i="5"/>
  <c r="O153" i="5"/>
  <c r="I152" i="5"/>
  <c r="O152" i="5"/>
  <c r="I151" i="5"/>
  <c r="O151" i="5"/>
  <c r="I150" i="5"/>
  <c r="O150" i="5"/>
  <c r="I149" i="5"/>
  <c r="O149" i="5"/>
  <c r="I148" i="5"/>
  <c r="O148" i="5"/>
  <c r="I147" i="5"/>
  <c r="O147" i="5"/>
  <c r="I146" i="5"/>
  <c r="O146" i="5"/>
  <c r="I145" i="5"/>
  <c r="O145" i="5"/>
  <c r="I144" i="5"/>
  <c r="O144" i="5"/>
  <c r="I143" i="5"/>
  <c r="O143" i="5"/>
  <c r="I142" i="5"/>
  <c r="O142" i="5"/>
  <c r="I141" i="5"/>
  <c r="O141" i="5"/>
  <c r="I140" i="5"/>
  <c r="O140" i="5"/>
  <c r="I139" i="5"/>
  <c r="O139" i="5"/>
  <c r="I138" i="5"/>
  <c r="O138" i="5"/>
  <c r="I137" i="5"/>
  <c r="O137" i="5"/>
  <c r="I136" i="5"/>
  <c r="O136" i="5"/>
  <c r="I135" i="5"/>
  <c r="O135" i="5"/>
  <c r="I134" i="5"/>
  <c r="O134" i="5"/>
  <c r="I133" i="5"/>
  <c r="O133" i="5"/>
  <c r="I132" i="5"/>
  <c r="O132" i="5"/>
  <c r="I131" i="5"/>
  <c r="O131" i="5"/>
  <c r="I130" i="5"/>
  <c r="O130" i="5"/>
  <c r="I129" i="5"/>
  <c r="O129" i="5"/>
  <c r="I128" i="5"/>
  <c r="O128" i="5"/>
  <c r="I127" i="5"/>
  <c r="O127" i="5"/>
  <c r="I126" i="5"/>
  <c r="O126" i="5"/>
  <c r="I125" i="5"/>
  <c r="O125" i="5"/>
  <c r="I124" i="5"/>
  <c r="O124" i="5"/>
  <c r="I123" i="5"/>
  <c r="O123" i="5"/>
  <c r="I122" i="5"/>
  <c r="O122" i="5"/>
  <c r="I121" i="5"/>
  <c r="O121" i="5"/>
  <c r="I120" i="5"/>
  <c r="O120" i="5"/>
  <c r="I119" i="5"/>
  <c r="O119" i="5"/>
  <c r="I118" i="5"/>
  <c r="O118" i="5"/>
  <c r="I117" i="5"/>
  <c r="O117" i="5"/>
  <c r="I116" i="5"/>
  <c r="O116" i="5"/>
  <c r="I115" i="5"/>
  <c r="O115" i="5"/>
  <c r="I114" i="5"/>
  <c r="O114" i="5"/>
  <c r="I113" i="5"/>
  <c r="O113" i="5"/>
  <c r="I112" i="5"/>
  <c r="O112" i="5"/>
  <c r="I111" i="5"/>
  <c r="O111" i="5"/>
  <c r="I110" i="5"/>
  <c r="O110" i="5"/>
  <c r="I109" i="5"/>
  <c r="O109" i="5"/>
  <c r="I108" i="5"/>
  <c r="O108" i="5"/>
  <c r="I107" i="5"/>
  <c r="O107" i="5"/>
  <c r="I106" i="5"/>
  <c r="O106" i="5"/>
  <c r="I105" i="5"/>
  <c r="O105" i="5"/>
  <c r="I104" i="5"/>
  <c r="O104" i="5"/>
  <c r="I103" i="5"/>
  <c r="O103" i="5"/>
  <c r="I102" i="5"/>
  <c r="O102" i="5"/>
  <c r="I101" i="5"/>
  <c r="O101" i="5"/>
  <c r="I100" i="5"/>
  <c r="O100" i="5"/>
  <c r="I99" i="5"/>
  <c r="O99" i="5"/>
  <c r="I98" i="5"/>
  <c r="O98" i="5"/>
  <c r="I97" i="5"/>
  <c r="O97" i="5"/>
  <c r="I96" i="5"/>
  <c r="O96" i="5"/>
  <c r="I95" i="5"/>
  <c r="O95" i="5"/>
  <c r="I94" i="5"/>
  <c r="O94" i="5"/>
  <c r="I93" i="5"/>
  <c r="O93" i="5"/>
  <c r="I92" i="5"/>
  <c r="O92" i="5"/>
  <c r="I91" i="5"/>
  <c r="O91" i="5"/>
  <c r="I90" i="5"/>
  <c r="O90" i="5"/>
  <c r="I89" i="5"/>
  <c r="O89" i="5"/>
  <c r="I88" i="5"/>
  <c r="O88" i="5"/>
  <c r="I87" i="5"/>
  <c r="O87" i="5"/>
  <c r="I86" i="5"/>
  <c r="O86" i="5"/>
  <c r="I85" i="5"/>
  <c r="O85" i="5"/>
  <c r="I84" i="5"/>
  <c r="O84" i="5"/>
  <c r="I83" i="5"/>
  <c r="O83" i="5"/>
  <c r="I82" i="5"/>
  <c r="O82" i="5"/>
  <c r="I81" i="5"/>
  <c r="O81" i="5"/>
  <c r="I80" i="5"/>
  <c r="O80" i="5"/>
  <c r="I79" i="5"/>
  <c r="O79" i="5"/>
  <c r="I78" i="5"/>
  <c r="O78" i="5"/>
  <c r="I77" i="5"/>
  <c r="O77" i="5"/>
  <c r="I76" i="5"/>
  <c r="O76" i="5"/>
  <c r="I75" i="5"/>
  <c r="O75" i="5"/>
  <c r="I74" i="5"/>
  <c r="O74" i="5"/>
  <c r="I73" i="5"/>
  <c r="O73" i="5"/>
  <c r="I72" i="5"/>
  <c r="O72" i="5"/>
  <c r="I71" i="5"/>
  <c r="O71" i="5"/>
  <c r="I70" i="5"/>
  <c r="O70" i="5"/>
  <c r="I69" i="5"/>
  <c r="O69" i="5"/>
  <c r="I68" i="5"/>
  <c r="O68" i="5"/>
  <c r="I67" i="5"/>
  <c r="O67" i="5"/>
  <c r="I66" i="5"/>
  <c r="O66" i="5"/>
  <c r="I65" i="5"/>
  <c r="O65" i="5"/>
  <c r="I64" i="5"/>
  <c r="O64" i="5"/>
  <c r="I63" i="5"/>
  <c r="O63" i="5"/>
  <c r="I62" i="5"/>
  <c r="O62" i="5"/>
  <c r="I61" i="5"/>
  <c r="O61" i="5"/>
  <c r="I60" i="5"/>
  <c r="O60" i="5"/>
  <c r="I59" i="5"/>
  <c r="O59" i="5"/>
  <c r="I58" i="5"/>
  <c r="O58" i="5"/>
  <c r="I57" i="5"/>
  <c r="O57" i="5"/>
  <c r="I56" i="5"/>
  <c r="O56" i="5"/>
  <c r="I55" i="5"/>
  <c r="O55" i="5"/>
  <c r="I54" i="5"/>
  <c r="O54" i="5"/>
  <c r="I53" i="5"/>
  <c r="O53" i="5"/>
  <c r="I52" i="5"/>
  <c r="O52" i="5"/>
  <c r="I51" i="5"/>
  <c r="O51" i="5"/>
  <c r="I50" i="5"/>
  <c r="O50" i="5"/>
  <c r="I49" i="5"/>
  <c r="O49" i="5"/>
  <c r="I48" i="5"/>
  <c r="O48" i="5"/>
  <c r="I47" i="5"/>
  <c r="O47" i="5"/>
  <c r="I46" i="5"/>
  <c r="O46" i="5"/>
  <c r="I45" i="5"/>
  <c r="O45" i="5"/>
  <c r="I44" i="5"/>
  <c r="O44" i="5"/>
  <c r="I43" i="5"/>
  <c r="O43" i="5"/>
  <c r="I42" i="5"/>
  <c r="O42" i="5"/>
  <c r="I41" i="5"/>
  <c r="O41" i="5"/>
  <c r="I40" i="5"/>
  <c r="O40" i="5"/>
  <c r="I39" i="5"/>
  <c r="O39" i="5"/>
  <c r="I38" i="5"/>
  <c r="O38" i="5"/>
  <c r="I37" i="5"/>
  <c r="O37" i="5"/>
  <c r="I36" i="5"/>
  <c r="O36" i="5"/>
  <c r="I35" i="5"/>
  <c r="O35" i="5"/>
  <c r="I34" i="5"/>
  <c r="O34" i="5"/>
  <c r="I33" i="5"/>
  <c r="O33" i="5"/>
  <c r="I32" i="5"/>
  <c r="O32" i="5"/>
  <c r="I31" i="5"/>
  <c r="O31" i="5"/>
  <c r="I30" i="5"/>
  <c r="O30" i="5"/>
  <c r="I29" i="5"/>
  <c r="O29" i="5"/>
  <c r="I28" i="5"/>
  <c r="O28" i="5"/>
  <c r="I27" i="5"/>
  <c r="O27" i="5"/>
  <c r="I26" i="5"/>
  <c r="O26" i="5"/>
  <c r="I25" i="5"/>
  <c r="O25" i="5"/>
  <c r="I24" i="5"/>
  <c r="O24" i="5"/>
  <c r="I23" i="5"/>
  <c r="O23" i="5"/>
  <c r="I22" i="5"/>
  <c r="O22" i="5"/>
  <c r="I21" i="5"/>
  <c r="O21" i="5"/>
  <c r="I20" i="5"/>
  <c r="O20" i="5"/>
  <c r="I19" i="5"/>
  <c r="O19" i="5"/>
  <c r="I18" i="5"/>
  <c r="O18" i="5"/>
  <c r="I17" i="5"/>
  <c r="O17" i="5"/>
  <c r="I16" i="5"/>
  <c r="O16" i="5"/>
  <c r="E84" i="4"/>
  <c r="E7" i="5"/>
  <c r="E8" i="5"/>
  <c r="E9" i="5"/>
  <c r="E10" i="5"/>
  <c r="F10" i="5"/>
  <c r="I15" i="5"/>
  <c r="O15" i="5"/>
  <c r="D10" i="5"/>
  <c r="F9" i="5"/>
  <c r="D9" i="5"/>
  <c r="F8" i="5"/>
  <c r="D8" i="5"/>
  <c r="F7" i="5"/>
  <c r="D7" i="5"/>
  <c r="Z79" i="4"/>
  <c r="Z80" i="4"/>
  <c r="Z81" i="4"/>
  <c r="Z82" i="4"/>
  <c r="Z83" i="4"/>
  <c r="Z78" i="4"/>
  <c r="Z84" i="4"/>
  <c r="E7" i="4"/>
  <c r="E8" i="4"/>
  <c r="E9" i="4"/>
  <c r="E10" i="4"/>
  <c r="E11" i="4"/>
  <c r="E12" i="4"/>
  <c r="E13" i="4"/>
  <c r="E14" i="4"/>
  <c r="E73" i="4"/>
  <c r="F73" i="4"/>
  <c r="G73" i="4"/>
  <c r="D73" i="4"/>
  <c r="H73" i="4"/>
  <c r="E64" i="4"/>
  <c r="O64" i="4"/>
  <c r="O65" i="4"/>
  <c r="N65" i="4"/>
  <c r="M65" i="4"/>
  <c r="L65" i="4"/>
  <c r="K65" i="4"/>
  <c r="J65" i="4"/>
  <c r="I65" i="4"/>
  <c r="H65" i="4"/>
  <c r="G65" i="4"/>
  <c r="F65" i="4"/>
  <c r="E65" i="4"/>
  <c r="E59" i="4"/>
  <c r="H59" i="4"/>
  <c r="H60" i="4"/>
  <c r="G60" i="4"/>
  <c r="F60" i="4"/>
  <c r="E60" i="4"/>
  <c r="D36" i="4"/>
  <c r="E36" i="4"/>
  <c r="F36" i="4"/>
  <c r="G36" i="4"/>
  <c r="H36" i="4"/>
  <c r="I36" i="4"/>
  <c r="E54" i="4"/>
  <c r="E55" i="4"/>
  <c r="F54" i="4"/>
  <c r="F55" i="4"/>
  <c r="G54" i="4"/>
  <c r="G55" i="4"/>
  <c r="H54" i="4"/>
  <c r="H55" i="4"/>
  <c r="D54" i="4"/>
  <c r="D55" i="4"/>
  <c r="I55" i="4"/>
  <c r="I54" i="4"/>
  <c r="E51" i="4"/>
  <c r="E52" i="4"/>
  <c r="F51" i="4"/>
  <c r="F52" i="4"/>
  <c r="G51" i="4"/>
  <c r="G52" i="4"/>
  <c r="H51" i="4"/>
  <c r="H52" i="4"/>
  <c r="D51" i="4"/>
  <c r="D52" i="4"/>
  <c r="I52" i="4"/>
  <c r="I51" i="4"/>
  <c r="E48" i="4"/>
  <c r="E49" i="4"/>
  <c r="F48" i="4"/>
  <c r="F49" i="4"/>
  <c r="G48" i="4"/>
  <c r="G49" i="4"/>
  <c r="H48" i="4"/>
  <c r="H49" i="4"/>
  <c r="D48" i="4"/>
  <c r="D49" i="4"/>
  <c r="I49" i="4"/>
  <c r="I48" i="4"/>
  <c r="E45" i="4"/>
  <c r="E46" i="4"/>
  <c r="F45" i="4"/>
  <c r="F46" i="4"/>
  <c r="G45" i="4"/>
  <c r="G46" i="4"/>
  <c r="H45" i="4"/>
  <c r="H46" i="4"/>
  <c r="D45" i="4"/>
  <c r="D46" i="4"/>
  <c r="I46" i="4"/>
  <c r="I45" i="4"/>
  <c r="E42" i="4"/>
  <c r="E43" i="4"/>
  <c r="F42" i="4"/>
  <c r="F43" i="4"/>
  <c r="G42" i="4"/>
  <c r="G43" i="4"/>
  <c r="H42" i="4"/>
  <c r="H43" i="4"/>
  <c r="D42" i="4"/>
  <c r="D43" i="4"/>
  <c r="I43" i="4"/>
  <c r="I42" i="4"/>
  <c r="E39" i="4"/>
  <c r="E40" i="4"/>
  <c r="F39" i="4"/>
  <c r="F40" i="4"/>
  <c r="G39" i="4"/>
  <c r="G40" i="4"/>
  <c r="H39" i="4"/>
  <c r="H40" i="4"/>
  <c r="D39" i="4"/>
  <c r="D40" i="4"/>
  <c r="I40" i="4"/>
  <c r="I39" i="4"/>
  <c r="E37" i="4"/>
  <c r="F37" i="4"/>
  <c r="G37" i="4"/>
  <c r="H37" i="4"/>
  <c r="D37" i="4"/>
  <c r="I37" i="4"/>
  <c r="D31" i="4"/>
  <c r="E31" i="4"/>
  <c r="F31" i="4"/>
  <c r="G31" i="4"/>
  <c r="H31" i="4"/>
  <c r="I31" i="4"/>
  <c r="E32" i="4"/>
  <c r="F32" i="4"/>
  <c r="G32" i="4"/>
  <c r="H32" i="4"/>
  <c r="D32" i="4"/>
  <c r="I32" i="4"/>
  <c r="G19" i="4"/>
  <c r="I19" i="4"/>
  <c r="G20" i="4"/>
  <c r="I20" i="4"/>
  <c r="G21" i="4"/>
  <c r="I21" i="4"/>
  <c r="G22" i="4"/>
  <c r="I22" i="4"/>
  <c r="G23" i="4"/>
  <c r="I23" i="4"/>
  <c r="G24" i="4"/>
  <c r="I24" i="4"/>
  <c r="G18" i="4"/>
  <c r="I18" i="4"/>
  <c r="I25" i="4"/>
  <c r="G25" i="4"/>
  <c r="D19" i="4"/>
  <c r="F19" i="4"/>
  <c r="D20" i="4"/>
  <c r="F20" i="4"/>
  <c r="D21" i="4"/>
  <c r="F21" i="4"/>
  <c r="D22" i="4"/>
  <c r="F22" i="4"/>
  <c r="D23" i="4"/>
  <c r="F23" i="4"/>
  <c r="D24" i="4"/>
  <c r="F24" i="4"/>
  <c r="D18" i="4"/>
  <c r="F18" i="4"/>
  <c r="F25" i="4"/>
  <c r="D25" i="4"/>
  <c r="K8" i="3"/>
  <c r="K7" i="3"/>
  <c r="F8" i="4"/>
  <c r="O8" i="3"/>
  <c r="O7" i="3"/>
  <c r="F9" i="4"/>
  <c r="S8" i="3"/>
  <c r="S7" i="3"/>
  <c r="F10" i="4"/>
  <c r="W8" i="3"/>
  <c r="W7" i="3"/>
  <c r="F11" i="4"/>
  <c r="AA8" i="3"/>
  <c r="AA7" i="3"/>
  <c r="F12" i="4"/>
  <c r="AE8" i="3"/>
  <c r="AE7" i="3"/>
  <c r="F13" i="4"/>
  <c r="G8" i="3"/>
  <c r="G7" i="3"/>
  <c r="F7" i="4"/>
  <c r="F14" i="4"/>
  <c r="F15" i="4"/>
  <c r="E15" i="4"/>
  <c r="J8" i="3"/>
  <c r="J7" i="3"/>
  <c r="D8" i="4"/>
  <c r="N8" i="3"/>
  <c r="N7" i="3"/>
  <c r="D9" i="4"/>
  <c r="R8" i="3"/>
  <c r="R7" i="3"/>
  <c r="D10" i="4"/>
  <c r="V8" i="3"/>
  <c r="V7" i="3"/>
  <c r="D11" i="4"/>
  <c r="Z8" i="3"/>
  <c r="Z7" i="3"/>
  <c r="D12" i="4"/>
  <c r="AD8" i="3"/>
  <c r="AD7" i="3"/>
  <c r="D13" i="4"/>
  <c r="F8" i="3"/>
  <c r="F7" i="3"/>
  <c r="D7" i="4"/>
  <c r="D14" i="4"/>
  <c r="D15" i="4"/>
  <c r="AH7" i="3"/>
  <c r="AG7" i="3"/>
  <c r="AB8" i="3"/>
  <c r="AB7" i="3"/>
  <c r="X8" i="3"/>
  <c r="X7" i="3"/>
  <c r="AH8" i="3"/>
  <c r="AH2" i="3"/>
  <c r="AG8" i="3"/>
  <c r="AG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 Lasso</author>
  </authors>
  <commentList>
    <comment ref="D6" authorId="0" shapeId="0" xr:uid="{00000000-0006-0000-0200-000001000000}">
      <text>
        <r>
          <rPr>
            <sz val="10"/>
            <rFont val="Arial"/>
          </rPr>
          <t>Estimado de Complejidad de Análisis Funcional:
Se definió en la hoja de Casos de Uso.</t>
        </r>
      </text>
    </comment>
    <comment ref="E6" authorId="0" shapeId="0" xr:uid="{00000000-0006-0000-0200-000002000000}">
      <text>
        <r>
          <rPr>
            <sz val="10"/>
            <rFont val="Arial"/>
          </rPr>
          <t>Horas de Esfuerzo de Análisis Funcional:
En base a la complejidad definida para el análisis funcional se busca en la tabla de estimaciones la cantidad de horas definidas en base a la complejidad para el análisis funcional.</t>
        </r>
      </text>
    </comment>
    <comment ref="F6" authorId="0" shapeId="0" xr:uid="{00000000-0006-0000-0200-000003000000}">
      <text>
        <r>
          <rPr>
            <sz val="10"/>
            <rFont val="Arial"/>
          </rPr>
          <t xml:space="preserve">Estimado de horas si la contingencia no se cumple:
Estimación de horas restando el procentaje de contingencia. </t>
        </r>
      </text>
    </comment>
    <comment ref="G6" authorId="0" shapeId="0" xr:uid="{00000000-0006-0000-0200-000004000000}">
      <text>
        <r>
          <rPr>
            <sz val="10"/>
            <rFont val="Arial"/>
          </rPr>
          <t xml:space="preserve">Estimado de horas si la contingencia se cumple:
Estimación de horas sumando el procentaje de contingencia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Adrian Lasso</author>
  </authors>
  <commentList>
    <comment ref="P4" authorId="0" shapeId="0" xr:uid="{00000000-0006-0000-0600-000001000000}">
      <text>
        <r>
          <rPr>
            <sz val="10"/>
            <rFont val="Arial"/>
          </rPr>
          <t>Estimado de Complejidad de Análisis Funcional:
Se definió en la hoja de Casos de Uso.</t>
        </r>
      </text>
    </comment>
    <comment ref="Q4" authorId="0" shapeId="0" xr:uid="{00000000-0006-0000-0600-000002000000}">
      <text>
        <r>
          <rPr>
            <sz val="10"/>
            <rFont val="Arial"/>
          </rPr>
          <t>Horas de Esfuerzo de Análisis Funcional:
En base a la complejidad definida para el análisis funcional se busca en la tabla de estimaciones la cantidad de horas definidas en base a la complejidad para el análisis funcional.</t>
        </r>
      </text>
    </comment>
    <comment ref="R4" authorId="0" shapeId="0" xr:uid="{00000000-0006-0000-0600-000003000000}">
      <text>
        <r>
          <rPr>
            <sz val="10"/>
            <rFont val="Arial"/>
          </rPr>
          <t xml:space="preserve">Estimado de horas si la contingencia no se cumple:
Estimación de horas restando el procentaje de contingencia. </t>
        </r>
      </text>
    </comment>
    <comment ref="S4" authorId="0" shapeId="0" xr:uid="{00000000-0006-0000-0600-000004000000}">
      <text>
        <r>
          <rPr>
            <sz val="10"/>
            <rFont val="Arial"/>
          </rPr>
          <t xml:space="preserve">Estimado de horas si la contingencia se cumple:
Estimación de horas sumando el procentaje de contingencia
</t>
        </r>
      </text>
    </comment>
  </commentList>
</comments>
</file>

<file path=xl/sharedStrings.xml><?xml version="1.0" encoding="utf-8"?>
<sst xmlns="http://schemas.openxmlformats.org/spreadsheetml/2006/main" count="663" uniqueCount="473">
  <si>
    <t>006449105590581894</t>
  </si>
  <si>
    <t>Estimación de esfuerzo</t>
  </si>
  <si>
    <t xml:space="preserve">0. Pensá. Esto no es un formulario. Es una herramienta para ayudarte a pensar que esfuerzo hace falta para terminar un proyecto. </t>
  </si>
  <si>
    <t>1. El proyecto</t>
  </si>
  <si>
    <t xml:space="preserve">Cuenta: </t>
  </si>
  <si>
    <t>CuentaClienteCWA</t>
  </si>
  <si>
    <t>Definición inicial</t>
  </si>
  <si>
    <t>Código Proyecto:</t>
  </si>
  <si>
    <t>XXX000</t>
  </si>
  <si>
    <t>Definición aprobada</t>
  </si>
  <si>
    <t>Nombre Proyecto:</t>
  </si>
  <si>
    <t>Proyecto</t>
  </si>
  <si>
    <t>Requerimientos</t>
  </si>
  <si>
    <t xml:space="preserve">Account Unit: </t>
  </si>
  <si>
    <t>BM</t>
  </si>
  <si>
    <t xml:space="preserve">Practice Unit: </t>
  </si>
  <si>
    <t>JV</t>
  </si>
  <si>
    <t xml:space="preserve">Diseño </t>
  </si>
  <si>
    <t>2. Establecer el nivel de incertidumbre general del proyecto según el cono de Bohem</t>
  </si>
  <si>
    <t>Diseño detallado</t>
  </si>
  <si>
    <t>Producto disponible</t>
  </si>
  <si>
    <t xml:space="preserve">Según Bohem: </t>
  </si>
  <si>
    <t>Bajo</t>
  </si>
  <si>
    <t>Alto</t>
  </si>
  <si>
    <t xml:space="preserve">Tu estimación está en este rango respecto a la real: </t>
  </si>
  <si>
    <t xml:space="preserve">Tu cronograma está en este rango respecto a la real: </t>
  </si>
  <si>
    <t>3. Ajustar las estimaciones por disciplina al proyecto</t>
  </si>
  <si>
    <t>Los valores están indicados en horas</t>
  </si>
  <si>
    <t>Escala complejidad</t>
  </si>
  <si>
    <t xml:space="preserve">Análisis Funcional </t>
  </si>
  <si>
    <t>Arquitectura</t>
  </si>
  <si>
    <t>Programación</t>
  </si>
  <si>
    <t>Testing</t>
  </si>
  <si>
    <t>Implementación</t>
  </si>
  <si>
    <t>Gestión</t>
  </si>
  <si>
    <t>UX</t>
  </si>
  <si>
    <t>Total</t>
  </si>
  <si>
    <t>Bajar porcentaje si experiencia del equipo es menor en esa area</t>
  </si>
  <si>
    <t>4. Ajustar otras características del proyecto</t>
  </si>
  <si>
    <t>Suplemento de trabajo</t>
  </si>
  <si>
    <t>Cantidad de horas al mes disponibles</t>
  </si>
  <si>
    <t>horas</t>
  </si>
  <si>
    <t>Cantidad de horas a la semana disponibles</t>
  </si>
  <si>
    <t>Tabla ajustada de acuerdo a otras características del proyecto</t>
  </si>
  <si>
    <t>Complejidad</t>
  </si>
  <si>
    <t>Lista de Unidades de Estimación (UE)</t>
  </si>
  <si>
    <t xml:space="preserve">5. Completar las unidades de estimación (UE), su complejidad, el estado de definición (¿Qué tengo?), la criticidad y el hito. Si es necesario podes ajustar la estimación para cada disciplina. </t>
  </si>
  <si>
    <t>Estimaciones</t>
  </si>
  <si>
    <t>Codigo</t>
  </si>
  <si>
    <t>Nombre</t>
  </si>
  <si>
    <t>Descripcion</t>
  </si>
  <si>
    <t>¿Qué tengo?</t>
  </si>
  <si>
    <t>Criticidad</t>
  </si>
  <si>
    <t>Hito</t>
  </si>
  <si>
    <t>Análisis Funcional</t>
  </si>
  <si>
    <t>UE001</t>
  </si>
  <si>
    <t>Crítico</t>
  </si>
  <si>
    <t>I</t>
  </si>
  <si>
    <t>UE002</t>
  </si>
  <si>
    <t>Trulala 2</t>
  </si>
  <si>
    <t>Descripción trulala 2</t>
  </si>
  <si>
    <t>UE003</t>
  </si>
  <si>
    <t>Trulala 3</t>
  </si>
  <si>
    <t>Descripción trulala 3</t>
  </si>
  <si>
    <t>Deseable</t>
  </si>
  <si>
    <t>UE004</t>
  </si>
  <si>
    <t>Trulala 4</t>
  </si>
  <si>
    <t>Descripción trulala 4</t>
  </si>
  <si>
    <t>II</t>
  </si>
  <si>
    <t>UE005</t>
  </si>
  <si>
    <t>Trulala 5</t>
  </si>
  <si>
    <t>Descripción trulala 5</t>
  </si>
  <si>
    <t>Necesario</t>
  </si>
  <si>
    <t>UE006</t>
  </si>
  <si>
    <t>Trulala 6</t>
  </si>
  <si>
    <t>Descripción trulala 6</t>
  </si>
  <si>
    <t>III</t>
  </si>
  <si>
    <t>UE007</t>
  </si>
  <si>
    <t>Trulala 7</t>
  </si>
  <si>
    <t>Descripción trulala 7</t>
  </si>
  <si>
    <t>UE008</t>
  </si>
  <si>
    <t>Trulala 8</t>
  </si>
  <si>
    <t>Descripción trulala 8</t>
  </si>
  <si>
    <t>UE009</t>
  </si>
  <si>
    <t>Trulala 9</t>
  </si>
  <si>
    <t>Descripción trulala 9</t>
  </si>
  <si>
    <t>IV</t>
  </si>
  <si>
    <t>UE010</t>
  </si>
  <si>
    <t>Trulala 10</t>
  </si>
  <si>
    <t>Descripción trulala 10</t>
  </si>
  <si>
    <t>UE011</t>
  </si>
  <si>
    <t>UE012</t>
  </si>
  <si>
    <t>UE013</t>
  </si>
  <si>
    <t>UE014</t>
  </si>
  <si>
    <t>UE015</t>
  </si>
  <si>
    <t>UE016</t>
  </si>
  <si>
    <t>UE017</t>
  </si>
  <si>
    <t>UE018</t>
  </si>
  <si>
    <t>UE019</t>
  </si>
  <si>
    <t>UE020</t>
  </si>
  <si>
    <t>UE021</t>
  </si>
  <si>
    <t>UE022</t>
  </si>
  <si>
    <t>UE023</t>
  </si>
  <si>
    <t>UE024</t>
  </si>
  <si>
    <t>UE025</t>
  </si>
  <si>
    <t>UE026</t>
  </si>
  <si>
    <t>UE027</t>
  </si>
  <si>
    <t>UE028</t>
  </si>
  <si>
    <t>UE029</t>
  </si>
  <si>
    <t>UE030</t>
  </si>
  <si>
    <t>UE031</t>
  </si>
  <si>
    <t>UE032</t>
  </si>
  <si>
    <t>UE033</t>
  </si>
  <si>
    <t>UE034</t>
  </si>
  <si>
    <t>UE035</t>
  </si>
  <si>
    <t>UE036</t>
  </si>
  <si>
    <t>UE037</t>
  </si>
  <si>
    <t>UE038</t>
  </si>
  <si>
    <t>UE039</t>
  </si>
  <si>
    <t>UE040</t>
  </si>
  <si>
    <t>UE041</t>
  </si>
  <si>
    <t>UE042</t>
  </si>
  <si>
    <t>UE043</t>
  </si>
  <si>
    <t>UE044</t>
  </si>
  <si>
    <t>UE045</t>
  </si>
  <si>
    <t>UE046</t>
  </si>
  <si>
    <t>UE047</t>
  </si>
  <si>
    <t>UE048</t>
  </si>
  <si>
    <t>UE049</t>
  </si>
  <si>
    <t>UE050</t>
  </si>
  <si>
    <t>UE051</t>
  </si>
  <si>
    <t>UE052</t>
  </si>
  <si>
    <t>UE053</t>
  </si>
  <si>
    <t>UE054</t>
  </si>
  <si>
    <t>UE055</t>
  </si>
  <si>
    <t>UE056</t>
  </si>
  <si>
    <t>UE057</t>
  </si>
  <si>
    <t>UE058</t>
  </si>
  <si>
    <t>UE059</t>
  </si>
  <si>
    <t>UE060</t>
  </si>
  <si>
    <t>UE061</t>
  </si>
  <si>
    <t>UE062</t>
  </si>
  <si>
    <t>UE063</t>
  </si>
  <si>
    <t>UE064</t>
  </si>
  <si>
    <t>UE065</t>
  </si>
  <si>
    <t>UE066</t>
  </si>
  <si>
    <t>UE067</t>
  </si>
  <si>
    <t>UE068</t>
  </si>
  <si>
    <t>UE069</t>
  </si>
  <si>
    <t>UE070</t>
  </si>
  <si>
    <t>UE071</t>
  </si>
  <si>
    <t>UE072</t>
  </si>
  <si>
    <t>UE073</t>
  </si>
  <si>
    <t>UE074</t>
  </si>
  <si>
    <t>UE075</t>
  </si>
  <si>
    <t>UE076</t>
  </si>
  <si>
    <t>UE077</t>
  </si>
  <si>
    <t>UE078</t>
  </si>
  <si>
    <t>UE079</t>
  </si>
  <si>
    <t>UE080</t>
  </si>
  <si>
    <t>UE081</t>
  </si>
  <si>
    <t>UE082</t>
  </si>
  <si>
    <t>UE083</t>
  </si>
  <si>
    <t>UE084</t>
  </si>
  <si>
    <t>UE085</t>
  </si>
  <si>
    <t>UE086</t>
  </si>
  <si>
    <t>UE087</t>
  </si>
  <si>
    <t>UE088</t>
  </si>
  <si>
    <t>UE089</t>
  </si>
  <si>
    <t>UE090</t>
  </si>
  <si>
    <t>UE091</t>
  </si>
  <si>
    <t>UE092</t>
  </si>
  <si>
    <t>UE093</t>
  </si>
  <si>
    <t>UE094</t>
  </si>
  <si>
    <t>UE095</t>
  </si>
  <si>
    <t>UE096</t>
  </si>
  <si>
    <t>UE097</t>
  </si>
  <si>
    <t>UE098</t>
  </si>
  <si>
    <t>UE099</t>
  </si>
  <si>
    <t>UE100</t>
  </si>
  <si>
    <t>UE101</t>
  </si>
  <si>
    <t>UE102</t>
  </si>
  <si>
    <t>UE103</t>
  </si>
  <si>
    <t>UE104</t>
  </si>
  <si>
    <t>UE105</t>
  </si>
  <si>
    <t>UE106</t>
  </si>
  <si>
    <t>UE107</t>
  </si>
  <si>
    <t>UE108</t>
  </si>
  <si>
    <t>UE109</t>
  </si>
  <si>
    <t>UE110</t>
  </si>
  <si>
    <t>UE111</t>
  </si>
  <si>
    <t>UE112</t>
  </si>
  <si>
    <t>UE113</t>
  </si>
  <si>
    <t>UE114</t>
  </si>
  <si>
    <t>UE115</t>
  </si>
  <si>
    <t>UE116</t>
  </si>
  <si>
    <t>UE117</t>
  </si>
  <si>
    <t>UE118</t>
  </si>
  <si>
    <t>UE119</t>
  </si>
  <si>
    <t>UE120</t>
  </si>
  <si>
    <t>UE121</t>
  </si>
  <si>
    <t>UE122</t>
  </si>
  <si>
    <t>UE123</t>
  </si>
  <si>
    <t>UE124</t>
  </si>
  <si>
    <t>UE125</t>
  </si>
  <si>
    <t>UE126</t>
  </si>
  <si>
    <t>UE127</t>
  </si>
  <si>
    <t>UE128</t>
  </si>
  <si>
    <t>UE129</t>
  </si>
  <si>
    <t>UE130</t>
  </si>
  <si>
    <t>UE131</t>
  </si>
  <si>
    <t>UE132</t>
  </si>
  <si>
    <t>UE133</t>
  </si>
  <si>
    <t>UE134</t>
  </si>
  <si>
    <t>UE135</t>
  </si>
  <si>
    <t>UE136</t>
  </si>
  <si>
    <t>UE137</t>
  </si>
  <si>
    <t>UE138</t>
  </si>
  <si>
    <t>UE139</t>
  </si>
  <si>
    <t>UE140</t>
  </si>
  <si>
    <t>UE141</t>
  </si>
  <si>
    <t>UE142</t>
  </si>
  <si>
    <t>UE143</t>
  </si>
  <si>
    <t>UE144</t>
  </si>
  <si>
    <t>UE145</t>
  </si>
  <si>
    <t>UE146</t>
  </si>
  <si>
    <t>UE147</t>
  </si>
  <si>
    <t>UE148</t>
  </si>
  <si>
    <t>UE149</t>
  </si>
  <si>
    <t>UE150</t>
  </si>
  <si>
    <t>UE151</t>
  </si>
  <si>
    <t>UE152</t>
  </si>
  <si>
    <t>UE153</t>
  </si>
  <si>
    <t>UE154</t>
  </si>
  <si>
    <t>UE155</t>
  </si>
  <si>
    <t>UE156</t>
  </si>
  <si>
    <t>UE157</t>
  </si>
  <si>
    <t>UE158</t>
  </si>
  <si>
    <t>UE159</t>
  </si>
  <si>
    <t>UE160</t>
  </si>
  <si>
    <t>UE161</t>
  </si>
  <si>
    <t>UE162</t>
  </si>
  <si>
    <t>UE163</t>
  </si>
  <si>
    <t>UE164</t>
  </si>
  <si>
    <t>UE165</t>
  </si>
  <si>
    <t>UE166</t>
  </si>
  <si>
    <t>UE167</t>
  </si>
  <si>
    <t>UE168</t>
  </si>
  <si>
    <t>UE169</t>
  </si>
  <si>
    <t>UE170</t>
  </si>
  <si>
    <t>UE171</t>
  </si>
  <si>
    <t>UE172</t>
  </si>
  <si>
    <t>UE173</t>
  </si>
  <si>
    <t>UE174</t>
  </si>
  <si>
    <t>UE175</t>
  </si>
  <si>
    <t>UE176</t>
  </si>
  <si>
    <t>UE177</t>
  </si>
  <si>
    <t>UE178</t>
  </si>
  <si>
    <t>UE179</t>
  </si>
  <si>
    <t>UE180</t>
  </si>
  <si>
    <t>UE181</t>
  </si>
  <si>
    <t>UE182</t>
  </si>
  <si>
    <t>UE183</t>
  </si>
  <si>
    <t>UE184</t>
  </si>
  <si>
    <t>UE185</t>
  </si>
  <si>
    <t>UE186</t>
  </si>
  <si>
    <t>UE187</t>
  </si>
  <si>
    <t>UE188</t>
  </si>
  <si>
    <t>UE189</t>
  </si>
  <si>
    <t>UE190</t>
  </si>
  <si>
    <t>UE191</t>
  </si>
  <si>
    <t>UE192</t>
  </si>
  <si>
    <t>UE193</t>
  </si>
  <si>
    <t>UE194</t>
  </si>
  <si>
    <t>UE195</t>
  </si>
  <si>
    <t>UE196</t>
  </si>
  <si>
    <t>UE197</t>
  </si>
  <si>
    <t>UE198</t>
  </si>
  <si>
    <t>UE199</t>
  </si>
  <si>
    <t>UE200</t>
  </si>
  <si>
    <t>Estimaciones en Horas por unidad de estimación por disciplina</t>
  </si>
  <si>
    <t xml:space="preserve">No editar esta solapa. </t>
  </si>
  <si>
    <t>Analisis Funcional</t>
  </si>
  <si>
    <t>Totales</t>
  </si>
  <si>
    <t>UE</t>
  </si>
  <si>
    <t>Esfuerzo</t>
  </si>
  <si>
    <t>Mejor Caso</t>
  </si>
  <si>
    <t>Peor Caso</t>
  </si>
  <si>
    <t>Horas</t>
  </si>
  <si>
    <t>Bohem</t>
  </si>
  <si>
    <t>Totales de horas</t>
  </si>
  <si>
    <t>Resumen de la estimación</t>
  </si>
  <si>
    <t xml:space="preserve">6. Revisa lo que la estimación está dado y asegurate que es algo razonable. No estás completando un formulario estás estimando que esfuerzo necesita un proyecto. </t>
  </si>
  <si>
    <t>6.1. Resumen de esfuerzo por rol</t>
  </si>
  <si>
    <t>Mejor caso</t>
  </si>
  <si>
    <t>Peor caso</t>
  </si>
  <si>
    <t>Analista Funcional</t>
  </si>
  <si>
    <t>Arquitecto</t>
  </si>
  <si>
    <t>Desarrollador</t>
  </si>
  <si>
    <t>Tester</t>
  </si>
  <si>
    <t>Implementador</t>
  </si>
  <si>
    <t>Lider de Proyecto</t>
  </si>
  <si>
    <t>Relación</t>
  </si>
  <si>
    <t>Meses hombre</t>
  </si>
  <si>
    <t>Staffing por rol</t>
  </si>
  <si>
    <t>Meses calendario</t>
  </si>
  <si>
    <t>Semana hombre</t>
  </si>
  <si>
    <t>Semanas calendario</t>
  </si>
  <si>
    <t>6.2. Distribución de la complejidad</t>
  </si>
  <si>
    <t>Distribución por complejidad</t>
  </si>
  <si>
    <t># UE x complejidad</t>
  </si>
  <si>
    <t>Distribución</t>
  </si>
  <si>
    <t>Complejidad por Disciplina</t>
  </si>
  <si>
    <t xml:space="preserve">Distribución </t>
  </si>
  <si>
    <t>Complejidad por Criticidad</t>
  </si>
  <si>
    <t>Cantidad de UE por criticidad</t>
  </si>
  <si>
    <t>Cantidad de horas por criticidad</t>
  </si>
  <si>
    <t>Distribución de complejidad por criticidad</t>
  </si>
  <si>
    <t>Complejidad por Hito</t>
  </si>
  <si>
    <t>V</t>
  </si>
  <si>
    <t>VI</t>
  </si>
  <si>
    <t>VII</t>
  </si>
  <si>
    <t>VIII</t>
  </si>
  <si>
    <t>IX</t>
  </si>
  <si>
    <t>X</t>
  </si>
  <si>
    <t>Cantidad de UE por hito</t>
  </si>
  <si>
    <t>Cantidad de horas por hito</t>
  </si>
  <si>
    <t>Distribución de complejidad por hito</t>
  </si>
  <si>
    <t>6.3. Esfuerzo por fase de RUP</t>
  </si>
  <si>
    <t>Incepción</t>
  </si>
  <si>
    <t>Elaboración</t>
  </si>
  <si>
    <t>Construcción</t>
  </si>
  <si>
    <t>Transición</t>
  </si>
  <si>
    <t>Distribución según RUP</t>
  </si>
  <si>
    <t>Ajuste para este proyecto</t>
  </si>
  <si>
    <t>Esfuerzo en horas hombre</t>
  </si>
  <si>
    <t>6.4. Distribución de acuerdo al paso del cono de Bohem</t>
  </si>
  <si>
    <t>Distribución según el paso del cono de Bohem</t>
  </si>
  <si>
    <t>Proporcional para gráfico</t>
  </si>
  <si>
    <t>Simulación usando Monte Carlo</t>
  </si>
  <si>
    <t xml:space="preserve">7.1 . Esta solapa está basada en el trabajo "How to Improve Software Estimation Using Monte Carlo Simulation" de Troy Magennis, que ya no está publicado. Pero podes leer http://focusedobjective.com/wp-content/uploads/2013/05/Modeling-and-Simulating-Software-Projects-Troy-Magennis.pdf que es mas reciente. 
Como la solapa usa funciones basadas en valores aleatorios cualquier cambio en la planilla regenera los resultados. Eso está bien, no te preocupes. 
Por ahora asumimos que la distribucion por disciplina es independiente del esfuerzo y del paso de Bohem. 
Si exageras con la definición de cada requerimiento (muy baja o muy alta en todos los casos) se te va a ir a la miercoles la simulación. </t>
  </si>
  <si>
    <t xml:space="preserve">7.2 Probabilidad objetivo: Probá con varios objetivos de horas totales del proyecto (en las celdas verdes). La planilla calcula la probabilidad de que esa cantidad de horas es aceptable. Aceptable quiere decir que el número de veces en 1000 iteraciones al azar en que el número objetivo de horas que pusiste era menor que total calculado para una iteración de la simulación.
El semáforo verde indica una probabilidad de que ocurra, bastante aproximada. </t>
  </si>
  <si>
    <t>Horas objetivo</t>
  </si>
  <si>
    <t>Probabilidad de que ocurra</t>
  </si>
  <si>
    <t>Estimación original</t>
  </si>
  <si>
    <t>Diferencia</t>
  </si>
  <si>
    <t>Horas objetivo 1</t>
  </si>
  <si>
    <t>Horas objetivo 2</t>
  </si>
  <si>
    <t>Horas objetivo 3</t>
  </si>
  <si>
    <t>Horas objetivo 4</t>
  </si>
  <si>
    <t xml:space="preserve">7.3 Como dice Troy, simples simulaciones de montecarlo. 1000 iteraciones. No hace falta que revises esta parte. </t>
  </si>
  <si>
    <t>Iteration</t>
  </si>
  <si>
    <t>Parámetros</t>
  </si>
  <si>
    <t>No editar esta solapa</t>
  </si>
  <si>
    <t>Das Bohem Parameters</t>
  </si>
  <si>
    <t>Plan</t>
  </si>
  <si>
    <t>Paso</t>
  </si>
  <si>
    <t>Step as Bohem</t>
  </si>
  <si>
    <t>Criterios en Baufest</t>
  </si>
  <si>
    <t>Medio</t>
  </si>
  <si>
    <t>Code</t>
  </si>
  <si>
    <t>Initial Product Definition</t>
  </si>
  <si>
    <t xml:space="preserve">Está disponible una definición de alcance del proyecto que identifica que funcionalidad es parte del sistema a construir y que parte no lo es. </t>
  </si>
  <si>
    <t>Hi</t>
  </si>
  <si>
    <t>1.IPD</t>
  </si>
  <si>
    <t>Approved Product Definition</t>
  </si>
  <si>
    <t xml:space="preserve">Está disponible una visión de la solución y un product backlog aprobado por el cliente. </t>
  </si>
  <si>
    <t>2.APD</t>
  </si>
  <si>
    <t>Requirements Specification</t>
  </si>
  <si>
    <t>Están descriptos cada uno de los items del product backlog. Hay un documento de caso de uso o user story para cada funcionalidad.</t>
  </si>
  <si>
    <t>Med</t>
  </si>
  <si>
    <t>3.RSP</t>
  </si>
  <si>
    <t>Product Design Specification</t>
  </si>
  <si>
    <t xml:space="preserve">Hay una arquitectura definida, hay un modelo de datos definido. </t>
  </si>
  <si>
    <t>4.PDS</t>
  </si>
  <si>
    <t>Detailed Design Specification</t>
  </si>
  <si>
    <t xml:space="preserve">Hay un prototipo funcional/navegable de la solucion. Están detalladas las pantallas. </t>
  </si>
  <si>
    <t>Low</t>
  </si>
  <si>
    <t>5.DDS</t>
  </si>
  <si>
    <t>Accepted Software</t>
  </si>
  <si>
    <t xml:space="preserve">La aplicación está disponible para hacele una demo al usuario. </t>
  </si>
  <si>
    <t>6.ACS</t>
  </si>
  <si>
    <t>Niveles de complejidad</t>
  </si>
  <si>
    <t>Niveles de criticidad</t>
  </si>
  <si>
    <t>CRI</t>
  </si>
  <si>
    <t xml:space="preserve">Critical </t>
  </si>
  <si>
    <t>MUH</t>
  </si>
  <si>
    <t>Must have</t>
  </si>
  <si>
    <t>NTH</t>
  </si>
  <si>
    <t>Nice to have</t>
  </si>
  <si>
    <t>Hito al que corresponde una UE</t>
  </si>
  <si>
    <t>Monty</t>
  </si>
  <si>
    <t>Probabilidad verde &gt;=</t>
  </si>
  <si>
    <t xml:space="preserve">Probabilidad amarillo &gt;= </t>
  </si>
  <si>
    <t>Mecanismo</t>
  </si>
  <si>
    <t xml:space="preserve">La estimación la hago suponiendo que tengo claro el requerimiento. No exagero si no lo entiendo bien, ni lo minimizo si la tengo re clara. </t>
  </si>
  <si>
    <t xml:space="preserve">Despues defino el paso en el que tenemos el requerimiento </t>
  </si>
  <si>
    <t>Simulo con Monty</t>
  </si>
  <si>
    <t xml:space="preserve">Decido que riesgo quiero correr. </t>
  </si>
  <si>
    <t>Datos de la estimación para exportar</t>
  </si>
  <si>
    <t>Estimation</t>
  </si>
  <si>
    <t>EstimationUnit</t>
  </si>
  <si>
    <t>FunctionalAnalisis</t>
  </si>
  <si>
    <t>Architecture</t>
  </si>
  <si>
    <t>Programming</t>
  </si>
  <si>
    <t>QualityAssurance</t>
  </si>
  <si>
    <t>Deployment</t>
  </si>
  <si>
    <t>Management</t>
  </si>
  <si>
    <t>UserExperience</t>
  </si>
  <si>
    <t>Export</t>
  </si>
  <si>
    <t>Estimation.Name</t>
  </si>
  <si>
    <t>Estimation.Account</t>
  </si>
  <si>
    <t>Estimation.AccountUnit</t>
  </si>
  <si>
    <t>Estimation.PracticeUnit</t>
  </si>
  <si>
    <t>Estimation.Project</t>
  </si>
  <si>
    <t>Estimation.Date</t>
  </si>
  <si>
    <t>EstimationUnit.Code</t>
  </si>
  <si>
    <t>EstimationUnit.Name</t>
  </si>
  <si>
    <t>EstimationUnit.Description</t>
  </si>
  <si>
    <t>EstimationUnit.Complexity</t>
  </si>
  <si>
    <t>EstimationUnit.BohemLevel</t>
  </si>
  <si>
    <t>EstimationUnit.Criticality</t>
  </si>
  <si>
    <t>EstimationUnit.Milestone</t>
  </si>
  <si>
    <t>FA.Complexity</t>
  </si>
  <si>
    <t>FA.Effort</t>
  </si>
  <si>
    <t>FA.BestCase</t>
  </si>
  <si>
    <t>FA.WorstCase</t>
  </si>
  <si>
    <t>AQ.Complexity</t>
  </si>
  <si>
    <t>QA.Effort</t>
  </si>
  <si>
    <t>AQ.BestCase</t>
  </si>
  <si>
    <t>AQ.WorstCase</t>
  </si>
  <si>
    <t>PR.Complexity</t>
  </si>
  <si>
    <t>PR.Effort</t>
  </si>
  <si>
    <t>PR.BestCase</t>
  </si>
  <si>
    <t>PR.WorstCase</t>
  </si>
  <si>
    <t>QA.Complexity</t>
  </si>
  <si>
    <t>QA.BestCase</t>
  </si>
  <si>
    <t>QA.WorstCase</t>
  </si>
  <si>
    <t>DP.Complexity</t>
  </si>
  <si>
    <t>DP.Effort</t>
  </si>
  <si>
    <t>DP.BestCase</t>
  </si>
  <si>
    <t>DP.WorstCase</t>
  </si>
  <si>
    <t>MA.Complexity</t>
  </si>
  <si>
    <t>MA.Effort</t>
  </si>
  <si>
    <t>MA.BestCase</t>
  </si>
  <si>
    <t>MA.WorstCase</t>
  </si>
  <si>
    <t>UX.Complexity</t>
  </si>
  <si>
    <t>UX.Effort</t>
  </si>
  <si>
    <t>UX.BestCase</t>
  </si>
  <si>
    <t>UX.WorstCase</t>
  </si>
  <si>
    <t>Short Entity Name</t>
  </si>
  <si>
    <t>Entity Name</t>
  </si>
  <si>
    <t>Field Name</t>
  </si>
  <si>
    <t>Detail</t>
  </si>
  <si>
    <t>ES</t>
  </si>
  <si>
    <t>Name</t>
  </si>
  <si>
    <t>Account</t>
  </si>
  <si>
    <t>AccountUnit</t>
  </si>
  <si>
    <t>PracticeUnit</t>
  </si>
  <si>
    <t>ProjectDate</t>
  </si>
  <si>
    <t>EU</t>
  </si>
  <si>
    <t>Description</t>
  </si>
  <si>
    <t>Complexity</t>
  </si>
  <si>
    <t>BohemLevel</t>
  </si>
  <si>
    <t>Criticality</t>
  </si>
  <si>
    <t>Milestone</t>
  </si>
  <si>
    <t>EV</t>
  </si>
  <si>
    <t>EstimationValue</t>
  </si>
  <si>
    <t>Discipline</t>
  </si>
  <si>
    <t>FA: Functional Analisis; AQ: Arquitecture; PR: Programming; QA: Quality Assurance; DP: Deployment; MA: Management; UX: User Experience</t>
  </si>
  <si>
    <t>Effort</t>
  </si>
  <si>
    <t>BestCase</t>
  </si>
  <si>
    <t>WorstCase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</si>
</sst>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
    <numFmt numFmtId="165" formatCode="_ * #,##0_ ;_ * \-#,##0_ ;_ * &quot;-&quot;??_ ;_ @_ "/>
    <numFmt numFmtId="166" formatCode="_ * #,##0.0_ ;_ * \-#,##0.0_ ;_ * &quot;-&quot;??_ ;_ @_ "/>
    <numFmt numFmtId="167" formatCode="_ * #,##0.00000_ ;_ * \-#,##0.00000_ ;_ * &quot;-&quot;??_ ;_ @_ "/>
    <numFmt numFmtId="168" formatCode="m/d/yy\ h:mm;@"/>
  </numFmts>
  <fonts count="32">
    <font>
      <sz val="10"/>
      <name val="Arial"/>
    </font>
    <font>
      <sz val="11"/>
      <color theme="1"/>
      <name val="Calibri"/>
      <family val="2"/>
      <scheme val="minor"/>
    </font>
    <font>
      <sz val="11"/>
      <color theme="1"/>
      <name val="Calibri"/>
      <family val="2"/>
      <scheme val="minor"/>
    </font>
    <font>
      <sz val="10"/>
      <name val="Arial"/>
    </font>
    <font>
      <sz val="10"/>
      <name val="Calibri"/>
      <family val="2"/>
      <scheme val="minor"/>
    </font>
    <font>
      <sz val="10"/>
      <color indexed="10"/>
      <name val="Calibri"/>
      <family val="2"/>
      <scheme val="minor"/>
    </font>
    <font>
      <b/>
      <sz val="10"/>
      <name val="Calibri"/>
      <family val="2"/>
      <scheme val="minor"/>
    </font>
    <font>
      <sz val="10"/>
      <color indexed="9"/>
      <name val="Calibri"/>
      <family val="2"/>
      <scheme val="minor"/>
    </font>
    <font>
      <b/>
      <sz val="14"/>
      <color rgb="FF0070C0"/>
      <name val="Calibri"/>
      <family val="2"/>
      <scheme val="minor"/>
    </font>
    <font>
      <sz val="12"/>
      <color rgb="FF0070C0"/>
      <name val="Calibri"/>
      <family val="2"/>
      <scheme val="minor"/>
    </font>
    <font>
      <b/>
      <sz val="8"/>
      <color indexed="9"/>
      <name val="Calibri"/>
      <family val="2"/>
      <scheme val="minor"/>
    </font>
    <font>
      <b/>
      <sz val="8"/>
      <name val="Calibri"/>
      <family val="2"/>
      <scheme val="minor"/>
    </font>
    <font>
      <sz val="10"/>
      <color rgb="FF7030A0"/>
      <name val="Calibri"/>
      <family val="2"/>
      <scheme val="minor"/>
    </font>
    <font>
      <b/>
      <sz val="10"/>
      <color rgb="FF7030A0"/>
      <name val="Calibri"/>
      <family val="2"/>
      <scheme val="minor"/>
    </font>
    <font>
      <sz val="8"/>
      <name val="Calibri"/>
      <family val="2"/>
      <scheme val="minor"/>
    </font>
    <font>
      <sz val="8"/>
      <color rgb="FF7030A0"/>
      <name val="Calibri"/>
      <family val="2"/>
      <scheme val="minor"/>
    </font>
    <font>
      <b/>
      <sz val="8"/>
      <color rgb="FF7030A0"/>
      <name val="Calibri"/>
      <family val="2"/>
      <scheme val="minor"/>
    </font>
    <font>
      <sz val="8"/>
      <color theme="0" tint="-0.499984740745262"/>
      <name val="Calibri"/>
      <family val="2"/>
      <scheme val="minor"/>
    </font>
    <font>
      <sz val="11"/>
      <name val="Calibri"/>
      <family val="2"/>
      <scheme val="minor"/>
    </font>
    <font>
      <sz val="10"/>
      <color indexed="22"/>
      <name val="Calibri"/>
      <family val="2"/>
      <scheme val="minor"/>
    </font>
    <font>
      <b/>
      <sz val="10"/>
      <color indexed="9"/>
      <name val="Calibri"/>
      <family val="2"/>
      <scheme val="minor"/>
    </font>
    <font>
      <b/>
      <sz val="11"/>
      <name val="Calibri"/>
      <family val="2"/>
      <scheme val="minor"/>
    </font>
    <font>
      <sz val="9"/>
      <name val="Calibri"/>
      <family val="2"/>
      <scheme val="minor"/>
    </font>
    <font>
      <sz val="10"/>
      <color theme="0" tint="-0.249977111117893"/>
      <name val="Calibri"/>
      <family val="2"/>
      <scheme val="minor"/>
    </font>
    <font>
      <i/>
      <sz val="10"/>
      <color rgb="FFFF0000"/>
      <name val="Calibri"/>
      <family val="2"/>
      <scheme val="minor"/>
    </font>
    <font>
      <sz val="10"/>
      <color theme="0" tint="-0.499984740745262"/>
      <name val="Calibri"/>
      <family val="2"/>
      <scheme val="minor"/>
    </font>
    <font>
      <sz val="11"/>
      <color rgb="FF0070C0"/>
      <name val="Calibri"/>
      <family val="2"/>
      <scheme val="minor"/>
    </font>
    <font>
      <b/>
      <sz val="11"/>
      <color rgb="FFFA7D00"/>
      <name val="Calibri"/>
      <family val="2"/>
      <scheme val="minor"/>
    </font>
    <font>
      <sz val="10"/>
      <color theme="1"/>
      <name val="Calibri"/>
      <family val="2"/>
      <scheme val="minor"/>
    </font>
    <font>
      <b/>
      <sz val="10"/>
      <color theme="1"/>
      <name val="Calibri"/>
      <family val="2"/>
      <scheme val="minor"/>
    </font>
    <font>
      <sz val="10"/>
      <name val="Verdana"/>
      <family val="2"/>
    </font>
    <font>
      <sz val="8"/>
      <name val="Verdana"/>
      <family val="2"/>
    </font>
  </fonts>
  <fills count="11">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10"/>
        <bgColor indexed="64"/>
      </patternFill>
    </fill>
    <fill>
      <patternFill patternType="solid">
        <fgColor indexed="52"/>
        <bgColor indexed="64"/>
      </patternFill>
    </fill>
    <fill>
      <patternFill patternType="solid">
        <fgColor indexed="17"/>
        <bgColor indexed="64"/>
      </patternFill>
    </fill>
    <fill>
      <patternFill patternType="solid">
        <fgColor indexed="62"/>
        <bgColor indexed="64"/>
      </patternFill>
    </fill>
    <fill>
      <patternFill patternType="solid">
        <fgColor theme="6" tint="0.59999389629810485"/>
        <bgColor indexed="64"/>
      </patternFill>
    </fill>
    <fill>
      <patternFill patternType="solid">
        <fgColor rgb="FFCC00FF"/>
        <bgColor indexed="64"/>
      </patternFill>
    </fill>
    <fill>
      <patternFill patternType="solid">
        <fgColor rgb="FFF2F2F2"/>
      </patternFill>
    </fill>
  </fills>
  <borders count="7">
    <border>
      <left/>
      <right/>
      <top/>
      <bottom/>
      <diagonal/>
    </border>
    <border>
      <left/>
      <right/>
      <top/>
      <bottom style="medium">
        <color auto="1"/>
      </bottom>
      <diagonal/>
    </border>
    <border>
      <left/>
      <right/>
      <top style="medium">
        <color auto="1"/>
      </top>
      <bottom style="thin">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9" fontId="3" fillId="0" borderId="0"/>
    <xf numFmtId="43" fontId="3" fillId="0" borderId="0"/>
    <xf numFmtId="0" fontId="27" fillId="10" borderId="6"/>
    <xf numFmtId="0" fontId="2" fillId="0" borderId="0"/>
    <xf numFmtId="9" fontId="2" fillId="0" borderId="0"/>
  </cellStyleXfs>
  <cellXfs count="238">
    <xf numFmtId="0" fontId="0" fillId="0" borderId="0" xfId="0"/>
    <xf numFmtId="0" fontId="4" fillId="0" borderId="3" xfId="0" applyFont="1" applyBorder="1"/>
    <xf numFmtId="0" fontId="4" fillId="0" borderId="1" xfId="0" applyFont="1" applyBorder="1" applyAlignment="1">
      <alignment horizontal="center" vertical="center" wrapText="1"/>
    </xf>
    <xf numFmtId="0" fontId="9" fillId="0" borderId="0" xfId="0" applyFont="1"/>
    <xf numFmtId="0" fontId="10" fillId="4" borderId="4"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0" fillId="6"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49" fontId="4" fillId="0" borderId="1" xfId="0" applyNumberFormat="1" applyFont="1" applyBorder="1" applyAlignment="1">
      <alignment vertical="center" wrapText="1"/>
    </xf>
    <xf numFmtId="49" fontId="4" fillId="0" borderId="0" xfId="0" applyNumberFormat="1" applyFont="1" applyAlignment="1">
      <alignment vertical="center" wrapText="1"/>
    </xf>
    <xf numFmtId="49" fontId="14" fillId="0" borderId="0" xfId="0" applyNumberFormat="1" applyFont="1" applyAlignment="1">
      <alignment vertical="center" wrapText="1"/>
    </xf>
    <xf numFmtId="49" fontId="14" fillId="0" borderId="0" xfId="0" applyNumberFormat="1" applyFont="1" applyAlignment="1">
      <alignment horizontal="center" vertical="center" wrapText="1"/>
    </xf>
    <xf numFmtId="49" fontId="6" fillId="0" borderId="1" xfId="0" applyNumberFormat="1" applyFont="1" applyBorder="1" applyAlignment="1">
      <alignment vertical="center"/>
    </xf>
    <xf numFmtId="49" fontId="6" fillId="0" borderId="1" xfId="0" applyNumberFormat="1" applyFont="1" applyBorder="1" applyAlignment="1">
      <alignment horizontal="center" vertical="center"/>
    </xf>
    <xf numFmtId="49" fontId="4" fillId="0" borderId="0" xfId="0" applyNumberFormat="1" applyFont="1" applyAlignment="1" applyProtection="1">
      <alignment vertical="center" wrapText="1"/>
      <protection locked="0"/>
    </xf>
    <xf numFmtId="0" fontId="4" fillId="8" borderId="0" xfId="0" applyFont="1" applyFill="1" applyAlignment="1" applyProtection="1">
      <alignment horizontal="left" vertical="center" wrapText="1"/>
      <protection locked="0"/>
    </xf>
    <xf numFmtId="0" fontId="4" fillId="8" borderId="0" xfId="0" applyFont="1" applyFill="1" applyAlignment="1" applyProtection="1">
      <alignment horizontal="center" vertical="center" wrapText="1"/>
      <protection locked="0"/>
    </xf>
    <xf numFmtId="9" fontId="14" fillId="8" borderId="0" xfId="0" applyNumberFormat="1" applyFont="1" applyFill="1" applyAlignment="1" applyProtection="1">
      <alignment vertical="center" wrapText="1"/>
      <protection locked="0"/>
    </xf>
    <xf numFmtId="49" fontId="14" fillId="8" borderId="0" xfId="0" applyNumberFormat="1" applyFont="1" applyFill="1" applyAlignment="1" applyProtection="1">
      <alignment horizontal="center" vertical="center" wrapText="1"/>
      <protection locked="0"/>
    </xf>
    <xf numFmtId="0" fontId="4" fillId="8" borderId="0" xfId="0" applyFont="1" applyFill="1" applyAlignment="1" applyProtection="1">
      <alignment vertical="center" wrapText="1"/>
      <protection locked="0"/>
    </xf>
    <xf numFmtId="49" fontId="12" fillId="0" borderId="0" xfId="0" applyNumberFormat="1" applyFont="1" applyAlignment="1">
      <alignment vertical="center" wrapText="1"/>
    </xf>
    <xf numFmtId="49" fontId="15" fillId="0" borderId="0" xfId="0" applyNumberFormat="1" applyFont="1" applyAlignment="1">
      <alignment vertical="center" wrapText="1"/>
    </xf>
    <xf numFmtId="49" fontId="15" fillId="0" borderId="0" xfId="0" applyNumberFormat="1" applyFont="1" applyAlignment="1">
      <alignment horizontal="center" vertical="center" wrapText="1"/>
    </xf>
    <xf numFmtId="0" fontId="15" fillId="0" borderId="0" xfId="0" applyFont="1" applyAlignment="1">
      <alignment vertical="center" wrapText="1"/>
    </xf>
    <xf numFmtId="9" fontId="12" fillId="0" borderId="0" xfId="0" applyNumberFormat="1" applyFont="1" applyAlignment="1">
      <alignment vertical="center" wrapText="1"/>
    </xf>
    <xf numFmtId="0" fontId="15" fillId="0" borderId="0" xfId="0" applyFont="1" applyAlignment="1">
      <alignment horizontal="center" vertical="center" wrapText="1"/>
    </xf>
    <xf numFmtId="0" fontId="13" fillId="0" borderId="0" xfId="0" applyFont="1" applyAlignment="1">
      <alignment vertical="center" wrapText="1"/>
    </xf>
    <xf numFmtId="0" fontId="16" fillId="0" borderId="0" xfId="0" applyFont="1" applyAlignment="1">
      <alignment vertical="center" wrapText="1"/>
    </xf>
    <xf numFmtId="0" fontId="4" fillId="8" borderId="0" xfId="0" applyFont="1" applyFill="1" applyAlignment="1">
      <alignment vertical="center"/>
    </xf>
    <xf numFmtId="9" fontId="4" fillId="8" borderId="0" xfId="0" applyNumberFormat="1" applyFont="1" applyFill="1" applyAlignment="1" applyProtection="1">
      <alignment horizontal="center" vertical="center"/>
      <protection locked="0"/>
    </xf>
    <xf numFmtId="9" fontId="4" fillId="8" borderId="0" xfId="0" applyNumberFormat="1" applyFont="1" applyFill="1" applyAlignment="1" applyProtection="1">
      <alignment vertical="center"/>
      <protection locked="0"/>
    </xf>
    <xf numFmtId="0" fontId="4" fillId="8" borderId="0" xfId="1" applyNumberFormat="1" applyFont="1" applyFill="1" applyAlignment="1" applyProtection="1">
      <alignment vertical="center"/>
      <protection locked="0"/>
    </xf>
    <xf numFmtId="0" fontId="4" fillId="0" borderId="0" xfId="1" applyNumberFormat="1" applyFont="1" applyAlignment="1">
      <alignment vertical="center"/>
    </xf>
    <xf numFmtId="0" fontId="5" fillId="0" borderId="0" xfId="0" applyFont="1" applyAlignment="1">
      <alignment vertical="center"/>
    </xf>
    <xf numFmtId="49" fontId="5" fillId="0" borderId="0" xfId="0" applyNumberFormat="1" applyFont="1" applyAlignment="1">
      <alignment vertical="center"/>
    </xf>
    <xf numFmtId="49" fontId="4" fillId="0" borderId="0" xfId="0" applyNumberFormat="1" applyFont="1" applyAlignment="1">
      <alignment vertical="center"/>
    </xf>
    <xf numFmtId="0" fontId="18" fillId="0" borderId="2" xfId="0" applyFont="1" applyBorder="1" applyAlignment="1">
      <alignment vertical="center"/>
    </xf>
    <xf numFmtId="0" fontId="18" fillId="0" borderId="0" xfId="0" applyFont="1" applyAlignment="1">
      <alignment vertical="center"/>
    </xf>
    <xf numFmtId="0" fontId="9" fillId="0" borderId="0" xfId="0" applyFont="1" applyAlignment="1">
      <alignment vertical="center"/>
    </xf>
    <xf numFmtId="0" fontId="19" fillId="0" borderId="0" xfId="0" applyFont="1" applyAlignment="1">
      <alignment vertical="center"/>
    </xf>
    <xf numFmtId="0" fontId="4" fillId="0" borderId="3" xfId="0" applyFont="1" applyBorder="1" applyAlignment="1">
      <alignment vertical="center"/>
    </xf>
    <xf numFmtId="0" fontId="6" fillId="0" borderId="0" xfId="0" applyFont="1" applyAlignment="1">
      <alignment vertical="center"/>
    </xf>
    <xf numFmtId="0" fontId="20" fillId="4" borderId="0" xfId="0" applyFont="1" applyFill="1" applyAlignment="1">
      <alignment vertical="center"/>
    </xf>
    <xf numFmtId="2" fontId="4" fillId="0" borderId="0" xfId="0" applyNumberFormat="1" applyFont="1" applyAlignment="1">
      <alignment vertical="center"/>
    </xf>
    <xf numFmtId="0" fontId="20" fillId="5" borderId="0" xfId="0" applyFont="1" applyFill="1" applyAlignment="1">
      <alignment vertical="center"/>
    </xf>
    <xf numFmtId="0" fontId="6" fillId="2" borderId="0" xfId="0" applyFont="1" applyFill="1" applyAlignment="1">
      <alignment vertical="center"/>
    </xf>
    <xf numFmtId="0" fontId="20" fillId="6" borderId="0" xfId="0" applyFont="1" applyFill="1" applyAlignment="1">
      <alignment vertical="center"/>
    </xf>
    <xf numFmtId="0" fontId="6" fillId="3" borderId="0" xfId="0" applyFont="1" applyFill="1" applyAlignment="1">
      <alignment vertical="center"/>
    </xf>
    <xf numFmtId="0" fontId="20" fillId="7" borderId="0" xfId="0" applyFont="1" applyFill="1" applyAlignment="1">
      <alignment vertical="center"/>
    </xf>
    <xf numFmtId="0" fontId="6" fillId="0" borderId="4" xfId="0" applyFont="1" applyBorder="1" applyAlignment="1">
      <alignment vertical="center"/>
    </xf>
    <xf numFmtId="2" fontId="6" fillId="0" borderId="0" xfId="0" applyNumberFormat="1" applyFont="1" applyAlignment="1">
      <alignment vertical="center"/>
    </xf>
    <xf numFmtId="0" fontId="4" fillId="0" borderId="0" xfId="0" applyFont="1" applyAlignment="1">
      <alignment horizontal="left" vertical="center"/>
    </xf>
    <xf numFmtId="2" fontId="6" fillId="0" borderId="0" xfId="0" applyNumberFormat="1" applyFont="1" applyAlignment="1">
      <alignment horizontal="center" vertical="center"/>
    </xf>
    <xf numFmtId="0" fontId="4" fillId="0" borderId="0" xfId="0" applyFont="1" applyAlignment="1" applyProtection="1">
      <alignment vertical="center"/>
      <protection locked="0"/>
    </xf>
    <xf numFmtId="0" fontId="20" fillId="4" borderId="0" xfId="0" applyFont="1" applyFill="1" applyAlignment="1">
      <alignment horizontal="center" vertical="center"/>
    </xf>
    <xf numFmtId="0" fontId="20" fillId="5" borderId="0" xfId="0" applyFont="1" applyFill="1" applyAlignment="1">
      <alignment horizontal="center" vertical="center"/>
    </xf>
    <xf numFmtId="0" fontId="6" fillId="2" borderId="0" xfId="0" applyFont="1" applyFill="1" applyAlignment="1">
      <alignment horizontal="center" vertical="center"/>
    </xf>
    <xf numFmtId="0" fontId="20" fillId="6" borderId="0" xfId="0" applyFont="1" applyFill="1" applyAlignment="1">
      <alignment horizontal="center" vertical="center"/>
    </xf>
    <xf numFmtId="0" fontId="6" fillId="3" borderId="0" xfId="0" applyFont="1" applyFill="1" applyAlignment="1">
      <alignment horizontal="center" vertical="center"/>
    </xf>
    <xf numFmtId="0" fontId="20" fillId="7" borderId="0" xfId="0" applyFont="1" applyFill="1" applyAlignment="1">
      <alignment horizontal="center" vertical="center"/>
    </xf>
    <xf numFmtId="0" fontId="4" fillId="8" borderId="0" xfId="0" applyFont="1" applyFill="1" applyAlignment="1" applyProtection="1">
      <alignment vertical="center"/>
      <protection locked="0"/>
    </xf>
    <xf numFmtId="9" fontId="6" fillId="0" borderId="0" xfId="0" applyNumberFormat="1" applyFont="1" applyAlignment="1">
      <alignment vertical="center"/>
    </xf>
    <xf numFmtId="0" fontId="4" fillId="0" borderId="0" xfId="0" applyFont="1" applyAlignment="1">
      <alignment horizontal="right" vertical="center"/>
    </xf>
    <xf numFmtId="0" fontId="4" fillId="0" borderId="0" xfId="0" applyFont="1" applyAlignment="1">
      <alignment horizontal="center" vertical="center"/>
    </xf>
    <xf numFmtId="9" fontId="4" fillId="0" borderId="0" xfId="0" applyNumberFormat="1" applyFont="1" applyAlignment="1">
      <alignment horizontal="center" vertical="center"/>
    </xf>
    <xf numFmtId="9" fontId="4" fillId="0" borderId="0" xfId="0" applyNumberFormat="1" applyFont="1" applyAlignment="1">
      <alignment vertical="center"/>
    </xf>
    <xf numFmtId="0" fontId="20" fillId="4" borderId="0" xfId="0" applyFont="1" applyFill="1" applyAlignment="1">
      <alignment horizontal="right" vertical="center"/>
    </xf>
    <xf numFmtId="0" fontId="20" fillId="5" borderId="0" xfId="0" applyFont="1" applyFill="1" applyAlignment="1">
      <alignment horizontal="right" vertical="center"/>
    </xf>
    <xf numFmtId="0" fontId="6" fillId="2" borderId="0" xfId="0" applyFont="1" applyFill="1" applyAlignment="1">
      <alignment horizontal="right" vertical="center"/>
    </xf>
    <xf numFmtId="0" fontId="20" fillId="6" borderId="0" xfId="0" applyFont="1" applyFill="1" applyAlignment="1">
      <alignment horizontal="right" vertical="center"/>
    </xf>
    <xf numFmtId="0" fontId="6" fillId="3" borderId="0" xfId="0" applyFont="1" applyFill="1" applyAlignment="1">
      <alignment horizontal="right" vertical="center"/>
    </xf>
    <xf numFmtId="0" fontId="20" fillId="7" borderId="0" xfId="0" applyFont="1" applyFill="1" applyAlignment="1">
      <alignment horizontal="right" vertical="center"/>
    </xf>
    <xf numFmtId="0" fontId="21" fillId="0" borderId="3" xfId="0" applyFont="1" applyBorder="1" applyAlignment="1">
      <alignment vertical="center"/>
    </xf>
    <xf numFmtId="0" fontId="10" fillId="9" borderId="4" xfId="0" applyFont="1" applyFill="1" applyBorder="1" applyAlignment="1">
      <alignment horizontal="center" vertical="center" wrapText="1"/>
    </xf>
    <xf numFmtId="0" fontId="20" fillId="9" borderId="0" xfId="0" applyFont="1" applyFill="1" applyAlignment="1">
      <alignment vertical="center"/>
    </xf>
    <xf numFmtId="0" fontId="20" fillId="9" borderId="0" xfId="0" applyFont="1" applyFill="1" applyAlignment="1">
      <alignment horizontal="center" vertical="center"/>
    </xf>
    <xf numFmtId="0" fontId="20" fillId="9" borderId="0" xfId="0" applyFont="1" applyFill="1" applyAlignment="1">
      <alignment horizontal="right" vertical="center"/>
    </xf>
    <xf numFmtId="0" fontId="22" fillId="0" borderId="0" xfId="0" applyFont="1" applyAlignment="1">
      <alignment vertical="center"/>
    </xf>
    <xf numFmtId="9" fontId="6" fillId="0" borderId="0" xfId="1" applyFont="1" applyAlignment="1">
      <alignment vertical="center"/>
    </xf>
    <xf numFmtId="0" fontId="4" fillId="0" borderId="3" xfId="0" applyFont="1" applyBorder="1" applyAlignment="1">
      <alignment horizontal="center" vertical="center"/>
    </xf>
    <xf numFmtId="0" fontId="6" fillId="0" borderId="3" xfId="0" applyFont="1" applyBorder="1" applyAlignment="1">
      <alignment horizontal="center" vertical="center"/>
    </xf>
    <xf numFmtId="0" fontId="21" fillId="0" borderId="3" xfId="0" applyFont="1" applyBorder="1" applyAlignment="1">
      <alignment horizontal="left" vertical="center"/>
    </xf>
    <xf numFmtId="0" fontId="4" fillId="0" borderId="3" xfId="0" applyFont="1" applyBorder="1" applyAlignment="1">
      <alignment horizontal="right" vertical="center"/>
    </xf>
    <xf numFmtId="0" fontId="6" fillId="0" borderId="3" xfId="0" applyFont="1" applyBorder="1" applyAlignment="1">
      <alignment horizontal="right" vertical="center"/>
    </xf>
    <xf numFmtId="9" fontId="4" fillId="0" borderId="0" xfId="0" applyNumberFormat="1" applyFont="1" applyAlignment="1" applyProtection="1">
      <alignment horizontal="center"/>
      <protection locked="0"/>
    </xf>
    <xf numFmtId="0" fontId="6" fillId="0" borderId="0" xfId="0" applyFont="1" applyAlignment="1">
      <alignment horizontal="center"/>
    </xf>
    <xf numFmtId="0" fontId="6" fillId="0" borderId="0" xfId="0" applyFont="1"/>
    <xf numFmtId="0" fontId="25" fillId="0" borderId="0" xfId="0" applyFont="1"/>
    <xf numFmtId="9" fontId="4" fillId="8" borderId="0" xfId="1" applyFont="1" applyFill="1" applyAlignment="1" applyProtection="1">
      <alignment vertical="center"/>
      <protection locked="0"/>
    </xf>
    <xf numFmtId="9" fontId="4" fillId="0" borderId="0" xfId="0" applyNumberFormat="1" applyFont="1" applyAlignment="1">
      <alignment horizontal="right"/>
    </xf>
    <xf numFmtId="0" fontId="21" fillId="0" borderId="3" xfId="0" applyFont="1" applyBorder="1" applyAlignment="1">
      <alignment horizontal="right" vertical="center"/>
    </xf>
    <xf numFmtId="0" fontId="4" fillId="0" borderId="3" xfId="1" applyNumberFormat="1" applyFont="1" applyBorder="1" applyAlignment="1">
      <alignment vertical="center"/>
    </xf>
    <xf numFmtId="0" fontId="4" fillId="0" borderId="5" xfId="0" applyFont="1" applyBorder="1" applyAlignment="1">
      <alignment vertical="center"/>
    </xf>
    <xf numFmtId="0" fontId="7" fillId="4" borderId="5"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4" fillId="0" borderId="5" xfId="0" applyFont="1" applyBorder="1" applyAlignment="1">
      <alignment horizontal="center" vertical="center" wrapText="1"/>
    </xf>
    <xf numFmtId="0" fontId="7" fillId="4" borderId="3"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4" fillId="0" borderId="3" xfId="0" applyFont="1" applyBorder="1" applyAlignment="1">
      <alignment horizontal="center" vertical="center" wrapText="1"/>
    </xf>
    <xf numFmtId="49" fontId="6" fillId="0" borderId="0" xfId="0" applyNumberFormat="1" applyFont="1" applyAlignment="1">
      <alignment vertical="center" wrapText="1"/>
    </xf>
    <xf numFmtId="49" fontId="6" fillId="0" borderId="3" xfId="0" applyNumberFormat="1" applyFont="1" applyBorder="1" applyAlignment="1">
      <alignment vertical="center" wrapText="1"/>
    </xf>
    <xf numFmtId="49" fontId="6" fillId="0" borderId="3" xfId="0" applyNumberFormat="1" applyFont="1" applyBorder="1" applyAlignment="1">
      <alignment vertical="center"/>
    </xf>
    <xf numFmtId="0" fontId="26" fillId="0" borderId="0" xfId="0" applyFont="1" applyAlignment="1">
      <alignment vertical="center"/>
    </xf>
    <xf numFmtId="9" fontId="4" fillId="0" borderId="0" xfId="1" applyFont="1" applyAlignment="1">
      <alignment vertical="center"/>
    </xf>
    <xf numFmtId="0" fontId="9" fillId="0" borderId="0" xfId="0" applyFont="1" applyAlignment="1">
      <alignment vertical="top" wrapText="1"/>
    </xf>
    <xf numFmtId="0" fontId="9" fillId="0" borderId="3" xfId="0" applyFont="1" applyBorder="1" applyAlignment="1">
      <alignment horizontal="left" vertical="top" wrapText="1"/>
    </xf>
    <xf numFmtId="0" fontId="6" fillId="0" borderId="0" xfId="0" applyFont="1" applyAlignment="1">
      <alignment horizontal="right" vertical="center"/>
    </xf>
    <xf numFmtId="0" fontId="28" fillId="0" borderId="0" xfId="4" applyFont="1"/>
    <xf numFmtId="0" fontId="29" fillId="0" borderId="3" xfId="4" applyFont="1" applyBorder="1" applyAlignment="1">
      <alignment horizontal="right"/>
    </xf>
    <xf numFmtId="0" fontId="29" fillId="0" borderId="3" xfId="4" applyFont="1" applyBorder="1" applyAlignment="1">
      <alignment horizontal="right" wrapText="1"/>
    </xf>
    <xf numFmtId="9" fontId="4" fillId="0" borderId="0" xfId="3" applyNumberFormat="1" applyFont="1" applyFill="1" applyBorder="1"/>
    <xf numFmtId="0" fontId="29" fillId="0" borderId="3" xfId="4" applyFont="1" applyBorder="1" applyAlignment="1">
      <alignment horizontal="right" vertical="center" wrapText="1"/>
    </xf>
    <xf numFmtId="0" fontId="9" fillId="0" borderId="3" xfId="0" applyFont="1" applyBorder="1"/>
    <xf numFmtId="9" fontId="4" fillId="0" borderId="0" xfId="0" applyNumberFormat="1" applyFont="1"/>
    <xf numFmtId="9" fontId="4" fillId="0" borderId="0" xfId="1" applyFont="1"/>
    <xf numFmtId="0" fontId="14" fillId="0" borderId="0" xfId="0" applyFont="1" applyAlignment="1">
      <alignment horizontal="center" vertical="center" wrapText="1"/>
    </xf>
    <xf numFmtId="0" fontId="6" fillId="0" borderId="0" xfId="0" applyFont="1" applyAlignment="1">
      <alignment horizontal="center" vertical="center" wrapText="1"/>
    </xf>
    <xf numFmtId="0" fontId="6" fillId="0" borderId="3" xfId="0" applyFont="1" applyBorder="1" applyAlignment="1">
      <alignment horizontal="center" vertical="center" wrapText="1"/>
    </xf>
    <xf numFmtId="0" fontId="4" fillId="0" borderId="0" xfId="0" applyFont="1" applyAlignment="1">
      <alignment horizontal="center"/>
    </xf>
    <xf numFmtId="0" fontId="4" fillId="0" borderId="0" xfId="0" applyFont="1"/>
    <xf numFmtId="0" fontId="8"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right" vertical="center" wrapText="1"/>
    </xf>
    <xf numFmtId="0" fontId="24"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right" vertical="center" wrapText="1"/>
    </xf>
    <xf numFmtId="0" fontId="6" fillId="0" borderId="3" xfId="0" applyFont="1" applyBorder="1" applyAlignment="1">
      <alignment vertical="center"/>
    </xf>
    <xf numFmtId="0" fontId="6" fillId="0" borderId="3" xfId="0" applyFont="1" applyBorder="1" applyAlignment="1">
      <alignment vertical="center" wrapText="1"/>
    </xf>
    <xf numFmtId="0" fontId="6" fillId="0" borderId="3" xfId="0" applyFont="1" applyBorder="1" applyAlignment="1">
      <alignment horizontal="right" vertical="center" wrapText="1"/>
    </xf>
    <xf numFmtId="0" fontId="6" fillId="0" borderId="1" xfId="0" applyFont="1" applyBorder="1" applyAlignment="1">
      <alignment vertical="center"/>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7" fillId="4" borderId="1" xfId="2" applyNumberFormat="1" applyFont="1" applyFill="1" applyBorder="1" applyAlignment="1">
      <alignment horizontal="center" vertical="center"/>
    </xf>
    <xf numFmtId="0" fontId="7" fillId="4" borderId="1" xfId="2" applyNumberFormat="1" applyFont="1" applyFill="1" applyBorder="1" applyAlignment="1">
      <alignment horizontal="center" vertical="center" shrinkToFit="1"/>
    </xf>
    <xf numFmtId="0" fontId="7" fillId="5" borderId="1" xfId="2" applyNumberFormat="1" applyFont="1" applyFill="1" applyBorder="1" applyAlignment="1">
      <alignment horizontal="center" vertical="center"/>
    </xf>
    <xf numFmtId="0" fontId="4" fillId="2" borderId="1" xfId="2" applyNumberFormat="1" applyFont="1" applyFill="1" applyBorder="1" applyAlignment="1">
      <alignment horizontal="center" vertical="center"/>
    </xf>
    <xf numFmtId="0" fontId="7" fillId="6" borderId="1" xfId="2" applyNumberFormat="1" applyFont="1" applyFill="1" applyBorder="1" applyAlignment="1">
      <alignment horizontal="center" vertical="center"/>
    </xf>
    <xf numFmtId="0" fontId="4" fillId="3" borderId="1" xfId="2" applyNumberFormat="1" applyFont="1" applyFill="1" applyBorder="1" applyAlignment="1">
      <alignment horizontal="center" vertical="center"/>
    </xf>
    <xf numFmtId="0" fontId="7" fillId="7" borderId="1" xfId="2" applyNumberFormat="1" applyFont="1" applyFill="1" applyBorder="1" applyAlignment="1">
      <alignment horizontal="center" vertical="center"/>
    </xf>
    <xf numFmtId="0" fontId="7" fillId="9" borderId="1" xfId="2" applyNumberFormat="1" applyFont="1" applyFill="1" applyBorder="1" applyAlignment="1">
      <alignment horizontal="center" vertical="center"/>
    </xf>
    <xf numFmtId="0" fontId="4" fillId="0" borderId="0" xfId="0" applyFont="1" applyAlignment="1">
      <alignment horizontal="right"/>
    </xf>
    <xf numFmtId="0" fontId="30" fillId="0" borderId="0" xfId="2" applyNumberFormat="1" applyFont="1" applyAlignment="1">
      <alignment horizontal="left" vertical="center"/>
    </xf>
    <xf numFmtId="0" fontId="30" fillId="0" borderId="0" xfId="2" applyNumberFormat="1" applyFont="1" applyAlignment="1">
      <alignment horizontal="left" vertical="center" shrinkToFit="1"/>
    </xf>
    <xf numFmtId="0" fontId="30" fillId="0" borderId="0" xfId="0" applyFont="1" applyAlignment="1">
      <alignment vertical="center"/>
    </xf>
    <xf numFmtId="0" fontId="31" fillId="0" borderId="0" xfId="0" applyFont="1" applyAlignment="1">
      <alignment vertical="center" wrapText="1"/>
    </xf>
    <xf numFmtId="0" fontId="30" fillId="0" borderId="0" xfId="0" applyFont="1" applyAlignment="1">
      <alignment horizontal="left" vertical="center"/>
    </xf>
    <xf numFmtId="167" fontId="4" fillId="0" borderId="0" xfId="2" applyNumberFormat="1" applyFont="1" applyAlignment="1">
      <alignment horizontal="left" vertical="center"/>
    </xf>
    <xf numFmtId="167" fontId="4" fillId="0" borderId="1" xfId="2" applyNumberFormat="1" applyFont="1" applyBorder="1" applyAlignment="1">
      <alignment horizontal="left" vertical="center" wrapText="1"/>
    </xf>
    <xf numFmtId="167" fontId="18" fillId="0" borderId="0" xfId="2" applyNumberFormat="1" applyFont="1" applyAlignment="1">
      <alignment horizontal="left" vertical="center"/>
    </xf>
    <xf numFmtId="0" fontId="4" fillId="8" borderId="0" xfId="0" applyFont="1" applyFill="1" applyAlignment="1" applyProtection="1">
      <alignment horizontal="left" vertical="center"/>
      <protection locked="0"/>
    </xf>
    <xf numFmtId="0" fontId="4" fillId="0" borderId="0" xfId="0" applyFont="1" applyAlignment="1">
      <alignment vertical="center"/>
    </xf>
    <xf numFmtId="0" fontId="12" fillId="0" borderId="0" xfId="0" applyFont="1" applyAlignment="1">
      <alignment horizontal="center" vertical="center" wrapText="1"/>
    </xf>
    <xf numFmtId="0" fontId="12" fillId="0" borderId="0" xfId="0" applyFont="1" applyAlignment="1">
      <alignment vertical="center" wrapText="1"/>
    </xf>
    <xf numFmtId="0" fontId="9" fillId="0" borderId="0" xfId="0" applyFont="1" applyAlignment="1">
      <alignment horizontal="left" vertical="top" wrapText="1"/>
    </xf>
    <xf numFmtId="0" fontId="1" fillId="0" borderId="0" xfId="4" applyFont="1"/>
    <xf numFmtId="0" fontId="4" fillId="0" borderId="0" xfId="2" applyNumberFormat="1" applyFont="1"/>
    <xf numFmtId="164" fontId="4" fillId="0" borderId="0" xfId="0" applyNumberFormat="1" applyFont="1" applyAlignment="1">
      <alignment horizontal="right" vertical="center"/>
    </xf>
    <xf numFmtId="165" fontId="4" fillId="0" borderId="0" xfId="2" applyNumberFormat="1" applyFont="1" applyAlignment="1">
      <alignment vertical="center"/>
    </xf>
    <xf numFmtId="164" fontId="4" fillId="0" borderId="3" xfId="0" applyNumberFormat="1" applyFont="1" applyBorder="1" applyAlignment="1">
      <alignment horizontal="right" vertical="center"/>
    </xf>
    <xf numFmtId="166" fontId="4" fillId="0" borderId="0" xfId="2" applyNumberFormat="1" applyFont="1" applyAlignment="1">
      <alignment vertical="center"/>
    </xf>
    <xf numFmtId="43" fontId="4" fillId="0" borderId="0" xfId="2" applyFont="1" applyAlignment="1">
      <alignment horizontal="center" vertical="center"/>
    </xf>
    <xf numFmtId="166" fontId="23" fillId="0" borderId="0" xfId="2" applyNumberFormat="1" applyFont="1" applyAlignment="1">
      <alignment vertical="center"/>
    </xf>
    <xf numFmtId="166" fontId="5" fillId="0" borderId="0" xfId="2" applyNumberFormat="1" applyFont="1" applyAlignment="1">
      <alignment vertical="center"/>
    </xf>
    <xf numFmtId="166" fontId="7" fillId="4" borderId="1" xfId="2" applyNumberFormat="1" applyFont="1" applyFill="1" applyBorder="1" applyAlignment="1">
      <alignment horizontal="center" vertical="center" wrapText="1"/>
    </xf>
    <xf numFmtId="166" fontId="7" fillId="4" borderId="1" xfId="2" applyNumberFormat="1" applyFont="1" applyFill="1" applyBorder="1" applyAlignment="1">
      <alignment horizontal="center" vertical="center" wrapText="1" shrinkToFit="1"/>
    </xf>
    <xf numFmtId="166" fontId="7" fillId="5" borderId="1" xfId="2" applyNumberFormat="1" applyFont="1" applyFill="1" applyBorder="1" applyAlignment="1">
      <alignment horizontal="center" vertical="center" wrapText="1"/>
    </xf>
    <xf numFmtId="166" fontId="4" fillId="2" borderId="1" xfId="2" applyNumberFormat="1" applyFont="1" applyFill="1" applyBorder="1" applyAlignment="1">
      <alignment horizontal="center" vertical="center" wrapText="1"/>
    </xf>
    <xf numFmtId="166" fontId="7" fillId="6" borderId="1" xfId="2" applyNumberFormat="1" applyFont="1" applyFill="1" applyBorder="1" applyAlignment="1">
      <alignment horizontal="center" vertical="center" wrapText="1"/>
    </xf>
    <xf numFmtId="166" fontId="4" fillId="3" borderId="1" xfId="2" applyNumberFormat="1" applyFont="1" applyFill="1" applyBorder="1" applyAlignment="1">
      <alignment horizontal="center" vertical="center" wrapText="1"/>
    </xf>
    <xf numFmtId="166" fontId="7" fillId="7" borderId="1" xfId="2" applyNumberFormat="1" applyFont="1" applyFill="1" applyBorder="1" applyAlignment="1">
      <alignment horizontal="center" vertical="center" wrapText="1"/>
    </xf>
    <xf numFmtId="166" fontId="7" fillId="9" borderId="1" xfId="2" applyNumberFormat="1" applyFont="1" applyFill="1" applyBorder="1" applyAlignment="1">
      <alignment horizontal="center" vertical="center" wrapText="1"/>
    </xf>
    <xf numFmtId="166" fontId="4" fillId="0" borderId="1" xfId="2" applyNumberFormat="1" applyFont="1" applyBorder="1" applyAlignment="1">
      <alignment horizontal="center" vertical="center" wrapText="1"/>
    </xf>
    <xf numFmtId="166" fontId="4" fillId="0" borderId="1" xfId="2" applyNumberFormat="1" applyFont="1" applyBorder="1" applyAlignment="1">
      <alignment horizontal="center" vertical="center" wrapText="1" shrinkToFit="1"/>
    </xf>
    <xf numFmtId="43" fontId="4" fillId="0" borderId="1" xfId="2" applyFont="1" applyBorder="1" applyAlignment="1">
      <alignment horizontal="center" vertical="center" wrapText="1"/>
    </xf>
    <xf numFmtId="166" fontId="18" fillId="0" borderId="2" xfId="2" applyNumberFormat="1" applyFont="1" applyBorder="1" applyAlignment="1">
      <alignment vertical="center"/>
    </xf>
    <xf numFmtId="43" fontId="18" fillId="0" borderId="0" xfId="2" applyFont="1" applyAlignment="1">
      <alignment horizontal="center" vertical="center"/>
    </xf>
    <xf numFmtId="165" fontId="6" fillId="0" borderId="4" xfId="2" applyNumberFormat="1" applyFont="1" applyBorder="1" applyAlignment="1">
      <alignment vertical="center"/>
    </xf>
    <xf numFmtId="43" fontId="4" fillId="0" borderId="0" xfId="2" applyFont="1" applyAlignment="1">
      <alignment horizontal="right" vertical="center"/>
    </xf>
    <xf numFmtId="165" fontId="6" fillId="0" borderId="0" xfId="2" applyNumberFormat="1" applyFont="1" applyAlignment="1">
      <alignment vertical="center"/>
    </xf>
    <xf numFmtId="165" fontId="4" fillId="0" borderId="0" xfId="0" applyNumberFormat="1" applyFont="1" applyAlignment="1">
      <alignment vertical="center"/>
    </xf>
    <xf numFmtId="165" fontId="6" fillId="0" borderId="0" xfId="2" applyNumberFormat="1" applyFont="1" applyAlignment="1">
      <alignment horizontal="center"/>
    </xf>
    <xf numFmtId="165" fontId="6" fillId="0" borderId="0" xfId="0" applyNumberFormat="1" applyFont="1" applyAlignment="1">
      <alignment horizontal="center"/>
    </xf>
    <xf numFmtId="165" fontId="28" fillId="0" borderId="0" xfId="2" applyNumberFormat="1" applyFont="1"/>
    <xf numFmtId="43" fontId="4" fillId="0" borderId="0" xfId="0" applyNumberFormat="1" applyFont="1" applyAlignment="1">
      <alignment vertical="center"/>
    </xf>
    <xf numFmtId="165" fontId="6" fillId="0" borderId="0" xfId="0" applyNumberFormat="1" applyFont="1" applyAlignment="1">
      <alignment vertical="center"/>
    </xf>
    <xf numFmtId="166" fontId="1" fillId="0" borderId="0" xfId="2" applyNumberFormat="1" applyFont="1"/>
    <xf numFmtId="165" fontId="4" fillId="0" borderId="0" xfId="2" applyNumberFormat="1" applyFont="1"/>
    <xf numFmtId="165" fontId="4" fillId="0" borderId="0" xfId="3" applyNumberFormat="1" applyFont="1" applyFill="1" applyBorder="1"/>
    <xf numFmtId="165" fontId="29" fillId="0" borderId="0" xfId="2" applyNumberFormat="1" applyFont="1"/>
    <xf numFmtId="166" fontId="4" fillId="0" borderId="0" xfId="2" applyNumberFormat="1" applyFont="1"/>
    <xf numFmtId="166" fontId="28" fillId="0" borderId="0" xfId="2" applyNumberFormat="1" applyFont="1"/>
    <xf numFmtId="43" fontId="4" fillId="0" borderId="0" xfId="2" applyFont="1"/>
    <xf numFmtId="165" fontId="17" fillId="0" borderId="0" xfId="2" applyNumberFormat="1" applyFont="1" applyAlignment="1">
      <alignment horizontal="center" vertical="center"/>
    </xf>
    <xf numFmtId="43" fontId="4" fillId="0" borderId="0" xfId="2" applyFont="1" applyAlignment="1">
      <alignment horizontal="center"/>
    </xf>
    <xf numFmtId="43" fontId="4" fillId="0" borderId="3" xfId="2" applyFont="1" applyBorder="1" applyAlignment="1">
      <alignment horizontal="right"/>
    </xf>
    <xf numFmtId="168" fontId="4" fillId="0" borderId="0" xfId="0" applyNumberFormat="1" applyFont="1" applyAlignment="1">
      <alignment horizontal="center"/>
    </xf>
    <xf numFmtId="168" fontId="6" fillId="0" borderId="3" xfId="0" applyNumberFormat="1" applyFont="1" applyBorder="1" applyAlignment="1">
      <alignment horizontal="center" vertical="center"/>
    </xf>
    <xf numFmtId="168" fontId="6" fillId="0" borderId="1" xfId="0" applyNumberFormat="1" applyFont="1" applyBorder="1" applyAlignment="1">
      <alignment horizontal="center" vertical="center"/>
    </xf>
    <xf numFmtId="0" fontId="4" fillId="8" borderId="0" xfId="0" applyFont="1" applyFill="1" applyAlignment="1" applyProtection="1">
      <alignment horizontal="left" vertical="center"/>
      <protection locked="0"/>
    </xf>
    <xf numFmtId="0" fontId="4" fillId="0" borderId="0" xfId="0" applyFont="1" applyAlignment="1">
      <alignment vertical="center"/>
    </xf>
    <xf numFmtId="0" fontId="6" fillId="0" borderId="3" xfId="0" applyFont="1" applyBorder="1" applyAlignment="1">
      <alignment horizontal="left" vertical="center" wrapText="1"/>
    </xf>
    <xf numFmtId="0" fontId="0" fillId="0" borderId="3" xfId="0" applyBorder="1"/>
    <xf numFmtId="0" fontId="12" fillId="0" borderId="0" xfId="0" applyFont="1" applyAlignment="1">
      <alignment horizontal="center" vertical="center" wrapText="1"/>
    </xf>
    <xf numFmtId="0" fontId="12" fillId="0" borderId="0" xfId="0" applyFont="1" applyAlignment="1">
      <alignment vertical="center" wrapText="1"/>
    </xf>
    <xf numFmtId="166" fontId="4" fillId="0" borderId="0" xfId="2" applyNumberFormat="1" applyFont="1" applyAlignment="1">
      <alignment horizontal="center" vertical="center"/>
    </xf>
    <xf numFmtId="166" fontId="4" fillId="0" borderId="0" xfId="2" applyNumberFormat="1" applyFont="1" applyAlignment="1">
      <alignment vertical="center"/>
    </xf>
    <xf numFmtId="166" fontId="4" fillId="3" borderId="0" xfId="2" applyNumberFormat="1" applyFont="1" applyFill="1" applyAlignment="1">
      <alignment horizontal="center" vertical="center"/>
    </xf>
    <xf numFmtId="166" fontId="7" fillId="4" borderId="0" xfId="2" applyNumberFormat="1" applyFont="1" applyFill="1" applyAlignment="1">
      <alignment horizontal="center" vertical="center"/>
    </xf>
    <xf numFmtId="166" fontId="7" fillId="5" borderId="0" xfId="2" applyNumberFormat="1" applyFont="1" applyFill="1" applyAlignment="1">
      <alignment horizontal="center" vertical="center"/>
    </xf>
    <xf numFmtId="166" fontId="4" fillId="2" borderId="0" xfId="2" applyNumberFormat="1" applyFont="1" applyFill="1" applyAlignment="1">
      <alignment horizontal="center" vertical="center"/>
    </xf>
    <xf numFmtId="166" fontId="7" fillId="6" borderId="0" xfId="2" applyNumberFormat="1" applyFont="1" applyFill="1" applyAlignment="1">
      <alignment horizontal="center" vertical="center"/>
    </xf>
    <xf numFmtId="166" fontId="7" fillId="7" borderId="0" xfId="2" applyNumberFormat="1" applyFont="1" applyFill="1" applyAlignment="1">
      <alignment horizontal="center" vertical="center"/>
    </xf>
    <xf numFmtId="166" fontId="7" fillId="9" borderId="0" xfId="2" applyNumberFormat="1" applyFont="1" applyFill="1" applyAlignment="1">
      <alignment horizontal="center" vertical="center"/>
    </xf>
    <xf numFmtId="9" fontId="19" fillId="0" borderId="0" xfId="1" applyFont="1" applyAlignment="1">
      <alignment horizontal="center" vertical="center"/>
    </xf>
    <xf numFmtId="0" fontId="9" fillId="0" borderId="0" xfId="0" applyFont="1" applyAlignment="1">
      <alignment horizontal="left" vertical="top" wrapText="1"/>
    </xf>
    <xf numFmtId="166" fontId="1" fillId="0" borderId="0" xfId="2" applyNumberFormat="1" applyFont="1"/>
    <xf numFmtId="0" fontId="1" fillId="0" borderId="0" xfId="4" applyFont="1"/>
    <xf numFmtId="43" fontId="4" fillId="0" borderId="3" xfId="2" applyFont="1" applyBorder="1" applyAlignment="1">
      <alignment horizontal="center"/>
    </xf>
    <xf numFmtId="0" fontId="7" fillId="7" borderId="0" xfId="2" applyNumberFormat="1" applyFont="1" applyFill="1" applyAlignment="1">
      <alignment horizontal="center" vertical="center"/>
    </xf>
    <xf numFmtId="0" fontId="4" fillId="0" borderId="0" xfId="2" applyNumberFormat="1" applyFont="1"/>
    <xf numFmtId="0" fontId="7" fillId="9" borderId="0" xfId="2" applyNumberFormat="1" applyFont="1" applyFill="1" applyAlignment="1">
      <alignment horizontal="center" vertical="center"/>
    </xf>
    <xf numFmtId="0" fontId="7" fillId="4" borderId="0" xfId="2" applyNumberFormat="1" applyFont="1" applyFill="1" applyAlignment="1">
      <alignment horizontal="center" vertical="center"/>
    </xf>
    <xf numFmtId="0" fontId="7" fillId="5" borderId="0" xfId="2" applyNumberFormat="1" applyFont="1" applyFill="1" applyAlignment="1">
      <alignment horizontal="center" vertical="center"/>
    </xf>
    <xf numFmtId="0" fontId="4" fillId="2" borderId="0" xfId="2" applyNumberFormat="1" applyFont="1" applyFill="1" applyAlignment="1">
      <alignment horizontal="center" vertical="center"/>
    </xf>
    <xf numFmtId="0" fontId="7" fillId="6" borderId="0" xfId="2" applyNumberFormat="1" applyFont="1" applyFill="1" applyAlignment="1">
      <alignment horizontal="center" vertical="center"/>
    </xf>
    <xf numFmtId="0" fontId="4" fillId="3" borderId="0" xfId="2" applyNumberFormat="1" applyFont="1" applyFill="1" applyAlignment="1">
      <alignment horizontal="center" vertical="center"/>
    </xf>
  </cellXfs>
  <cellStyles count="6">
    <cellStyle name="Calculation" xfId="3" builtinId="22"/>
    <cellStyle name="Comma" xfId="2" builtinId="3"/>
    <cellStyle name="Normal" xfId="0" builtinId="0"/>
    <cellStyle name="Normal 2" xfId="4" xr:uid="{00000000-0005-0000-0000-000004000000}"/>
    <cellStyle name="Percent" xfId="1" builtinId="5"/>
    <cellStyle name="Percent 2" xfId="5" xr:uid="{00000000-0005-0000-0000-000005000000}"/>
  </cellStyles>
  <dxfs count="3">
    <dxf>
      <font>
        <color theme="0" tint="-0.14990691854609822"/>
      </font>
    </dxf>
    <dxf>
      <font>
        <b/>
        <condense val="0"/>
        <extend val="0"/>
        <color indexed="10"/>
      </font>
    </dxf>
    <dxf>
      <font>
        <condense val="0"/>
        <extend val="0"/>
        <color indexed="5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0"/>
          <c:tx>
            <c:v>Tu proyecto</c:v>
          </c:tx>
          <c:spPr>
            <a:solidFill>
              <a:srgbClr val="00B0F0"/>
            </a:solidFill>
            <a:ln>
              <a:solidFill>
                <a:schemeClr val="bg1"/>
              </a:solidFill>
              <a:prstDash val="solid"/>
            </a:ln>
          </c:spPr>
          <c:invertIfNegative val="0"/>
          <c:val>
            <c:numRef>
              <c:f>Caracteristicas!$AA$5:$AA$12</c:f>
              <c:numCache>
                <c:formatCode>General</c:formatCode>
                <c:ptCount val="8"/>
                <c:pt idx="0">
                  <c:v>0</c:v>
                </c:pt>
                <c:pt idx="1">
                  <c:v>0</c:v>
                </c:pt>
                <c:pt idx="2">
                  <c:v>3.98</c:v>
                </c:pt>
                <c:pt idx="5">
                  <c:v>0</c:v>
                </c:pt>
                <c:pt idx="6">
                  <c:v>0</c:v>
                </c:pt>
                <c:pt idx="7">
                  <c:v>0</c:v>
                </c:pt>
              </c:numCache>
            </c:numRef>
          </c:val>
          <c:extLst>
            <c:ext xmlns:c16="http://schemas.microsoft.com/office/drawing/2014/chart" uri="{C3380CC4-5D6E-409C-BE32-E72D297353CC}">
              <c16:uniqueId val="{00000000-B2C5-4988-9337-DFEB152895DA}"/>
            </c:ext>
          </c:extLst>
        </c:ser>
        <c:dLbls>
          <c:showLegendKey val="0"/>
          <c:showVal val="0"/>
          <c:showCatName val="0"/>
          <c:showSerName val="0"/>
          <c:showPercent val="0"/>
          <c:showBubbleSize val="0"/>
        </c:dLbls>
        <c:gapWidth val="0"/>
        <c:axId val="-1763380640"/>
        <c:axId val="-1559450096"/>
      </c:barChart>
      <c:lineChart>
        <c:grouping val="standard"/>
        <c:varyColors val="0"/>
        <c:ser>
          <c:idx val="3"/>
          <c:order val="1"/>
          <c:tx>
            <c:v>Bajo</c:v>
          </c:tx>
          <c:spPr>
            <a:ln w="28575" cap="rnd">
              <a:solidFill>
                <a:srgbClr val="00B0F0"/>
              </a:solidFill>
              <a:prstDash val="solid"/>
              <a:round/>
            </a:ln>
          </c:spPr>
          <c:marker>
            <c:symbol val="none"/>
          </c:marker>
          <c:cat>
            <c:strRef>
              <c:f>Parametros!$B$7:$B$12</c:f>
              <c:strCache>
                <c:ptCount val="6"/>
                <c:pt idx="0">
                  <c:v>Definición inicial</c:v>
                </c:pt>
                <c:pt idx="1">
                  <c:v>Definición aprobada</c:v>
                </c:pt>
                <c:pt idx="2">
                  <c:v>Requerimientos</c:v>
                </c:pt>
                <c:pt idx="3">
                  <c:v>Diseño </c:v>
                </c:pt>
                <c:pt idx="4">
                  <c:v>Diseño detallado</c:v>
                </c:pt>
                <c:pt idx="5">
                  <c:v>Producto disponible</c:v>
                </c:pt>
              </c:strCache>
            </c:strRef>
          </c:cat>
          <c:val>
            <c:numRef>
              <c:f>Parametros!$E$7:$E$12</c:f>
              <c:numCache>
                <c:formatCode>_(* #,##0.00_);_(* \(#,##0.00\);_(* "-"??_);_(@_)</c:formatCode>
                <c:ptCount val="6"/>
                <c:pt idx="0">
                  <c:v>0.25</c:v>
                </c:pt>
                <c:pt idx="1">
                  <c:v>0.5</c:v>
                </c:pt>
                <c:pt idx="2">
                  <c:v>0.67</c:v>
                </c:pt>
                <c:pt idx="3">
                  <c:v>0.8</c:v>
                </c:pt>
                <c:pt idx="4">
                  <c:v>0.95</c:v>
                </c:pt>
                <c:pt idx="5">
                  <c:v>1</c:v>
                </c:pt>
              </c:numCache>
            </c:numRef>
          </c:val>
          <c:smooth val="1"/>
          <c:extLst>
            <c:ext xmlns:c16="http://schemas.microsoft.com/office/drawing/2014/chart" uri="{C3380CC4-5D6E-409C-BE32-E72D297353CC}">
              <c16:uniqueId val="{00000001-B2C5-4988-9337-DFEB152895DA}"/>
            </c:ext>
          </c:extLst>
        </c:ser>
        <c:ser>
          <c:idx val="4"/>
          <c:order val="2"/>
          <c:tx>
            <c:v>Alto</c:v>
          </c:tx>
          <c:spPr>
            <a:ln w="28575" cap="rnd">
              <a:solidFill>
                <a:srgbClr val="00B0F0"/>
              </a:solidFill>
              <a:prstDash val="solid"/>
              <a:round/>
            </a:ln>
          </c:spPr>
          <c:marker>
            <c:symbol val="none"/>
          </c:marker>
          <c:cat>
            <c:strRef>
              <c:f>Parametros!$B$7:$B$12</c:f>
              <c:strCache>
                <c:ptCount val="6"/>
                <c:pt idx="0">
                  <c:v>Definición inicial</c:v>
                </c:pt>
                <c:pt idx="1">
                  <c:v>Definición aprobada</c:v>
                </c:pt>
                <c:pt idx="2">
                  <c:v>Requerimientos</c:v>
                </c:pt>
                <c:pt idx="3">
                  <c:v>Diseño </c:v>
                </c:pt>
                <c:pt idx="4">
                  <c:v>Diseño detallado</c:v>
                </c:pt>
                <c:pt idx="5">
                  <c:v>Producto disponible</c:v>
                </c:pt>
              </c:strCache>
            </c:strRef>
          </c:cat>
          <c:val>
            <c:numRef>
              <c:f>Parametros!$G$7:$G$12</c:f>
              <c:numCache>
                <c:formatCode>_(* #,##0.00_);_(* \(#,##0.00\);_(* "-"??_);_(@_)</c:formatCode>
                <c:ptCount val="6"/>
                <c:pt idx="0">
                  <c:v>4</c:v>
                </c:pt>
                <c:pt idx="1">
                  <c:v>2</c:v>
                </c:pt>
                <c:pt idx="2">
                  <c:v>1.5</c:v>
                </c:pt>
                <c:pt idx="3">
                  <c:v>1.25</c:v>
                </c:pt>
                <c:pt idx="4">
                  <c:v>1.05</c:v>
                </c:pt>
                <c:pt idx="5">
                  <c:v>1</c:v>
                </c:pt>
              </c:numCache>
            </c:numRef>
          </c:val>
          <c:smooth val="1"/>
          <c:extLst>
            <c:ext xmlns:c16="http://schemas.microsoft.com/office/drawing/2014/chart" uri="{C3380CC4-5D6E-409C-BE32-E72D297353CC}">
              <c16:uniqueId val="{00000002-B2C5-4988-9337-DFEB152895DA}"/>
            </c:ext>
          </c:extLst>
        </c:ser>
        <c:dLbls>
          <c:showLegendKey val="0"/>
          <c:showVal val="0"/>
          <c:showCatName val="0"/>
          <c:showSerName val="0"/>
          <c:showPercent val="0"/>
          <c:showBubbleSize val="0"/>
        </c:dLbls>
        <c:marker val="1"/>
        <c:smooth val="0"/>
        <c:axId val="-1763380640"/>
        <c:axId val="-1559450096"/>
      </c:lineChart>
      <c:catAx>
        <c:axId val="-176338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700" b="0" i="0" strike="noStrike" kern="1200" baseline="0">
                <a:solidFill>
                  <a:schemeClr val="tx1">
                    <a:lumMod val="65000"/>
                    <a:lumOff val="35000"/>
                  </a:schemeClr>
                </a:solidFill>
                <a:latin typeface="+mn-lt"/>
                <a:ea typeface="+mn-ea"/>
                <a:cs typeface="+mn-cs"/>
              </a:defRPr>
            </a:pPr>
            <a:endParaRPr lang="es-CL"/>
          </a:p>
        </c:txPr>
        <c:crossAx val="-1559450096"/>
        <c:crosses val="autoZero"/>
        <c:auto val="1"/>
        <c:lblAlgn val="ctr"/>
        <c:lblOffset val="100"/>
        <c:noMultiLvlLbl val="0"/>
      </c:catAx>
      <c:valAx>
        <c:axId val="-1559450096"/>
        <c:scaling>
          <c:orientation val="minMax"/>
          <c:max val="4"/>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s-CL"/>
          </a:p>
        </c:txPr>
        <c:crossAx val="-1763380640"/>
        <c:crosses val="autoZero"/>
        <c:crossBetween val="between"/>
        <c:minorUnit val="0.25"/>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2558330515433997E-2"/>
          <c:y val="0.11195928753180701"/>
          <c:w val="0.51316780187752598"/>
          <c:h val="0.63306205044980102"/>
        </c:manualLayout>
      </c:layout>
      <c:barChart>
        <c:barDir val="bar"/>
        <c:grouping val="percentStacked"/>
        <c:varyColors val="0"/>
        <c:ser>
          <c:idx val="0"/>
          <c:order val="0"/>
          <c:tx>
            <c:strRef>
              <c:f>Resumen!$B$7:$C$7</c:f>
              <c:strCache>
                <c:ptCount val="2"/>
                <c:pt idx="0">
                  <c:v>Analista Funcional</c:v>
                </c:pt>
              </c:strCache>
            </c:strRef>
          </c:tx>
          <c:spPr>
            <a:solidFill>
              <a:srgbClr val="FF0000"/>
            </a:solidFill>
            <a:ln>
              <a:prstDash val="solid"/>
            </a:ln>
          </c:spPr>
          <c:invertIfNegative val="0"/>
          <c:dLbls>
            <c:spPr>
              <a:noFill/>
              <a:ln>
                <a:noFill/>
                <a:prstDash val="solid"/>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Resumen!$E$6</c:f>
              <c:strCache>
                <c:ptCount val="1"/>
                <c:pt idx="0">
                  <c:v>Esfuerzo</c:v>
                </c:pt>
              </c:strCache>
            </c:strRef>
          </c:cat>
          <c:val>
            <c:numRef>
              <c:f>Resumen!$E$7</c:f>
              <c:numCache>
                <c:formatCode>_ * #,##0_ ;_ * \-#,##0_ ;_ * "-"??_ ;_ @_ </c:formatCode>
                <c:ptCount val="1"/>
                <c:pt idx="0">
                  <c:v>180</c:v>
                </c:pt>
              </c:numCache>
            </c:numRef>
          </c:val>
          <c:extLst>
            <c:ext xmlns:c16="http://schemas.microsoft.com/office/drawing/2014/chart" uri="{C3380CC4-5D6E-409C-BE32-E72D297353CC}">
              <c16:uniqueId val="{00000000-E504-4125-A437-74804521E595}"/>
            </c:ext>
          </c:extLst>
        </c:ser>
        <c:ser>
          <c:idx val="1"/>
          <c:order val="1"/>
          <c:tx>
            <c:strRef>
              <c:f>Resumen!$B$8:$C$8</c:f>
              <c:strCache>
                <c:ptCount val="2"/>
                <c:pt idx="0">
                  <c:v>Arquitecto</c:v>
                </c:pt>
              </c:strCache>
            </c:strRef>
          </c:tx>
          <c:spPr>
            <a:solidFill>
              <a:srgbClr val="FF9900"/>
            </a:solidFill>
            <a:ln>
              <a:prstDash val="solid"/>
            </a:ln>
          </c:spPr>
          <c:invertIfNegative val="0"/>
          <c:dLbls>
            <c:spPr>
              <a:noFill/>
              <a:ln>
                <a:noFill/>
                <a:prstDash val="solid"/>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Resumen!$E$6</c:f>
              <c:strCache>
                <c:ptCount val="1"/>
                <c:pt idx="0">
                  <c:v>Esfuerzo</c:v>
                </c:pt>
              </c:strCache>
            </c:strRef>
          </c:cat>
          <c:val>
            <c:numRef>
              <c:f>Resumen!$E$8</c:f>
              <c:numCache>
                <c:formatCode>_ * #,##0_ ;_ * \-#,##0_ ;_ * "-"??_ ;_ @_ </c:formatCode>
                <c:ptCount val="1"/>
                <c:pt idx="0">
                  <c:v>185</c:v>
                </c:pt>
              </c:numCache>
            </c:numRef>
          </c:val>
          <c:extLst>
            <c:ext xmlns:c16="http://schemas.microsoft.com/office/drawing/2014/chart" uri="{C3380CC4-5D6E-409C-BE32-E72D297353CC}">
              <c16:uniqueId val="{00000001-E504-4125-A437-74804521E595}"/>
            </c:ext>
          </c:extLst>
        </c:ser>
        <c:ser>
          <c:idx val="2"/>
          <c:order val="2"/>
          <c:tx>
            <c:strRef>
              <c:f>Resumen!$B$9:$C$9</c:f>
              <c:strCache>
                <c:ptCount val="2"/>
                <c:pt idx="0">
                  <c:v>Desarrollador</c:v>
                </c:pt>
              </c:strCache>
            </c:strRef>
          </c:tx>
          <c:spPr>
            <a:solidFill>
              <a:srgbClr val="FFFF66"/>
            </a:solidFill>
            <a:ln>
              <a:prstDash val="solid"/>
            </a:ln>
          </c:spPr>
          <c:invertIfNegative val="0"/>
          <c:dLbls>
            <c:spPr>
              <a:noFill/>
              <a:ln>
                <a:noFill/>
                <a:prstDash val="solid"/>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Resumen!$E$6</c:f>
              <c:strCache>
                <c:ptCount val="1"/>
                <c:pt idx="0">
                  <c:v>Esfuerzo</c:v>
                </c:pt>
              </c:strCache>
            </c:strRef>
          </c:cat>
          <c:val>
            <c:numRef>
              <c:f>Resumen!$E$9</c:f>
              <c:numCache>
                <c:formatCode>_ * #,##0_ ;_ * \-#,##0_ ;_ * "-"??_ ;_ @_ </c:formatCode>
                <c:ptCount val="1"/>
                <c:pt idx="0">
                  <c:v>497</c:v>
                </c:pt>
              </c:numCache>
            </c:numRef>
          </c:val>
          <c:extLst>
            <c:ext xmlns:c16="http://schemas.microsoft.com/office/drawing/2014/chart" uri="{C3380CC4-5D6E-409C-BE32-E72D297353CC}">
              <c16:uniqueId val="{00000002-E504-4125-A437-74804521E595}"/>
            </c:ext>
          </c:extLst>
        </c:ser>
        <c:ser>
          <c:idx val="3"/>
          <c:order val="3"/>
          <c:tx>
            <c:strRef>
              <c:f>Resumen!$B$10:$C$10</c:f>
              <c:strCache>
                <c:ptCount val="2"/>
                <c:pt idx="0">
                  <c:v>Tester</c:v>
                </c:pt>
              </c:strCache>
            </c:strRef>
          </c:tx>
          <c:spPr>
            <a:solidFill>
              <a:srgbClr val="00B050"/>
            </a:solidFill>
            <a:ln>
              <a:prstDash val="solid"/>
            </a:ln>
          </c:spPr>
          <c:invertIfNegative val="0"/>
          <c:dLbls>
            <c:spPr>
              <a:noFill/>
              <a:ln>
                <a:noFill/>
                <a:prstDash val="solid"/>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Resumen!$E$6</c:f>
              <c:strCache>
                <c:ptCount val="1"/>
                <c:pt idx="0">
                  <c:v>Esfuerzo</c:v>
                </c:pt>
              </c:strCache>
            </c:strRef>
          </c:cat>
          <c:val>
            <c:numRef>
              <c:f>Resumen!$E$10</c:f>
              <c:numCache>
                <c:formatCode>_ * #,##0_ ;_ * \-#,##0_ ;_ * "-"??_ ;_ @_ </c:formatCode>
                <c:ptCount val="1"/>
                <c:pt idx="0">
                  <c:v>293</c:v>
                </c:pt>
              </c:numCache>
            </c:numRef>
          </c:val>
          <c:extLst>
            <c:ext xmlns:c16="http://schemas.microsoft.com/office/drawing/2014/chart" uri="{C3380CC4-5D6E-409C-BE32-E72D297353CC}">
              <c16:uniqueId val="{00000003-E504-4125-A437-74804521E595}"/>
            </c:ext>
          </c:extLst>
        </c:ser>
        <c:ser>
          <c:idx val="4"/>
          <c:order val="4"/>
          <c:tx>
            <c:strRef>
              <c:f>Resumen!$B$11:$C$11</c:f>
              <c:strCache>
                <c:ptCount val="2"/>
                <c:pt idx="0">
                  <c:v>Implementador</c:v>
                </c:pt>
              </c:strCache>
            </c:strRef>
          </c:tx>
          <c:spPr>
            <a:solidFill>
              <a:srgbClr val="00B0F0"/>
            </a:solidFill>
            <a:ln>
              <a:prstDash val="solid"/>
            </a:ln>
          </c:spPr>
          <c:invertIfNegative val="0"/>
          <c:dLbls>
            <c:spPr>
              <a:noFill/>
              <a:ln>
                <a:noFill/>
                <a:prstDash val="solid"/>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Resumen!$E$6</c:f>
              <c:strCache>
                <c:ptCount val="1"/>
                <c:pt idx="0">
                  <c:v>Esfuerzo</c:v>
                </c:pt>
              </c:strCache>
            </c:strRef>
          </c:cat>
          <c:val>
            <c:numRef>
              <c:f>Resumen!$E$11</c:f>
              <c:numCache>
                <c:formatCode>_ * #,##0_ ;_ * \-#,##0_ ;_ * "-"??_ ;_ @_ </c:formatCode>
                <c:ptCount val="1"/>
                <c:pt idx="0">
                  <c:v>93</c:v>
                </c:pt>
              </c:numCache>
            </c:numRef>
          </c:val>
          <c:extLst>
            <c:ext xmlns:c16="http://schemas.microsoft.com/office/drawing/2014/chart" uri="{C3380CC4-5D6E-409C-BE32-E72D297353CC}">
              <c16:uniqueId val="{00000004-E504-4125-A437-74804521E595}"/>
            </c:ext>
          </c:extLst>
        </c:ser>
        <c:ser>
          <c:idx val="5"/>
          <c:order val="5"/>
          <c:tx>
            <c:strRef>
              <c:f>Resumen!$B$12:$C$12</c:f>
              <c:strCache>
                <c:ptCount val="2"/>
                <c:pt idx="0">
                  <c:v>Lider de Proyecto</c:v>
                </c:pt>
              </c:strCache>
            </c:strRef>
          </c:tx>
          <c:spPr>
            <a:solidFill>
              <a:srgbClr val="333399"/>
            </a:solidFill>
            <a:ln>
              <a:prstDash val="solid"/>
            </a:ln>
          </c:spPr>
          <c:invertIfNegative val="0"/>
          <c:dLbls>
            <c:spPr>
              <a:noFill/>
              <a:ln>
                <a:noFill/>
                <a:prstDash val="solid"/>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Resumen!$E$6</c:f>
              <c:strCache>
                <c:ptCount val="1"/>
                <c:pt idx="0">
                  <c:v>Esfuerzo</c:v>
                </c:pt>
              </c:strCache>
            </c:strRef>
          </c:cat>
          <c:val>
            <c:numRef>
              <c:f>Resumen!$E$12</c:f>
              <c:numCache>
                <c:formatCode>_ * #,##0_ ;_ * \-#,##0_ ;_ * "-"??_ ;_ @_ </c:formatCode>
                <c:ptCount val="1"/>
                <c:pt idx="0">
                  <c:v>194</c:v>
                </c:pt>
              </c:numCache>
            </c:numRef>
          </c:val>
          <c:extLst>
            <c:ext xmlns:c16="http://schemas.microsoft.com/office/drawing/2014/chart" uri="{C3380CC4-5D6E-409C-BE32-E72D297353CC}">
              <c16:uniqueId val="{00000005-E504-4125-A437-74804521E595}"/>
            </c:ext>
          </c:extLst>
        </c:ser>
        <c:ser>
          <c:idx val="6"/>
          <c:order val="6"/>
          <c:tx>
            <c:strRef>
              <c:f>Resumen!$B$13:$C$13</c:f>
              <c:strCache>
                <c:ptCount val="2"/>
                <c:pt idx="0">
                  <c:v>UX</c:v>
                </c:pt>
              </c:strCache>
            </c:strRef>
          </c:tx>
          <c:spPr>
            <a:solidFill>
              <a:srgbClr val="CC00FF"/>
            </a:solidFill>
            <a:ln>
              <a:prstDash val="solid"/>
            </a:ln>
          </c:spPr>
          <c:invertIfNegative val="0"/>
          <c:dLbls>
            <c:spPr>
              <a:noFill/>
              <a:ln>
                <a:noFill/>
                <a:prstDash val="solid"/>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Resumen!$E$6</c:f>
              <c:strCache>
                <c:ptCount val="1"/>
                <c:pt idx="0">
                  <c:v>Esfuerzo</c:v>
                </c:pt>
              </c:strCache>
            </c:strRef>
          </c:cat>
          <c:val>
            <c:numRef>
              <c:f>Resumen!$E$13</c:f>
              <c:numCache>
                <c:formatCode>_ * #,##0_ ;_ * \-#,##0_ ;_ * "-"??_ ;_ @_ </c:formatCode>
                <c:ptCount val="1"/>
                <c:pt idx="0">
                  <c:v>58</c:v>
                </c:pt>
              </c:numCache>
            </c:numRef>
          </c:val>
          <c:extLst>
            <c:ext xmlns:c16="http://schemas.microsoft.com/office/drawing/2014/chart" uri="{C3380CC4-5D6E-409C-BE32-E72D297353CC}">
              <c16:uniqueId val="{00000006-E504-4125-A437-74804521E595}"/>
            </c:ext>
          </c:extLst>
        </c:ser>
        <c:dLbls>
          <c:showLegendKey val="0"/>
          <c:showVal val="1"/>
          <c:showCatName val="0"/>
          <c:showSerName val="0"/>
          <c:showPercent val="0"/>
          <c:showBubbleSize val="0"/>
        </c:dLbls>
        <c:gapWidth val="150"/>
        <c:overlap val="100"/>
        <c:axId val="-1559443568"/>
        <c:axId val="-1559449552"/>
      </c:barChart>
      <c:catAx>
        <c:axId val="-1559443568"/>
        <c:scaling>
          <c:orientation val="minMax"/>
        </c:scaling>
        <c:delete val="1"/>
        <c:axPos val="l"/>
        <c:numFmt formatCode="General" sourceLinked="0"/>
        <c:majorTickMark val="out"/>
        <c:minorTickMark val="none"/>
        <c:tickLblPos val="nextTo"/>
        <c:crossAx val="-1559449552"/>
        <c:crosses val="autoZero"/>
        <c:auto val="1"/>
        <c:lblAlgn val="ctr"/>
        <c:lblOffset val="100"/>
        <c:noMultiLvlLbl val="0"/>
      </c:catAx>
      <c:valAx>
        <c:axId val="-1559449552"/>
        <c:scaling>
          <c:orientation val="minMax"/>
        </c:scaling>
        <c:delete val="0"/>
        <c:axPos val="b"/>
        <c:majorGridlines/>
        <c:numFmt formatCode="0%" sourceLinked="1"/>
        <c:majorTickMark val="out"/>
        <c:minorTickMark val="none"/>
        <c:tickLblPos val="nextTo"/>
        <c:crossAx val="-1559443568"/>
        <c:crosses val="autoZero"/>
        <c:crossBetween val="between"/>
      </c:valAx>
    </c:plotArea>
    <c:legend>
      <c:legendPos val="r"/>
      <c:layout>
        <c:manualLayout>
          <c:xMode val="edge"/>
          <c:yMode val="edge"/>
          <c:x val="0.60175755808301701"/>
          <c:y val="3.9874977459878599E-2"/>
          <c:w val="0.38597243720603303"/>
          <c:h val="0.920250045080243"/>
        </c:manualLayout>
      </c:layout>
      <c:overlay val="0"/>
      <c:txPr>
        <a:bodyPr/>
        <a:lstStyle/>
        <a:p>
          <a:pPr>
            <a:defRPr sz="900"/>
          </a:pPr>
          <a:endParaRPr lang="es-CL"/>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endParaRPr lang="es-CL"/>
          </a:p>
        </c:rich>
      </c:tx>
      <c:overlay val="0"/>
    </c:title>
    <c:autoTitleDeleted val="0"/>
    <c:plotArea>
      <c:layout/>
      <c:barChart>
        <c:barDir val="col"/>
        <c:grouping val="clustered"/>
        <c:varyColors val="0"/>
        <c:ser>
          <c:idx val="1"/>
          <c:order val="0"/>
          <c:tx>
            <c:strRef>
              <c:f>Resumen!$B$31</c:f>
              <c:strCache>
                <c:ptCount val="1"/>
                <c:pt idx="0">
                  <c:v># UE x complejidad</c:v>
                </c:pt>
              </c:strCache>
            </c:strRef>
          </c:tx>
          <c:spPr>
            <a:solidFill>
              <a:srgbClr val="00B0F0"/>
            </a:solidFill>
            <a:ln>
              <a:prstDash val="solid"/>
            </a:ln>
          </c:spPr>
          <c:invertIfNegative val="0"/>
          <c:dLbls>
            <c:spPr>
              <a:noFill/>
              <a:ln>
                <a:noFill/>
                <a:prstDash val="solid"/>
              </a:ln>
            </c:spPr>
            <c:txPr>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Resumen!$D$30:$H$30</c:f>
              <c:numCache>
                <c:formatCode>General</c:formatCode>
                <c:ptCount val="5"/>
                <c:pt idx="0">
                  <c:v>1</c:v>
                </c:pt>
                <c:pt idx="1">
                  <c:v>2</c:v>
                </c:pt>
                <c:pt idx="2">
                  <c:v>5</c:v>
                </c:pt>
                <c:pt idx="3">
                  <c:v>9</c:v>
                </c:pt>
                <c:pt idx="4">
                  <c:v>15</c:v>
                </c:pt>
              </c:numCache>
            </c:numRef>
          </c:cat>
          <c:val>
            <c:numRef>
              <c:f>Resumen!$D$31:$H$31</c:f>
              <c:numCache>
                <c:formatCode>General</c:formatCode>
                <c:ptCount val="5"/>
                <c:pt idx="0">
                  <c:v>2</c:v>
                </c:pt>
                <c:pt idx="1">
                  <c:v>2</c:v>
                </c:pt>
                <c:pt idx="2">
                  <c:v>2</c:v>
                </c:pt>
                <c:pt idx="3">
                  <c:v>3</c:v>
                </c:pt>
                <c:pt idx="4">
                  <c:v>1</c:v>
                </c:pt>
              </c:numCache>
            </c:numRef>
          </c:val>
          <c:extLst>
            <c:ext xmlns:c16="http://schemas.microsoft.com/office/drawing/2014/chart" uri="{C3380CC4-5D6E-409C-BE32-E72D297353CC}">
              <c16:uniqueId val="{00000000-2B99-477B-8BEB-F2550F2E228C}"/>
            </c:ext>
          </c:extLst>
        </c:ser>
        <c:dLbls>
          <c:showLegendKey val="0"/>
          <c:showVal val="0"/>
          <c:showCatName val="0"/>
          <c:showSerName val="0"/>
          <c:showPercent val="0"/>
          <c:showBubbleSize val="0"/>
        </c:dLbls>
        <c:gapWidth val="14"/>
        <c:axId val="-1559448464"/>
        <c:axId val="-1559447920"/>
      </c:barChart>
      <c:catAx>
        <c:axId val="-1559448464"/>
        <c:scaling>
          <c:orientation val="minMax"/>
        </c:scaling>
        <c:delete val="0"/>
        <c:axPos val="b"/>
        <c:numFmt formatCode="General" sourceLinked="1"/>
        <c:majorTickMark val="out"/>
        <c:minorTickMark val="none"/>
        <c:tickLblPos val="nextTo"/>
        <c:txPr>
          <a:bodyPr/>
          <a:lstStyle/>
          <a:p>
            <a:pPr>
              <a:defRPr>
                <a:solidFill>
                  <a:schemeClr val="bg1">
                    <a:lumMod val="65000"/>
                  </a:schemeClr>
                </a:solidFill>
              </a:defRPr>
            </a:pPr>
            <a:endParaRPr lang="es-CL"/>
          </a:p>
        </c:txPr>
        <c:crossAx val="-1559447920"/>
        <c:crosses val="autoZero"/>
        <c:auto val="1"/>
        <c:lblAlgn val="ctr"/>
        <c:lblOffset val="100"/>
        <c:noMultiLvlLbl val="0"/>
      </c:catAx>
      <c:valAx>
        <c:axId val="-1559447920"/>
        <c:scaling>
          <c:orientation val="minMax"/>
        </c:scaling>
        <c:delete val="0"/>
        <c:axPos val="l"/>
        <c:majorGridlines>
          <c:spPr>
            <a:ln>
              <a:solidFill>
                <a:schemeClr val="bg1">
                  <a:lumMod val="85000"/>
                </a:schemeClr>
              </a:solidFill>
              <a:prstDash val="solid"/>
            </a:ln>
          </c:spPr>
        </c:majorGridlines>
        <c:numFmt formatCode="General" sourceLinked="1"/>
        <c:majorTickMark val="out"/>
        <c:minorTickMark val="none"/>
        <c:tickLblPos val="nextTo"/>
        <c:txPr>
          <a:bodyPr/>
          <a:lstStyle/>
          <a:p>
            <a:pPr>
              <a:defRPr>
                <a:solidFill>
                  <a:schemeClr val="bg1">
                    <a:lumMod val="65000"/>
                  </a:schemeClr>
                </a:solidFill>
              </a:defRPr>
            </a:pPr>
            <a:endParaRPr lang="es-CL"/>
          </a:p>
        </c:txPr>
        <c:crossAx val="-155944846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0"/>
          <c:tx>
            <c:v>Tu Proyecto</c:v>
          </c:tx>
          <c:spPr>
            <a:solidFill>
              <a:srgbClr val="00B0F0"/>
            </a:solidFill>
            <a:ln>
              <a:noFill/>
              <a:prstDash val="solid"/>
            </a:ln>
          </c:spPr>
          <c:invertIfNegative val="0"/>
          <c:cat>
            <c:numRef>
              <c:f>Resumen!$E$78:$E$83</c:f>
              <c:numCache>
                <c:formatCode>_ * #,##0_ ;_ * \-#,##0_ ;_ * "-"??_ ;_ @_ </c:formatCode>
                <c:ptCount val="6"/>
                <c:pt idx="0">
                  <c:v>263</c:v>
                </c:pt>
                <c:pt idx="1">
                  <c:v>0</c:v>
                </c:pt>
                <c:pt idx="2">
                  <c:v>0</c:v>
                </c:pt>
                <c:pt idx="3">
                  <c:v>0</c:v>
                </c:pt>
                <c:pt idx="4">
                  <c:v>0</c:v>
                </c:pt>
                <c:pt idx="5">
                  <c:v>1237</c:v>
                </c:pt>
              </c:numCache>
            </c:numRef>
          </c:cat>
          <c:val>
            <c:numRef>
              <c:f>Resumen!$Z$78:$Z$83</c:f>
              <c:numCache>
                <c:formatCode>_(* #,##0.00_);_(* \(#,##0.00\);_(* "-"??_);_(@_)</c:formatCode>
                <c:ptCount val="6"/>
                <c:pt idx="0">
                  <c:v>0.70133333333333336</c:v>
                </c:pt>
                <c:pt idx="1">
                  <c:v>0</c:v>
                </c:pt>
                <c:pt idx="2">
                  <c:v>0</c:v>
                </c:pt>
                <c:pt idx="3">
                  <c:v>0</c:v>
                </c:pt>
                <c:pt idx="4">
                  <c:v>0</c:v>
                </c:pt>
                <c:pt idx="5">
                  <c:v>3.2986666666666666</c:v>
                </c:pt>
              </c:numCache>
            </c:numRef>
          </c:val>
          <c:extLst>
            <c:ext xmlns:c16="http://schemas.microsoft.com/office/drawing/2014/chart" uri="{C3380CC4-5D6E-409C-BE32-E72D297353CC}">
              <c16:uniqueId val="{00000000-44E3-4337-9795-2C18B56BE9DE}"/>
            </c:ext>
          </c:extLst>
        </c:ser>
        <c:dLbls>
          <c:showLegendKey val="0"/>
          <c:showVal val="0"/>
          <c:showCatName val="0"/>
          <c:showSerName val="0"/>
          <c:showPercent val="0"/>
          <c:showBubbleSize val="0"/>
        </c:dLbls>
        <c:gapWidth val="150"/>
        <c:axId val="-1559446832"/>
        <c:axId val="-1559446288"/>
      </c:barChart>
      <c:lineChart>
        <c:grouping val="standard"/>
        <c:varyColors val="0"/>
        <c:ser>
          <c:idx val="3"/>
          <c:order val="1"/>
          <c:tx>
            <c:v>Bajo</c:v>
          </c:tx>
          <c:spPr>
            <a:ln w="28575" cap="rnd">
              <a:solidFill>
                <a:srgbClr val="CC00FF"/>
              </a:solidFill>
              <a:prstDash val="solid"/>
              <a:round/>
            </a:ln>
          </c:spPr>
          <c:marker>
            <c:symbol val="none"/>
          </c:marker>
          <c:cat>
            <c:strRef>
              <c:f>Parametros!$B$7:$B$12</c:f>
              <c:strCache>
                <c:ptCount val="6"/>
                <c:pt idx="0">
                  <c:v>Definición inicial</c:v>
                </c:pt>
                <c:pt idx="1">
                  <c:v>Definición aprobada</c:v>
                </c:pt>
                <c:pt idx="2">
                  <c:v>Requerimientos</c:v>
                </c:pt>
                <c:pt idx="3">
                  <c:v>Diseño </c:v>
                </c:pt>
                <c:pt idx="4">
                  <c:v>Diseño detallado</c:v>
                </c:pt>
                <c:pt idx="5">
                  <c:v>Producto disponible</c:v>
                </c:pt>
              </c:strCache>
            </c:strRef>
          </c:cat>
          <c:val>
            <c:numRef>
              <c:f>Parametros!$E$7:$E$12</c:f>
              <c:numCache>
                <c:formatCode>_(* #,##0.00_);_(* \(#,##0.00\);_(* "-"??_);_(@_)</c:formatCode>
                <c:ptCount val="6"/>
                <c:pt idx="0">
                  <c:v>0.25</c:v>
                </c:pt>
                <c:pt idx="1">
                  <c:v>0.5</c:v>
                </c:pt>
                <c:pt idx="2">
                  <c:v>0.67</c:v>
                </c:pt>
                <c:pt idx="3">
                  <c:v>0.8</c:v>
                </c:pt>
                <c:pt idx="4">
                  <c:v>0.95</c:v>
                </c:pt>
                <c:pt idx="5">
                  <c:v>1</c:v>
                </c:pt>
              </c:numCache>
            </c:numRef>
          </c:val>
          <c:smooth val="1"/>
          <c:extLst>
            <c:ext xmlns:c16="http://schemas.microsoft.com/office/drawing/2014/chart" uri="{C3380CC4-5D6E-409C-BE32-E72D297353CC}">
              <c16:uniqueId val="{00000001-44E3-4337-9795-2C18B56BE9DE}"/>
            </c:ext>
          </c:extLst>
        </c:ser>
        <c:ser>
          <c:idx val="4"/>
          <c:order val="2"/>
          <c:tx>
            <c:v>Alto</c:v>
          </c:tx>
          <c:spPr>
            <a:ln w="28575" cap="rnd">
              <a:solidFill>
                <a:srgbClr val="CC00FF"/>
              </a:solidFill>
              <a:prstDash val="solid"/>
              <a:round/>
            </a:ln>
          </c:spPr>
          <c:marker>
            <c:symbol val="none"/>
          </c:marker>
          <c:cat>
            <c:strRef>
              <c:f>Parametros!$B$7:$B$12</c:f>
              <c:strCache>
                <c:ptCount val="6"/>
                <c:pt idx="0">
                  <c:v>Definición inicial</c:v>
                </c:pt>
                <c:pt idx="1">
                  <c:v>Definición aprobada</c:v>
                </c:pt>
                <c:pt idx="2">
                  <c:v>Requerimientos</c:v>
                </c:pt>
                <c:pt idx="3">
                  <c:v>Diseño </c:v>
                </c:pt>
                <c:pt idx="4">
                  <c:v>Diseño detallado</c:v>
                </c:pt>
                <c:pt idx="5">
                  <c:v>Producto disponible</c:v>
                </c:pt>
              </c:strCache>
            </c:strRef>
          </c:cat>
          <c:val>
            <c:numRef>
              <c:f>Parametros!$G$7:$G$12</c:f>
              <c:numCache>
                <c:formatCode>_(* #,##0.00_);_(* \(#,##0.00\);_(* "-"??_);_(@_)</c:formatCode>
                <c:ptCount val="6"/>
                <c:pt idx="0">
                  <c:v>4</c:v>
                </c:pt>
                <c:pt idx="1">
                  <c:v>2</c:v>
                </c:pt>
                <c:pt idx="2">
                  <c:v>1.5</c:v>
                </c:pt>
                <c:pt idx="3">
                  <c:v>1.25</c:v>
                </c:pt>
                <c:pt idx="4">
                  <c:v>1.05</c:v>
                </c:pt>
                <c:pt idx="5">
                  <c:v>1</c:v>
                </c:pt>
              </c:numCache>
            </c:numRef>
          </c:val>
          <c:smooth val="1"/>
          <c:extLst>
            <c:ext xmlns:c16="http://schemas.microsoft.com/office/drawing/2014/chart" uri="{C3380CC4-5D6E-409C-BE32-E72D297353CC}">
              <c16:uniqueId val="{00000002-44E3-4337-9795-2C18B56BE9DE}"/>
            </c:ext>
          </c:extLst>
        </c:ser>
        <c:dLbls>
          <c:showLegendKey val="0"/>
          <c:showVal val="0"/>
          <c:showCatName val="0"/>
          <c:showSerName val="0"/>
          <c:showPercent val="0"/>
          <c:showBubbleSize val="0"/>
        </c:dLbls>
        <c:marker val="1"/>
        <c:smooth val="0"/>
        <c:axId val="-1559446832"/>
        <c:axId val="-1559446288"/>
      </c:lineChart>
      <c:catAx>
        <c:axId val="-1559446832"/>
        <c:scaling>
          <c:orientation val="minMax"/>
        </c:scaling>
        <c:delete val="0"/>
        <c:axPos val="b"/>
        <c:numFmt formatCode="_ * #,##0_ ;_ * \-#,##0_ ;_ * &quot;-&quot;??_ ;_ @_ "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s-CL"/>
          </a:p>
        </c:txPr>
        <c:crossAx val="-1559446288"/>
        <c:crosses val="autoZero"/>
        <c:auto val="1"/>
        <c:lblAlgn val="ctr"/>
        <c:lblOffset val="100"/>
        <c:noMultiLvlLbl val="0"/>
      </c:catAx>
      <c:valAx>
        <c:axId val="-1559446288"/>
        <c:scaling>
          <c:orientation val="minMax"/>
        </c:scaling>
        <c:delete val="0"/>
        <c:axPos val="l"/>
        <c:majorGridlines>
          <c:spPr>
            <a:ln w="9525" cap="flat" cmpd="sng" algn="ctr">
              <a:solidFill>
                <a:schemeClr val="tx1">
                  <a:lumMod val="15000"/>
                  <a:lumOff val="85000"/>
                </a:schemeClr>
              </a:solidFill>
              <a:prstDash val="solid"/>
              <a:round/>
            </a:ln>
          </c:spPr>
        </c:majorGridlines>
        <c:numFmt formatCode="_(* #,##0.00_);_(* \(#,##0.00\);_(* &quot;-&quot;??_);_(@_)"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s-CL"/>
          </a:p>
        </c:txPr>
        <c:crossAx val="-1559446832"/>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Bajo</c:v>
          </c:tx>
          <c:spPr>
            <a:ln w="28575" cap="rnd">
              <a:solidFill>
                <a:srgbClr val="CC00FF"/>
              </a:solidFill>
              <a:prstDash val="solid"/>
              <a:round/>
            </a:ln>
          </c:spPr>
          <c:marker>
            <c:symbol val="none"/>
          </c:marker>
          <c:cat>
            <c:strRef>
              <c:f>Parametros!$B$7:$B$12</c:f>
              <c:strCache>
                <c:ptCount val="6"/>
                <c:pt idx="0">
                  <c:v>Definición inicial</c:v>
                </c:pt>
                <c:pt idx="1">
                  <c:v>Definición aprobada</c:v>
                </c:pt>
                <c:pt idx="2">
                  <c:v>Requerimientos</c:v>
                </c:pt>
                <c:pt idx="3">
                  <c:v>Diseño </c:v>
                </c:pt>
                <c:pt idx="4">
                  <c:v>Diseño detallado</c:v>
                </c:pt>
                <c:pt idx="5">
                  <c:v>Producto disponible</c:v>
                </c:pt>
              </c:strCache>
            </c:strRef>
          </c:cat>
          <c:val>
            <c:numRef>
              <c:f>Parametros!$E$7:$E$12</c:f>
              <c:numCache>
                <c:formatCode>_(* #,##0.00_);_(* \(#,##0.00\);_(* "-"??_);_(@_)</c:formatCode>
                <c:ptCount val="6"/>
                <c:pt idx="0">
                  <c:v>0.25</c:v>
                </c:pt>
                <c:pt idx="1">
                  <c:v>0.5</c:v>
                </c:pt>
                <c:pt idx="2">
                  <c:v>0.67</c:v>
                </c:pt>
                <c:pt idx="3">
                  <c:v>0.8</c:v>
                </c:pt>
                <c:pt idx="4">
                  <c:v>0.95</c:v>
                </c:pt>
                <c:pt idx="5">
                  <c:v>1</c:v>
                </c:pt>
              </c:numCache>
            </c:numRef>
          </c:val>
          <c:smooth val="1"/>
          <c:extLst>
            <c:ext xmlns:c16="http://schemas.microsoft.com/office/drawing/2014/chart" uri="{C3380CC4-5D6E-409C-BE32-E72D297353CC}">
              <c16:uniqueId val="{00000000-8715-47D5-A1F7-44D3722C8D6D}"/>
            </c:ext>
          </c:extLst>
        </c:ser>
        <c:ser>
          <c:idx val="1"/>
          <c:order val="1"/>
          <c:tx>
            <c:v>Alto</c:v>
          </c:tx>
          <c:spPr>
            <a:ln w="28575" cap="rnd">
              <a:solidFill>
                <a:srgbClr val="CC00FF"/>
              </a:solidFill>
              <a:prstDash val="solid"/>
              <a:round/>
            </a:ln>
          </c:spPr>
          <c:marker>
            <c:symbol val="none"/>
          </c:marker>
          <c:cat>
            <c:strRef>
              <c:f>Parametros!$B$7:$B$12</c:f>
              <c:strCache>
                <c:ptCount val="6"/>
                <c:pt idx="0">
                  <c:v>Definición inicial</c:v>
                </c:pt>
                <c:pt idx="1">
                  <c:v>Definición aprobada</c:v>
                </c:pt>
                <c:pt idx="2">
                  <c:v>Requerimientos</c:v>
                </c:pt>
                <c:pt idx="3">
                  <c:v>Diseño </c:v>
                </c:pt>
                <c:pt idx="4">
                  <c:v>Diseño detallado</c:v>
                </c:pt>
                <c:pt idx="5">
                  <c:v>Producto disponible</c:v>
                </c:pt>
              </c:strCache>
            </c:strRef>
          </c:cat>
          <c:val>
            <c:numRef>
              <c:f>Parametros!$G$7:$G$12</c:f>
              <c:numCache>
                <c:formatCode>_(* #,##0.00_);_(* \(#,##0.00\);_(* "-"??_);_(@_)</c:formatCode>
                <c:ptCount val="6"/>
                <c:pt idx="0">
                  <c:v>4</c:v>
                </c:pt>
                <c:pt idx="1">
                  <c:v>2</c:v>
                </c:pt>
                <c:pt idx="2">
                  <c:v>1.5</c:v>
                </c:pt>
                <c:pt idx="3">
                  <c:v>1.25</c:v>
                </c:pt>
                <c:pt idx="4">
                  <c:v>1.05</c:v>
                </c:pt>
                <c:pt idx="5">
                  <c:v>1</c:v>
                </c:pt>
              </c:numCache>
            </c:numRef>
          </c:val>
          <c:smooth val="1"/>
          <c:extLst>
            <c:ext xmlns:c16="http://schemas.microsoft.com/office/drawing/2014/chart" uri="{C3380CC4-5D6E-409C-BE32-E72D297353CC}">
              <c16:uniqueId val="{00000001-8715-47D5-A1F7-44D3722C8D6D}"/>
            </c:ext>
          </c:extLst>
        </c:ser>
        <c:dLbls>
          <c:showLegendKey val="0"/>
          <c:showVal val="0"/>
          <c:showCatName val="0"/>
          <c:showSerName val="0"/>
          <c:showPercent val="0"/>
          <c:showBubbleSize val="0"/>
        </c:dLbls>
        <c:smooth val="0"/>
        <c:axId val="-1556801584"/>
        <c:axId val="-1556793968"/>
      </c:lineChart>
      <c:catAx>
        <c:axId val="-155680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s-CL"/>
          </a:p>
        </c:txPr>
        <c:crossAx val="-1556793968"/>
        <c:crosses val="autoZero"/>
        <c:auto val="1"/>
        <c:lblAlgn val="ctr"/>
        <c:lblOffset val="100"/>
        <c:noMultiLvlLbl val="0"/>
      </c:catAx>
      <c:valAx>
        <c:axId val="-1556793968"/>
        <c:scaling>
          <c:orientation val="minMax"/>
        </c:scaling>
        <c:delete val="0"/>
        <c:axPos val="l"/>
        <c:majorGridlines>
          <c:spPr>
            <a:ln w="9525" cap="flat" cmpd="sng" algn="ctr">
              <a:solidFill>
                <a:schemeClr val="tx1">
                  <a:lumMod val="15000"/>
                  <a:lumOff val="85000"/>
                </a:schemeClr>
              </a:solidFill>
              <a:prstDash val="solid"/>
              <a:round/>
            </a:ln>
          </c:spPr>
        </c:majorGridlines>
        <c:numFmt formatCode="_(* #,##0.00_);_(* \(#,##0.00\);_(* &quot;-&quot;??_);_(@_)"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s-CL"/>
          </a:p>
        </c:txPr>
        <c:crossAx val="-155680158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106914</xdr:colOff>
      <xdr:row>3</xdr:row>
      <xdr:rowOff>16329</xdr:rowOff>
    </xdr:from>
    <xdr:to>
      <xdr:col>12</xdr:col>
      <xdr:colOff>544286</xdr:colOff>
      <xdr:row>18</xdr:row>
      <xdr:rowOff>77756</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323850</xdr:colOff>
      <xdr:row>5</xdr:row>
      <xdr:rowOff>85724</xdr:rowOff>
    </xdr:from>
    <xdr:to>
      <xdr:col>14</xdr:col>
      <xdr:colOff>619125</xdr:colOff>
      <xdr:row>13</xdr:row>
      <xdr:rowOff>38099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581025</xdr:colOff>
      <xdr:row>21</xdr:row>
      <xdr:rowOff>38099</xdr:rowOff>
    </xdr:from>
    <xdr:to>
      <xdr:col>14</xdr:col>
      <xdr:colOff>581025</xdr:colOff>
      <xdr:row>32</xdr:row>
      <xdr:rowOff>80961</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552450</xdr:colOff>
      <xdr:row>76</xdr:row>
      <xdr:rowOff>104775</xdr:rowOff>
    </xdr:from>
    <xdr:to>
      <xdr:col>13</xdr:col>
      <xdr:colOff>276226</xdr:colOff>
      <xdr:row>90</xdr:row>
      <xdr:rowOff>123825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476249</xdr:colOff>
      <xdr:row>4</xdr:row>
      <xdr:rowOff>133349</xdr:rowOff>
    </xdr:from>
    <xdr:to>
      <xdr:col>21</xdr:col>
      <xdr:colOff>504825</xdr:colOff>
      <xdr:row>22</xdr:row>
      <xdr:rowOff>104774</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A40"/>
  <sheetViews>
    <sheetView showGridLines="0" zoomScale="85" zoomScaleNormal="85" zoomScalePageLayoutView="98" workbookViewId="0">
      <pane ySplit="1" topLeftCell="A14" activePane="bottomLeft" state="frozen"/>
      <selection pane="bottomLeft"/>
    </sheetView>
  </sheetViews>
  <sheetFormatPr defaultColWidth="8.77734375" defaultRowHeight="13.8"/>
  <cols>
    <col min="1" max="1" width="1.6640625" style="162" customWidth="1"/>
    <col min="2" max="10" width="17.6640625" style="162" customWidth="1"/>
    <col min="11" max="12" width="8.77734375" style="162" customWidth="1"/>
    <col min="13" max="16384" width="8.77734375" style="162"/>
  </cols>
  <sheetData>
    <row r="1" spans="1:27" ht="28.5" customHeight="1">
      <c r="A1" t="s">
        <v>0</v>
      </c>
      <c r="B1" s="132" t="s">
        <v>1</v>
      </c>
    </row>
    <row r="2" spans="1:27" ht="15.6" customHeight="1">
      <c r="B2" s="40" t="s">
        <v>2</v>
      </c>
    </row>
    <row r="4" spans="1:27" ht="15.6" customHeight="1">
      <c r="B4" s="40" t="s">
        <v>3</v>
      </c>
    </row>
    <row r="5" spans="1:27">
      <c r="B5" s="162" t="s">
        <v>4</v>
      </c>
      <c r="D5" s="210" t="s">
        <v>5</v>
      </c>
      <c r="E5" s="211"/>
      <c r="Z5" s="162" t="s">
        <v>6</v>
      </c>
      <c r="AA5" s="162">
        <f>IF($B$12=Z5,3.98,0)</f>
        <v>0</v>
      </c>
    </row>
    <row r="6" spans="1:27">
      <c r="B6" s="162" t="s">
        <v>7</v>
      </c>
      <c r="D6" s="210" t="s">
        <v>8</v>
      </c>
      <c r="E6" s="211"/>
      <c r="Z6" s="162" t="s">
        <v>9</v>
      </c>
      <c r="AA6" s="162">
        <f>IF($B$12=Z6,3.98,0)</f>
        <v>0</v>
      </c>
    </row>
    <row r="7" spans="1:27">
      <c r="B7" s="162" t="s">
        <v>10</v>
      </c>
      <c r="D7" s="210" t="s">
        <v>11</v>
      </c>
      <c r="E7" s="211"/>
      <c r="Z7" s="162" t="s">
        <v>12</v>
      </c>
      <c r="AA7" s="162">
        <f>IF($B$12=Z7,3.98,0)</f>
        <v>3.98</v>
      </c>
    </row>
    <row r="8" spans="1:27">
      <c r="B8" s="162" t="s">
        <v>13</v>
      </c>
      <c r="D8" s="161" t="s">
        <v>14</v>
      </c>
      <c r="E8" s="161"/>
    </row>
    <row r="9" spans="1:27">
      <c r="B9" s="162" t="s">
        <v>15</v>
      </c>
      <c r="D9" s="161" t="s">
        <v>16</v>
      </c>
      <c r="E9" s="161"/>
    </row>
    <row r="10" spans="1:27">
      <c r="Z10" s="162" t="s">
        <v>17</v>
      </c>
      <c r="AA10" s="162">
        <f>IF($B$12=Z10,3.98,0)</f>
        <v>0</v>
      </c>
    </row>
    <row r="11" spans="1:27" ht="15.6" customHeight="1">
      <c r="B11" s="40" t="s">
        <v>18</v>
      </c>
      <c r="Z11" s="162" t="s">
        <v>19</v>
      </c>
      <c r="AA11" s="162">
        <f>IF($B$12=Z11,3.98,0)</f>
        <v>0</v>
      </c>
    </row>
    <row r="12" spans="1:27">
      <c r="B12" s="30" t="s">
        <v>12</v>
      </c>
      <c r="D12" s="162" t="str">
        <f>VLOOKUP(B12,Parametros!B:M,2,FALSE)</f>
        <v>Requirements Specification</v>
      </c>
      <c r="Z12" s="162" t="s">
        <v>20</v>
      </c>
      <c r="AA12" s="162">
        <f>IF($B$12=Z12,3.98,0)</f>
        <v>0</v>
      </c>
    </row>
    <row r="13" spans="1:27">
      <c r="B13" s="162" t="str">
        <f>VLOOKUP(B12,Parametros!B:K,3,FALSE)</f>
        <v>Están descriptos cada uno de los items del product backlog. Hay un documento de caso de uso o user story para cada funcionalidad.</v>
      </c>
    </row>
    <row r="14" spans="1:27">
      <c r="B14" s="138" t="s">
        <v>21</v>
      </c>
      <c r="C14" s="138"/>
      <c r="D14" s="138"/>
      <c r="E14" s="85" t="s">
        <v>22</v>
      </c>
      <c r="F14" s="85" t="s">
        <v>23</v>
      </c>
    </row>
    <row r="15" spans="1:27">
      <c r="B15" s="162" t="s">
        <v>24</v>
      </c>
      <c r="E15" s="115">
        <f>VLOOKUP(B12,Parametros!B:M,4,FALSE)</f>
        <v>0.67</v>
      </c>
      <c r="F15" s="115">
        <f>VLOOKUP(B12,Parametros!B:M,5,FALSE)</f>
        <v>1.085</v>
      </c>
    </row>
    <row r="16" spans="1:27">
      <c r="B16" s="162" t="s">
        <v>25</v>
      </c>
      <c r="E16" s="115">
        <f>VLOOKUP(B12,Parametros!B:M,6,FALSE)</f>
        <v>1.5</v>
      </c>
      <c r="F16" s="115">
        <f>VLOOKUP(B12,Parametros!B:M,7,FALSE)</f>
        <v>0</v>
      </c>
    </row>
    <row r="18" spans="2:12" ht="15.6" customHeight="1">
      <c r="B18" s="40" t="s">
        <v>26</v>
      </c>
    </row>
    <row r="19" spans="2:12">
      <c r="B19" s="162" t="s">
        <v>27</v>
      </c>
    </row>
    <row r="21" spans="2:12" ht="12.75" customHeight="1">
      <c r="B21" s="42" t="s">
        <v>28</v>
      </c>
      <c r="C21" s="103" t="s">
        <v>29</v>
      </c>
      <c r="D21" s="104" t="s">
        <v>30</v>
      </c>
      <c r="E21" s="105" t="s">
        <v>31</v>
      </c>
      <c r="F21" s="106" t="s">
        <v>32</v>
      </c>
      <c r="G21" s="107" t="s">
        <v>33</v>
      </c>
      <c r="H21" s="108" t="s">
        <v>34</v>
      </c>
      <c r="I21" s="109" t="s">
        <v>35</v>
      </c>
      <c r="J21" s="110" t="s">
        <v>36</v>
      </c>
    </row>
    <row r="22" spans="2:12">
      <c r="B22" s="65">
        <f>+Parametros!B16</f>
        <v>1</v>
      </c>
      <c r="C22" s="168">
        <f>2*C27</f>
        <v>2</v>
      </c>
      <c r="D22" s="168">
        <f>3*D27</f>
        <v>3</v>
      </c>
      <c r="E22" s="168">
        <f>6*E27</f>
        <v>6</v>
      </c>
      <c r="F22" s="168">
        <f>4*F27</f>
        <v>4</v>
      </c>
      <c r="G22" s="168">
        <f>1*G27</f>
        <v>1</v>
      </c>
      <c r="H22" s="168">
        <f>3*H27</f>
        <v>3</v>
      </c>
      <c r="I22" s="168">
        <f>1*I27</f>
        <v>1</v>
      </c>
      <c r="J22" s="168">
        <f>SUM(C22:I22)</f>
        <v>20</v>
      </c>
      <c r="L22" s="169"/>
    </row>
    <row r="23" spans="2:12">
      <c r="B23" s="65">
        <f>+Parametros!B17</f>
        <v>2</v>
      </c>
      <c r="C23" s="168">
        <f>5*C27</f>
        <v>5</v>
      </c>
      <c r="D23" s="168">
        <f>6*D27</f>
        <v>6</v>
      </c>
      <c r="E23" s="168">
        <f>16*E27</f>
        <v>16</v>
      </c>
      <c r="F23" s="168">
        <f>9*F27</f>
        <v>9</v>
      </c>
      <c r="G23" s="168">
        <f>3*G27</f>
        <v>3</v>
      </c>
      <c r="H23" s="168">
        <f>6*H27</f>
        <v>6</v>
      </c>
      <c r="I23" s="168">
        <f>2*I27</f>
        <v>2</v>
      </c>
      <c r="J23" s="168">
        <f>SUM(C23:I23)</f>
        <v>47</v>
      </c>
      <c r="L23" s="169"/>
    </row>
    <row r="24" spans="2:12">
      <c r="B24" s="65">
        <f>+Parametros!B18</f>
        <v>5</v>
      </c>
      <c r="C24" s="168">
        <f>12*C27</f>
        <v>12</v>
      </c>
      <c r="D24" s="168">
        <f>14*D27</f>
        <v>14</v>
      </c>
      <c r="E24" s="168">
        <f>36*E27</f>
        <v>36</v>
      </c>
      <c r="F24" s="168">
        <f>21*F27</f>
        <v>21</v>
      </c>
      <c r="G24" s="168">
        <f>5*G27</f>
        <v>5</v>
      </c>
      <c r="H24" s="168">
        <f>14*H27</f>
        <v>14</v>
      </c>
      <c r="I24" s="168">
        <f>4*I27</f>
        <v>4</v>
      </c>
      <c r="J24" s="168">
        <f>SUM(C24:I24)</f>
        <v>106</v>
      </c>
      <c r="L24" s="169"/>
    </row>
    <row r="25" spans="2:12">
      <c r="B25" s="65">
        <f>+Parametros!B19</f>
        <v>9</v>
      </c>
      <c r="C25" s="168">
        <f>25*C27</f>
        <v>25</v>
      </c>
      <c r="D25" s="168">
        <f>25*D27</f>
        <v>25</v>
      </c>
      <c r="E25" s="168">
        <f>68*E27</f>
        <v>68</v>
      </c>
      <c r="F25" s="168">
        <f>40*F27</f>
        <v>40</v>
      </c>
      <c r="G25" s="168">
        <f>13*G27</f>
        <v>13</v>
      </c>
      <c r="H25" s="168">
        <f>27*H27</f>
        <v>27</v>
      </c>
      <c r="I25" s="168">
        <f>8*I27</f>
        <v>8</v>
      </c>
      <c r="J25" s="168">
        <f>SUM(C25:I25)</f>
        <v>206</v>
      </c>
      <c r="L25" s="169"/>
    </row>
    <row r="26" spans="2:12">
      <c r="B26" s="81">
        <f>+Parametros!B20</f>
        <v>15</v>
      </c>
      <c r="C26" s="170">
        <f>40*C27</f>
        <v>40</v>
      </c>
      <c r="D26" s="170">
        <f>36*D27</f>
        <v>36</v>
      </c>
      <c r="E26" s="170">
        <f>100*E27</f>
        <v>100</v>
      </c>
      <c r="F26" s="170">
        <f>60*F27</f>
        <v>60</v>
      </c>
      <c r="G26" s="170">
        <f>20*G27</f>
        <v>20</v>
      </c>
      <c r="H26" s="170">
        <f>38*H27</f>
        <v>38</v>
      </c>
      <c r="I26" s="170">
        <f>11*I27</f>
        <v>11</v>
      </c>
      <c r="J26" s="170">
        <f>SUM(C26:I26)</f>
        <v>305</v>
      </c>
      <c r="L26" s="169"/>
    </row>
    <row r="27" spans="2:12">
      <c r="C27" s="31">
        <v>1</v>
      </c>
      <c r="D27" s="31">
        <v>1</v>
      </c>
      <c r="E27" s="31">
        <v>1</v>
      </c>
      <c r="F27" s="31">
        <v>1</v>
      </c>
      <c r="G27" s="31">
        <v>1</v>
      </c>
      <c r="H27" s="31">
        <v>1</v>
      </c>
      <c r="I27" s="31">
        <v>1</v>
      </c>
    </row>
    <row r="28" spans="2:12">
      <c r="C28" s="66"/>
      <c r="D28" s="66"/>
      <c r="E28" s="66"/>
      <c r="F28" s="66" t="s">
        <v>37</v>
      </c>
      <c r="G28" s="66"/>
      <c r="H28" s="66"/>
      <c r="I28" s="66"/>
    </row>
    <row r="29" spans="2:12" ht="15.6" customHeight="1">
      <c r="B29" s="40" t="s">
        <v>38</v>
      </c>
    </row>
    <row r="30" spans="2:12">
      <c r="B30" s="162" t="s">
        <v>39</v>
      </c>
      <c r="D30" s="32">
        <v>0.2</v>
      </c>
    </row>
    <row r="31" spans="2:12">
      <c r="B31" s="162" t="s">
        <v>40</v>
      </c>
      <c r="D31" s="33">
        <v>160</v>
      </c>
      <c r="E31" s="162" t="s">
        <v>41</v>
      </c>
    </row>
    <row r="32" spans="2:12">
      <c r="B32" s="162" t="s">
        <v>42</v>
      </c>
      <c r="D32" s="33">
        <v>40</v>
      </c>
      <c r="E32" s="162" t="s">
        <v>41</v>
      </c>
    </row>
    <row r="33" spans="2:10">
      <c r="D33" s="34"/>
    </row>
    <row r="34" spans="2:10">
      <c r="B34" s="138" t="s">
        <v>43</v>
      </c>
      <c r="C34" s="42"/>
      <c r="D34" s="93"/>
      <c r="E34" s="42"/>
      <c r="F34" s="42"/>
      <c r="G34" s="42"/>
      <c r="H34" s="42"/>
      <c r="I34" s="42"/>
      <c r="J34" s="42"/>
    </row>
    <row r="35" spans="2:10">
      <c r="B35" s="94" t="s">
        <v>44</v>
      </c>
      <c r="C35" s="95" t="s">
        <v>29</v>
      </c>
      <c r="D35" s="96" t="s">
        <v>30</v>
      </c>
      <c r="E35" s="97" t="s">
        <v>31</v>
      </c>
      <c r="F35" s="98" t="s">
        <v>32</v>
      </c>
      <c r="G35" s="99" t="s">
        <v>33</v>
      </c>
      <c r="H35" s="100" t="s">
        <v>34</v>
      </c>
      <c r="I35" s="101" t="s">
        <v>35</v>
      </c>
      <c r="J35" s="102" t="s">
        <v>36</v>
      </c>
    </row>
    <row r="36" spans="2:10">
      <c r="B36" s="65">
        <f>+B22</f>
        <v>1</v>
      </c>
      <c r="C36" s="168">
        <f t="shared" ref="C36:I40" si="0">ROUND(C22*(1+$D$30),0)</f>
        <v>2</v>
      </c>
      <c r="D36" s="168">
        <f t="shared" si="0"/>
        <v>4</v>
      </c>
      <c r="E36" s="168">
        <f t="shared" si="0"/>
        <v>7</v>
      </c>
      <c r="F36" s="168">
        <f t="shared" si="0"/>
        <v>5</v>
      </c>
      <c r="G36" s="168">
        <f t="shared" si="0"/>
        <v>1</v>
      </c>
      <c r="H36" s="168">
        <f t="shared" si="0"/>
        <v>4</v>
      </c>
      <c r="I36" s="168">
        <f t="shared" si="0"/>
        <v>1</v>
      </c>
      <c r="J36" s="168">
        <f>SUM(C36:H36)</f>
        <v>23</v>
      </c>
    </row>
    <row r="37" spans="2:10">
      <c r="B37" s="65">
        <f>+B23</f>
        <v>2</v>
      </c>
      <c r="C37" s="168">
        <f t="shared" si="0"/>
        <v>6</v>
      </c>
      <c r="D37" s="168">
        <f t="shared" si="0"/>
        <v>7</v>
      </c>
      <c r="E37" s="168">
        <f t="shared" si="0"/>
        <v>19</v>
      </c>
      <c r="F37" s="168">
        <f t="shared" si="0"/>
        <v>11</v>
      </c>
      <c r="G37" s="168">
        <f t="shared" si="0"/>
        <v>4</v>
      </c>
      <c r="H37" s="168">
        <f t="shared" si="0"/>
        <v>7</v>
      </c>
      <c r="I37" s="168">
        <f t="shared" si="0"/>
        <v>2</v>
      </c>
      <c r="J37" s="168">
        <f>SUM(C37:H37)</f>
        <v>54</v>
      </c>
    </row>
    <row r="38" spans="2:10">
      <c r="B38" s="65">
        <f>+B24</f>
        <v>5</v>
      </c>
      <c r="C38" s="168">
        <f t="shared" si="0"/>
        <v>14</v>
      </c>
      <c r="D38" s="168">
        <f t="shared" si="0"/>
        <v>17</v>
      </c>
      <c r="E38" s="168">
        <f t="shared" si="0"/>
        <v>43</v>
      </c>
      <c r="F38" s="168">
        <f t="shared" si="0"/>
        <v>25</v>
      </c>
      <c r="G38" s="168">
        <f t="shared" si="0"/>
        <v>6</v>
      </c>
      <c r="H38" s="168">
        <f t="shared" si="0"/>
        <v>17</v>
      </c>
      <c r="I38" s="168">
        <f t="shared" si="0"/>
        <v>5</v>
      </c>
      <c r="J38" s="168">
        <f>SUM(C38:H38)</f>
        <v>122</v>
      </c>
    </row>
    <row r="39" spans="2:10">
      <c r="B39" s="65">
        <f>+B25</f>
        <v>9</v>
      </c>
      <c r="C39" s="168">
        <f t="shared" si="0"/>
        <v>30</v>
      </c>
      <c r="D39" s="168">
        <f t="shared" si="0"/>
        <v>30</v>
      </c>
      <c r="E39" s="168">
        <f t="shared" si="0"/>
        <v>82</v>
      </c>
      <c r="F39" s="168">
        <f t="shared" si="0"/>
        <v>48</v>
      </c>
      <c r="G39" s="168">
        <f t="shared" si="0"/>
        <v>16</v>
      </c>
      <c r="H39" s="168">
        <f t="shared" si="0"/>
        <v>32</v>
      </c>
      <c r="I39" s="168">
        <f t="shared" si="0"/>
        <v>10</v>
      </c>
      <c r="J39" s="168">
        <f>SUM(C39:H39)</f>
        <v>238</v>
      </c>
    </row>
    <row r="40" spans="2:10">
      <c r="B40" s="81">
        <f>+B26</f>
        <v>15</v>
      </c>
      <c r="C40" s="170">
        <f t="shared" si="0"/>
        <v>48</v>
      </c>
      <c r="D40" s="170">
        <f t="shared" si="0"/>
        <v>43</v>
      </c>
      <c r="E40" s="170">
        <f t="shared" si="0"/>
        <v>120</v>
      </c>
      <c r="F40" s="170">
        <f t="shared" si="0"/>
        <v>72</v>
      </c>
      <c r="G40" s="170">
        <f t="shared" si="0"/>
        <v>24</v>
      </c>
      <c r="H40" s="170">
        <f t="shared" si="0"/>
        <v>46</v>
      </c>
      <c r="I40" s="170">
        <f t="shared" si="0"/>
        <v>13</v>
      </c>
      <c r="J40" s="170">
        <f>SUM(C40:H40)</f>
        <v>353</v>
      </c>
    </row>
  </sheetData>
  <mergeCells count="3">
    <mergeCell ref="D6:E6"/>
    <mergeCell ref="D7:E7"/>
    <mergeCell ref="D5:E5"/>
  </mergeCells>
  <pageMargins left="0" right="0" top="0" bottom="0" header="0" footer="0"/>
  <pageSetup scale="73"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R420"/>
  <sheetViews>
    <sheetView showGridLines="0" tabSelected="1" zoomScale="85" zoomScaleNormal="85" workbookViewId="0">
      <pane xSplit="4" ySplit="4" topLeftCell="E5" activePane="bottomRight" state="frozen"/>
      <selection pane="topRight" activeCell="E1" sqref="E1"/>
      <selection pane="bottomLeft" activeCell="A5" sqref="A5"/>
      <selection pane="bottomRight" activeCell="C5" sqref="C5"/>
    </sheetView>
  </sheetViews>
  <sheetFormatPr defaultColWidth="8.77734375" defaultRowHeight="13.8"/>
  <cols>
    <col min="1" max="1" width="2.44140625" style="164" customWidth="1"/>
    <col min="2" max="2" width="7.44140625" style="22" customWidth="1"/>
    <col min="3" max="3" width="27.44140625" style="22" customWidth="1"/>
    <col min="4" max="4" width="60.109375" style="22" customWidth="1"/>
    <col min="5" max="5" width="12.44140625" style="22" bestFit="1" customWidth="1"/>
    <col min="6" max="6" width="15" style="23" customWidth="1"/>
    <col min="7" max="7" width="8.44140625" style="24" customWidth="1"/>
    <col min="8" max="8" width="4" style="24" customWidth="1"/>
    <col min="9" max="15" width="12.77734375" style="164" customWidth="1"/>
    <col min="16" max="16" width="17.77734375" style="164" customWidth="1"/>
    <col min="17" max="17" width="19.109375" style="164" customWidth="1"/>
    <col min="18" max="18" width="18.77734375" style="164" bestFit="1" customWidth="1"/>
    <col min="19" max="19" width="9.6640625" style="164" bestFit="1" customWidth="1"/>
    <col min="20" max="21" width="8.77734375" style="164" customWidth="1"/>
    <col min="22" max="16384" width="8.77734375" style="164"/>
  </cols>
  <sheetData>
    <row r="1" spans="2:15" s="133" customFormat="1" ht="28.5" customHeight="1">
      <c r="B1" s="132" t="s">
        <v>45</v>
      </c>
      <c r="C1" s="11"/>
      <c r="D1" s="11"/>
      <c r="E1" s="11"/>
      <c r="F1" s="12"/>
      <c r="G1" s="13"/>
      <c r="H1" s="13"/>
    </row>
    <row r="2" spans="2:15" s="133" customFormat="1" ht="15.6" customHeight="1">
      <c r="B2" s="40" t="s">
        <v>46</v>
      </c>
      <c r="C2" s="111"/>
      <c r="D2" s="111"/>
      <c r="E2" s="111"/>
      <c r="F2" s="111"/>
      <c r="G2" s="111"/>
      <c r="H2" s="111"/>
    </row>
    <row r="3" spans="2:15" s="133" customFormat="1" ht="12.75" customHeight="1">
      <c r="B3" s="113" t="s">
        <v>12</v>
      </c>
      <c r="C3" s="112"/>
      <c r="D3" s="112"/>
      <c r="E3" s="112"/>
      <c r="F3" s="112"/>
      <c r="G3" s="112"/>
      <c r="H3" s="112"/>
      <c r="I3" s="212" t="s">
        <v>47</v>
      </c>
      <c r="J3" s="213"/>
      <c r="K3" s="213"/>
      <c r="L3" s="213"/>
      <c r="M3" s="213"/>
      <c r="N3" s="213"/>
    </row>
    <row r="4" spans="2:15" s="162" customFormat="1" ht="14.4" customHeight="1" thickBot="1">
      <c r="B4" s="14" t="s">
        <v>48</v>
      </c>
      <c r="C4" s="14" t="s">
        <v>49</v>
      </c>
      <c r="D4" s="14" t="s">
        <v>50</v>
      </c>
      <c r="E4" s="14" t="s">
        <v>44</v>
      </c>
      <c r="F4" s="14" t="s">
        <v>51</v>
      </c>
      <c r="G4" s="15" t="s">
        <v>52</v>
      </c>
      <c r="H4" s="15" t="s">
        <v>53</v>
      </c>
      <c r="I4" s="4" t="s">
        <v>54</v>
      </c>
      <c r="J4" s="5" t="s">
        <v>30</v>
      </c>
      <c r="K4" s="6" t="s">
        <v>31</v>
      </c>
      <c r="L4" s="7" t="s">
        <v>32</v>
      </c>
      <c r="M4" s="8" t="s">
        <v>33</v>
      </c>
      <c r="N4" s="9" t="s">
        <v>34</v>
      </c>
      <c r="O4" s="75" t="s">
        <v>35</v>
      </c>
    </row>
    <row r="5" spans="2:15" s="133" customFormat="1">
      <c r="B5" s="16" t="s">
        <v>55</v>
      </c>
      <c r="C5" s="21"/>
      <c r="D5" s="17"/>
      <c r="E5" s="18">
        <v>1</v>
      </c>
      <c r="F5" s="19" t="s">
        <v>6</v>
      </c>
      <c r="G5" s="20" t="s">
        <v>56</v>
      </c>
      <c r="H5" s="20" t="s">
        <v>57</v>
      </c>
      <c r="I5" s="21"/>
      <c r="J5" s="21"/>
      <c r="K5" s="21"/>
      <c r="L5" s="21"/>
      <c r="M5" s="21"/>
      <c r="N5" s="21"/>
      <c r="O5" s="21"/>
    </row>
    <row r="6" spans="2:15" s="133" customFormat="1">
      <c r="B6" s="16" t="s">
        <v>58</v>
      </c>
      <c r="C6" s="21" t="s">
        <v>59</v>
      </c>
      <c r="D6" s="17" t="s">
        <v>60</v>
      </c>
      <c r="E6" s="18">
        <v>1</v>
      </c>
      <c r="F6" s="19" t="s">
        <v>6</v>
      </c>
      <c r="G6" s="20" t="s">
        <v>56</v>
      </c>
      <c r="H6" s="20" t="s">
        <v>57</v>
      </c>
      <c r="I6" s="21">
        <f t="shared" ref="I6:O14" si="0">$E6</f>
        <v>1</v>
      </c>
      <c r="J6" s="21">
        <f t="shared" si="0"/>
        <v>1</v>
      </c>
      <c r="K6" s="21">
        <f t="shared" si="0"/>
        <v>1</v>
      </c>
      <c r="L6" s="21">
        <f t="shared" si="0"/>
        <v>1</v>
      </c>
      <c r="M6" s="21">
        <f t="shared" si="0"/>
        <v>1</v>
      </c>
      <c r="N6" s="21">
        <f t="shared" si="0"/>
        <v>1</v>
      </c>
      <c r="O6" s="21">
        <f t="shared" si="0"/>
        <v>1</v>
      </c>
    </row>
    <row r="7" spans="2:15" s="133" customFormat="1">
      <c r="B7" s="16" t="s">
        <v>61</v>
      </c>
      <c r="C7" s="21" t="s">
        <v>62</v>
      </c>
      <c r="D7" s="17" t="s">
        <v>63</v>
      </c>
      <c r="E7" s="18">
        <v>2</v>
      </c>
      <c r="F7" s="19" t="s">
        <v>6</v>
      </c>
      <c r="G7" s="20" t="s">
        <v>64</v>
      </c>
      <c r="H7" s="20" t="s">
        <v>57</v>
      </c>
      <c r="I7" s="21">
        <f t="shared" si="0"/>
        <v>2</v>
      </c>
      <c r="J7" s="21">
        <f t="shared" si="0"/>
        <v>2</v>
      </c>
      <c r="K7" s="21">
        <f t="shared" si="0"/>
        <v>2</v>
      </c>
      <c r="L7" s="21">
        <f t="shared" si="0"/>
        <v>2</v>
      </c>
      <c r="M7" s="21">
        <f t="shared" si="0"/>
        <v>2</v>
      </c>
      <c r="N7" s="21">
        <f t="shared" si="0"/>
        <v>2</v>
      </c>
      <c r="O7" s="21">
        <f t="shared" si="0"/>
        <v>2</v>
      </c>
    </row>
    <row r="8" spans="2:15" s="133" customFormat="1">
      <c r="B8" s="16" t="s">
        <v>65</v>
      </c>
      <c r="C8" s="21" t="s">
        <v>66</v>
      </c>
      <c r="D8" s="17" t="s">
        <v>67</v>
      </c>
      <c r="E8" s="18">
        <v>2</v>
      </c>
      <c r="F8" s="19" t="s">
        <v>6</v>
      </c>
      <c r="G8" s="20" t="s">
        <v>56</v>
      </c>
      <c r="H8" s="20" t="s">
        <v>68</v>
      </c>
      <c r="I8" s="21">
        <f t="shared" si="0"/>
        <v>2</v>
      </c>
      <c r="J8" s="21">
        <f t="shared" si="0"/>
        <v>2</v>
      </c>
      <c r="K8" s="21">
        <f t="shared" si="0"/>
        <v>2</v>
      </c>
      <c r="L8" s="21">
        <f t="shared" si="0"/>
        <v>2</v>
      </c>
      <c r="M8" s="21">
        <f t="shared" si="0"/>
        <v>2</v>
      </c>
      <c r="N8" s="21">
        <f t="shared" si="0"/>
        <v>2</v>
      </c>
      <c r="O8" s="21">
        <f t="shared" si="0"/>
        <v>2</v>
      </c>
    </row>
    <row r="9" spans="2:15" s="133" customFormat="1">
      <c r="B9" s="16" t="s">
        <v>69</v>
      </c>
      <c r="C9" s="21" t="s">
        <v>70</v>
      </c>
      <c r="D9" s="17" t="s">
        <v>71</v>
      </c>
      <c r="E9" s="18">
        <v>5</v>
      </c>
      <c r="F9" s="19" t="s">
        <v>6</v>
      </c>
      <c r="G9" s="20" t="s">
        <v>72</v>
      </c>
      <c r="H9" s="20" t="s">
        <v>68</v>
      </c>
      <c r="I9" s="21">
        <f t="shared" si="0"/>
        <v>5</v>
      </c>
      <c r="J9" s="21">
        <f t="shared" si="0"/>
        <v>5</v>
      </c>
      <c r="K9" s="21">
        <f t="shared" si="0"/>
        <v>5</v>
      </c>
      <c r="L9" s="21">
        <f t="shared" si="0"/>
        <v>5</v>
      </c>
      <c r="M9" s="21">
        <f t="shared" si="0"/>
        <v>5</v>
      </c>
      <c r="N9" s="21">
        <f t="shared" si="0"/>
        <v>5</v>
      </c>
      <c r="O9" s="21">
        <f t="shared" si="0"/>
        <v>5</v>
      </c>
    </row>
    <row r="10" spans="2:15" s="133" customFormat="1">
      <c r="B10" s="16" t="s">
        <v>73</v>
      </c>
      <c r="C10" s="21" t="s">
        <v>74</v>
      </c>
      <c r="D10" s="17" t="s">
        <v>75</v>
      </c>
      <c r="E10" s="18">
        <v>5</v>
      </c>
      <c r="F10" s="19" t="s">
        <v>20</v>
      </c>
      <c r="G10" s="20" t="s">
        <v>72</v>
      </c>
      <c r="H10" s="20" t="s">
        <v>76</v>
      </c>
      <c r="I10" s="21">
        <f t="shared" si="0"/>
        <v>5</v>
      </c>
      <c r="J10" s="21">
        <f t="shared" si="0"/>
        <v>5</v>
      </c>
      <c r="K10" s="21">
        <f t="shared" si="0"/>
        <v>5</v>
      </c>
      <c r="L10" s="21">
        <f t="shared" si="0"/>
        <v>5</v>
      </c>
      <c r="M10" s="21">
        <f t="shared" si="0"/>
        <v>5</v>
      </c>
      <c r="N10" s="21">
        <f t="shared" si="0"/>
        <v>5</v>
      </c>
      <c r="O10" s="21">
        <f t="shared" si="0"/>
        <v>5</v>
      </c>
    </row>
    <row r="11" spans="2:15" s="133" customFormat="1">
      <c r="B11" s="16" t="s">
        <v>77</v>
      </c>
      <c r="C11" s="21" t="s">
        <v>78</v>
      </c>
      <c r="D11" s="17" t="s">
        <v>79</v>
      </c>
      <c r="E11" s="18">
        <v>9</v>
      </c>
      <c r="F11" s="19" t="s">
        <v>20</v>
      </c>
      <c r="G11" s="20" t="s">
        <v>72</v>
      </c>
      <c r="H11" s="20" t="s">
        <v>76</v>
      </c>
      <c r="I11" s="21">
        <f t="shared" si="0"/>
        <v>9</v>
      </c>
      <c r="J11" s="21">
        <f t="shared" si="0"/>
        <v>9</v>
      </c>
      <c r="K11" s="21">
        <f t="shared" si="0"/>
        <v>9</v>
      </c>
      <c r="L11" s="21">
        <f t="shared" si="0"/>
        <v>9</v>
      </c>
      <c r="M11" s="21">
        <f t="shared" si="0"/>
        <v>9</v>
      </c>
      <c r="N11" s="21">
        <f t="shared" si="0"/>
        <v>9</v>
      </c>
      <c r="O11" s="21">
        <f t="shared" si="0"/>
        <v>9</v>
      </c>
    </row>
    <row r="12" spans="2:15" s="133" customFormat="1">
      <c r="B12" s="16" t="s">
        <v>80</v>
      </c>
      <c r="C12" s="21" t="s">
        <v>81</v>
      </c>
      <c r="D12" s="17" t="s">
        <v>82</v>
      </c>
      <c r="E12" s="18">
        <v>9</v>
      </c>
      <c r="F12" s="19" t="s">
        <v>20</v>
      </c>
      <c r="G12" s="20" t="s">
        <v>56</v>
      </c>
      <c r="H12" s="20" t="s">
        <v>76</v>
      </c>
      <c r="I12" s="21">
        <f t="shared" si="0"/>
        <v>9</v>
      </c>
      <c r="J12" s="21">
        <f t="shared" si="0"/>
        <v>9</v>
      </c>
      <c r="K12" s="21">
        <f t="shared" si="0"/>
        <v>9</v>
      </c>
      <c r="L12" s="21">
        <f t="shared" si="0"/>
        <v>9</v>
      </c>
      <c r="M12" s="21">
        <f t="shared" si="0"/>
        <v>9</v>
      </c>
      <c r="N12" s="21">
        <f t="shared" si="0"/>
        <v>9</v>
      </c>
      <c r="O12" s="21">
        <f t="shared" si="0"/>
        <v>9</v>
      </c>
    </row>
    <row r="13" spans="2:15" s="133" customFormat="1">
      <c r="B13" s="16" t="s">
        <v>83</v>
      </c>
      <c r="C13" s="21" t="s">
        <v>84</v>
      </c>
      <c r="D13" s="17" t="s">
        <v>85</v>
      </c>
      <c r="E13" s="18">
        <v>15</v>
      </c>
      <c r="F13" s="19" t="s">
        <v>20</v>
      </c>
      <c r="G13" s="20" t="s">
        <v>56</v>
      </c>
      <c r="H13" s="20" t="s">
        <v>86</v>
      </c>
      <c r="I13" s="21">
        <f t="shared" si="0"/>
        <v>15</v>
      </c>
      <c r="J13" s="21">
        <f t="shared" si="0"/>
        <v>15</v>
      </c>
      <c r="K13" s="21">
        <f t="shared" si="0"/>
        <v>15</v>
      </c>
      <c r="L13" s="21">
        <f t="shared" si="0"/>
        <v>15</v>
      </c>
      <c r="M13" s="21">
        <f t="shared" si="0"/>
        <v>15</v>
      </c>
      <c r="N13" s="21">
        <f t="shared" si="0"/>
        <v>15</v>
      </c>
      <c r="O13" s="21">
        <f t="shared" si="0"/>
        <v>15</v>
      </c>
    </row>
    <row r="14" spans="2:15" s="133" customFormat="1">
      <c r="B14" s="16" t="s">
        <v>87</v>
      </c>
      <c r="C14" s="21" t="s">
        <v>88</v>
      </c>
      <c r="D14" s="17" t="s">
        <v>89</v>
      </c>
      <c r="E14" s="18">
        <v>9</v>
      </c>
      <c r="F14" s="19" t="s">
        <v>20</v>
      </c>
      <c r="G14" s="20" t="s">
        <v>56</v>
      </c>
      <c r="H14" s="20" t="s">
        <v>86</v>
      </c>
      <c r="I14" s="21">
        <f t="shared" si="0"/>
        <v>9</v>
      </c>
      <c r="J14" s="21">
        <f t="shared" si="0"/>
        <v>9</v>
      </c>
      <c r="K14" s="21">
        <f t="shared" si="0"/>
        <v>9</v>
      </c>
      <c r="L14" s="21">
        <f t="shared" si="0"/>
        <v>9</v>
      </c>
      <c r="M14" s="21">
        <f t="shared" si="0"/>
        <v>9</v>
      </c>
      <c r="N14" s="21">
        <f t="shared" si="0"/>
        <v>9</v>
      </c>
      <c r="O14" s="21">
        <f t="shared" si="0"/>
        <v>9</v>
      </c>
    </row>
    <row r="15" spans="2:15" s="133" customFormat="1">
      <c r="B15" s="16" t="s">
        <v>90</v>
      </c>
      <c r="C15" s="21"/>
      <c r="D15" s="17"/>
      <c r="E15" s="18"/>
      <c r="F15" s="19"/>
      <c r="G15" s="20"/>
      <c r="H15" s="20"/>
      <c r="I15" s="21">
        <f t="shared" ref="I15:O24" si="1">$E15</f>
        <v>0</v>
      </c>
      <c r="J15" s="21">
        <f t="shared" si="1"/>
        <v>0</v>
      </c>
      <c r="K15" s="21">
        <f t="shared" si="1"/>
        <v>0</v>
      </c>
      <c r="L15" s="21">
        <f t="shared" si="1"/>
        <v>0</v>
      </c>
      <c r="M15" s="21">
        <f t="shared" si="1"/>
        <v>0</v>
      </c>
      <c r="N15" s="21">
        <f t="shared" si="1"/>
        <v>0</v>
      </c>
      <c r="O15" s="21">
        <f t="shared" si="1"/>
        <v>0</v>
      </c>
    </row>
    <row r="16" spans="2:15" s="133" customFormat="1">
      <c r="B16" s="16" t="s">
        <v>91</v>
      </c>
      <c r="C16" s="21"/>
      <c r="D16" s="17"/>
      <c r="E16" s="18"/>
      <c r="F16" s="19"/>
      <c r="G16" s="20"/>
      <c r="H16" s="20"/>
      <c r="I16" s="21">
        <f t="shared" si="1"/>
        <v>0</v>
      </c>
      <c r="J16" s="21">
        <f t="shared" si="1"/>
        <v>0</v>
      </c>
      <c r="K16" s="21">
        <f t="shared" si="1"/>
        <v>0</v>
      </c>
      <c r="L16" s="21">
        <f t="shared" si="1"/>
        <v>0</v>
      </c>
      <c r="M16" s="21">
        <f t="shared" si="1"/>
        <v>0</v>
      </c>
      <c r="N16" s="21">
        <f t="shared" si="1"/>
        <v>0</v>
      </c>
      <c r="O16" s="21">
        <f t="shared" si="1"/>
        <v>0</v>
      </c>
    </row>
    <row r="17" spans="2:15" s="133" customFormat="1">
      <c r="B17" s="16" t="s">
        <v>92</v>
      </c>
      <c r="C17" s="21"/>
      <c r="D17" s="17"/>
      <c r="E17" s="18"/>
      <c r="F17" s="19"/>
      <c r="G17" s="20"/>
      <c r="H17" s="20"/>
      <c r="I17" s="21">
        <f t="shared" si="1"/>
        <v>0</v>
      </c>
      <c r="J17" s="21">
        <f t="shared" si="1"/>
        <v>0</v>
      </c>
      <c r="K17" s="21">
        <f t="shared" si="1"/>
        <v>0</v>
      </c>
      <c r="L17" s="21">
        <f t="shared" si="1"/>
        <v>0</v>
      </c>
      <c r="M17" s="21">
        <f t="shared" si="1"/>
        <v>0</v>
      </c>
      <c r="N17" s="21">
        <f t="shared" si="1"/>
        <v>0</v>
      </c>
      <c r="O17" s="21">
        <f t="shared" si="1"/>
        <v>0</v>
      </c>
    </row>
    <row r="18" spans="2:15" s="133" customFormat="1">
      <c r="B18" s="16" t="s">
        <v>93</v>
      </c>
      <c r="C18" s="21"/>
      <c r="D18" s="17"/>
      <c r="E18" s="18"/>
      <c r="F18" s="19"/>
      <c r="G18" s="20"/>
      <c r="H18" s="20"/>
      <c r="I18" s="21">
        <f t="shared" si="1"/>
        <v>0</v>
      </c>
      <c r="J18" s="21">
        <f t="shared" si="1"/>
        <v>0</v>
      </c>
      <c r="K18" s="21">
        <f t="shared" si="1"/>
        <v>0</v>
      </c>
      <c r="L18" s="21">
        <f t="shared" si="1"/>
        <v>0</v>
      </c>
      <c r="M18" s="21">
        <f t="shared" si="1"/>
        <v>0</v>
      </c>
      <c r="N18" s="21">
        <f t="shared" si="1"/>
        <v>0</v>
      </c>
      <c r="O18" s="21">
        <f t="shared" si="1"/>
        <v>0</v>
      </c>
    </row>
    <row r="19" spans="2:15" s="133" customFormat="1">
      <c r="B19" s="16" t="s">
        <v>94</v>
      </c>
      <c r="C19" s="21"/>
      <c r="D19" s="17"/>
      <c r="E19" s="18"/>
      <c r="F19" s="19"/>
      <c r="G19" s="20"/>
      <c r="H19" s="20"/>
      <c r="I19" s="21">
        <f t="shared" si="1"/>
        <v>0</v>
      </c>
      <c r="J19" s="21">
        <f t="shared" si="1"/>
        <v>0</v>
      </c>
      <c r="K19" s="21">
        <f t="shared" si="1"/>
        <v>0</v>
      </c>
      <c r="L19" s="21">
        <f t="shared" si="1"/>
        <v>0</v>
      </c>
      <c r="M19" s="21">
        <f t="shared" si="1"/>
        <v>0</v>
      </c>
      <c r="N19" s="21">
        <f t="shared" si="1"/>
        <v>0</v>
      </c>
      <c r="O19" s="21">
        <f t="shared" si="1"/>
        <v>0</v>
      </c>
    </row>
    <row r="20" spans="2:15" s="133" customFormat="1">
      <c r="B20" s="16" t="s">
        <v>95</v>
      </c>
      <c r="C20" s="21"/>
      <c r="D20" s="17"/>
      <c r="E20" s="18"/>
      <c r="F20" s="19"/>
      <c r="G20" s="20"/>
      <c r="H20" s="20"/>
      <c r="I20" s="21">
        <f t="shared" si="1"/>
        <v>0</v>
      </c>
      <c r="J20" s="21">
        <f t="shared" si="1"/>
        <v>0</v>
      </c>
      <c r="K20" s="21">
        <f t="shared" si="1"/>
        <v>0</v>
      </c>
      <c r="L20" s="21">
        <f t="shared" si="1"/>
        <v>0</v>
      </c>
      <c r="M20" s="21">
        <f t="shared" si="1"/>
        <v>0</v>
      </c>
      <c r="N20" s="21">
        <f t="shared" si="1"/>
        <v>0</v>
      </c>
      <c r="O20" s="21">
        <f t="shared" si="1"/>
        <v>0</v>
      </c>
    </row>
    <row r="21" spans="2:15" s="133" customFormat="1">
      <c r="B21" s="16" t="s">
        <v>96</v>
      </c>
      <c r="C21" s="21"/>
      <c r="D21" s="17"/>
      <c r="E21" s="18"/>
      <c r="F21" s="19"/>
      <c r="G21" s="20"/>
      <c r="H21" s="20"/>
      <c r="I21" s="21">
        <f t="shared" si="1"/>
        <v>0</v>
      </c>
      <c r="J21" s="21">
        <f t="shared" si="1"/>
        <v>0</v>
      </c>
      <c r="K21" s="21">
        <f t="shared" si="1"/>
        <v>0</v>
      </c>
      <c r="L21" s="21">
        <f t="shared" si="1"/>
        <v>0</v>
      </c>
      <c r="M21" s="21">
        <f t="shared" si="1"/>
        <v>0</v>
      </c>
      <c r="N21" s="21">
        <f t="shared" si="1"/>
        <v>0</v>
      </c>
      <c r="O21" s="21">
        <f t="shared" si="1"/>
        <v>0</v>
      </c>
    </row>
    <row r="22" spans="2:15" s="133" customFormat="1">
      <c r="B22" s="16" t="s">
        <v>97</v>
      </c>
      <c r="C22" s="21"/>
      <c r="D22" s="17"/>
      <c r="E22" s="18"/>
      <c r="F22" s="19"/>
      <c r="G22" s="20"/>
      <c r="H22" s="20"/>
      <c r="I22" s="21">
        <f t="shared" si="1"/>
        <v>0</v>
      </c>
      <c r="J22" s="21">
        <f t="shared" si="1"/>
        <v>0</v>
      </c>
      <c r="K22" s="21">
        <f t="shared" si="1"/>
        <v>0</v>
      </c>
      <c r="L22" s="21">
        <f t="shared" si="1"/>
        <v>0</v>
      </c>
      <c r="M22" s="21">
        <f t="shared" si="1"/>
        <v>0</v>
      </c>
      <c r="N22" s="21">
        <f t="shared" si="1"/>
        <v>0</v>
      </c>
      <c r="O22" s="21">
        <f t="shared" si="1"/>
        <v>0</v>
      </c>
    </row>
    <row r="23" spans="2:15" s="133" customFormat="1">
      <c r="B23" s="16" t="s">
        <v>98</v>
      </c>
      <c r="C23" s="21"/>
      <c r="D23" s="17"/>
      <c r="E23" s="18"/>
      <c r="F23" s="19"/>
      <c r="G23" s="20"/>
      <c r="H23" s="20"/>
      <c r="I23" s="21">
        <f t="shared" si="1"/>
        <v>0</v>
      </c>
      <c r="J23" s="21">
        <f t="shared" si="1"/>
        <v>0</v>
      </c>
      <c r="K23" s="21">
        <f t="shared" si="1"/>
        <v>0</v>
      </c>
      <c r="L23" s="21">
        <f t="shared" si="1"/>
        <v>0</v>
      </c>
      <c r="M23" s="21">
        <f t="shared" si="1"/>
        <v>0</v>
      </c>
      <c r="N23" s="21">
        <f t="shared" si="1"/>
        <v>0</v>
      </c>
      <c r="O23" s="21">
        <f t="shared" si="1"/>
        <v>0</v>
      </c>
    </row>
    <row r="24" spans="2:15" s="133" customFormat="1">
      <c r="B24" s="16" t="s">
        <v>99</v>
      </c>
      <c r="C24" s="21"/>
      <c r="D24" s="17"/>
      <c r="E24" s="18"/>
      <c r="F24" s="19"/>
      <c r="G24" s="20"/>
      <c r="H24" s="20"/>
      <c r="I24" s="21">
        <f t="shared" si="1"/>
        <v>0</v>
      </c>
      <c r="J24" s="21">
        <f t="shared" si="1"/>
        <v>0</v>
      </c>
      <c r="K24" s="21">
        <f t="shared" si="1"/>
        <v>0</v>
      </c>
      <c r="L24" s="21">
        <f t="shared" si="1"/>
        <v>0</v>
      </c>
      <c r="M24" s="21">
        <f t="shared" si="1"/>
        <v>0</v>
      </c>
      <c r="N24" s="21">
        <f t="shared" si="1"/>
        <v>0</v>
      </c>
      <c r="O24" s="21">
        <f t="shared" si="1"/>
        <v>0</v>
      </c>
    </row>
    <row r="25" spans="2:15" s="133" customFormat="1">
      <c r="B25" s="16" t="s">
        <v>100</v>
      </c>
      <c r="C25" s="21"/>
      <c r="D25" s="17"/>
      <c r="E25" s="18"/>
      <c r="F25" s="19"/>
      <c r="G25" s="20"/>
      <c r="H25" s="20"/>
      <c r="I25" s="21">
        <f t="shared" ref="I25:O34" si="2">$E25</f>
        <v>0</v>
      </c>
      <c r="J25" s="21">
        <f t="shared" si="2"/>
        <v>0</v>
      </c>
      <c r="K25" s="21">
        <f t="shared" si="2"/>
        <v>0</v>
      </c>
      <c r="L25" s="21">
        <f t="shared" si="2"/>
        <v>0</v>
      </c>
      <c r="M25" s="21">
        <f t="shared" si="2"/>
        <v>0</v>
      </c>
      <c r="N25" s="21">
        <f t="shared" si="2"/>
        <v>0</v>
      </c>
      <c r="O25" s="21">
        <f t="shared" si="2"/>
        <v>0</v>
      </c>
    </row>
    <row r="26" spans="2:15" s="133" customFormat="1">
      <c r="B26" s="16" t="s">
        <v>101</v>
      </c>
      <c r="C26" s="21"/>
      <c r="D26" s="17"/>
      <c r="E26" s="18"/>
      <c r="F26" s="19"/>
      <c r="G26" s="20"/>
      <c r="H26" s="20"/>
      <c r="I26" s="21">
        <f t="shared" si="2"/>
        <v>0</v>
      </c>
      <c r="J26" s="21">
        <f t="shared" si="2"/>
        <v>0</v>
      </c>
      <c r="K26" s="21">
        <f t="shared" si="2"/>
        <v>0</v>
      </c>
      <c r="L26" s="21">
        <f t="shared" si="2"/>
        <v>0</v>
      </c>
      <c r="M26" s="21">
        <f t="shared" si="2"/>
        <v>0</v>
      </c>
      <c r="N26" s="21">
        <f t="shared" si="2"/>
        <v>0</v>
      </c>
      <c r="O26" s="21">
        <f t="shared" si="2"/>
        <v>0</v>
      </c>
    </row>
    <row r="27" spans="2:15" s="133" customFormat="1">
      <c r="B27" s="16" t="s">
        <v>102</v>
      </c>
      <c r="C27" s="21"/>
      <c r="D27" s="17"/>
      <c r="E27" s="18"/>
      <c r="F27" s="19"/>
      <c r="G27" s="20"/>
      <c r="H27" s="20"/>
      <c r="I27" s="21">
        <f t="shared" si="2"/>
        <v>0</v>
      </c>
      <c r="J27" s="21">
        <f t="shared" si="2"/>
        <v>0</v>
      </c>
      <c r="K27" s="21">
        <f t="shared" si="2"/>
        <v>0</v>
      </c>
      <c r="L27" s="21">
        <f t="shared" si="2"/>
        <v>0</v>
      </c>
      <c r="M27" s="21">
        <f t="shared" si="2"/>
        <v>0</v>
      </c>
      <c r="N27" s="21">
        <f t="shared" si="2"/>
        <v>0</v>
      </c>
      <c r="O27" s="21">
        <f t="shared" si="2"/>
        <v>0</v>
      </c>
    </row>
    <row r="28" spans="2:15" s="133" customFormat="1">
      <c r="B28" s="16" t="s">
        <v>103</v>
      </c>
      <c r="C28" s="21"/>
      <c r="D28" s="17"/>
      <c r="E28" s="18"/>
      <c r="F28" s="19"/>
      <c r="G28" s="20"/>
      <c r="H28" s="20"/>
      <c r="I28" s="21">
        <f t="shared" si="2"/>
        <v>0</v>
      </c>
      <c r="J28" s="21">
        <f t="shared" si="2"/>
        <v>0</v>
      </c>
      <c r="K28" s="21">
        <f t="shared" si="2"/>
        <v>0</v>
      </c>
      <c r="L28" s="21">
        <f t="shared" si="2"/>
        <v>0</v>
      </c>
      <c r="M28" s="21">
        <f t="shared" si="2"/>
        <v>0</v>
      </c>
      <c r="N28" s="21">
        <f t="shared" si="2"/>
        <v>0</v>
      </c>
      <c r="O28" s="21">
        <f t="shared" si="2"/>
        <v>0</v>
      </c>
    </row>
    <row r="29" spans="2:15" s="133" customFormat="1">
      <c r="B29" s="16" t="s">
        <v>104</v>
      </c>
      <c r="C29" s="21"/>
      <c r="D29" s="17"/>
      <c r="E29" s="18"/>
      <c r="F29" s="19"/>
      <c r="G29" s="20"/>
      <c r="H29" s="20"/>
      <c r="I29" s="21">
        <f t="shared" si="2"/>
        <v>0</v>
      </c>
      <c r="J29" s="21">
        <f t="shared" si="2"/>
        <v>0</v>
      </c>
      <c r="K29" s="21">
        <f t="shared" si="2"/>
        <v>0</v>
      </c>
      <c r="L29" s="21">
        <f t="shared" si="2"/>
        <v>0</v>
      </c>
      <c r="M29" s="21">
        <f t="shared" si="2"/>
        <v>0</v>
      </c>
      <c r="N29" s="21">
        <f t="shared" si="2"/>
        <v>0</v>
      </c>
      <c r="O29" s="21">
        <f t="shared" si="2"/>
        <v>0</v>
      </c>
    </row>
    <row r="30" spans="2:15" s="133" customFormat="1">
      <c r="B30" s="16" t="s">
        <v>105</v>
      </c>
      <c r="C30" s="21"/>
      <c r="D30" s="17"/>
      <c r="E30" s="18"/>
      <c r="F30" s="19"/>
      <c r="G30" s="20"/>
      <c r="H30" s="20"/>
      <c r="I30" s="21">
        <f t="shared" si="2"/>
        <v>0</v>
      </c>
      <c r="J30" s="21">
        <f t="shared" si="2"/>
        <v>0</v>
      </c>
      <c r="K30" s="21">
        <f t="shared" si="2"/>
        <v>0</v>
      </c>
      <c r="L30" s="21">
        <f t="shared" si="2"/>
        <v>0</v>
      </c>
      <c r="M30" s="21">
        <f t="shared" si="2"/>
        <v>0</v>
      </c>
      <c r="N30" s="21">
        <f t="shared" si="2"/>
        <v>0</v>
      </c>
      <c r="O30" s="21">
        <f t="shared" si="2"/>
        <v>0</v>
      </c>
    </row>
    <row r="31" spans="2:15" s="133" customFormat="1">
      <c r="B31" s="16" t="s">
        <v>106</v>
      </c>
      <c r="C31" s="21"/>
      <c r="D31" s="17"/>
      <c r="E31" s="18"/>
      <c r="F31" s="19"/>
      <c r="G31" s="20"/>
      <c r="H31" s="20"/>
      <c r="I31" s="21">
        <f t="shared" si="2"/>
        <v>0</v>
      </c>
      <c r="J31" s="21">
        <f t="shared" si="2"/>
        <v>0</v>
      </c>
      <c r="K31" s="21">
        <f t="shared" si="2"/>
        <v>0</v>
      </c>
      <c r="L31" s="21">
        <f t="shared" si="2"/>
        <v>0</v>
      </c>
      <c r="M31" s="21">
        <f t="shared" si="2"/>
        <v>0</v>
      </c>
      <c r="N31" s="21">
        <f t="shared" si="2"/>
        <v>0</v>
      </c>
      <c r="O31" s="21">
        <f t="shared" si="2"/>
        <v>0</v>
      </c>
    </row>
    <row r="32" spans="2:15" s="133" customFormat="1">
      <c r="B32" s="16" t="s">
        <v>107</v>
      </c>
      <c r="C32" s="21"/>
      <c r="D32" s="17"/>
      <c r="E32" s="18"/>
      <c r="F32" s="19"/>
      <c r="G32" s="20"/>
      <c r="H32" s="20"/>
      <c r="I32" s="21">
        <f t="shared" si="2"/>
        <v>0</v>
      </c>
      <c r="J32" s="21">
        <f t="shared" si="2"/>
        <v>0</v>
      </c>
      <c r="K32" s="21">
        <f t="shared" si="2"/>
        <v>0</v>
      </c>
      <c r="L32" s="21">
        <f t="shared" si="2"/>
        <v>0</v>
      </c>
      <c r="M32" s="21">
        <f t="shared" si="2"/>
        <v>0</v>
      </c>
      <c r="N32" s="21">
        <f t="shared" si="2"/>
        <v>0</v>
      </c>
      <c r="O32" s="21">
        <f t="shared" si="2"/>
        <v>0</v>
      </c>
    </row>
    <row r="33" spans="2:15" s="133" customFormat="1">
      <c r="B33" s="16" t="s">
        <v>108</v>
      </c>
      <c r="C33" s="21"/>
      <c r="D33" s="17"/>
      <c r="E33" s="18"/>
      <c r="F33" s="19"/>
      <c r="G33" s="20"/>
      <c r="H33" s="20"/>
      <c r="I33" s="21">
        <f t="shared" si="2"/>
        <v>0</v>
      </c>
      <c r="J33" s="21">
        <f t="shared" si="2"/>
        <v>0</v>
      </c>
      <c r="K33" s="21">
        <f t="shared" si="2"/>
        <v>0</v>
      </c>
      <c r="L33" s="21">
        <f t="shared" si="2"/>
        <v>0</v>
      </c>
      <c r="M33" s="21">
        <f t="shared" si="2"/>
        <v>0</v>
      </c>
      <c r="N33" s="21">
        <f t="shared" si="2"/>
        <v>0</v>
      </c>
      <c r="O33" s="21">
        <f t="shared" si="2"/>
        <v>0</v>
      </c>
    </row>
    <row r="34" spans="2:15" s="133" customFormat="1">
      <c r="B34" s="16" t="s">
        <v>109</v>
      </c>
      <c r="C34" s="21"/>
      <c r="D34" s="17"/>
      <c r="E34" s="18"/>
      <c r="F34" s="19"/>
      <c r="G34" s="20"/>
      <c r="H34" s="20"/>
      <c r="I34" s="21">
        <f t="shared" si="2"/>
        <v>0</v>
      </c>
      <c r="J34" s="21">
        <f t="shared" si="2"/>
        <v>0</v>
      </c>
      <c r="K34" s="21">
        <f t="shared" si="2"/>
        <v>0</v>
      </c>
      <c r="L34" s="21">
        <f t="shared" si="2"/>
        <v>0</v>
      </c>
      <c r="M34" s="21">
        <f t="shared" si="2"/>
        <v>0</v>
      </c>
      <c r="N34" s="21">
        <f t="shared" si="2"/>
        <v>0</v>
      </c>
      <c r="O34" s="21">
        <f t="shared" si="2"/>
        <v>0</v>
      </c>
    </row>
    <row r="35" spans="2:15" s="133" customFormat="1">
      <c r="B35" s="16" t="s">
        <v>110</v>
      </c>
      <c r="C35" s="21"/>
      <c r="D35" s="17"/>
      <c r="E35" s="18"/>
      <c r="F35" s="19"/>
      <c r="G35" s="20"/>
      <c r="H35" s="20"/>
      <c r="I35" s="21">
        <f t="shared" ref="I35:O44" si="3">$E35</f>
        <v>0</v>
      </c>
      <c r="J35" s="21">
        <f t="shared" si="3"/>
        <v>0</v>
      </c>
      <c r="K35" s="21">
        <f t="shared" si="3"/>
        <v>0</v>
      </c>
      <c r="L35" s="21">
        <f t="shared" si="3"/>
        <v>0</v>
      </c>
      <c r="M35" s="21">
        <f t="shared" si="3"/>
        <v>0</v>
      </c>
      <c r="N35" s="21">
        <f t="shared" si="3"/>
        <v>0</v>
      </c>
      <c r="O35" s="21">
        <f t="shared" si="3"/>
        <v>0</v>
      </c>
    </row>
    <row r="36" spans="2:15" s="133" customFormat="1">
      <c r="B36" s="16" t="s">
        <v>111</v>
      </c>
      <c r="C36" s="21"/>
      <c r="D36" s="17"/>
      <c r="E36" s="18"/>
      <c r="F36" s="19"/>
      <c r="G36" s="20"/>
      <c r="H36" s="20"/>
      <c r="I36" s="21">
        <f t="shared" si="3"/>
        <v>0</v>
      </c>
      <c r="J36" s="21">
        <f t="shared" si="3"/>
        <v>0</v>
      </c>
      <c r="K36" s="21">
        <f t="shared" si="3"/>
        <v>0</v>
      </c>
      <c r="L36" s="21">
        <f t="shared" si="3"/>
        <v>0</v>
      </c>
      <c r="M36" s="21">
        <f t="shared" si="3"/>
        <v>0</v>
      </c>
      <c r="N36" s="21">
        <f t="shared" si="3"/>
        <v>0</v>
      </c>
      <c r="O36" s="21">
        <f t="shared" si="3"/>
        <v>0</v>
      </c>
    </row>
    <row r="37" spans="2:15" s="133" customFormat="1">
      <c r="B37" s="16" t="s">
        <v>112</v>
      </c>
      <c r="C37" s="21"/>
      <c r="D37" s="17"/>
      <c r="E37" s="18"/>
      <c r="F37" s="19"/>
      <c r="G37" s="20"/>
      <c r="H37" s="20"/>
      <c r="I37" s="21">
        <f t="shared" si="3"/>
        <v>0</v>
      </c>
      <c r="J37" s="21">
        <f t="shared" si="3"/>
        <v>0</v>
      </c>
      <c r="K37" s="21">
        <f t="shared" si="3"/>
        <v>0</v>
      </c>
      <c r="L37" s="21">
        <f t="shared" si="3"/>
        <v>0</v>
      </c>
      <c r="M37" s="21">
        <f t="shared" si="3"/>
        <v>0</v>
      </c>
      <c r="N37" s="21">
        <f t="shared" si="3"/>
        <v>0</v>
      </c>
      <c r="O37" s="21">
        <f t="shared" si="3"/>
        <v>0</v>
      </c>
    </row>
    <row r="38" spans="2:15" s="133" customFormat="1">
      <c r="B38" s="16" t="s">
        <v>113</v>
      </c>
      <c r="C38" s="21"/>
      <c r="D38" s="17"/>
      <c r="E38" s="18"/>
      <c r="F38" s="19"/>
      <c r="G38" s="20"/>
      <c r="H38" s="20"/>
      <c r="I38" s="21">
        <f t="shared" si="3"/>
        <v>0</v>
      </c>
      <c r="J38" s="21">
        <f t="shared" si="3"/>
        <v>0</v>
      </c>
      <c r="K38" s="21">
        <f t="shared" si="3"/>
        <v>0</v>
      </c>
      <c r="L38" s="21">
        <f t="shared" si="3"/>
        <v>0</v>
      </c>
      <c r="M38" s="21">
        <f t="shared" si="3"/>
        <v>0</v>
      </c>
      <c r="N38" s="21">
        <f t="shared" si="3"/>
        <v>0</v>
      </c>
      <c r="O38" s="21">
        <f t="shared" si="3"/>
        <v>0</v>
      </c>
    </row>
    <row r="39" spans="2:15" s="133" customFormat="1">
      <c r="B39" s="16" t="s">
        <v>114</v>
      </c>
      <c r="C39" s="21"/>
      <c r="D39" s="17"/>
      <c r="E39" s="18"/>
      <c r="F39" s="19"/>
      <c r="G39" s="20"/>
      <c r="H39" s="20"/>
      <c r="I39" s="21">
        <f t="shared" si="3"/>
        <v>0</v>
      </c>
      <c r="J39" s="21">
        <f t="shared" si="3"/>
        <v>0</v>
      </c>
      <c r="K39" s="21">
        <f t="shared" si="3"/>
        <v>0</v>
      </c>
      <c r="L39" s="21">
        <f t="shared" si="3"/>
        <v>0</v>
      </c>
      <c r="M39" s="21">
        <f t="shared" si="3"/>
        <v>0</v>
      </c>
      <c r="N39" s="21">
        <f t="shared" si="3"/>
        <v>0</v>
      </c>
      <c r="O39" s="21">
        <f t="shared" si="3"/>
        <v>0</v>
      </c>
    </row>
    <row r="40" spans="2:15" s="133" customFormat="1">
      <c r="B40" s="16" t="s">
        <v>115</v>
      </c>
      <c r="C40" s="21"/>
      <c r="D40" s="17"/>
      <c r="E40" s="18"/>
      <c r="F40" s="19"/>
      <c r="G40" s="20"/>
      <c r="H40" s="20"/>
      <c r="I40" s="21">
        <f t="shared" si="3"/>
        <v>0</v>
      </c>
      <c r="J40" s="21">
        <f t="shared" si="3"/>
        <v>0</v>
      </c>
      <c r="K40" s="21">
        <f t="shared" si="3"/>
        <v>0</v>
      </c>
      <c r="L40" s="21">
        <f t="shared" si="3"/>
        <v>0</v>
      </c>
      <c r="M40" s="21">
        <f t="shared" si="3"/>
        <v>0</v>
      </c>
      <c r="N40" s="21">
        <f t="shared" si="3"/>
        <v>0</v>
      </c>
      <c r="O40" s="21">
        <f t="shared" si="3"/>
        <v>0</v>
      </c>
    </row>
    <row r="41" spans="2:15" s="133" customFormat="1">
      <c r="B41" s="16" t="s">
        <v>116</v>
      </c>
      <c r="C41" s="21"/>
      <c r="D41" s="17"/>
      <c r="E41" s="18"/>
      <c r="F41" s="19"/>
      <c r="G41" s="20"/>
      <c r="H41" s="20"/>
      <c r="I41" s="21">
        <f t="shared" si="3"/>
        <v>0</v>
      </c>
      <c r="J41" s="21">
        <f t="shared" si="3"/>
        <v>0</v>
      </c>
      <c r="K41" s="21">
        <f t="shared" si="3"/>
        <v>0</v>
      </c>
      <c r="L41" s="21">
        <f t="shared" si="3"/>
        <v>0</v>
      </c>
      <c r="M41" s="21">
        <f t="shared" si="3"/>
        <v>0</v>
      </c>
      <c r="N41" s="21">
        <f t="shared" si="3"/>
        <v>0</v>
      </c>
      <c r="O41" s="21">
        <f t="shared" si="3"/>
        <v>0</v>
      </c>
    </row>
    <row r="42" spans="2:15" s="133" customFormat="1">
      <c r="B42" s="16" t="s">
        <v>117</v>
      </c>
      <c r="C42" s="21"/>
      <c r="D42" s="17"/>
      <c r="E42" s="18"/>
      <c r="F42" s="19"/>
      <c r="G42" s="20"/>
      <c r="H42" s="20"/>
      <c r="I42" s="21">
        <f t="shared" si="3"/>
        <v>0</v>
      </c>
      <c r="J42" s="21">
        <f t="shared" si="3"/>
        <v>0</v>
      </c>
      <c r="K42" s="21">
        <f t="shared" si="3"/>
        <v>0</v>
      </c>
      <c r="L42" s="21">
        <f t="shared" si="3"/>
        <v>0</v>
      </c>
      <c r="M42" s="21">
        <f t="shared" si="3"/>
        <v>0</v>
      </c>
      <c r="N42" s="21">
        <f t="shared" si="3"/>
        <v>0</v>
      </c>
      <c r="O42" s="21">
        <f t="shared" si="3"/>
        <v>0</v>
      </c>
    </row>
    <row r="43" spans="2:15" s="133" customFormat="1">
      <c r="B43" s="16" t="s">
        <v>118</v>
      </c>
      <c r="C43" s="21"/>
      <c r="D43" s="17"/>
      <c r="E43" s="18"/>
      <c r="F43" s="19"/>
      <c r="G43" s="20"/>
      <c r="H43" s="20"/>
      <c r="I43" s="21">
        <f t="shared" si="3"/>
        <v>0</v>
      </c>
      <c r="J43" s="21">
        <f t="shared" si="3"/>
        <v>0</v>
      </c>
      <c r="K43" s="21">
        <f t="shared" si="3"/>
        <v>0</v>
      </c>
      <c r="L43" s="21">
        <f t="shared" si="3"/>
        <v>0</v>
      </c>
      <c r="M43" s="21">
        <f t="shared" si="3"/>
        <v>0</v>
      </c>
      <c r="N43" s="21">
        <f t="shared" si="3"/>
        <v>0</v>
      </c>
      <c r="O43" s="21">
        <f t="shared" si="3"/>
        <v>0</v>
      </c>
    </row>
    <row r="44" spans="2:15" s="133" customFormat="1">
      <c r="B44" s="16" t="s">
        <v>119</v>
      </c>
      <c r="C44" s="21"/>
      <c r="D44" s="17"/>
      <c r="E44" s="18"/>
      <c r="F44" s="19"/>
      <c r="G44" s="20"/>
      <c r="H44" s="20"/>
      <c r="I44" s="21">
        <f t="shared" si="3"/>
        <v>0</v>
      </c>
      <c r="J44" s="21">
        <f t="shared" si="3"/>
        <v>0</v>
      </c>
      <c r="K44" s="21">
        <f t="shared" si="3"/>
        <v>0</v>
      </c>
      <c r="L44" s="21">
        <f t="shared" si="3"/>
        <v>0</v>
      </c>
      <c r="M44" s="21">
        <f t="shared" si="3"/>
        <v>0</v>
      </c>
      <c r="N44" s="21">
        <f t="shared" si="3"/>
        <v>0</v>
      </c>
      <c r="O44" s="21">
        <f t="shared" si="3"/>
        <v>0</v>
      </c>
    </row>
    <row r="45" spans="2:15" s="133" customFormat="1">
      <c r="B45" s="16" t="s">
        <v>120</v>
      </c>
      <c r="C45" s="21"/>
      <c r="D45" s="17"/>
      <c r="E45" s="18"/>
      <c r="F45" s="19"/>
      <c r="G45" s="20"/>
      <c r="H45" s="20"/>
      <c r="I45" s="21">
        <f t="shared" ref="I45:O54" si="4">$E45</f>
        <v>0</v>
      </c>
      <c r="J45" s="21">
        <f t="shared" si="4"/>
        <v>0</v>
      </c>
      <c r="K45" s="21">
        <f t="shared" si="4"/>
        <v>0</v>
      </c>
      <c r="L45" s="21">
        <f t="shared" si="4"/>
        <v>0</v>
      </c>
      <c r="M45" s="21">
        <f t="shared" si="4"/>
        <v>0</v>
      </c>
      <c r="N45" s="21">
        <f t="shared" si="4"/>
        <v>0</v>
      </c>
      <c r="O45" s="21">
        <f t="shared" si="4"/>
        <v>0</v>
      </c>
    </row>
    <row r="46" spans="2:15" s="133" customFormat="1">
      <c r="B46" s="16" t="s">
        <v>121</v>
      </c>
      <c r="C46" s="21"/>
      <c r="D46" s="17"/>
      <c r="E46" s="18"/>
      <c r="F46" s="19"/>
      <c r="G46" s="20"/>
      <c r="H46" s="20"/>
      <c r="I46" s="21">
        <f t="shared" si="4"/>
        <v>0</v>
      </c>
      <c r="J46" s="21">
        <f t="shared" si="4"/>
        <v>0</v>
      </c>
      <c r="K46" s="21">
        <f t="shared" si="4"/>
        <v>0</v>
      </c>
      <c r="L46" s="21">
        <f t="shared" si="4"/>
        <v>0</v>
      </c>
      <c r="M46" s="21">
        <f t="shared" si="4"/>
        <v>0</v>
      </c>
      <c r="N46" s="21">
        <f t="shared" si="4"/>
        <v>0</v>
      </c>
      <c r="O46" s="21">
        <f t="shared" si="4"/>
        <v>0</v>
      </c>
    </row>
    <row r="47" spans="2:15" s="133" customFormat="1">
      <c r="B47" s="16" t="s">
        <v>122</v>
      </c>
      <c r="C47" s="21"/>
      <c r="D47" s="17"/>
      <c r="E47" s="18"/>
      <c r="F47" s="19"/>
      <c r="G47" s="20"/>
      <c r="H47" s="20"/>
      <c r="I47" s="21">
        <f t="shared" si="4"/>
        <v>0</v>
      </c>
      <c r="J47" s="21">
        <f t="shared" si="4"/>
        <v>0</v>
      </c>
      <c r="K47" s="21">
        <f t="shared" si="4"/>
        <v>0</v>
      </c>
      <c r="L47" s="21">
        <f t="shared" si="4"/>
        <v>0</v>
      </c>
      <c r="M47" s="21">
        <f t="shared" si="4"/>
        <v>0</v>
      </c>
      <c r="N47" s="21">
        <f t="shared" si="4"/>
        <v>0</v>
      </c>
      <c r="O47" s="21">
        <f t="shared" si="4"/>
        <v>0</v>
      </c>
    </row>
    <row r="48" spans="2:15" s="133" customFormat="1">
      <c r="B48" s="16" t="s">
        <v>123</v>
      </c>
      <c r="C48" s="21"/>
      <c r="D48" s="17"/>
      <c r="E48" s="18"/>
      <c r="F48" s="19"/>
      <c r="G48" s="20"/>
      <c r="H48" s="20"/>
      <c r="I48" s="21">
        <f t="shared" si="4"/>
        <v>0</v>
      </c>
      <c r="J48" s="21">
        <f t="shared" si="4"/>
        <v>0</v>
      </c>
      <c r="K48" s="21">
        <f t="shared" si="4"/>
        <v>0</v>
      </c>
      <c r="L48" s="21">
        <f t="shared" si="4"/>
        <v>0</v>
      </c>
      <c r="M48" s="21">
        <f t="shared" si="4"/>
        <v>0</v>
      </c>
      <c r="N48" s="21">
        <f t="shared" si="4"/>
        <v>0</v>
      </c>
      <c r="O48" s="21">
        <f t="shared" si="4"/>
        <v>0</v>
      </c>
    </row>
    <row r="49" spans="2:15" s="133" customFormat="1">
      <c r="B49" s="16" t="s">
        <v>124</v>
      </c>
      <c r="C49" s="21"/>
      <c r="D49" s="17"/>
      <c r="E49" s="18"/>
      <c r="F49" s="19"/>
      <c r="G49" s="20"/>
      <c r="H49" s="20"/>
      <c r="I49" s="21">
        <f t="shared" si="4"/>
        <v>0</v>
      </c>
      <c r="J49" s="21">
        <f t="shared" si="4"/>
        <v>0</v>
      </c>
      <c r="K49" s="21">
        <f t="shared" si="4"/>
        <v>0</v>
      </c>
      <c r="L49" s="21">
        <f t="shared" si="4"/>
        <v>0</v>
      </c>
      <c r="M49" s="21">
        <f t="shared" si="4"/>
        <v>0</v>
      </c>
      <c r="N49" s="21">
        <f t="shared" si="4"/>
        <v>0</v>
      </c>
      <c r="O49" s="21">
        <f t="shared" si="4"/>
        <v>0</v>
      </c>
    </row>
    <row r="50" spans="2:15" s="133" customFormat="1">
      <c r="B50" s="16" t="s">
        <v>125</v>
      </c>
      <c r="C50" s="21"/>
      <c r="D50" s="17"/>
      <c r="E50" s="18"/>
      <c r="F50" s="19"/>
      <c r="G50" s="20"/>
      <c r="H50" s="20"/>
      <c r="I50" s="21">
        <f t="shared" si="4"/>
        <v>0</v>
      </c>
      <c r="J50" s="21">
        <f t="shared" si="4"/>
        <v>0</v>
      </c>
      <c r="K50" s="21">
        <f t="shared" si="4"/>
        <v>0</v>
      </c>
      <c r="L50" s="21">
        <f t="shared" si="4"/>
        <v>0</v>
      </c>
      <c r="M50" s="21">
        <f t="shared" si="4"/>
        <v>0</v>
      </c>
      <c r="N50" s="21">
        <f t="shared" si="4"/>
        <v>0</v>
      </c>
      <c r="O50" s="21">
        <f t="shared" si="4"/>
        <v>0</v>
      </c>
    </row>
    <row r="51" spans="2:15" s="133" customFormat="1">
      <c r="B51" s="16" t="s">
        <v>126</v>
      </c>
      <c r="C51" s="21"/>
      <c r="D51" s="17"/>
      <c r="E51" s="18"/>
      <c r="F51" s="19"/>
      <c r="G51" s="20"/>
      <c r="H51" s="20"/>
      <c r="I51" s="21">
        <f t="shared" si="4"/>
        <v>0</v>
      </c>
      <c r="J51" s="21">
        <f t="shared" si="4"/>
        <v>0</v>
      </c>
      <c r="K51" s="21">
        <f t="shared" si="4"/>
        <v>0</v>
      </c>
      <c r="L51" s="21">
        <f t="shared" si="4"/>
        <v>0</v>
      </c>
      <c r="M51" s="21">
        <f t="shared" si="4"/>
        <v>0</v>
      </c>
      <c r="N51" s="21">
        <f t="shared" si="4"/>
        <v>0</v>
      </c>
      <c r="O51" s="21">
        <f t="shared" si="4"/>
        <v>0</v>
      </c>
    </row>
    <row r="52" spans="2:15" s="133" customFormat="1">
      <c r="B52" s="16" t="s">
        <v>127</v>
      </c>
      <c r="C52" s="21"/>
      <c r="D52" s="17"/>
      <c r="E52" s="18"/>
      <c r="F52" s="19"/>
      <c r="G52" s="20"/>
      <c r="H52" s="20"/>
      <c r="I52" s="21">
        <f t="shared" si="4"/>
        <v>0</v>
      </c>
      <c r="J52" s="21">
        <f t="shared" si="4"/>
        <v>0</v>
      </c>
      <c r="K52" s="21">
        <f t="shared" si="4"/>
        <v>0</v>
      </c>
      <c r="L52" s="21">
        <f t="shared" si="4"/>
        <v>0</v>
      </c>
      <c r="M52" s="21">
        <f t="shared" si="4"/>
        <v>0</v>
      </c>
      <c r="N52" s="21">
        <f t="shared" si="4"/>
        <v>0</v>
      </c>
      <c r="O52" s="21">
        <f t="shared" si="4"/>
        <v>0</v>
      </c>
    </row>
    <row r="53" spans="2:15" s="133" customFormat="1">
      <c r="B53" s="16" t="s">
        <v>128</v>
      </c>
      <c r="C53" s="21"/>
      <c r="D53" s="17"/>
      <c r="E53" s="18"/>
      <c r="F53" s="19"/>
      <c r="G53" s="20"/>
      <c r="H53" s="20"/>
      <c r="I53" s="21">
        <f t="shared" si="4"/>
        <v>0</v>
      </c>
      <c r="J53" s="21">
        <f t="shared" si="4"/>
        <v>0</v>
      </c>
      <c r="K53" s="21">
        <f t="shared" si="4"/>
        <v>0</v>
      </c>
      <c r="L53" s="21">
        <f t="shared" si="4"/>
        <v>0</v>
      </c>
      <c r="M53" s="21">
        <f t="shared" si="4"/>
        <v>0</v>
      </c>
      <c r="N53" s="21">
        <f t="shared" si="4"/>
        <v>0</v>
      </c>
      <c r="O53" s="21">
        <f t="shared" si="4"/>
        <v>0</v>
      </c>
    </row>
    <row r="54" spans="2:15" s="133" customFormat="1">
      <c r="B54" s="16" t="s">
        <v>129</v>
      </c>
      <c r="C54" s="21"/>
      <c r="D54" s="17"/>
      <c r="E54" s="18"/>
      <c r="F54" s="19"/>
      <c r="G54" s="20"/>
      <c r="H54" s="20"/>
      <c r="I54" s="21">
        <f t="shared" si="4"/>
        <v>0</v>
      </c>
      <c r="J54" s="21">
        <f t="shared" si="4"/>
        <v>0</v>
      </c>
      <c r="K54" s="21">
        <f t="shared" si="4"/>
        <v>0</v>
      </c>
      <c r="L54" s="21">
        <f t="shared" si="4"/>
        <v>0</v>
      </c>
      <c r="M54" s="21">
        <f t="shared" si="4"/>
        <v>0</v>
      </c>
      <c r="N54" s="21">
        <f t="shared" si="4"/>
        <v>0</v>
      </c>
      <c r="O54" s="21">
        <f t="shared" si="4"/>
        <v>0</v>
      </c>
    </row>
    <row r="55" spans="2:15" s="133" customFormat="1">
      <c r="B55" s="16" t="s">
        <v>130</v>
      </c>
      <c r="C55" s="21"/>
      <c r="D55" s="17"/>
      <c r="E55" s="18"/>
      <c r="F55" s="19"/>
      <c r="G55" s="20"/>
      <c r="H55" s="20"/>
      <c r="I55" s="21">
        <f t="shared" ref="I55:O64" si="5">$E55</f>
        <v>0</v>
      </c>
      <c r="J55" s="21">
        <f t="shared" si="5"/>
        <v>0</v>
      </c>
      <c r="K55" s="21">
        <f t="shared" si="5"/>
        <v>0</v>
      </c>
      <c r="L55" s="21">
        <f t="shared" si="5"/>
        <v>0</v>
      </c>
      <c r="M55" s="21">
        <f t="shared" si="5"/>
        <v>0</v>
      </c>
      <c r="N55" s="21">
        <f t="shared" si="5"/>
        <v>0</v>
      </c>
      <c r="O55" s="21">
        <f t="shared" si="5"/>
        <v>0</v>
      </c>
    </row>
    <row r="56" spans="2:15" s="133" customFormat="1">
      <c r="B56" s="16" t="s">
        <v>131</v>
      </c>
      <c r="C56" s="21"/>
      <c r="D56" s="17"/>
      <c r="E56" s="18"/>
      <c r="F56" s="19"/>
      <c r="G56" s="20"/>
      <c r="H56" s="20"/>
      <c r="I56" s="21">
        <f t="shared" si="5"/>
        <v>0</v>
      </c>
      <c r="J56" s="21">
        <f t="shared" si="5"/>
        <v>0</v>
      </c>
      <c r="K56" s="21">
        <f t="shared" si="5"/>
        <v>0</v>
      </c>
      <c r="L56" s="21">
        <f t="shared" si="5"/>
        <v>0</v>
      </c>
      <c r="M56" s="21">
        <f t="shared" si="5"/>
        <v>0</v>
      </c>
      <c r="N56" s="21">
        <f t="shared" si="5"/>
        <v>0</v>
      </c>
      <c r="O56" s="21">
        <f t="shared" si="5"/>
        <v>0</v>
      </c>
    </row>
    <row r="57" spans="2:15" s="133" customFormat="1">
      <c r="B57" s="16" t="s">
        <v>132</v>
      </c>
      <c r="C57" s="21"/>
      <c r="D57" s="17"/>
      <c r="E57" s="18"/>
      <c r="F57" s="19"/>
      <c r="G57" s="20"/>
      <c r="H57" s="20"/>
      <c r="I57" s="21">
        <f t="shared" si="5"/>
        <v>0</v>
      </c>
      <c r="J57" s="21">
        <f t="shared" si="5"/>
        <v>0</v>
      </c>
      <c r="K57" s="21">
        <f t="shared" si="5"/>
        <v>0</v>
      </c>
      <c r="L57" s="21">
        <f t="shared" si="5"/>
        <v>0</v>
      </c>
      <c r="M57" s="21">
        <f t="shared" si="5"/>
        <v>0</v>
      </c>
      <c r="N57" s="21">
        <f t="shared" si="5"/>
        <v>0</v>
      </c>
      <c r="O57" s="21">
        <f t="shared" si="5"/>
        <v>0</v>
      </c>
    </row>
    <row r="58" spans="2:15" s="133" customFormat="1">
      <c r="B58" s="16" t="s">
        <v>133</v>
      </c>
      <c r="C58" s="21"/>
      <c r="D58" s="17"/>
      <c r="E58" s="18"/>
      <c r="F58" s="19"/>
      <c r="G58" s="20"/>
      <c r="H58" s="20"/>
      <c r="I58" s="21">
        <f t="shared" si="5"/>
        <v>0</v>
      </c>
      <c r="J58" s="21">
        <f t="shared" si="5"/>
        <v>0</v>
      </c>
      <c r="K58" s="21">
        <f t="shared" si="5"/>
        <v>0</v>
      </c>
      <c r="L58" s="21">
        <f t="shared" si="5"/>
        <v>0</v>
      </c>
      <c r="M58" s="21">
        <f t="shared" si="5"/>
        <v>0</v>
      </c>
      <c r="N58" s="21">
        <f t="shared" si="5"/>
        <v>0</v>
      </c>
      <c r="O58" s="21">
        <f t="shared" si="5"/>
        <v>0</v>
      </c>
    </row>
    <row r="59" spans="2:15" s="133" customFormat="1">
      <c r="B59" s="16" t="s">
        <v>134</v>
      </c>
      <c r="C59" s="21"/>
      <c r="D59" s="17"/>
      <c r="E59" s="18"/>
      <c r="F59" s="19"/>
      <c r="G59" s="20"/>
      <c r="H59" s="20"/>
      <c r="I59" s="21">
        <f t="shared" si="5"/>
        <v>0</v>
      </c>
      <c r="J59" s="21">
        <f t="shared" si="5"/>
        <v>0</v>
      </c>
      <c r="K59" s="21">
        <f t="shared" si="5"/>
        <v>0</v>
      </c>
      <c r="L59" s="21">
        <f t="shared" si="5"/>
        <v>0</v>
      </c>
      <c r="M59" s="21">
        <f t="shared" si="5"/>
        <v>0</v>
      </c>
      <c r="N59" s="21">
        <f t="shared" si="5"/>
        <v>0</v>
      </c>
      <c r="O59" s="21">
        <f t="shared" si="5"/>
        <v>0</v>
      </c>
    </row>
    <row r="60" spans="2:15" s="133" customFormat="1">
      <c r="B60" s="16" t="s">
        <v>135</v>
      </c>
      <c r="C60" s="21"/>
      <c r="D60" s="17"/>
      <c r="E60" s="18"/>
      <c r="F60" s="19"/>
      <c r="G60" s="20"/>
      <c r="H60" s="20"/>
      <c r="I60" s="21">
        <f t="shared" si="5"/>
        <v>0</v>
      </c>
      <c r="J60" s="21">
        <f t="shared" si="5"/>
        <v>0</v>
      </c>
      <c r="K60" s="21">
        <f t="shared" si="5"/>
        <v>0</v>
      </c>
      <c r="L60" s="21">
        <f t="shared" si="5"/>
        <v>0</v>
      </c>
      <c r="M60" s="21">
        <f t="shared" si="5"/>
        <v>0</v>
      </c>
      <c r="N60" s="21">
        <f t="shared" si="5"/>
        <v>0</v>
      </c>
      <c r="O60" s="21">
        <f t="shared" si="5"/>
        <v>0</v>
      </c>
    </row>
    <row r="61" spans="2:15" s="133" customFormat="1">
      <c r="B61" s="16" t="s">
        <v>136</v>
      </c>
      <c r="C61" s="21"/>
      <c r="D61" s="17"/>
      <c r="E61" s="18"/>
      <c r="F61" s="19"/>
      <c r="G61" s="20"/>
      <c r="H61" s="20"/>
      <c r="I61" s="21">
        <f t="shared" si="5"/>
        <v>0</v>
      </c>
      <c r="J61" s="21">
        <f t="shared" si="5"/>
        <v>0</v>
      </c>
      <c r="K61" s="21">
        <f t="shared" si="5"/>
        <v>0</v>
      </c>
      <c r="L61" s="21">
        <f t="shared" si="5"/>
        <v>0</v>
      </c>
      <c r="M61" s="21">
        <f t="shared" si="5"/>
        <v>0</v>
      </c>
      <c r="N61" s="21">
        <f t="shared" si="5"/>
        <v>0</v>
      </c>
      <c r="O61" s="21">
        <f t="shared" si="5"/>
        <v>0</v>
      </c>
    </row>
    <row r="62" spans="2:15" s="133" customFormat="1">
      <c r="B62" s="16" t="s">
        <v>137</v>
      </c>
      <c r="C62" s="21"/>
      <c r="D62" s="17"/>
      <c r="E62" s="18"/>
      <c r="F62" s="19"/>
      <c r="G62" s="20"/>
      <c r="H62" s="20"/>
      <c r="I62" s="21">
        <f t="shared" si="5"/>
        <v>0</v>
      </c>
      <c r="J62" s="21">
        <f t="shared" si="5"/>
        <v>0</v>
      </c>
      <c r="K62" s="21">
        <f t="shared" si="5"/>
        <v>0</v>
      </c>
      <c r="L62" s="21">
        <f t="shared" si="5"/>
        <v>0</v>
      </c>
      <c r="M62" s="21">
        <f t="shared" si="5"/>
        <v>0</v>
      </c>
      <c r="N62" s="21">
        <f t="shared" si="5"/>
        <v>0</v>
      </c>
      <c r="O62" s="21">
        <f t="shared" si="5"/>
        <v>0</v>
      </c>
    </row>
    <row r="63" spans="2:15" s="133" customFormat="1">
      <c r="B63" s="16" t="s">
        <v>138</v>
      </c>
      <c r="C63" s="21"/>
      <c r="D63" s="17"/>
      <c r="E63" s="18"/>
      <c r="F63" s="19"/>
      <c r="G63" s="20"/>
      <c r="H63" s="20"/>
      <c r="I63" s="21">
        <f t="shared" si="5"/>
        <v>0</v>
      </c>
      <c r="J63" s="21">
        <f t="shared" si="5"/>
        <v>0</v>
      </c>
      <c r="K63" s="21">
        <f t="shared" si="5"/>
        <v>0</v>
      </c>
      <c r="L63" s="21">
        <f t="shared" si="5"/>
        <v>0</v>
      </c>
      <c r="M63" s="21">
        <f t="shared" si="5"/>
        <v>0</v>
      </c>
      <c r="N63" s="21">
        <f t="shared" si="5"/>
        <v>0</v>
      </c>
      <c r="O63" s="21">
        <f t="shared" si="5"/>
        <v>0</v>
      </c>
    </row>
    <row r="64" spans="2:15" s="133" customFormat="1">
      <c r="B64" s="16" t="s">
        <v>139</v>
      </c>
      <c r="C64" s="21"/>
      <c r="D64" s="17"/>
      <c r="E64" s="18"/>
      <c r="F64" s="19"/>
      <c r="G64" s="20"/>
      <c r="H64" s="20"/>
      <c r="I64" s="21">
        <f t="shared" si="5"/>
        <v>0</v>
      </c>
      <c r="J64" s="21">
        <f t="shared" si="5"/>
        <v>0</v>
      </c>
      <c r="K64" s="21">
        <f t="shared" si="5"/>
        <v>0</v>
      </c>
      <c r="L64" s="21">
        <f t="shared" si="5"/>
        <v>0</v>
      </c>
      <c r="M64" s="21">
        <f t="shared" si="5"/>
        <v>0</v>
      </c>
      <c r="N64" s="21">
        <f t="shared" si="5"/>
        <v>0</v>
      </c>
      <c r="O64" s="21">
        <f t="shared" si="5"/>
        <v>0</v>
      </c>
    </row>
    <row r="65" spans="2:15" s="133" customFormat="1">
      <c r="B65" s="16" t="s">
        <v>140</v>
      </c>
      <c r="C65" s="21"/>
      <c r="D65" s="17"/>
      <c r="E65" s="18"/>
      <c r="F65" s="19"/>
      <c r="G65" s="20"/>
      <c r="H65" s="20"/>
      <c r="I65" s="21">
        <f t="shared" ref="I65:O74" si="6">$E65</f>
        <v>0</v>
      </c>
      <c r="J65" s="21">
        <f t="shared" si="6"/>
        <v>0</v>
      </c>
      <c r="K65" s="21">
        <f t="shared" si="6"/>
        <v>0</v>
      </c>
      <c r="L65" s="21">
        <f t="shared" si="6"/>
        <v>0</v>
      </c>
      <c r="M65" s="21">
        <f t="shared" si="6"/>
        <v>0</v>
      </c>
      <c r="N65" s="21">
        <f t="shared" si="6"/>
        <v>0</v>
      </c>
      <c r="O65" s="21">
        <f t="shared" si="6"/>
        <v>0</v>
      </c>
    </row>
    <row r="66" spans="2:15" s="133" customFormat="1">
      <c r="B66" s="16" t="s">
        <v>141</v>
      </c>
      <c r="C66" s="21"/>
      <c r="D66" s="17"/>
      <c r="E66" s="18"/>
      <c r="F66" s="19"/>
      <c r="G66" s="20"/>
      <c r="H66" s="20"/>
      <c r="I66" s="21">
        <f t="shared" si="6"/>
        <v>0</v>
      </c>
      <c r="J66" s="21">
        <f t="shared" si="6"/>
        <v>0</v>
      </c>
      <c r="K66" s="21">
        <f t="shared" si="6"/>
        <v>0</v>
      </c>
      <c r="L66" s="21">
        <f t="shared" si="6"/>
        <v>0</v>
      </c>
      <c r="M66" s="21">
        <f t="shared" si="6"/>
        <v>0</v>
      </c>
      <c r="N66" s="21">
        <f t="shared" si="6"/>
        <v>0</v>
      </c>
      <c r="O66" s="21">
        <f t="shared" si="6"/>
        <v>0</v>
      </c>
    </row>
    <row r="67" spans="2:15" s="133" customFormat="1">
      <c r="B67" s="16" t="s">
        <v>142</v>
      </c>
      <c r="C67" s="21"/>
      <c r="D67" s="17"/>
      <c r="E67" s="18"/>
      <c r="F67" s="19"/>
      <c r="G67" s="20"/>
      <c r="H67" s="20"/>
      <c r="I67" s="21">
        <f t="shared" si="6"/>
        <v>0</v>
      </c>
      <c r="J67" s="21">
        <f t="shared" si="6"/>
        <v>0</v>
      </c>
      <c r="K67" s="21">
        <f t="shared" si="6"/>
        <v>0</v>
      </c>
      <c r="L67" s="21">
        <f t="shared" si="6"/>
        <v>0</v>
      </c>
      <c r="M67" s="21">
        <f t="shared" si="6"/>
        <v>0</v>
      </c>
      <c r="N67" s="21">
        <f t="shared" si="6"/>
        <v>0</v>
      </c>
      <c r="O67" s="21">
        <f t="shared" si="6"/>
        <v>0</v>
      </c>
    </row>
    <row r="68" spans="2:15" s="133" customFormat="1">
      <c r="B68" s="16" t="s">
        <v>143</v>
      </c>
      <c r="C68" s="21"/>
      <c r="D68" s="17"/>
      <c r="E68" s="18"/>
      <c r="F68" s="19"/>
      <c r="G68" s="20"/>
      <c r="H68" s="20"/>
      <c r="I68" s="21">
        <f t="shared" si="6"/>
        <v>0</v>
      </c>
      <c r="J68" s="21">
        <f t="shared" si="6"/>
        <v>0</v>
      </c>
      <c r="K68" s="21">
        <f t="shared" si="6"/>
        <v>0</v>
      </c>
      <c r="L68" s="21">
        <f t="shared" si="6"/>
        <v>0</v>
      </c>
      <c r="M68" s="21">
        <f t="shared" si="6"/>
        <v>0</v>
      </c>
      <c r="N68" s="21">
        <f t="shared" si="6"/>
        <v>0</v>
      </c>
      <c r="O68" s="21">
        <f t="shared" si="6"/>
        <v>0</v>
      </c>
    </row>
    <row r="69" spans="2:15" s="133" customFormat="1">
      <c r="B69" s="16" t="s">
        <v>144</v>
      </c>
      <c r="C69" s="21"/>
      <c r="D69" s="17"/>
      <c r="E69" s="18"/>
      <c r="F69" s="19"/>
      <c r="G69" s="20"/>
      <c r="H69" s="20"/>
      <c r="I69" s="21">
        <f t="shared" si="6"/>
        <v>0</v>
      </c>
      <c r="J69" s="21">
        <f t="shared" si="6"/>
        <v>0</v>
      </c>
      <c r="K69" s="21">
        <f t="shared" si="6"/>
        <v>0</v>
      </c>
      <c r="L69" s="21">
        <f t="shared" si="6"/>
        <v>0</v>
      </c>
      <c r="M69" s="21">
        <f t="shared" si="6"/>
        <v>0</v>
      </c>
      <c r="N69" s="21">
        <f t="shared" si="6"/>
        <v>0</v>
      </c>
      <c r="O69" s="21">
        <f t="shared" si="6"/>
        <v>0</v>
      </c>
    </row>
    <row r="70" spans="2:15" s="133" customFormat="1">
      <c r="B70" s="16" t="s">
        <v>145</v>
      </c>
      <c r="C70" s="21"/>
      <c r="D70" s="17"/>
      <c r="E70" s="18"/>
      <c r="F70" s="19"/>
      <c r="G70" s="20"/>
      <c r="H70" s="20"/>
      <c r="I70" s="21">
        <f t="shared" si="6"/>
        <v>0</v>
      </c>
      <c r="J70" s="21">
        <f t="shared" si="6"/>
        <v>0</v>
      </c>
      <c r="K70" s="21">
        <f t="shared" si="6"/>
        <v>0</v>
      </c>
      <c r="L70" s="21">
        <f t="shared" si="6"/>
        <v>0</v>
      </c>
      <c r="M70" s="21">
        <f t="shared" si="6"/>
        <v>0</v>
      </c>
      <c r="N70" s="21">
        <f t="shared" si="6"/>
        <v>0</v>
      </c>
      <c r="O70" s="21">
        <f t="shared" si="6"/>
        <v>0</v>
      </c>
    </row>
    <row r="71" spans="2:15" s="133" customFormat="1">
      <c r="B71" s="16" t="s">
        <v>146</v>
      </c>
      <c r="C71" s="21"/>
      <c r="D71" s="17"/>
      <c r="E71" s="18"/>
      <c r="F71" s="19"/>
      <c r="G71" s="20"/>
      <c r="H71" s="20"/>
      <c r="I71" s="21">
        <f t="shared" si="6"/>
        <v>0</v>
      </c>
      <c r="J71" s="21">
        <f t="shared" si="6"/>
        <v>0</v>
      </c>
      <c r="K71" s="21">
        <f t="shared" si="6"/>
        <v>0</v>
      </c>
      <c r="L71" s="21">
        <f t="shared" si="6"/>
        <v>0</v>
      </c>
      <c r="M71" s="21">
        <f t="shared" si="6"/>
        <v>0</v>
      </c>
      <c r="N71" s="21">
        <f t="shared" si="6"/>
        <v>0</v>
      </c>
      <c r="O71" s="21">
        <f t="shared" si="6"/>
        <v>0</v>
      </c>
    </row>
    <row r="72" spans="2:15" s="133" customFormat="1">
      <c r="B72" s="16" t="s">
        <v>147</v>
      </c>
      <c r="C72" s="21"/>
      <c r="D72" s="17"/>
      <c r="E72" s="18"/>
      <c r="F72" s="19"/>
      <c r="G72" s="20"/>
      <c r="H72" s="20"/>
      <c r="I72" s="21">
        <f t="shared" si="6"/>
        <v>0</v>
      </c>
      <c r="J72" s="21">
        <f t="shared" si="6"/>
        <v>0</v>
      </c>
      <c r="K72" s="21">
        <f t="shared" si="6"/>
        <v>0</v>
      </c>
      <c r="L72" s="21">
        <f t="shared" si="6"/>
        <v>0</v>
      </c>
      <c r="M72" s="21">
        <f t="shared" si="6"/>
        <v>0</v>
      </c>
      <c r="N72" s="21">
        <f t="shared" si="6"/>
        <v>0</v>
      </c>
      <c r="O72" s="21">
        <f t="shared" si="6"/>
        <v>0</v>
      </c>
    </row>
    <row r="73" spans="2:15" s="133" customFormat="1">
      <c r="B73" s="16" t="s">
        <v>148</v>
      </c>
      <c r="C73" s="21"/>
      <c r="D73" s="17"/>
      <c r="E73" s="18"/>
      <c r="F73" s="19"/>
      <c r="G73" s="20"/>
      <c r="H73" s="20"/>
      <c r="I73" s="21">
        <f t="shared" si="6"/>
        <v>0</v>
      </c>
      <c r="J73" s="21">
        <f t="shared" si="6"/>
        <v>0</v>
      </c>
      <c r="K73" s="21">
        <f t="shared" si="6"/>
        <v>0</v>
      </c>
      <c r="L73" s="21">
        <f t="shared" si="6"/>
        <v>0</v>
      </c>
      <c r="M73" s="21">
        <f t="shared" si="6"/>
        <v>0</v>
      </c>
      <c r="N73" s="21">
        <f t="shared" si="6"/>
        <v>0</v>
      </c>
      <c r="O73" s="21">
        <f t="shared" si="6"/>
        <v>0</v>
      </c>
    </row>
    <row r="74" spans="2:15" s="133" customFormat="1">
      <c r="B74" s="16" t="s">
        <v>149</v>
      </c>
      <c r="C74" s="21"/>
      <c r="D74" s="17"/>
      <c r="E74" s="18"/>
      <c r="F74" s="19"/>
      <c r="G74" s="20"/>
      <c r="H74" s="20"/>
      <c r="I74" s="21">
        <f t="shared" si="6"/>
        <v>0</v>
      </c>
      <c r="J74" s="21">
        <f t="shared" si="6"/>
        <v>0</v>
      </c>
      <c r="K74" s="21">
        <f t="shared" si="6"/>
        <v>0</v>
      </c>
      <c r="L74" s="21">
        <f t="shared" si="6"/>
        <v>0</v>
      </c>
      <c r="M74" s="21">
        <f t="shared" si="6"/>
        <v>0</v>
      </c>
      <c r="N74" s="21">
        <f t="shared" si="6"/>
        <v>0</v>
      </c>
      <c r="O74" s="21">
        <f t="shared" si="6"/>
        <v>0</v>
      </c>
    </row>
    <row r="75" spans="2:15" s="133" customFormat="1">
      <c r="B75" s="16" t="s">
        <v>150</v>
      </c>
      <c r="C75" s="21"/>
      <c r="D75" s="17"/>
      <c r="E75" s="18"/>
      <c r="F75" s="19"/>
      <c r="G75" s="20"/>
      <c r="H75" s="20"/>
      <c r="I75" s="21">
        <f t="shared" ref="I75:O84" si="7">$E75</f>
        <v>0</v>
      </c>
      <c r="J75" s="21">
        <f t="shared" si="7"/>
        <v>0</v>
      </c>
      <c r="K75" s="21">
        <f t="shared" si="7"/>
        <v>0</v>
      </c>
      <c r="L75" s="21">
        <f t="shared" si="7"/>
        <v>0</v>
      </c>
      <c r="M75" s="21">
        <f t="shared" si="7"/>
        <v>0</v>
      </c>
      <c r="N75" s="21">
        <f t="shared" si="7"/>
        <v>0</v>
      </c>
      <c r="O75" s="21">
        <f t="shared" si="7"/>
        <v>0</v>
      </c>
    </row>
    <row r="76" spans="2:15" s="133" customFormat="1">
      <c r="B76" s="16" t="s">
        <v>151</v>
      </c>
      <c r="C76" s="21"/>
      <c r="D76" s="17"/>
      <c r="E76" s="18"/>
      <c r="F76" s="19"/>
      <c r="G76" s="20"/>
      <c r="H76" s="20"/>
      <c r="I76" s="21">
        <f t="shared" si="7"/>
        <v>0</v>
      </c>
      <c r="J76" s="21">
        <f t="shared" si="7"/>
        <v>0</v>
      </c>
      <c r="K76" s="21">
        <f t="shared" si="7"/>
        <v>0</v>
      </c>
      <c r="L76" s="21">
        <f t="shared" si="7"/>
        <v>0</v>
      </c>
      <c r="M76" s="21">
        <f t="shared" si="7"/>
        <v>0</v>
      </c>
      <c r="N76" s="21">
        <f t="shared" si="7"/>
        <v>0</v>
      </c>
      <c r="O76" s="21">
        <f t="shared" si="7"/>
        <v>0</v>
      </c>
    </row>
    <row r="77" spans="2:15" s="133" customFormat="1">
      <c r="B77" s="16" t="s">
        <v>152</v>
      </c>
      <c r="C77" s="21"/>
      <c r="D77" s="17"/>
      <c r="E77" s="18"/>
      <c r="F77" s="19"/>
      <c r="G77" s="20"/>
      <c r="H77" s="20"/>
      <c r="I77" s="21">
        <f t="shared" si="7"/>
        <v>0</v>
      </c>
      <c r="J77" s="21">
        <f t="shared" si="7"/>
        <v>0</v>
      </c>
      <c r="K77" s="21">
        <f t="shared" si="7"/>
        <v>0</v>
      </c>
      <c r="L77" s="21">
        <f t="shared" si="7"/>
        <v>0</v>
      </c>
      <c r="M77" s="21">
        <f t="shared" si="7"/>
        <v>0</v>
      </c>
      <c r="N77" s="21">
        <f t="shared" si="7"/>
        <v>0</v>
      </c>
      <c r="O77" s="21">
        <f t="shared" si="7"/>
        <v>0</v>
      </c>
    </row>
    <row r="78" spans="2:15" s="133" customFormat="1">
      <c r="B78" s="16" t="s">
        <v>153</v>
      </c>
      <c r="C78" s="21"/>
      <c r="D78" s="17"/>
      <c r="E78" s="18"/>
      <c r="F78" s="19"/>
      <c r="G78" s="20"/>
      <c r="H78" s="20"/>
      <c r="I78" s="21">
        <f t="shared" si="7"/>
        <v>0</v>
      </c>
      <c r="J78" s="21">
        <f t="shared" si="7"/>
        <v>0</v>
      </c>
      <c r="K78" s="21">
        <f t="shared" si="7"/>
        <v>0</v>
      </c>
      <c r="L78" s="21">
        <f t="shared" si="7"/>
        <v>0</v>
      </c>
      <c r="M78" s="21">
        <f t="shared" si="7"/>
        <v>0</v>
      </c>
      <c r="N78" s="21">
        <f t="shared" si="7"/>
        <v>0</v>
      </c>
      <c r="O78" s="21">
        <f t="shared" si="7"/>
        <v>0</v>
      </c>
    </row>
    <row r="79" spans="2:15" s="133" customFormat="1">
      <c r="B79" s="16" t="s">
        <v>154</v>
      </c>
      <c r="C79" s="21"/>
      <c r="D79" s="17"/>
      <c r="E79" s="18"/>
      <c r="F79" s="19"/>
      <c r="G79" s="20"/>
      <c r="H79" s="20"/>
      <c r="I79" s="21">
        <f t="shared" si="7"/>
        <v>0</v>
      </c>
      <c r="J79" s="21">
        <f t="shared" si="7"/>
        <v>0</v>
      </c>
      <c r="K79" s="21">
        <f t="shared" si="7"/>
        <v>0</v>
      </c>
      <c r="L79" s="21">
        <f t="shared" si="7"/>
        <v>0</v>
      </c>
      <c r="M79" s="21">
        <f t="shared" si="7"/>
        <v>0</v>
      </c>
      <c r="N79" s="21">
        <f t="shared" si="7"/>
        <v>0</v>
      </c>
      <c r="O79" s="21">
        <f t="shared" si="7"/>
        <v>0</v>
      </c>
    </row>
    <row r="80" spans="2:15" s="133" customFormat="1">
      <c r="B80" s="16" t="s">
        <v>155</v>
      </c>
      <c r="C80" s="21"/>
      <c r="D80" s="17"/>
      <c r="E80" s="18"/>
      <c r="F80" s="19"/>
      <c r="G80" s="20"/>
      <c r="H80" s="20"/>
      <c r="I80" s="21">
        <f t="shared" si="7"/>
        <v>0</v>
      </c>
      <c r="J80" s="21">
        <f t="shared" si="7"/>
        <v>0</v>
      </c>
      <c r="K80" s="21">
        <f t="shared" si="7"/>
        <v>0</v>
      </c>
      <c r="L80" s="21">
        <f t="shared" si="7"/>
        <v>0</v>
      </c>
      <c r="M80" s="21">
        <f t="shared" si="7"/>
        <v>0</v>
      </c>
      <c r="N80" s="21">
        <f t="shared" si="7"/>
        <v>0</v>
      </c>
      <c r="O80" s="21">
        <f t="shared" si="7"/>
        <v>0</v>
      </c>
    </row>
    <row r="81" spans="2:15" s="133" customFormat="1">
      <c r="B81" s="16" t="s">
        <v>156</v>
      </c>
      <c r="C81" s="21"/>
      <c r="D81" s="17"/>
      <c r="E81" s="18"/>
      <c r="F81" s="19"/>
      <c r="G81" s="20"/>
      <c r="H81" s="20"/>
      <c r="I81" s="21">
        <f t="shared" si="7"/>
        <v>0</v>
      </c>
      <c r="J81" s="21">
        <f t="shared" si="7"/>
        <v>0</v>
      </c>
      <c r="K81" s="21">
        <f t="shared" si="7"/>
        <v>0</v>
      </c>
      <c r="L81" s="21">
        <f t="shared" si="7"/>
        <v>0</v>
      </c>
      <c r="M81" s="21">
        <f t="shared" si="7"/>
        <v>0</v>
      </c>
      <c r="N81" s="21">
        <f t="shared" si="7"/>
        <v>0</v>
      </c>
      <c r="O81" s="21">
        <f t="shared" si="7"/>
        <v>0</v>
      </c>
    </row>
    <row r="82" spans="2:15" s="133" customFormat="1">
      <c r="B82" s="16" t="s">
        <v>157</v>
      </c>
      <c r="C82" s="21"/>
      <c r="D82" s="17"/>
      <c r="E82" s="18"/>
      <c r="F82" s="19"/>
      <c r="G82" s="20"/>
      <c r="H82" s="20"/>
      <c r="I82" s="21">
        <f t="shared" si="7"/>
        <v>0</v>
      </c>
      <c r="J82" s="21">
        <f t="shared" si="7"/>
        <v>0</v>
      </c>
      <c r="K82" s="21">
        <f t="shared" si="7"/>
        <v>0</v>
      </c>
      <c r="L82" s="21">
        <f t="shared" si="7"/>
        <v>0</v>
      </c>
      <c r="M82" s="21">
        <f t="shared" si="7"/>
        <v>0</v>
      </c>
      <c r="N82" s="21">
        <f t="shared" si="7"/>
        <v>0</v>
      </c>
      <c r="O82" s="21">
        <f t="shared" si="7"/>
        <v>0</v>
      </c>
    </row>
    <row r="83" spans="2:15" s="133" customFormat="1">
      <c r="B83" s="16" t="s">
        <v>158</v>
      </c>
      <c r="C83" s="21"/>
      <c r="D83" s="17"/>
      <c r="E83" s="18"/>
      <c r="F83" s="19"/>
      <c r="G83" s="20"/>
      <c r="H83" s="20"/>
      <c r="I83" s="21">
        <f t="shared" si="7"/>
        <v>0</v>
      </c>
      <c r="J83" s="21">
        <f t="shared" si="7"/>
        <v>0</v>
      </c>
      <c r="K83" s="21">
        <f t="shared" si="7"/>
        <v>0</v>
      </c>
      <c r="L83" s="21">
        <f t="shared" si="7"/>
        <v>0</v>
      </c>
      <c r="M83" s="21">
        <f t="shared" si="7"/>
        <v>0</v>
      </c>
      <c r="N83" s="21">
        <f t="shared" si="7"/>
        <v>0</v>
      </c>
      <c r="O83" s="21">
        <f t="shared" si="7"/>
        <v>0</v>
      </c>
    </row>
    <row r="84" spans="2:15" s="133" customFormat="1">
      <c r="B84" s="16" t="s">
        <v>159</v>
      </c>
      <c r="C84" s="21"/>
      <c r="D84" s="17"/>
      <c r="E84" s="18"/>
      <c r="F84" s="19"/>
      <c r="G84" s="20"/>
      <c r="H84" s="20"/>
      <c r="I84" s="21">
        <f t="shared" si="7"/>
        <v>0</v>
      </c>
      <c r="J84" s="21">
        <f t="shared" si="7"/>
        <v>0</v>
      </c>
      <c r="K84" s="21">
        <f t="shared" si="7"/>
        <v>0</v>
      </c>
      <c r="L84" s="21">
        <f t="shared" si="7"/>
        <v>0</v>
      </c>
      <c r="M84" s="21">
        <f t="shared" si="7"/>
        <v>0</v>
      </c>
      <c r="N84" s="21">
        <f t="shared" si="7"/>
        <v>0</v>
      </c>
      <c r="O84" s="21">
        <f t="shared" si="7"/>
        <v>0</v>
      </c>
    </row>
    <row r="85" spans="2:15" s="133" customFormat="1">
      <c r="B85" s="16" t="s">
        <v>160</v>
      </c>
      <c r="C85" s="21"/>
      <c r="D85" s="17"/>
      <c r="E85" s="18"/>
      <c r="F85" s="19"/>
      <c r="G85" s="20"/>
      <c r="H85" s="20"/>
      <c r="I85" s="21">
        <f t="shared" ref="I85:O94" si="8">$E85</f>
        <v>0</v>
      </c>
      <c r="J85" s="21">
        <f t="shared" si="8"/>
        <v>0</v>
      </c>
      <c r="K85" s="21">
        <f t="shared" si="8"/>
        <v>0</v>
      </c>
      <c r="L85" s="21">
        <f t="shared" si="8"/>
        <v>0</v>
      </c>
      <c r="M85" s="21">
        <f t="shared" si="8"/>
        <v>0</v>
      </c>
      <c r="N85" s="21">
        <f t="shared" si="8"/>
        <v>0</v>
      </c>
      <c r="O85" s="21">
        <f t="shared" si="8"/>
        <v>0</v>
      </c>
    </row>
    <row r="86" spans="2:15" s="133" customFormat="1">
      <c r="B86" s="16" t="s">
        <v>161</v>
      </c>
      <c r="C86" s="21"/>
      <c r="D86" s="17"/>
      <c r="E86" s="18"/>
      <c r="F86" s="19"/>
      <c r="G86" s="20"/>
      <c r="H86" s="20"/>
      <c r="I86" s="21">
        <f t="shared" si="8"/>
        <v>0</v>
      </c>
      <c r="J86" s="21">
        <f t="shared" si="8"/>
        <v>0</v>
      </c>
      <c r="K86" s="21">
        <f t="shared" si="8"/>
        <v>0</v>
      </c>
      <c r="L86" s="21">
        <f t="shared" si="8"/>
        <v>0</v>
      </c>
      <c r="M86" s="21">
        <f t="shared" si="8"/>
        <v>0</v>
      </c>
      <c r="N86" s="21">
        <f t="shared" si="8"/>
        <v>0</v>
      </c>
      <c r="O86" s="21">
        <f t="shared" si="8"/>
        <v>0</v>
      </c>
    </row>
    <row r="87" spans="2:15" s="133" customFormat="1">
      <c r="B87" s="16" t="s">
        <v>162</v>
      </c>
      <c r="C87" s="21"/>
      <c r="D87" s="17"/>
      <c r="E87" s="18"/>
      <c r="F87" s="19"/>
      <c r="G87" s="20"/>
      <c r="H87" s="20"/>
      <c r="I87" s="21">
        <f t="shared" si="8"/>
        <v>0</v>
      </c>
      <c r="J87" s="21">
        <f t="shared" si="8"/>
        <v>0</v>
      </c>
      <c r="K87" s="21">
        <f t="shared" si="8"/>
        <v>0</v>
      </c>
      <c r="L87" s="21">
        <f t="shared" si="8"/>
        <v>0</v>
      </c>
      <c r="M87" s="21">
        <f t="shared" si="8"/>
        <v>0</v>
      </c>
      <c r="N87" s="21">
        <f t="shared" si="8"/>
        <v>0</v>
      </c>
      <c r="O87" s="21">
        <f t="shared" si="8"/>
        <v>0</v>
      </c>
    </row>
    <row r="88" spans="2:15" s="133" customFormat="1">
      <c r="B88" s="16" t="s">
        <v>163</v>
      </c>
      <c r="C88" s="21"/>
      <c r="D88" s="17"/>
      <c r="E88" s="18"/>
      <c r="F88" s="19"/>
      <c r="G88" s="20"/>
      <c r="H88" s="20"/>
      <c r="I88" s="21">
        <f t="shared" si="8"/>
        <v>0</v>
      </c>
      <c r="J88" s="21">
        <f t="shared" si="8"/>
        <v>0</v>
      </c>
      <c r="K88" s="21">
        <f t="shared" si="8"/>
        <v>0</v>
      </c>
      <c r="L88" s="21">
        <f t="shared" si="8"/>
        <v>0</v>
      </c>
      <c r="M88" s="21">
        <f t="shared" si="8"/>
        <v>0</v>
      </c>
      <c r="N88" s="21">
        <f t="shared" si="8"/>
        <v>0</v>
      </c>
      <c r="O88" s="21">
        <f t="shared" si="8"/>
        <v>0</v>
      </c>
    </row>
    <row r="89" spans="2:15" s="133" customFormat="1">
      <c r="B89" s="16" t="s">
        <v>164</v>
      </c>
      <c r="C89" s="21"/>
      <c r="D89" s="17"/>
      <c r="E89" s="18"/>
      <c r="F89" s="19"/>
      <c r="G89" s="20"/>
      <c r="H89" s="20"/>
      <c r="I89" s="21">
        <f t="shared" si="8"/>
        <v>0</v>
      </c>
      <c r="J89" s="21">
        <f t="shared" si="8"/>
        <v>0</v>
      </c>
      <c r="K89" s="21">
        <f t="shared" si="8"/>
        <v>0</v>
      </c>
      <c r="L89" s="21">
        <f t="shared" si="8"/>
        <v>0</v>
      </c>
      <c r="M89" s="21">
        <f t="shared" si="8"/>
        <v>0</v>
      </c>
      <c r="N89" s="21">
        <f t="shared" si="8"/>
        <v>0</v>
      </c>
      <c r="O89" s="21">
        <f t="shared" si="8"/>
        <v>0</v>
      </c>
    </row>
    <row r="90" spans="2:15" s="133" customFormat="1">
      <c r="B90" s="16" t="s">
        <v>165</v>
      </c>
      <c r="C90" s="21"/>
      <c r="D90" s="17"/>
      <c r="E90" s="18"/>
      <c r="F90" s="19"/>
      <c r="G90" s="20"/>
      <c r="H90" s="20"/>
      <c r="I90" s="21">
        <f t="shared" si="8"/>
        <v>0</v>
      </c>
      <c r="J90" s="21">
        <f t="shared" si="8"/>
        <v>0</v>
      </c>
      <c r="K90" s="21">
        <f t="shared" si="8"/>
        <v>0</v>
      </c>
      <c r="L90" s="21">
        <f t="shared" si="8"/>
        <v>0</v>
      </c>
      <c r="M90" s="21">
        <f t="shared" si="8"/>
        <v>0</v>
      </c>
      <c r="N90" s="21">
        <f t="shared" si="8"/>
        <v>0</v>
      </c>
      <c r="O90" s="21">
        <f t="shared" si="8"/>
        <v>0</v>
      </c>
    </row>
    <row r="91" spans="2:15" s="133" customFormat="1">
      <c r="B91" s="16" t="s">
        <v>166</v>
      </c>
      <c r="C91" s="21"/>
      <c r="D91" s="17"/>
      <c r="E91" s="18"/>
      <c r="F91" s="19"/>
      <c r="G91" s="20"/>
      <c r="H91" s="20"/>
      <c r="I91" s="21">
        <f t="shared" si="8"/>
        <v>0</v>
      </c>
      <c r="J91" s="21">
        <f t="shared" si="8"/>
        <v>0</v>
      </c>
      <c r="K91" s="21">
        <f t="shared" si="8"/>
        <v>0</v>
      </c>
      <c r="L91" s="21">
        <f t="shared" si="8"/>
        <v>0</v>
      </c>
      <c r="M91" s="21">
        <f t="shared" si="8"/>
        <v>0</v>
      </c>
      <c r="N91" s="21">
        <f t="shared" si="8"/>
        <v>0</v>
      </c>
      <c r="O91" s="21">
        <f t="shared" si="8"/>
        <v>0</v>
      </c>
    </row>
    <row r="92" spans="2:15" s="133" customFormat="1">
      <c r="B92" s="16" t="s">
        <v>167</v>
      </c>
      <c r="C92" s="21"/>
      <c r="D92" s="17"/>
      <c r="E92" s="18"/>
      <c r="F92" s="19"/>
      <c r="G92" s="20"/>
      <c r="H92" s="20"/>
      <c r="I92" s="21">
        <f t="shared" si="8"/>
        <v>0</v>
      </c>
      <c r="J92" s="21">
        <f t="shared" si="8"/>
        <v>0</v>
      </c>
      <c r="K92" s="21">
        <f t="shared" si="8"/>
        <v>0</v>
      </c>
      <c r="L92" s="21">
        <f t="shared" si="8"/>
        <v>0</v>
      </c>
      <c r="M92" s="21">
        <f t="shared" si="8"/>
        <v>0</v>
      </c>
      <c r="N92" s="21">
        <f t="shared" si="8"/>
        <v>0</v>
      </c>
      <c r="O92" s="21">
        <f t="shared" si="8"/>
        <v>0</v>
      </c>
    </row>
    <row r="93" spans="2:15" s="133" customFormat="1">
      <c r="B93" s="16" t="s">
        <v>168</v>
      </c>
      <c r="C93" s="21"/>
      <c r="D93" s="17"/>
      <c r="E93" s="18"/>
      <c r="F93" s="19"/>
      <c r="G93" s="20"/>
      <c r="H93" s="20"/>
      <c r="I93" s="21">
        <f t="shared" si="8"/>
        <v>0</v>
      </c>
      <c r="J93" s="21">
        <f t="shared" si="8"/>
        <v>0</v>
      </c>
      <c r="K93" s="21">
        <f t="shared" si="8"/>
        <v>0</v>
      </c>
      <c r="L93" s="21">
        <f t="shared" si="8"/>
        <v>0</v>
      </c>
      <c r="M93" s="21">
        <f t="shared" si="8"/>
        <v>0</v>
      </c>
      <c r="N93" s="21">
        <f t="shared" si="8"/>
        <v>0</v>
      </c>
      <c r="O93" s="21">
        <f t="shared" si="8"/>
        <v>0</v>
      </c>
    </row>
    <row r="94" spans="2:15" s="133" customFormat="1">
      <c r="B94" s="16" t="s">
        <v>169</v>
      </c>
      <c r="C94" s="21"/>
      <c r="D94" s="17"/>
      <c r="E94" s="18"/>
      <c r="F94" s="19"/>
      <c r="G94" s="20"/>
      <c r="H94" s="20"/>
      <c r="I94" s="21">
        <f t="shared" si="8"/>
        <v>0</v>
      </c>
      <c r="J94" s="21">
        <f t="shared" si="8"/>
        <v>0</v>
      </c>
      <c r="K94" s="21">
        <f t="shared" si="8"/>
        <v>0</v>
      </c>
      <c r="L94" s="21">
        <f t="shared" si="8"/>
        <v>0</v>
      </c>
      <c r="M94" s="21">
        <f t="shared" si="8"/>
        <v>0</v>
      </c>
      <c r="N94" s="21">
        <f t="shared" si="8"/>
        <v>0</v>
      </c>
      <c r="O94" s="21">
        <f t="shared" si="8"/>
        <v>0</v>
      </c>
    </row>
    <row r="95" spans="2:15" s="133" customFormat="1">
      <c r="B95" s="16" t="s">
        <v>170</v>
      </c>
      <c r="C95" s="21"/>
      <c r="D95" s="17"/>
      <c r="E95" s="18"/>
      <c r="F95" s="19"/>
      <c r="G95" s="20"/>
      <c r="H95" s="20"/>
      <c r="I95" s="21">
        <f t="shared" ref="I95:O104" si="9">$E95</f>
        <v>0</v>
      </c>
      <c r="J95" s="21">
        <f t="shared" si="9"/>
        <v>0</v>
      </c>
      <c r="K95" s="21">
        <f t="shared" si="9"/>
        <v>0</v>
      </c>
      <c r="L95" s="21">
        <f t="shared" si="9"/>
        <v>0</v>
      </c>
      <c r="M95" s="21">
        <f t="shared" si="9"/>
        <v>0</v>
      </c>
      <c r="N95" s="21">
        <f t="shared" si="9"/>
        <v>0</v>
      </c>
      <c r="O95" s="21">
        <f t="shared" si="9"/>
        <v>0</v>
      </c>
    </row>
    <row r="96" spans="2:15" s="133" customFormat="1">
      <c r="B96" s="16" t="s">
        <v>171</v>
      </c>
      <c r="C96" s="21"/>
      <c r="D96" s="17"/>
      <c r="E96" s="18"/>
      <c r="F96" s="19"/>
      <c r="G96" s="20"/>
      <c r="H96" s="20"/>
      <c r="I96" s="21">
        <f t="shared" si="9"/>
        <v>0</v>
      </c>
      <c r="J96" s="21">
        <f t="shared" si="9"/>
        <v>0</v>
      </c>
      <c r="K96" s="21">
        <f t="shared" si="9"/>
        <v>0</v>
      </c>
      <c r="L96" s="21">
        <f t="shared" si="9"/>
        <v>0</v>
      </c>
      <c r="M96" s="21">
        <f t="shared" si="9"/>
        <v>0</v>
      </c>
      <c r="N96" s="21">
        <f t="shared" si="9"/>
        <v>0</v>
      </c>
      <c r="O96" s="21">
        <f t="shared" si="9"/>
        <v>0</v>
      </c>
    </row>
    <row r="97" spans="2:15" s="133" customFormat="1">
      <c r="B97" s="16" t="s">
        <v>172</v>
      </c>
      <c r="C97" s="21"/>
      <c r="D97" s="17"/>
      <c r="E97" s="18"/>
      <c r="F97" s="19"/>
      <c r="G97" s="20"/>
      <c r="H97" s="20"/>
      <c r="I97" s="21">
        <f t="shared" si="9"/>
        <v>0</v>
      </c>
      <c r="J97" s="21">
        <f t="shared" si="9"/>
        <v>0</v>
      </c>
      <c r="K97" s="21">
        <f t="shared" si="9"/>
        <v>0</v>
      </c>
      <c r="L97" s="21">
        <f t="shared" si="9"/>
        <v>0</v>
      </c>
      <c r="M97" s="21">
        <f t="shared" si="9"/>
        <v>0</v>
      </c>
      <c r="N97" s="21">
        <f t="shared" si="9"/>
        <v>0</v>
      </c>
      <c r="O97" s="21">
        <f t="shared" si="9"/>
        <v>0</v>
      </c>
    </row>
    <row r="98" spans="2:15" s="133" customFormat="1">
      <c r="B98" s="16" t="s">
        <v>173</v>
      </c>
      <c r="C98" s="21"/>
      <c r="D98" s="17"/>
      <c r="E98" s="18"/>
      <c r="F98" s="19"/>
      <c r="G98" s="20"/>
      <c r="H98" s="20"/>
      <c r="I98" s="21">
        <f t="shared" si="9"/>
        <v>0</v>
      </c>
      <c r="J98" s="21">
        <f t="shared" si="9"/>
        <v>0</v>
      </c>
      <c r="K98" s="21">
        <f t="shared" si="9"/>
        <v>0</v>
      </c>
      <c r="L98" s="21">
        <f t="shared" si="9"/>
        <v>0</v>
      </c>
      <c r="M98" s="21">
        <f t="shared" si="9"/>
        <v>0</v>
      </c>
      <c r="N98" s="21">
        <f t="shared" si="9"/>
        <v>0</v>
      </c>
      <c r="O98" s="21">
        <f t="shared" si="9"/>
        <v>0</v>
      </c>
    </row>
    <row r="99" spans="2:15" s="133" customFormat="1">
      <c r="B99" s="16" t="s">
        <v>174</v>
      </c>
      <c r="C99" s="21"/>
      <c r="D99" s="17"/>
      <c r="E99" s="18"/>
      <c r="F99" s="19"/>
      <c r="G99" s="20"/>
      <c r="H99" s="20"/>
      <c r="I99" s="21">
        <f t="shared" si="9"/>
        <v>0</v>
      </c>
      <c r="J99" s="21">
        <f t="shared" si="9"/>
        <v>0</v>
      </c>
      <c r="K99" s="21">
        <f t="shared" si="9"/>
        <v>0</v>
      </c>
      <c r="L99" s="21">
        <f t="shared" si="9"/>
        <v>0</v>
      </c>
      <c r="M99" s="21">
        <f t="shared" si="9"/>
        <v>0</v>
      </c>
      <c r="N99" s="21">
        <f t="shared" si="9"/>
        <v>0</v>
      </c>
      <c r="O99" s="21">
        <f t="shared" si="9"/>
        <v>0</v>
      </c>
    </row>
    <row r="100" spans="2:15" s="133" customFormat="1">
      <c r="B100" s="16" t="s">
        <v>175</v>
      </c>
      <c r="C100" s="21"/>
      <c r="D100" s="17"/>
      <c r="E100" s="18"/>
      <c r="F100" s="19"/>
      <c r="G100" s="20"/>
      <c r="H100" s="20"/>
      <c r="I100" s="21">
        <f t="shared" si="9"/>
        <v>0</v>
      </c>
      <c r="J100" s="21">
        <f t="shared" si="9"/>
        <v>0</v>
      </c>
      <c r="K100" s="21">
        <f t="shared" si="9"/>
        <v>0</v>
      </c>
      <c r="L100" s="21">
        <f t="shared" si="9"/>
        <v>0</v>
      </c>
      <c r="M100" s="21">
        <f t="shared" si="9"/>
        <v>0</v>
      </c>
      <c r="N100" s="21">
        <f t="shared" si="9"/>
        <v>0</v>
      </c>
      <c r="O100" s="21">
        <f t="shared" si="9"/>
        <v>0</v>
      </c>
    </row>
    <row r="101" spans="2:15" s="133" customFormat="1">
      <c r="B101" s="16" t="s">
        <v>176</v>
      </c>
      <c r="C101" s="21"/>
      <c r="D101" s="17"/>
      <c r="E101" s="18"/>
      <c r="F101" s="19"/>
      <c r="G101" s="20"/>
      <c r="H101" s="20"/>
      <c r="I101" s="21">
        <f t="shared" si="9"/>
        <v>0</v>
      </c>
      <c r="J101" s="21">
        <f t="shared" si="9"/>
        <v>0</v>
      </c>
      <c r="K101" s="21">
        <f t="shared" si="9"/>
        <v>0</v>
      </c>
      <c r="L101" s="21">
        <f t="shared" si="9"/>
        <v>0</v>
      </c>
      <c r="M101" s="21">
        <f t="shared" si="9"/>
        <v>0</v>
      </c>
      <c r="N101" s="21">
        <f t="shared" si="9"/>
        <v>0</v>
      </c>
      <c r="O101" s="21">
        <f t="shared" si="9"/>
        <v>0</v>
      </c>
    </row>
    <row r="102" spans="2:15" s="133" customFormat="1">
      <c r="B102" s="16" t="s">
        <v>177</v>
      </c>
      <c r="C102" s="21"/>
      <c r="D102" s="17"/>
      <c r="E102" s="18"/>
      <c r="F102" s="19"/>
      <c r="G102" s="20"/>
      <c r="H102" s="20"/>
      <c r="I102" s="21">
        <f t="shared" si="9"/>
        <v>0</v>
      </c>
      <c r="J102" s="21">
        <f t="shared" si="9"/>
        <v>0</v>
      </c>
      <c r="K102" s="21">
        <f t="shared" si="9"/>
        <v>0</v>
      </c>
      <c r="L102" s="21">
        <f t="shared" si="9"/>
        <v>0</v>
      </c>
      <c r="M102" s="21">
        <f t="shared" si="9"/>
        <v>0</v>
      </c>
      <c r="N102" s="21">
        <f t="shared" si="9"/>
        <v>0</v>
      </c>
      <c r="O102" s="21">
        <f t="shared" si="9"/>
        <v>0</v>
      </c>
    </row>
    <row r="103" spans="2:15" s="133" customFormat="1">
      <c r="B103" s="16" t="s">
        <v>178</v>
      </c>
      <c r="C103" s="21"/>
      <c r="D103" s="17"/>
      <c r="E103" s="18"/>
      <c r="F103" s="19"/>
      <c r="G103" s="20"/>
      <c r="H103" s="20"/>
      <c r="I103" s="21">
        <f t="shared" si="9"/>
        <v>0</v>
      </c>
      <c r="J103" s="21">
        <f t="shared" si="9"/>
        <v>0</v>
      </c>
      <c r="K103" s="21">
        <f t="shared" si="9"/>
        <v>0</v>
      </c>
      <c r="L103" s="21">
        <f t="shared" si="9"/>
        <v>0</v>
      </c>
      <c r="M103" s="21">
        <f t="shared" si="9"/>
        <v>0</v>
      </c>
      <c r="N103" s="21">
        <f t="shared" si="9"/>
        <v>0</v>
      </c>
      <c r="O103" s="21">
        <f t="shared" si="9"/>
        <v>0</v>
      </c>
    </row>
    <row r="104" spans="2:15" s="133" customFormat="1">
      <c r="B104" s="16" t="s">
        <v>179</v>
      </c>
      <c r="C104" s="21"/>
      <c r="D104" s="17"/>
      <c r="E104" s="18"/>
      <c r="F104" s="19"/>
      <c r="G104" s="20"/>
      <c r="H104" s="20"/>
      <c r="I104" s="21">
        <f t="shared" si="9"/>
        <v>0</v>
      </c>
      <c r="J104" s="21">
        <f t="shared" si="9"/>
        <v>0</v>
      </c>
      <c r="K104" s="21">
        <f t="shared" si="9"/>
        <v>0</v>
      </c>
      <c r="L104" s="21">
        <f t="shared" si="9"/>
        <v>0</v>
      </c>
      <c r="M104" s="21">
        <f t="shared" si="9"/>
        <v>0</v>
      </c>
      <c r="N104" s="21">
        <f t="shared" si="9"/>
        <v>0</v>
      </c>
      <c r="O104" s="21">
        <f t="shared" si="9"/>
        <v>0</v>
      </c>
    </row>
    <row r="105" spans="2:15" s="133" customFormat="1">
      <c r="B105" s="16" t="s">
        <v>180</v>
      </c>
      <c r="C105" s="21"/>
      <c r="D105" s="17"/>
      <c r="E105" s="18"/>
      <c r="F105" s="19"/>
      <c r="G105" s="20"/>
      <c r="H105" s="20"/>
      <c r="I105" s="21">
        <f t="shared" ref="I105:O114" si="10">$E105</f>
        <v>0</v>
      </c>
      <c r="J105" s="21">
        <f t="shared" si="10"/>
        <v>0</v>
      </c>
      <c r="K105" s="21">
        <f t="shared" si="10"/>
        <v>0</v>
      </c>
      <c r="L105" s="21">
        <f t="shared" si="10"/>
        <v>0</v>
      </c>
      <c r="M105" s="21">
        <f t="shared" si="10"/>
        <v>0</v>
      </c>
      <c r="N105" s="21">
        <f t="shared" si="10"/>
        <v>0</v>
      </c>
      <c r="O105" s="21">
        <f t="shared" si="10"/>
        <v>0</v>
      </c>
    </row>
    <row r="106" spans="2:15" s="133" customFormat="1">
      <c r="B106" s="16" t="s">
        <v>181</v>
      </c>
      <c r="C106" s="21"/>
      <c r="D106" s="17"/>
      <c r="E106" s="18"/>
      <c r="F106" s="19"/>
      <c r="G106" s="20"/>
      <c r="H106" s="20"/>
      <c r="I106" s="21">
        <f t="shared" si="10"/>
        <v>0</v>
      </c>
      <c r="J106" s="21">
        <f t="shared" si="10"/>
        <v>0</v>
      </c>
      <c r="K106" s="21">
        <f t="shared" si="10"/>
        <v>0</v>
      </c>
      <c r="L106" s="21">
        <f t="shared" si="10"/>
        <v>0</v>
      </c>
      <c r="M106" s="21">
        <f t="shared" si="10"/>
        <v>0</v>
      </c>
      <c r="N106" s="21">
        <f t="shared" si="10"/>
        <v>0</v>
      </c>
      <c r="O106" s="21">
        <f t="shared" si="10"/>
        <v>0</v>
      </c>
    </row>
    <row r="107" spans="2:15" s="133" customFormat="1">
      <c r="B107" s="16" t="s">
        <v>182</v>
      </c>
      <c r="C107" s="21"/>
      <c r="D107" s="17"/>
      <c r="E107" s="18"/>
      <c r="F107" s="19"/>
      <c r="G107" s="20"/>
      <c r="H107" s="20"/>
      <c r="I107" s="21">
        <f t="shared" si="10"/>
        <v>0</v>
      </c>
      <c r="J107" s="21">
        <f t="shared" si="10"/>
        <v>0</v>
      </c>
      <c r="K107" s="21">
        <f t="shared" si="10"/>
        <v>0</v>
      </c>
      <c r="L107" s="21">
        <f t="shared" si="10"/>
        <v>0</v>
      </c>
      <c r="M107" s="21">
        <f t="shared" si="10"/>
        <v>0</v>
      </c>
      <c r="N107" s="21">
        <f t="shared" si="10"/>
        <v>0</v>
      </c>
      <c r="O107" s="21">
        <f t="shared" si="10"/>
        <v>0</v>
      </c>
    </row>
    <row r="108" spans="2:15" s="133" customFormat="1">
      <c r="B108" s="16" t="s">
        <v>183</v>
      </c>
      <c r="C108" s="21"/>
      <c r="D108" s="17"/>
      <c r="E108" s="18"/>
      <c r="F108" s="19"/>
      <c r="G108" s="20"/>
      <c r="H108" s="20"/>
      <c r="I108" s="21">
        <f t="shared" si="10"/>
        <v>0</v>
      </c>
      <c r="J108" s="21">
        <f t="shared" si="10"/>
        <v>0</v>
      </c>
      <c r="K108" s="21">
        <f t="shared" si="10"/>
        <v>0</v>
      </c>
      <c r="L108" s="21">
        <f t="shared" si="10"/>
        <v>0</v>
      </c>
      <c r="M108" s="21">
        <f t="shared" si="10"/>
        <v>0</v>
      </c>
      <c r="N108" s="21">
        <f t="shared" si="10"/>
        <v>0</v>
      </c>
      <c r="O108" s="21">
        <f t="shared" si="10"/>
        <v>0</v>
      </c>
    </row>
    <row r="109" spans="2:15" s="133" customFormat="1">
      <c r="B109" s="16" t="s">
        <v>184</v>
      </c>
      <c r="C109" s="21"/>
      <c r="D109" s="17"/>
      <c r="E109" s="18"/>
      <c r="F109" s="19"/>
      <c r="G109" s="20"/>
      <c r="H109" s="20"/>
      <c r="I109" s="21">
        <f t="shared" si="10"/>
        <v>0</v>
      </c>
      <c r="J109" s="21">
        <f t="shared" si="10"/>
        <v>0</v>
      </c>
      <c r="K109" s="21">
        <f t="shared" si="10"/>
        <v>0</v>
      </c>
      <c r="L109" s="21">
        <f t="shared" si="10"/>
        <v>0</v>
      </c>
      <c r="M109" s="21">
        <f t="shared" si="10"/>
        <v>0</v>
      </c>
      <c r="N109" s="21">
        <f t="shared" si="10"/>
        <v>0</v>
      </c>
      <c r="O109" s="21">
        <f t="shared" si="10"/>
        <v>0</v>
      </c>
    </row>
    <row r="110" spans="2:15" s="133" customFormat="1">
      <c r="B110" s="16" t="s">
        <v>185</v>
      </c>
      <c r="C110" s="21"/>
      <c r="D110" s="17"/>
      <c r="E110" s="18"/>
      <c r="F110" s="19"/>
      <c r="G110" s="20"/>
      <c r="H110" s="20"/>
      <c r="I110" s="21">
        <f t="shared" si="10"/>
        <v>0</v>
      </c>
      <c r="J110" s="21">
        <f t="shared" si="10"/>
        <v>0</v>
      </c>
      <c r="K110" s="21">
        <f t="shared" si="10"/>
        <v>0</v>
      </c>
      <c r="L110" s="21">
        <f t="shared" si="10"/>
        <v>0</v>
      </c>
      <c r="M110" s="21">
        <f t="shared" si="10"/>
        <v>0</v>
      </c>
      <c r="N110" s="21">
        <f t="shared" si="10"/>
        <v>0</v>
      </c>
      <c r="O110" s="21">
        <f t="shared" si="10"/>
        <v>0</v>
      </c>
    </row>
    <row r="111" spans="2:15" s="133" customFormat="1">
      <c r="B111" s="16" t="s">
        <v>186</v>
      </c>
      <c r="C111" s="21"/>
      <c r="D111" s="17"/>
      <c r="E111" s="18"/>
      <c r="F111" s="19"/>
      <c r="G111" s="20"/>
      <c r="H111" s="20"/>
      <c r="I111" s="21">
        <f t="shared" si="10"/>
        <v>0</v>
      </c>
      <c r="J111" s="21">
        <f t="shared" si="10"/>
        <v>0</v>
      </c>
      <c r="K111" s="21">
        <f t="shared" si="10"/>
        <v>0</v>
      </c>
      <c r="L111" s="21">
        <f t="shared" si="10"/>
        <v>0</v>
      </c>
      <c r="M111" s="21">
        <f t="shared" si="10"/>
        <v>0</v>
      </c>
      <c r="N111" s="21">
        <f t="shared" si="10"/>
        <v>0</v>
      </c>
      <c r="O111" s="21">
        <f t="shared" si="10"/>
        <v>0</v>
      </c>
    </row>
    <row r="112" spans="2:15" s="133" customFormat="1">
      <c r="B112" s="16" t="s">
        <v>187</v>
      </c>
      <c r="C112" s="21"/>
      <c r="D112" s="17"/>
      <c r="E112" s="18"/>
      <c r="F112" s="19"/>
      <c r="G112" s="20"/>
      <c r="H112" s="20"/>
      <c r="I112" s="21">
        <f t="shared" si="10"/>
        <v>0</v>
      </c>
      <c r="J112" s="21">
        <f t="shared" si="10"/>
        <v>0</v>
      </c>
      <c r="K112" s="21">
        <f t="shared" si="10"/>
        <v>0</v>
      </c>
      <c r="L112" s="21">
        <f t="shared" si="10"/>
        <v>0</v>
      </c>
      <c r="M112" s="21">
        <f t="shared" si="10"/>
        <v>0</v>
      </c>
      <c r="N112" s="21">
        <f t="shared" si="10"/>
        <v>0</v>
      </c>
      <c r="O112" s="21">
        <f t="shared" si="10"/>
        <v>0</v>
      </c>
    </row>
    <row r="113" spans="2:15" s="133" customFormat="1">
      <c r="B113" s="16" t="s">
        <v>188</v>
      </c>
      <c r="C113" s="21"/>
      <c r="D113" s="17"/>
      <c r="E113" s="18"/>
      <c r="F113" s="19"/>
      <c r="G113" s="20"/>
      <c r="H113" s="20"/>
      <c r="I113" s="21">
        <f t="shared" si="10"/>
        <v>0</v>
      </c>
      <c r="J113" s="21">
        <f t="shared" si="10"/>
        <v>0</v>
      </c>
      <c r="K113" s="21">
        <f t="shared" si="10"/>
        <v>0</v>
      </c>
      <c r="L113" s="21">
        <f t="shared" si="10"/>
        <v>0</v>
      </c>
      <c r="M113" s="21">
        <f t="shared" si="10"/>
        <v>0</v>
      </c>
      <c r="N113" s="21">
        <f t="shared" si="10"/>
        <v>0</v>
      </c>
      <c r="O113" s="21">
        <f t="shared" si="10"/>
        <v>0</v>
      </c>
    </row>
    <row r="114" spans="2:15" s="133" customFormat="1">
      <c r="B114" s="16" t="s">
        <v>189</v>
      </c>
      <c r="C114" s="21"/>
      <c r="D114" s="17"/>
      <c r="E114" s="18"/>
      <c r="F114" s="19"/>
      <c r="G114" s="20"/>
      <c r="H114" s="20"/>
      <c r="I114" s="21">
        <f t="shared" si="10"/>
        <v>0</v>
      </c>
      <c r="J114" s="21">
        <f t="shared" si="10"/>
        <v>0</v>
      </c>
      <c r="K114" s="21">
        <f t="shared" si="10"/>
        <v>0</v>
      </c>
      <c r="L114" s="21">
        <f t="shared" si="10"/>
        <v>0</v>
      </c>
      <c r="M114" s="21">
        <f t="shared" si="10"/>
        <v>0</v>
      </c>
      <c r="N114" s="21">
        <f t="shared" si="10"/>
        <v>0</v>
      </c>
      <c r="O114" s="21">
        <f t="shared" si="10"/>
        <v>0</v>
      </c>
    </row>
    <row r="115" spans="2:15" s="133" customFormat="1">
      <c r="B115" s="16" t="s">
        <v>190</v>
      </c>
      <c r="C115" s="21"/>
      <c r="D115" s="17"/>
      <c r="E115" s="18"/>
      <c r="F115" s="19"/>
      <c r="G115" s="20"/>
      <c r="H115" s="20"/>
      <c r="I115" s="21">
        <f t="shared" ref="I115:O124" si="11">$E115</f>
        <v>0</v>
      </c>
      <c r="J115" s="21">
        <f t="shared" si="11"/>
        <v>0</v>
      </c>
      <c r="K115" s="21">
        <f t="shared" si="11"/>
        <v>0</v>
      </c>
      <c r="L115" s="21">
        <f t="shared" si="11"/>
        <v>0</v>
      </c>
      <c r="M115" s="21">
        <f t="shared" si="11"/>
        <v>0</v>
      </c>
      <c r="N115" s="21">
        <f t="shared" si="11"/>
        <v>0</v>
      </c>
      <c r="O115" s="21">
        <f t="shared" si="11"/>
        <v>0</v>
      </c>
    </row>
    <row r="116" spans="2:15" s="133" customFormat="1">
      <c r="B116" s="16" t="s">
        <v>191</v>
      </c>
      <c r="C116" s="21"/>
      <c r="D116" s="17"/>
      <c r="E116" s="18"/>
      <c r="F116" s="19"/>
      <c r="G116" s="20"/>
      <c r="H116" s="20"/>
      <c r="I116" s="21">
        <f t="shared" si="11"/>
        <v>0</v>
      </c>
      <c r="J116" s="21">
        <f t="shared" si="11"/>
        <v>0</v>
      </c>
      <c r="K116" s="21">
        <f t="shared" si="11"/>
        <v>0</v>
      </c>
      <c r="L116" s="21">
        <f t="shared" si="11"/>
        <v>0</v>
      </c>
      <c r="M116" s="21">
        <f t="shared" si="11"/>
        <v>0</v>
      </c>
      <c r="N116" s="21">
        <f t="shared" si="11"/>
        <v>0</v>
      </c>
      <c r="O116" s="21">
        <f t="shared" si="11"/>
        <v>0</v>
      </c>
    </row>
    <row r="117" spans="2:15" s="133" customFormat="1">
      <c r="B117" s="16" t="s">
        <v>192</v>
      </c>
      <c r="C117" s="21"/>
      <c r="D117" s="17"/>
      <c r="E117" s="18"/>
      <c r="F117" s="19"/>
      <c r="G117" s="20"/>
      <c r="H117" s="20"/>
      <c r="I117" s="21">
        <f t="shared" si="11"/>
        <v>0</v>
      </c>
      <c r="J117" s="21">
        <f t="shared" si="11"/>
        <v>0</v>
      </c>
      <c r="K117" s="21">
        <f t="shared" si="11"/>
        <v>0</v>
      </c>
      <c r="L117" s="21">
        <f t="shared" si="11"/>
        <v>0</v>
      </c>
      <c r="M117" s="21">
        <f t="shared" si="11"/>
        <v>0</v>
      </c>
      <c r="N117" s="21">
        <f t="shared" si="11"/>
        <v>0</v>
      </c>
      <c r="O117" s="21">
        <f t="shared" si="11"/>
        <v>0</v>
      </c>
    </row>
    <row r="118" spans="2:15" s="133" customFormat="1">
      <c r="B118" s="16" t="s">
        <v>193</v>
      </c>
      <c r="C118" s="21"/>
      <c r="D118" s="17"/>
      <c r="E118" s="18"/>
      <c r="F118" s="19"/>
      <c r="G118" s="20"/>
      <c r="H118" s="20"/>
      <c r="I118" s="21">
        <f t="shared" si="11"/>
        <v>0</v>
      </c>
      <c r="J118" s="21">
        <f t="shared" si="11"/>
        <v>0</v>
      </c>
      <c r="K118" s="21">
        <f t="shared" si="11"/>
        <v>0</v>
      </c>
      <c r="L118" s="21">
        <f t="shared" si="11"/>
        <v>0</v>
      </c>
      <c r="M118" s="21">
        <f t="shared" si="11"/>
        <v>0</v>
      </c>
      <c r="N118" s="21">
        <f t="shared" si="11"/>
        <v>0</v>
      </c>
      <c r="O118" s="21">
        <f t="shared" si="11"/>
        <v>0</v>
      </c>
    </row>
    <row r="119" spans="2:15" s="133" customFormat="1">
      <c r="B119" s="16" t="s">
        <v>194</v>
      </c>
      <c r="C119" s="21"/>
      <c r="D119" s="17"/>
      <c r="E119" s="18"/>
      <c r="F119" s="19"/>
      <c r="G119" s="20"/>
      <c r="H119" s="20"/>
      <c r="I119" s="21">
        <f t="shared" si="11"/>
        <v>0</v>
      </c>
      <c r="J119" s="21">
        <f t="shared" si="11"/>
        <v>0</v>
      </c>
      <c r="K119" s="21">
        <f t="shared" si="11"/>
        <v>0</v>
      </c>
      <c r="L119" s="21">
        <f t="shared" si="11"/>
        <v>0</v>
      </c>
      <c r="M119" s="21">
        <f t="shared" si="11"/>
        <v>0</v>
      </c>
      <c r="N119" s="21">
        <f t="shared" si="11"/>
        <v>0</v>
      </c>
      <c r="O119" s="21">
        <f t="shared" si="11"/>
        <v>0</v>
      </c>
    </row>
    <row r="120" spans="2:15" s="133" customFormat="1">
      <c r="B120" s="16" t="s">
        <v>195</v>
      </c>
      <c r="C120" s="21"/>
      <c r="D120" s="17"/>
      <c r="E120" s="18"/>
      <c r="F120" s="19"/>
      <c r="G120" s="20"/>
      <c r="H120" s="20"/>
      <c r="I120" s="21">
        <f t="shared" si="11"/>
        <v>0</v>
      </c>
      <c r="J120" s="21">
        <f t="shared" si="11"/>
        <v>0</v>
      </c>
      <c r="K120" s="21">
        <f t="shared" si="11"/>
        <v>0</v>
      </c>
      <c r="L120" s="21">
        <f t="shared" si="11"/>
        <v>0</v>
      </c>
      <c r="M120" s="21">
        <f t="shared" si="11"/>
        <v>0</v>
      </c>
      <c r="N120" s="21">
        <f t="shared" si="11"/>
        <v>0</v>
      </c>
      <c r="O120" s="21">
        <f t="shared" si="11"/>
        <v>0</v>
      </c>
    </row>
    <row r="121" spans="2:15" s="133" customFormat="1">
      <c r="B121" s="16" t="s">
        <v>196</v>
      </c>
      <c r="C121" s="21"/>
      <c r="D121" s="17"/>
      <c r="E121" s="18"/>
      <c r="F121" s="19"/>
      <c r="G121" s="20"/>
      <c r="H121" s="20"/>
      <c r="I121" s="21">
        <f t="shared" si="11"/>
        <v>0</v>
      </c>
      <c r="J121" s="21">
        <f t="shared" si="11"/>
        <v>0</v>
      </c>
      <c r="K121" s="21">
        <f t="shared" si="11"/>
        <v>0</v>
      </c>
      <c r="L121" s="21">
        <f t="shared" si="11"/>
        <v>0</v>
      </c>
      <c r="M121" s="21">
        <f t="shared" si="11"/>
        <v>0</v>
      </c>
      <c r="N121" s="21">
        <f t="shared" si="11"/>
        <v>0</v>
      </c>
      <c r="O121" s="21">
        <f t="shared" si="11"/>
        <v>0</v>
      </c>
    </row>
    <row r="122" spans="2:15" s="133" customFormat="1">
      <c r="B122" s="16" t="s">
        <v>197</v>
      </c>
      <c r="C122" s="21"/>
      <c r="D122" s="17"/>
      <c r="E122" s="18"/>
      <c r="F122" s="19"/>
      <c r="G122" s="20"/>
      <c r="H122" s="20"/>
      <c r="I122" s="21">
        <f t="shared" si="11"/>
        <v>0</v>
      </c>
      <c r="J122" s="21">
        <f t="shared" si="11"/>
        <v>0</v>
      </c>
      <c r="K122" s="21">
        <f t="shared" si="11"/>
        <v>0</v>
      </c>
      <c r="L122" s="21">
        <f t="shared" si="11"/>
        <v>0</v>
      </c>
      <c r="M122" s="21">
        <f t="shared" si="11"/>
        <v>0</v>
      </c>
      <c r="N122" s="21">
        <f t="shared" si="11"/>
        <v>0</v>
      </c>
      <c r="O122" s="21">
        <f t="shared" si="11"/>
        <v>0</v>
      </c>
    </row>
    <row r="123" spans="2:15" s="133" customFormat="1">
      <c r="B123" s="16" t="s">
        <v>198</v>
      </c>
      <c r="C123" s="21"/>
      <c r="D123" s="17"/>
      <c r="E123" s="18"/>
      <c r="F123" s="19"/>
      <c r="G123" s="20"/>
      <c r="H123" s="20"/>
      <c r="I123" s="21">
        <f t="shared" si="11"/>
        <v>0</v>
      </c>
      <c r="J123" s="21">
        <f t="shared" si="11"/>
        <v>0</v>
      </c>
      <c r="K123" s="21">
        <f t="shared" si="11"/>
        <v>0</v>
      </c>
      <c r="L123" s="21">
        <f t="shared" si="11"/>
        <v>0</v>
      </c>
      <c r="M123" s="21">
        <f t="shared" si="11"/>
        <v>0</v>
      </c>
      <c r="N123" s="21">
        <f t="shared" si="11"/>
        <v>0</v>
      </c>
      <c r="O123" s="21">
        <f t="shared" si="11"/>
        <v>0</v>
      </c>
    </row>
    <row r="124" spans="2:15" s="133" customFormat="1">
      <c r="B124" s="16" t="s">
        <v>199</v>
      </c>
      <c r="C124" s="21"/>
      <c r="D124" s="17"/>
      <c r="E124" s="18"/>
      <c r="F124" s="19"/>
      <c r="G124" s="20"/>
      <c r="H124" s="20"/>
      <c r="I124" s="21">
        <f t="shared" si="11"/>
        <v>0</v>
      </c>
      <c r="J124" s="21">
        <f t="shared" si="11"/>
        <v>0</v>
      </c>
      <c r="K124" s="21">
        <f t="shared" si="11"/>
        <v>0</v>
      </c>
      <c r="L124" s="21">
        <f t="shared" si="11"/>
        <v>0</v>
      </c>
      <c r="M124" s="21">
        <f t="shared" si="11"/>
        <v>0</v>
      </c>
      <c r="N124" s="21">
        <f t="shared" si="11"/>
        <v>0</v>
      </c>
      <c r="O124" s="21">
        <f t="shared" si="11"/>
        <v>0</v>
      </c>
    </row>
    <row r="125" spans="2:15" s="133" customFormat="1">
      <c r="B125" s="16" t="s">
        <v>200</v>
      </c>
      <c r="C125" s="21"/>
      <c r="D125" s="17"/>
      <c r="E125" s="18"/>
      <c r="F125" s="19"/>
      <c r="G125" s="20"/>
      <c r="H125" s="20"/>
      <c r="I125" s="21">
        <f t="shared" ref="I125:O134" si="12">$E125</f>
        <v>0</v>
      </c>
      <c r="J125" s="21">
        <f t="shared" si="12"/>
        <v>0</v>
      </c>
      <c r="K125" s="21">
        <f t="shared" si="12"/>
        <v>0</v>
      </c>
      <c r="L125" s="21">
        <f t="shared" si="12"/>
        <v>0</v>
      </c>
      <c r="M125" s="21">
        <f t="shared" si="12"/>
        <v>0</v>
      </c>
      <c r="N125" s="21">
        <f t="shared" si="12"/>
        <v>0</v>
      </c>
      <c r="O125" s="21">
        <f t="shared" si="12"/>
        <v>0</v>
      </c>
    </row>
    <row r="126" spans="2:15" s="133" customFormat="1">
      <c r="B126" s="16" t="s">
        <v>201</v>
      </c>
      <c r="C126" s="21"/>
      <c r="D126" s="17"/>
      <c r="E126" s="18"/>
      <c r="F126" s="19"/>
      <c r="G126" s="20"/>
      <c r="H126" s="20"/>
      <c r="I126" s="21">
        <f t="shared" si="12"/>
        <v>0</v>
      </c>
      <c r="J126" s="21">
        <f t="shared" si="12"/>
        <v>0</v>
      </c>
      <c r="K126" s="21">
        <f t="shared" si="12"/>
        <v>0</v>
      </c>
      <c r="L126" s="21">
        <f t="shared" si="12"/>
        <v>0</v>
      </c>
      <c r="M126" s="21">
        <f t="shared" si="12"/>
        <v>0</v>
      </c>
      <c r="N126" s="21">
        <f t="shared" si="12"/>
        <v>0</v>
      </c>
      <c r="O126" s="21">
        <f t="shared" si="12"/>
        <v>0</v>
      </c>
    </row>
    <row r="127" spans="2:15" s="133" customFormat="1">
      <c r="B127" s="16" t="s">
        <v>202</v>
      </c>
      <c r="C127" s="21"/>
      <c r="D127" s="17"/>
      <c r="E127" s="18"/>
      <c r="F127" s="19"/>
      <c r="G127" s="20"/>
      <c r="H127" s="20"/>
      <c r="I127" s="21">
        <f t="shared" si="12"/>
        <v>0</v>
      </c>
      <c r="J127" s="21">
        <f t="shared" si="12"/>
        <v>0</v>
      </c>
      <c r="K127" s="21">
        <f t="shared" si="12"/>
        <v>0</v>
      </c>
      <c r="L127" s="21">
        <f t="shared" si="12"/>
        <v>0</v>
      </c>
      <c r="M127" s="21">
        <f t="shared" si="12"/>
        <v>0</v>
      </c>
      <c r="N127" s="21">
        <f t="shared" si="12"/>
        <v>0</v>
      </c>
      <c r="O127" s="21">
        <f t="shared" si="12"/>
        <v>0</v>
      </c>
    </row>
    <row r="128" spans="2:15" s="133" customFormat="1">
      <c r="B128" s="16" t="s">
        <v>203</v>
      </c>
      <c r="C128" s="21"/>
      <c r="D128" s="17"/>
      <c r="E128" s="18"/>
      <c r="F128" s="19"/>
      <c r="G128" s="20"/>
      <c r="H128" s="20"/>
      <c r="I128" s="21">
        <f t="shared" si="12"/>
        <v>0</v>
      </c>
      <c r="J128" s="21">
        <f t="shared" si="12"/>
        <v>0</v>
      </c>
      <c r="K128" s="21">
        <f t="shared" si="12"/>
        <v>0</v>
      </c>
      <c r="L128" s="21">
        <f t="shared" si="12"/>
        <v>0</v>
      </c>
      <c r="M128" s="21">
        <f t="shared" si="12"/>
        <v>0</v>
      </c>
      <c r="N128" s="21">
        <f t="shared" si="12"/>
        <v>0</v>
      </c>
      <c r="O128" s="21">
        <f t="shared" si="12"/>
        <v>0</v>
      </c>
    </row>
    <row r="129" spans="2:15" s="133" customFormat="1">
      <c r="B129" s="16" t="s">
        <v>204</v>
      </c>
      <c r="C129" s="21"/>
      <c r="D129" s="17"/>
      <c r="E129" s="18"/>
      <c r="F129" s="19"/>
      <c r="G129" s="20"/>
      <c r="H129" s="20"/>
      <c r="I129" s="21">
        <f t="shared" si="12"/>
        <v>0</v>
      </c>
      <c r="J129" s="21">
        <f t="shared" si="12"/>
        <v>0</v>
      </c>
      <c r="K129" s="21">
        <f t="shared" si="12"/>
        <v>0</v>
      </c>
      <c r="L129" s="21">
        <f t="shared" si="12"/>
        <v>0</v>
      </c>
      <c r="M129" s="21">
        <f t="shared" si="12"/>
        <v>0</v>
      </c>
      <c r="N129" s="21">
        <f t="shared" si="12"/>
        <v>0</v>
      </c>
      <c r="O129" s="21">
        <f t="shared" si="12"/>
        <v>0</v>
      </c>
    </row>
    <row r="130" spans="2:15" s="133" customFormat="1">
      <c r="B130" s="16" t="s">
        <v>205</v>
      </c>
      <c r="C130" s="21"/>
      <c r="D130" s="17"/>
      <c r="E130" s="18"/>
      <c r="F130" s="19"/>
      <c r="G130" s="20"/>
      <c r="H130" s="20"/>
      <c r="I130" s="21">
        <f t="shared" si="12"/>
        <v>0</v>
      </c>
      <c r="J130" s="21">
        <f t="shared" si="12"/>
        <v>0</v>
      </c>
      <c r="K130" s="21">
        <f t="shared" si="12"/>
        <v>0</v>
      </c>
      <c r="L130" s="21">
        <f t="shared" si="12"/>
        <v>0</v>
      </c>
      <c r="M130" s="21">
        <f t="shared" si="12"/>
        <v>0</v>
      </c>
      <c r="N130" s="21">
        <f t="shared" si="12"/>
        <v>0</v>
      </c>
      <c r="O130" s="21">
        <f t="shared" si="12"/>
        <v>0</v>
      </c>
    </row>
    <row r="131" spans="2:15" s="133" customFormat="1">
      <c r="B131" s="16" t="s">
        <v>206</v>
      </c>
      <c r="C131" s="21"/>
      <c r="D131" s="17"/>
      <c r="E131" s="18"/>
      <c r="F131" s="19"/>
      <c r="G131" s="20"/>
      <c r="H131" s="20"/>
      <c r="I131" s="21">
        <f t="shared" si="12"/>
        <v>0</v>
      </c>
      <c r="J131" s="21">
        <f t="shared" si="12"/>
        <v>0</v>
      </c>
      <c r="K131" s="21">
        <f t="shared" si="12"/>
        <v>0</v>
      </c>
      <c r="L131" s="21">
        <f t="shared" si="12"/>
        <v>0</v>
      </c>
      <c r="M131" s="21">
        <f t="shared" si="12"/>
        <v>0</v>
      </c>
      <c r="N131" s="21">
        <f t="shared" si="12"/>
        <v>0</v>
      </c>
      <c r="O131" s="21">
        <f t="shared" si="12"/>
        <v>0</v>
      </c>
    </row>
    <row r="132" spans="2:15" s="133" customFormat="1">
      <c r="B132" s="16" t="s">
        <v>207</v>
      </c>
      <c r="C132" s="21"/>
      <c r="D132" s="17"/>
      <c r="E132" s="18"/>
      <c r="F132" s="19"/>
      <c r="G132" s="20"/>
      <c r="H132" s="20"/>
      <c r="I132" s="21">
        <f t="shared" si="12"/>
        <v>0</v>
      </c>
      <c r="J132" s="21">
        <f t="shared" si="12"/>
        <v>0</v>
      </c>
      <c r="K132" s="21">
        <f t="shared" si="12"/>
        <v>0</v>
      </c>
      <c r="L132" s="21">
        <f t="shared" si="12"/>
        <v>0</v>
      </c>
      <c r="M132" s="21">
        <f t="shared" si="12"/>
        <v>0</v>
      </c>
      <c r="N132" s="21">
        <f t="shared" si="12"/>
        <v>0</v>
      </c>
      <c r="O132" s="21">
        <f t="shared" si="12"/>
        <v>0</v>
      </c>
    </row>
    <row r="133" spans="2:15" s="133" customFormat="1">
      <c r="B133" s="16" t="s">
        <v>208</v>
      </c>
      <c r="C133" s="21"/>
      <c r="D133" s="17"/>
      <c r="E133" s="18"/>
      <c r="F133" s="19"/>
      <c r="G133" s="20"/>
      <c r="H133" s="20"/>
      <c r="I133" s="21">
        <f t="shared" si="12"/>
        <v>0</v>
      </c>
      <c r="J133" s="21">
        <f t="shared" si="12"/>
        <v>0</v>
      </c>
      <c r="K133" s="21">
        <f t="shared" si="12"/>
        <v>0</v>
      </c>
      <c r="L133" s="21">
        <f t="shared" si="12"/>
        <v>0</v>
      </c>
      <c r="M133" s="21">
        <f t="shared" si="12"/>
        <v>0</v>
      </c>
      <c r="N133" s="21">
        <f t="shared" si="12"/>
        <v>0</v>
      </c>
      <c r="O133" s="21">
        <f t="shared" si="12"/>
        <v>0</v>
      </c>
    </row>
    <row r="134" spans="2:15" s="133" customFormat="1">
      <c r="B134" s="16" t="s">
        <v>209</v>
      </c>
      <c r="C134" s="21"/>
      <c r="D134" s="17"/>
      <c r="E134" s="18"/>
      <c r="F134" s="19"/>
      <c r="G134" s="20"/>
      <c r="H134" s="20"/>
      <c r="I134" s="21">
        <f t="shared" si="12"/>
        <v>0</v>
      </c>
      <c r="J134" s="21">
        <f t="shared" si="12"/>
        <v>0</v>
      </c>
      <c r="K134" s="21">
        <f t="shared" si="12"/>
        <v>0</v>
      </c>
      <c r="L134" s="21">
        <f t="shared" si="12"/>
        <v>0</v>
      </c>
      <c r="M134" s="21">
        <f t="shared" si="12"/>
        <v>0</v>
      </c>
      <c r="N134" s="21">
        <f t="shared" si="12"/>
        <v>0</v>
      </c>
      <c r="O134" s="21">
        <f t="shared" si="12"/>
        <v>0</v>
      </c>
    </row>
    <row r="135" spans="2:15" s="133" customFormat="1">
      <c r="B135" s="16" t="s">
        <v>210</v>
      </c>
      <c r="C135" s="21"/>
      <c r="D135" s="17"/>
      <c r="E135" s="18"/>
      <c r="F135" s="19"/>
      <c r="G135" s="20"/>
      <c r="H135" s="20"/>
      <c r="I135" s="21">
        <f t="shared" ref="I135:O144" si="13">$E135</f>
        <v>0</v>
      </c>
      <c r="J135" s="21">
        <f t="shared" si="13"/>
        <v>0</v>
      </c>
      <c r="K135" s="21">
        <f t="shared" si="13"/>
        <v>0</v>
      </c>
      <c r="L135" s="21">
        <f t="shared" si="13"/>
        <v>0</v>
      </c>
      <c r="M135" s="21">
        <f t="shared" si="13"/>
        <v>0</v>
      </c>
      <c r="N135" s="21">
        <f t="shared" si="13"/>
        <v>0</v>
      </c>
      <c r="O135" s="21">
        <f t="shared" si="13"/>
        <v>0</v>
      </c>
    </row>
    <row r="136" spans="2:15" s="133" customFormat="1">
      <c r="B136" s="16" t="s">
        <v>211</v>
      </c>
      <c r="C136" s="21"/>
      <c r="D136" s="17"/>
      <c r="E136" s="18"/>
      <c r="F136" s="19"/>
      <c r="G136" s="20"/>
      <c r="H136" s="20"/>
      <c r="I136" s="21">
        <f t="shared" si="13"/>
        <v>0</v>
      </c>
      <c r="J136" s="21">
        <f t="shared" si="13"/>
        <v>0</v>
      </c>
      <c r="K136" s="21">
        <f t="shared" si="13"/>
        <v>0</v>
      </c>
      <c r="L136" s="21">
        <f t="shared" si="13"/>
        <v>0</v>
      </c>
      <c r="M136" s="21">
        <f t="shared" si="13"/>
        <v>0</v>
      </c>
      <c r="N136" s="21">
        <f t="shared" si="13"/>
        <v>0</v>
      </c>
      <c r="O136" s="21">
        <f t="shared" si="13"/>
        <v>0</v>
      </c>
    </row>
    <row r="137" spans="2:15" s="133" customFormat="1">
      <c r="B137" s="16" t="s">
        <v>212</v>
      </c>
      <c r="C137" s="21"/>
      <c r="D137" s="17"/>
      <c r="E137" s="18"/>
      <c r="F137" s="19"/>
      <c r="G137" s="20"/>
      <c r="H137" s="20"/>
      <c r="I137" s="21">
        <f t="shared" si="13"/>
        <v>0</v>
      </c>
      <c r="J137" s="21">
        <f t="shared" si="13"/>
        <v>0</v>
      </c>
      <c r="K137" s="21">
        <f t="shared" si="13"/>
        <v>0</v>
      </c>
      <c r="L137" s="21">
        <f t="shared" si="13"/>
        <v>0</v>
      </c>
      <c r="M137" s="21">
        <f t="shared" si="13"/>
        <v>0</v>
      </c>
      <c r="N137" s="21">
        <f t="shared" si="13"/>
        <v>0</v>
      </c>
      <c r="O137" s="21">
        <f t="shared" si="13"/>
        <v>0</v>
      </c>
    </row>
    <row r="138" spans="2:15" s="133" customFormat="1">
      <c r="B138" s="16" t="s">
        <v>213</v>
      </c>
      <c r="C138" s="21"/>
      <c r="D138" s="17"/>
      <c r="E138" s="18"/>
      <c r="F138" s="19"/>
      <c r="G138" s="20"/>
      <c r="H138" s="20"/>
      <c r="I138" s="21">
        <f t="shared" si="13"/>
        <v>0</v>
      </c>
      <c r="J138" s="21">
        <f t="shared" si="13"/>
        <v>0</v>
      </c>
      <c r="K138" s="21">
        <f t="shared" si="13"/>
        <v>0</v>
      </c>
      <c r="L138" s="21">
        <f t="shared" si="13"/>
        <v>0</v>
      </c>
      <c r="M138" s="21">
        <f t="shared" si="13"/>
        <v>0</v>
      </c>
      <c r="N138" s="21">
        <f t="shared" si="13"/>
        <v>0</v>
      </c>
      <c r="O138" s="21">
        <f t="shared" si="13"/>
        <v>0</v>
      </c>
    </row>
    <row r="139" spans="2:15" s="133" customFormat="1">
      <c r="B139" s="16" t="s">
        <v>214</v>
      </c>
      <c r="C139" s="21"/>
      <c r="D139" s="17"/>
      <c r="E139" s="18"/>
      <c r="F139" s="19"/>
      <c r="G139" s="20"/>
      <c r="H139" s="20"/>
      <c r="I139" s="21">
        <f t="shared" si="13"/>
        <v>0</v>
      </c>
      <c r="J139" s="21">
        <f t="shared" si="13"/>
        <v>0</v>
      </c>
      <c r="K139" s="21">
        <f t="shared" si="13"/>
        <v>0</v>
      </c>
      <c r="L139" s="21">
        <f t="shared" si="13"/>
        <v>0</v>
      </c>
      <c r="M139" s="21">
        <f t="shared" si="13"/>
        <v>0</v>
      </c>
      <c r="N139" s="21">
        <f t="shared" si="13"/>
        <v>0</v>
      </c>
      <c r="O139" s="21">
        <f t="shared" si="13"/>
        <v>0</v>
      </c>
    </row>
    <row r="140" spans="2:15" s="133" customFormat="1">
      <c r="B140" s="16" t="s">
        <v>215</v>
      </c>
      <c r="C140" s="21"/>
      <c r="D140" s="17"/>
      <c r="E140" s="18"/>
      <c r="F140" s="19"/>
      <c r="G140" s="20"/>
      <c r="H140" s="20"/>
      <c r="I140" s="21">
        <f t="shared" si="13"/>
        <v>0</v>
      </c>
      <c r="J140" s="21">
        <f t="shared" si="13"/>
        <v>0</v>
      </c>
      <c r="K140" s="21">
        <f t="shared" si="13"/>
        <v>0</v>
      </c>
      <c r="L140" s="21">
        <f t="shared" si="13"/>
        <v>0</v>
      </c>
      <c r="M140" s="21">
        <f t="shared" si="13"/>
        <v>0</v>
      </c>
      <c r="N140" s="21">
        <f t="shared" si="13"/>
        <v>0</v>
      </c>
      <c r="O140" s="21">
        <f t="shared" si="13"/>
        <v>0</v>
      </c>
    </row>
    <row r="141" spans="2:15" s="133" customFormat="1">
      <c r="B141" s="16" t="s">
        <v>216</v>
      </c>
      <c r="C141" s="21"/>
      <c r="D141" s="17"/>
      <c r="E141" s="18"/>
      <c r="F141" s="19"/>
      <c r="G141" s="20"/>
      <c r="H141" s="20"/>
      <c r="I141" s="21">
        <f t="shared" si="13"/>
        <v>0</v>
      </c>
      <c r="J141" s="21">
        <f t="shared" si="13"/>
        <v>0</v>
      </c>
      <c r="K141" s="21">
        <f t="shared" si="13"/>
        <v>0</v>
      </c>
      <c r="L141" s="21">
        <f t="shared" si="13"/>
        <v>0</v>
      </c>
      <c r="M141" s="21">
        <f t="shared" si="13"/>
        <v>0</v>
      </c>
      <c r="N141" s="21">
        <f t="shared" si="13"/>
        <v>0</v>
      </c>
      <c r="O141" s="21">
        <f t="shared" si="13"/>
        <v>0</v>
      </c>
    </row>
    <row r="142" spans="2:15" s="133" customFormat="1">
      <c r="B142" s="16" t="s">
        <v>217</v>
      </c>
      <c r="C142" s="21"/>
      <c r="D142" s="17"/>
      <c r="E142" s="18"/>
      <c r="F142" s="19"/>
      <c r="G142" s="20"/>
      <c r="H142" s="20"/>
      <c r="I142" s="21">
        <f t="shared" si="13"/>
        <v>0</v>
      </c>
      <c r="J142" s="21">
        <f t="shared" si="13"/>
        <v>0</v>
      </c>
      <c r="K142" s="21">
        <f t="shared" si="13"/>
        <v>0</v>
      </c>
      <c r="L142" s="21">
        <f t="shared" si="13"/>
        <v>0</v>
      </c>
      <c r="M142" s="21">
        <f t="shared" si="13"/>
        <v>0</v>
      </c>
      <c r="N142" s="21">
        <f t="shared" si="13"/>
        <v>0</v>
      </c>
      <c r="O142" s="21">
        <f t="shared" si="13"/>
        <v>0</v>
      </c>
    </row>
    <row r="143" spans="2:15" s="133" customFormat="1">
      <c r="B143" s="16" t="s">
        <v>218</v>
      </c>
      <c r="C143" s="21"/>
      <c r="D143" s="17"/>
      <c r="E143" s="18"/>
      <c r="F143" s="19"/>
      <c r="G143" s="20"/>
      <c r="H143" s="20"/>
      <c r="I143" s="21">
        <f t="shared" si="13"/>
        <v>0</v>
      </c>
      <c r="J143" s="21">
        <f t="shared" si="13"/>
        <v>0</v>
      </c>
      <c r="K143" s="21">
        <f t="shared" si="13"/>
        <v>0</v>
      </c>
      <c r="L143" s="21">
        <f t="shared" si="13"/>
        <v>0</v>
      </c>
      <c r="M143" s="21">
        <f t="shared" si="13"/>
        <v>0</v>
      </c>
      <c r="N143" s="21">
        <f t="shared" si="13"/>
        <v>0</v>
      </c>
      <c r="O143" s="21">
        <f t="shared" si="13"/>
        <v>0</v>
      </c>
    </row>
    <row r="144" spans="2:15" s="133" customFormat="1">
      <c r="B144" s="16" t="s">
        <v>219</v>
      </c>
      <c r="C144" s="21"/>
      <c r="D144" s="17"/>
      <c r="E144" s="18"/>
      <c r="F144" s="19"/>
      <c r="G144" s="20"/>
      <c r="H144" s="20"/>
      <c r="I144" s="21">
        <f t="shared" si="13"/>
        <v>0</v>
      </c>
      <c r="J144" s="21">
        <f t="shared" si="13"/>
        <v>0</v>
      </c>
      <c r="K144" s="21">
        <f t="shared" si="13"/>
        <v>0</v>
      </c>
      <c r="L144" s="21">
        <f t="shared" si="13"/>
        <v>0</v>
      </c>
      <c r="M144" s="21">
        <f t="shared" si="13"/>
        <v>0</v>
      </c>
      <c r="N144" s="21">
        <f t="shared" si="13"/>
        <v>0</v>
      </c>
      <c r="O144" s="21">
        <f t="shared" si="13"/>
        <v>0</v>
      </c>
    </row>
    <row r="145" spans="2:15" s="133" customFormat="1">
      <c r="B145" s="16" t="s">
        <v>220</v>
      </c>
      <c r="C145" s="21"/>
      <c r="D145" s="17"/>
      <c r="E145" s="18"/>
      <c r="F145" s="19"/>
      <c r="G145" s="20"/>
      <c r="H145" s="20"/>
      <c r="I145" s="21">
        <f t="shared" ref="I145:O154" si="14">$E145</f>
        <v>0</v>
      </c>
      <c r="J145" s="21">
        <f t="shared" si="14"/>
        <v>0</v>
      </c>
      <c r="K145" s="21">
        <f t="shared" si="14"/>
        <v>0</v>
      </c>
      <c r="L145" s="21">
        <f t="shared" si="14"/>
        <v>0</v>
      </c>
      <c r="M145" s="21">
        <f t="shared" si="14"/>
        <v>0</v>
      </c>
      <c r="N145" s="21">
        <f t="shared" si="14"/>
        <v>0</v>
      </c>
      <c r="O145" s="21">
        <f t="shared" si="14"/>
        <v>0</v>
      </c>
    </row>
    <row r="146" spans="2:15" s="133" customFormat="1">
      <c r="B146" s="16" t="s">
        <v>221</v>
      </c>
      <c r="C146" s="21"/>
      <c r="D146" s="17"/>
      <c r="E146" s="18"/>
      <c r="F146" s="19"/>
      <c r="G146" s="20"/>
      <c r="H146" s="20"/>
      <c r="I146" s="21">
        <f t="shared" si="14"/>
        <v>0</v>
      </c>
      <c r="J146" s="21">
        <f t="shared" si="14"/>
        <v>0</v>
      </c>
      <c r="K146" s="21">
        <f t="shared" si="14"/>
        <v>0</v>
      </c>
      <c r="L146" s="21">
        <f t="shared" si="14"/>
        <v>0</v>
      </c>
      <c r="M146" s="21">
        <f t="shared" si="14"/>
        <v>0</v>
      </c>
      <c r="N146" s="21">
        <f t="shared" si="14"/>
        <v>0</v>
      </c>
      <c r="O146" s="21">
        <f t="shared" si="14"/>
        <v>0</v>
      </c>
    </row>
    <row r="147" spans="2:15" s="133" customFormat="1">
      <c r="B147" s="16" t="s">
        <v>222</v>
      </c>
      <c r="C147" s="21"/>
      <c r="D147" s="17"/>
      <c r="E147" s="18"/>
      <c r="F147" s="19"/>
      <c r="G147" s="20"/>
      <c r="H147" s="20"/>
      <c r="I147" s="21">
        <f t="shared" si="14"/>
        <v>0</v>
      </c>
      <c r="J147" s="21">
        <f t="shared" si="14"/>
        <v>0</v>
      </c>
      <c r="K147" s="21">
        <f t="shared" si="14"/>
        <v>0</v>
      </c>
      <c r="L147" s="21">
        <f t="shared" si="14"/>
        <v>0</v>
      </c>
      <c r="M147" s="21">
        <f t="shared" si="14"/>
        <v>0</v>
      </c>
      <c r="N147" s="21">
        <f t="shared" si="14"/>
        <v>0</v>
      </c>
      <c r="O147" s="21">
        <f t="shared" si="14"/>
        <v>0</v>
      </c>
    </row>
    <row r="148" spans="2:15" s="133" customFormat="1">
      <c r="B148" s="16" t="s">
        <v>223</v>
      </c>
      <c r="C148" s="21"/>
      <c r="D148" s="17"/>
      <c r="E148" s="18"/>
      <c r="F148" s="19"/>
      <c r="G148" s="20"/>
      <c r="H148" s="20"/>
      <c r="I148" s="21">
        <f t="shared" si="14"/>
        <v>0</v>
      </c>
      <c r="J148" s="21">
        <f t="shared" si="14"/>
        <v>0</v>
      </c>
      <c r="K148" s="21">
        <f t="shared" si="14"/>
        <v>0</v>
      </c>
      <c r="L148" s="21">
        <f t="shared" si="14"/>
        <v>0</v>
      </c>
      <c r="M148" s="21">
        <f t="shared" si="14"/>
        <v>0</v>
      </c>
      <c r="N148" s="21">
        <f t="shared" si="14"/>
        <v>0</v>
      </c>
      <c r="O148" s="21">
        <f t="shared" si="14"/>
        <v>0</v>
      </c>
    </row>
    <row r="149" spans="2:15" s="133" customFormat="1">
      <c r="B149" s="16" t="s">
        <v>224</v>
      </c>
      <c r="C149" s="21"/>
      <c r="D149" s="17"/>
      <c r="E149" s="18"/>
      <c r="F149" s="19"/>
      <c r="G149" s="20"/>
      <c r="H149" s="20"/>
      <c r="I149" s="21">
        <f t="shared" si="14"/>
        <v>0</v>
      </c>
      <c r="J149" s="21">
        <f t="shared" si="14"/>
        <v>0</v>
      </c>
      <c r="K149" s="21">
        <f t="shared" si="14"/>
        <v>0</v>
      </c>
      <c r="L149" s="21">
        <f t="shared" si="14"/>
        <v>0</v>
      </c>
      <c r="M149" s="21">
        <f t="shared" si="14"/>
        <v>0</v>
      </c>
      <c r="N149" s="21">
        <f t="shared" si="14"/>
        <v>0</v>
      </c>
      <c r="O149" s="21">
        <f t="shared" si="14"/>
        <v>0</v>
      </c>
    </row>
    <row r="150" spans="2:15" s="133" customFormat="1">
      <c r="B150" s="16" t="s">
        <v>225</v>
      </c>
      <c r="C150" s="21"/>
      <c r="D150" s="17"/>
      <c r="E150" s="18"/>
      <c r="F150" s="19"/>
      <c r="G150" s="20"/>
      <c r="H150" s="20"/>
      <c r="I150" s="21">
        <f t="shared" si="14"/>
        <v>0</v>
      </c>
      <c r="J150" s="21">
        <f t="shared" si="14"/>
        <v>0</v>
      </c>
      <c r="K150" s="21">
        <f t="shared" si="14"/>
        <v>0</v>
      </c>
      <c r="L150" s="21">
        <f t="shared" si="14"/>
        <v>0</v>
      </c>
      <c r="M150" s="21">
        <f t="shared" si="14"/>
        <v>0</v>
      </c>
      <c r="N150" s="21">
        <f t="shared" si="14"/>
        <v>0</v>
      </c>
      <c r="O150" s="21">
        <f t="shared" si="14"/>
        <v>0</v>
      </c>
    </row>
    <row r="151" spans="2:15" s="133" customFormat="1">
      <c r="B151" s="16" t="s">
        <v>226</v>
      </c>
      <c r="C151" s="21"/>
      <c r="D151" s="17"/>
      <c r="E151" s="18"/>
      <c r="F151" s="19"/>
      <c r="G151" s="20"/>
      <c r="H151" s="20"/>
      <c r="I151" s="21">
        <f t="shared" si="14"/>
        <v>0</v>
      </c>
      <c r="J151" s="21">
        <f t="shared" si="14"/>
        <v>0</v>
      </c>
      <c r="K151" s="21">
        <f t="shared" si="14"/>
        <v>0</v>
      </c>
      <c r="L151" s="21">
        <f t="shared" si="14"/>
        <v>0</v>
      </c>
      <c r="M151" s="21">
        <f t="shared" si="14"/>
        <v>0</v>
      </c>
      <c r="N151" s="21">
        <f t="shared" si="14"/>
        <v>0</v>
      </c>
      <c r="O151" s="21">
        <f t="shared" si="14"/>
        <v>0</v>
      </c>
    </row>
    <row r="152" spans="2:15" s="133" customFormat="1">
      <c r="B152" s="16" t="s">
        <v>227</v>
      </c>
      <c r="C152" s="21"/>
      <c r="D152" s="17"/>
      <c r="E152" s="18"/>
      <c r="F152" s="19"/>
      <c r="G152" s="20"/>
      <c r="H152" s="20"/>
      <c r="I152" s="21">
        <f t="shared" si="14"/>
        <v>0</v>
      </c>
      <c r="J152" s="21">
        <f t="shared" si="14"/>
        <v>0</v>
      </c>
      <c r="K152" s="21">
        <f t="shared" si="14"/>
        <v>0</v>
      </c>
      <c r="L152" s="21">
        <f t="shared" si="14"/>
        <v>0</v>
      </c>
      <c r="M152" s="21">
        <f t="shared" si="14"/>
        <v>0</v>
      </c>
      <c r="N152" s="21">
        <f t="shared" si="14"/>
        <v>0</v>
      </c>
      <c r="O152" s="21">
        <f t="shared" si="14"/>
        <v>0</v>
      </c>
    </row>
    <row r="153" spans="2:15" s="133" customFormat="1">
      <c r="B153" s="16" t="s">
        <v>228</v>
      </c>
      <c r="C153" s="21"/>
      <c r="D153" s="17"/>
      <c r="E153" s="18"/>
      <c r="F153" s="19"/>
      <c r="G153" s="20"/>
      <c r="H153" s="20"/>
      <c r="I153" s="21">
        <f t="shared" si="14"/>
        <v>0</v>
      </c>
      <c r="J153" s="21">
        <f t="shared" si="14"/>
        <v>0</v>
      </c>
      <c r="K153" s="21">
        <f t="shared" si="14"/>
        <v>0</v>
      </c>
      <c r="L153" s="21">
        <f t="shared" si="14"/>
        <v>0</v>
      </c>
      <c r="M153" s="21">
        <f t="shared" si="14"/>
        <v>0</v>
      </c>
      <c r="N153" s="21">
        <f t="shared" si="14"/>
        <v>0</v>
      </c>
      <c r="O153" s="21">
        <f t="shared" si="14"/>
        <v>0</v>
      </c>
    </row>
    <row r="154" spans="2:15" s="133" customFormat="1">
      <c r="B154" s="16" t="s">
        <v>229</v>
      </c>
      <c r="C154" s="21"/>
      <c r="D154" s="17"/>
      <c r="E154" s="18"/>
      <c r="F154" s="19"/>
      <c r="G154" s="20"/>
      <c r="H154" s="20"/>
      <c r="I154" s="21">
        <f t="shared" si="14"/>
        <v>0</v>
      </c>
      <c r="J154" s="21">
        <f t="shared" si="14"/>
        <v>0</v>
      </c>
      <c r="K154" s="21">
        <f t="shared" si="14"/>
        <v>0</v>
      </c>
      <c r="L154" s="21">
        <f t="shared" si="14"/>
        <v>0</v>
      </c>
      <c r="M154" s="21">
        <f t="shared" si="14"/>
        <v>0</v>
      </c>
      <c r="N154" s="21">
        <f t="shared" si="14"/>
        <v>0</v>
      </c>
      <c r="O154" s="21">
        <f t="shared" si="14"/>
        <v>0</v>
      </c>
    </row>
    <row r="155" spans="2:15" s="133" customFormat="1">
      <c r="B155" s="16" t="s">
        <v>230</v>
      </c>
      <c r="C155" s="21"/>
      <c r="D155" s="17"/>
      <c r="E155" s="18"/>
      <c r="F155" s="19"/>
      <c r="G155" s="20"/>
      <c r="H155" s="20"/>
      <c r="I155" s="21">
        <f t="shared" ref="I155:O164" si="15">$E155</f>
        <v>0</v>
      </c>
      <c r="J155" s="21">
        <f t="shared" si="15"/>
        <v>0</v>
      </c>
      <c r="K155" s="21">
        <f t="shared" si="15"/>
        <v>0</v>
      </c>
      <c r="L155" s="21">
        <f t="shared" si="15"/>
        <v>0</v>
      </c>
      <c r="M155" s="21">
        <f t="shared" si="15"/>
        <v>0</v>
      </c>
      <c r="N155" s="21">
        <f t="shared" si="15"/>
        <v>0</v>
      </c>
      <c r="O155" s="21">
        <f t="shared" si="15"/>
        <v>0</v>
      </c>
    </row>
    <row r="156" spans="2:15" s="133" customFormat="1">
      <c r="B156" s="16" t="s">
        <v>231</v>
      </c>
      <c r="C156" s="21"/>
      <c r="D156" s="17"/>
      <c r="E156" s="18"/>
      <c r="F156" s="19"/>
      <c r="G156" s="20"/>
      <c r="H156" s="20"/>
      <c r="I156" s="21">
        <f t="shared" si="15"/>
        <v>0</v>
      </c>
      <c r="J156" s="21">
        <f t="shared" si="15"/>
        <v>0</v>
      </c>
      <c r="K156" s="21">
        <f t="shared" si="15"/>
        <v>0</v>
      </c>
      <c r="L156" s="21">
        <f t="shared" si="15"/>
        <v>0</v>
      </c>
      <c r="M156" s="21">
        <f t="shared" si="15"/>
        <v>0</v>
      </c>
      <c r="N156" s="21">
        <f t="shared" si="15"/>
        <v>0</v>
      </c>
      <c r="O156" s="21">
        <f t="shared" si="15"/>
        <v>0</v>
      </c>
    </row>
    <row r="157" spans="2:15" s="133" customFormat="1">
      <c r="B157" s="16" t="s">
        <v>232</v>
      </c>
      <c r="C157" s="21"/>
      <c r="D157" s="17"/>
      <c r="E157" s="18"/>
      <c r="F157" s="19"/>
      <c r="G157" s="20"/>
      <c r="H157" s="20"/>
      <c r="I157" s="21">
        <f t="shared" si="15"/>
        <v>0</v>
      </c>
      <c r="J157" s="21">
        <f t="shared" si="15"/>
        <v>0</v>
      </c>
      <c r="K157" s="21">
        <f t="shared" si="15"/>
        <v>0</v>
      </c>
      <c r="L157" s="21">
        <f t="shared" si="15"/>
        <v>0</v>
      </c>
      <c r="M157" s="21">
        <f t="shared" si="15"/>
        <v>0</v>
      </c>
      <c r="N157" s="21">
        <f t="shared" si="15"/>
        <v>0</v>
      </c>
      <c r="O157" s="21">
        <f t="shared" si="15"/>
        <v>0</v>
      </c>
    </row>
    <row r="158" spans="2:15" s="133" customFormat="1">
      <c r="B158" s="16" t="s">
        <v>233</v>
      </c>
      <c r="C158" s="21"/>
      <c r="D158" s="17"/>
      <c r="E158" s="18"/>
      <c r="F158" s="19"/>
      <c r="G158" s="20"/>
      <c r="H158" s="20"/>
      <c r="I158" s="21">
        <f t="shared" si="15"/>
        <v>0</v>
      </c>
      <c r="J158" s="21">
        <f t="shared" si="15"/>
        <v>0</v>
      </c>
      <c r="K158" s="21">
        <f t="shared" si="15"/>
        <v>0</v>
      </c>
      <c r="L158" s="21">
        <f t="shared" si="15"/>
        <v>0</v>
      </c>
      <c r="M158" s="21">
        <f t="shared" si="15"/>
        <v>0</v>
      </c>
      <c r="N158" s="21">
        <f t="shared" si="15"/>
        <v>0</v>
      </c>
      <c r="O158" s="21">
        <f t="shared" si="15"/>
        <v>0</v>
      </c>
    </row>
    <row r="159" spans="2:15" s="133" customFormat="1">
      <c r="B159" s="16" t="s">
        <v>234</v>
      </c>
      <c r="C159" s="21"/>
      <c r="D159" s="17"/>
      <c r="E159" s="18"/>
      <c r="F159" s="19"/>
      <c r="G159" s="20"/>
      <c r="H159" s="20"/>
      <c r="I159" s="21">
        <f t="shared" si="15"/>
        <v>0</v>
      </c>
      <c r="J159" s="21">
        <f t="shared" si="15"/>
        <v>0</v>
      </c>
      <c r="K159" s="21">
        <f t="shared" si="15"/>
        <v>0</v>
      </c>
      <c r="L159" s="21">
        <f t="shared" si="15"/>
        <v>0</v>
      </c>
      <c r="M159" s="21">
        <f t="shared" si="15"/>
        <v>0</v>
      </c>
      <c r="N159" s="21">
        <f t="shared" si="15"/>
        <v>0</v>
      </c>
      <c r="O159" s="21">
        <f t="shared" si="15"/>
        <v>0</v>
      </c>
    </row>
    <row r="160" spans="2:15" s="133" customFormat="1">
      <c r="B160" s="16" t="s">
        <v>235</v>
      </c>
      <c r="C160" s="21"/>
      <c r="D160" s="17"/>
      <c r="E160" s="18"/>
      <c r="F160" s="19"/>
      <c r="G160" s="20"/>
      <c r="H160" s="20"/>
      <c r="I160" s="21">
        <f t="shared" si="15"/>
        <v>0</v>
      </c>
      <c r="J160" s="21">
        <f t="shared" si="15"/>
        <v>0</v>
      </c>
      <c r="K160" s="21">
        <f t="shared" si="15"/>
        <v>0</v>
      </c>
      <c r="L160" s="21">
        <f t="shared" si="15"/>
        <v>0</v>
      </c>
      <c r="M160" s="21">
        <f t="shared" si="15"/>
        <v>0</v>
      </c>
      <c r="N160" s="21">
        <f t="shared" si="15"/>
        <v>0</v>
      </c>
      <c r="O160" s="21">
        <f t="shared" si="15"/>
        <v>0</v>
      </c>
    </row>
    <row r="161" spans="2:15" s="133" customFormat="1">
      <c r="B161" s="16" t="s">
        <v>236</v>
      </c>
      <c r="C161" s="21"/>
      <c r="D161" s="17"/>
      <c r="E161" s="18"/>
      <c r="F161" s="19"/>
      <c r="G161" s="20"/>
      <c r="H161" s="20"/>
      <c r="I161" s="21">
        <f t="shared" si="15"/>
        <v>0</v>
      </c>
      <c r="J161" s="21">
        <f t="shared" si="15"/>
        <v>0</v>
      </c>
      <c r="K161" s="21">
        <f t="shared" si="15"/>
        <v>0</v>
      </c>
      <c r="L161" s="21">
        <f t="shared" si="15"/>
        <v>0</v>
      </c>
      <c r="M161" s="21">
        <f t="shared" si="15"/>
        <v>0</v>
      </c>
      <c r="N161" s="21">
        <f t="shared" si="15"/>
        <v>0</v>
      </c>
      <c r="O161" s="21">
        <f t="shared" si="15"/>
        <v>0</v>
      </c>
    </row>
    <row r="162" spans="2:15" s="133" customFormat="1">
      <c r="B162" s="16" t="s">
        <v>237</v>
      </c>
      <c r="C162" s="21"/>
      <c r="D162" s="17"/>
      <c r="E162" s="18"/>
      <c r="F162" s="19"/>
      <c r="G162" s="20"/>
      <c r="H162" s="20"/>
      <c r="I162" s="21">
        <f t="shared" si="15"/>
        <v>0</v>
      </c>
      <c r="J162" s="21">
        <f t="shared" si="15"/>
        <v>0</v>
      </c>
      <c r="K162" s="21">
        <f t="shared" si="15"/>
        <v>0</v>
      </c>
      <c r="L162" s="21">
        <f t="shared" si="15"/>
        <v>0</v>
      </c>
      <c r="M162" s="21">
        <f t="shared" si="15"/>
        <v>0</v>
      </c>
      <c r="N162" s="21">
        <f t="shared" si="15"/>
        <v>0</v>
      </c>
      <c r="O162" s="21">
        <f t="shared" si="15"/>
        <v>0</v>
      </c>
    </row>
    <row r="163" spans="2:15" s="133" customFormat="1">
      <c r="B163" s="16" t="s">
        <v>238</v>
      </c>
      <c r="C163" s="21"/>
      <c r="D163" s="17"/>
      <c r="E163" s="18"/>
      <c r="F163" s="19"/>
      <c r="G163" s="20"/>
      <c r="H163" s="20"/>
      <c r="I163" s="21">
        <f t="shared" si="15"/>
        <v>0</v>
      </c>
      <c r="J163" s="21">
        <f t="shared" si="15"/>
        <v>0</v>
      </c>
      <c r="K163" s="21">
        <f t="shared" si="15"/>
        <v>0</v>
      </c>
      <c r="L163" s="21">
        <f t="shared" si="15"/>
        <v>0</v>
      </c>
      <c r="M163" s="21">
        <f t="shared" si="15"/>
        <v>0</v>
      </c>
      <c r="N163" s="21">
        <f t="shared" si="15"/>
        <v>0</v>
      </c>
      <c r="O163" s="21">
        <f t="shared" si="15"/>
        <v>0</v>
      </c>
    </row>
    <row r="164" spans="2:15" s="133" customFormat="1">
      <c r="B164" s="16" t="s">
        <v>239</v>
      </c>
      <c r="C164" s="21"/>
      <c r="D164" s="17"/>
      <c r="E164" s="18"/>
      <c r="F164" s="19"/>
      <c r="G164" s="20"/>
      <c r="H164" s="20"/>
      <c r="I164" s="21">
        <f t="shared" si="15"/>
        <v>0</v>
      </c>
      <c r="J164" s="21">
        <f t="shared" si="15"/>
        <v>0</v>
      </c>
      <c r="K164" s="21">
        <f t="shared" si="15"/>
        <v>0</v>
      </c>
      <c r="L164" s="21">
        <f t="shared" si="15"/>
        <v>0</v>
      </c>
      <c r="M164" s="21">
        <f t="shared" si="15"/>
        <v>0</v>
      </c>
      <c r="N164" s="21">
        <f t="shared" si="15"/>
        <v>0</v>
      </c>
      <c r="O164" s="21">
        <f t="shared" si="15"/>
        <v>0</v>
      </c>
    </row>
    <row r="165" spans="2:15" s="133" customFormat="1">
      <c r="B165" s="16" t="s">
        <v>240</v>
      </c>
      <c r="C165" s="21"/>
      <c r="D165" s="17"/>
      <c r="E165" s="18"/>
      <c r="F165" s="19"/>
      <c r="G165" s="20"/>
      <c r="H165" s="20"/>
      <c r="I165" s="21">
        <f t="shared" ref="I165:O174" si="16">$E165</f>
        <v>0</v>
      </c>
      <c r="J165" s="21">
        <f t="shared" si="16"/>
        <v>0</v>
      </c>
      <c r="K165" s="21">
        <f t="shared" si="16"/>
        <v>0</v>
      </c>
      <c r="L165" s="21">
        <f t="shared" si="16"/>
        <v>0</v>
      </c>
      <c r="M165" s="21">
        <f t="shared" si="16"/>
        <v>0</v>
      </c>
      <c r="N165" s="21">
        <f t="shared" si="16"/>
        <v>0</v>
      </c>
      <c r="O165" s="21">
        <f t="shared" si="16"/>
        <v>0</v>
      </c>
    </row>
    <row r="166" spans="2:15" s="133" customFormat="1">
      <c r="B166" s="16" t="s">
        <v>241</v>
      </c>
      <c r="C166" s="21"/>
      <c r="D166" s="17"/>
      <c r="E166" s="18"/>
      <c r="F166" s="19"/>
      <c r="G166" s="20"/>
      <c r="H166" s="20"/>
      <c r="I166" s="21">
        <f t="shared" si="16"/>
        <v>0</v>
      </c>
      <c r="J166" s="21">
        <f t="shared" si="16"/>
        <v>0</v>
      </c>
      <c r="K166" s="21">
        <f t="shared" si="16"/>
        <v>0</v>
      </c>
      <c r="L166" s="21">
        <f t="shared" si="16"/>
        <v>0</v>
      </c>
      <c r="M166" s="21">
        <f t="shared" si="16"/>
        <v>0</v>
      </c>
      <c r="N166" s="21">
        <f t="shared" si="16"/>
        <v>0</v>
      </c>
      <c r="O166" s="21">
        <f t="shared" si="16"/>
        <v>0</v>
      </c>
    </row>
    <row r="167" spans="2:15" s="133" customFormat="1">
      <c r="B167" s="16" t="s">
        <v>242</v>
      </c>
      <c r="C167" s="21"/>
      <c r="D167" s="17"/>
      <c r="E167" s="18"/>
      <c r="F167" s="19"/>
      <c r="G167" s="20"/>
      <c r="H167" s="20"/>
      <c r="I167" s="21">
        <f t="shared" si="16"/>
        <v>0</v>
      </c>
      <c r="J167" s="21">
        <f t="shared" si="16"/>
        <v>0</v>
      </c>
      <c r="K167" s="21">
        <f t="shared" si="16"/>
        <v>0</v>
      </c>
      <c r="L167" s="21">
        <f t="shared" si="16"/>
        <v>0</v>
      </c>
      <c r="M167" s="21">
        <f t="shared" si="16"/>
        <v>0</v>
      </c>
      <c r="N167" s="21">
        <f t="shared" si="16"/>
        <v>0</v>
      </c>
      <c r="O167" s="21">
        <f t="shared" si="16"/>
        <v>0</v>
      </c>
    </row>
    <row r="168" spans="2:15" s="133" customFormat="1">
      <c r="B168" s="16" t="s">
        <v>243</v>
      </c>
      <c r="C168" s="21"/>
      <c r="D168" s="17"/>
      <c r="E168" s="18"/>
      <c r="F168" s="19"/>
      <c r="G168" s="20"/>
      <c r="H168" s="20"/>
      <c r="I168" s="21">
        <f t="shared" si="16"/>
        <v>0</v>
      </c>
      <c r="J168" s="21">
        <f t="shared" si="16"/>
        <v>0</v>
      </c>
      <c r="K168" s="21">
        <f t="shared" si="16"/>
        <v>0</v>
      </c>
      <c r="L168" s="21">
        <f t="shared" si="16"/>
        <v>0</v>
      </c>
      <c r="M168" s="21">
        <f t="shared" si="16"/>
        <v>0</v>
      </c>
      <c r="N168" s="21">
        <f t="shared" si="16"/>
        <v>0</v>
      </c>
      <c r="O168" s="21">
        <f t="shared" si="16"/>
        <v>0</v>
      </c>
    </row>
    <row r="169" spans="2:15" s="133" customFormat="1">
      <c r="B169" s="16" t="s">
        <v>244</v>
      </c>
      <c r="C169" s="21"/>
      <c r="D169" s="17"/>
      <c r="E169" s="18"/>
      <c r="F169" s="19"/>
      <c r="G169" s="20"/>
      <c r="H169" s="20"/>
      <c r="I169" s="21">
        <f t="shared" si="16"/>
        <v>0</v>
      </c>
      <c r="J169" s="21">
        <f t="shared" si="16"/>
        <v>0</v>
      </c>
      <c r="K169" s="21">
        <f t="shared" si="16"/>
        <v>0</v>
      </c>
      <c r="L169" s="21">
        <f t="shared" si="16"/>
        <v>0</v>
      </c>
      <c r="M169" s="21">
        <f t="shared" si="16"/>
        <v>0</v>
      </c>
      <c r="N169" s="21">
        <f t="shared" si="16"/>
        <v>0</v>
      </c>
      <c r="O169" s="21">
        <f t="shared" si="16"/>
        <v>0</v>
      </c>
    </row>
    <row r="170" spans="2:15" s="133" customFormat="1">
      <c r="B170" s="16" t="s">
        <v>245</v>
      </c>
      <c r="C170" s="21"/>
      <c r="D170" s="17"/>
      <c r="E170" s="18"/>
      <c r="F170" s="19"/>
      <c r="G170" s="20"/>
      <c r="H170" s="20"/>
      <c r="I170" s="21">
        <f t="shared" si="16"/>
        <v>0</v>
      </c>
      <c r="J170" s="21">
        <f t="shared" si="16"/>
        <v>0</v>
      </c>
      <c r="K170" s="21">
        <f t="shared" si="16"/>
        <v>0</v>
      </c>
      <c r="L170" s="21">
        <f t="shared" si="16"/>
        <v>0</v>
      </c>
      <c r="M170" s="21">
        <f t="shared" si="16"/>
        <v>0</v>
      </c>
      <c r="N170" s="21">
        <f t="shared" si="16"/>
        <v>0</v>
      </c>
      <c r="O170" s="21">
        <f t="shared" si="16"/>
        <v>0</v>
      </c>
    </row>
    <row r="171" spans="2:15" s="133" customFormat="1">
      <c r="B171" s="16" t="s">
        <v>246</v>
      </c>
      <c r="C171" s="21"/>
      <c r="D171" s="17"/>
      <c r="E171" s="18"/>
      <c r="F171" s="19"/>
      <c r="G171" s="20"/>
      <c r="H171" s="20"/>
      <c r="I171" s="21">
        <f t="shared" si="16"/>
        <v>0</v>
      </c>
      <c r="J171" s="21">
        <f t="shared" si="16"/>
        <v>0</v>
      </c>
      <c r="K171" s="21">
        <f t="shared" si="16"/>
        <v>0</v>
      </c>
      <c r="L171" s="21">
        <f t="shared" si="16"/>
        <v>0</v>
      </c>
      <c r="M171" s="21">
        <f t="shared" si="16"/>
        <v>0</v>
      </c>
      <c r="N171" s="21">
        <f t="shared" si="16"/>
        <v>0</v>
      </c>
      <c r="O171" s="21">
        <f t="shared" si="16"/>
        <v>0</v>
      </c>
    </row>
    <row r="172" spans="2:15" s="133" customFormat="1">
      <c r="B172" s="16" t="s">
        <v>247</v>
      </c>
      <c r="C172" s="21"/>
      <c r="D172" s="17"/>
      <c r="E172" s="18"/>
      <c r="F172" s="19"/>
      <c r="G172" s="20"/>
      <c r="H172" s="20"/>
      <c r="I172" s="21">
        <f t="shared" si="16"/>
        <v>0</v>
      </c>
      <c r="J172" s="21">
        <f t="shared" si="16"/>
        <v>0</v>
      </c>
      <c r="K172" s="21">
        <f t="shared" si="16"/>
        <v>0</v>
      </c>
      <c r="L172" s="21">
        <f t="shared" si="16"/>
        <v>0</v>
      </c>
      <c r="M172" s="21">
        <f t="shared" si="16"/>
        <v>0</v>
      </c>
      <c r="N172" s="21">
        <f t="shared" si="16"/>
        <v>0</v>
      </c>
      <c r="O172" s="21">
        <f t="shared" si="16"/>
        <v>0</v>
      </c>
    </row>
    <row r="173" spans="2:15" s="133" customFormat="1">
      <c r="B173" s="16" t="s">
        <v>248</v>
      </c>
      <c r="C173" s="21"/>
      <c r="D173" s="17"/>
      <c r="E173" s="18"/>
      <c r="F173" s="19"/>
      <c r="G173" s="20"/>
      <c r="H173" s="20"/>
      <c r="I173" s="21">
        <f t="shared" si="16"/>
        <v>0</v>
      </c>
      <c r="J173" s="21">
        <f t="shared" si="16"/>
        <v>0</v>
      </c>
      <c r="K173" s="21">
        <f t="shared" si="16"/>
        <v>0</v>
      </c>
      <c r="L173" s="21">
        <f t="shared" si="16"/>
        <v>0</v>
      </c>
      <c r="M173" s="21">
        <f t="shared" si="16"/>
        <v>0</v>
      </c>
      <c r="N173" s="21">
        <f t="shared" si="16"/>
        <v>0</v>
      </c>
      <c r="O173" s="21">
        <f t="shared" si="16"/>
        <v>0</v>
      </c>
    </row>
    <row r="174" spans="2:15" s="133" customFormat="1">
      <c r="B174" s="16" t="s">
        <v>249</v>
      </c>
      <c r="C174" s="21"/>
      <c r="D174" s="17"/>
      <c r="E174" s="18"/>
      <c r="F174" s="19"/>
      <c r="G174" s="20"/>
      <c r="H174" s="20"/>
      <c r="I174" s="21">
        <f t="shared" si="16"/>
        <v>0</v>
      </c>
      <c r="J174" s="21">
        <f t="shared" si="16"/>
        <v>0</v>
      </c>
      <c r="K174" s="21">
        <f t="shared" si="16"/>
        <v>0</v>
      </c>
      <c r="L174" s="21">
        <f t="shared" si="16"/>
        <v>0</v>
      </c>
      <c r="M174" s="21">
        <f t="shared" si="16"/>
        <v>0</v>
      </c>
      <c r="N174" s="21">
        <f t="shared" si="16"/>
        <v>0</v>
      </c>
      <c r="O174" s="21">
        <f t="shared" si="16"/>
        <v>0</v>
      </c>
    </row>
    <row r="175" spans="2:15" s="133" customFormat="1">
      <c r="B175" s="16" t="s">
        <v>250</v>
      </c>
      <c r="C175" s="21"/>
      <c r="D175" s="17"/>
      <c r="E175" s="18"/>
      <c r="F175" s="19"/>
      <c r="G175" s="20"/>
      <c r="H175" s="20"/>
      <c r="I175" s="21">
        <f t="shared" ref="I175:O184" si="17">$E175</f>
        <v>0</v>
      </c>
      <c r="J175" s="21">
        <f t="shared" si="17"/>
        <v>0</v>
      </c>
      <c r="K175" s="21">
        <f t="shared" si="17"/>
        <v>0</v>
      </c>
      <c r="L175" s="21">
        <f t="shared" si="17"/>
        <v>0</v>
      </c>
      <c r="M175" s="21">
        <f t="shared" si="17"/>
        <v>0</v>
      </c>
      <c r="N175" s="21">
        <f t="shared" si="17"/>
        <v>0</v>
      </c>
      <c r="O175" s="21">
        <f t="shared" si="17"/>
        <v>0</v>
      </c>
    </row>
    <row r="176" spans="2:15" s="133" customFormat="1">
      <c r="B176" s="16" t="s">
        <v>251</v>
      </c>
      <c r="C176" s="21"/>
      <c r="D176" s="17"/>
      <c r="E176" s="18"/>
      <c r="F176" s="19"/>
      <c r="G176" s="20"/>
      <c r="H176" s="20"/>
      <c r="I176" s="21">
        <f t="shared" si="17"/>
        <v>0</v>
      </c>
      <c r="J176" s="21">
        <f t="shared" si="17"/>
        <v>0</v>
      </c>
      <c r="K176" s="21">
        <f t="shared" si="17"/>
        <v>0</v>
      </c>
      <c r="L176" s="21">
        <f t="shared" si="17"/>
        <v>0</v>
      </c>
      <c r="M176" s="21">
        <f t="shared" si="17"/>
        <v>0</v>
      </c>
      <c r="N176" s="21">
        <f t="shared" si="17"/>
        <v>0</v>
      </c>
      <c r="O176" s="21">
        <f t="shared" si="17"/>
        <v>0</v>
      </c>
    </row>
    <row r="177" spans="2:15" s="133" customFormat="1">
      <c r="B177" s="16" t="s">
        <v>252</v>
      </c>
      <c r="C177" s="21"/>
      <c r="D177" s="17"/>
      <c r="E177" s="18"/>
      <c r="F177" s="19"/>
      <c r="G177" s="20"/>
      <c r="H177" s="20"/>
      <c r="I177" s="21">
        <f t="shared" si="17"/>
        <v>0</v>
      </c>
      <c r="J177" s="21">
        <f t="shared" si="17"/>
        <v>0</v>
      </c>
      <c r="K177" s="21">
        <f t="shared" si="17"/>
        <v>0</v>
      </c>
      <c r="L177" s="21">
        <f t="shared" si="17"/>
        <v>0</v>
      </c>
      <c r="M177" s="21">
        <f t="shared" si="17"/>
        <v>0</v>
      </c>
      <c r="N177" s="21">
        <f t="shared" si="17"/>
        <v>0</v>
      </c>
      <c r="O177" s="21">
        <f t="shared" si="17"/>
        <v>0</v>
      </c>
    </row>
    <row r="178" spans="2:15" s="133" customFormat="1">
      <c r="B178" s="16" t="s">
        <v>253</v>
      </c>
      <c r="C178" s="21"/>
      <c r="D178" s="17"/>
      <c r="E178" s="18"/>
      <c r="F178" s="19"/>
      <c r="G178" s="20"/>
      <c r="H178" s="20"/>
      <c r="I178" s="21">
        <f t="shared" si="17"/>
        <v>0</v>
      </c>
      <c r="J178" s="21">
        <f t="shared" si="17"/>
        <v>0</v>
      </c>
      <c r="K178" s="21">
        <f t="shared" si="17"/>
        <v>0</v>
      </c>
      <c r="L178" s="21">
        <f t="shared" si="17"/>
        <v>0</v>
      </c>
      <c r="M178" s="21">
        <f t="shared" si="17"/>
        <v>0</v>
      </c>
      <c r="N178" s="21">
        <f t="shared" si="17"/>
        <v>0</v>
      </c>
      <c r="O178" s="21">
        <f t="shared" si="17"/>
        <v>0</v>
      </c>
    </row>
    <row r="179" spans="2:15" s="133" customFormat="1">
      <c r="B179" s="16" t="s">
        <v>254</v>
      </c>
      <c r="C179" s="21"/>
      <c r="D179" s="17"/>
      <c r="E179" s="18"/>
      <c r="F179" s="19"/>
      <c r="G179" s="20"/>
      <c r="H179" s="20"/>
      <c r="I179" s="21">
        <f t="shared" si="17"/>
        <v>0</v>
      </c>
      <c r="J179" s="21">
        <f t="shared" si="17"/>
        <v>0</v>
      </c>
      <c r="K179" s="21">
        <f t="shared" si="17"/>
        <v>0</v>
      </c>
      <c r="L179" s="21">
        <f t="shared" si="17"/>
        <v>0</v>
      </c>
      <c r="M179" s="21">
        <f t="shared" si="17"/>
        <v>0</v>
      </c>
      <c r="N179" s="21">
        <f t="shared" si="17"/>
        <v>0</v>
      </c>
      <c r="O179" s="21">
        <f t="shared" si="17"/>
        <v>0</v>
      </c>
    </row>
    <row r="180" spans="2:15" s="133" customFormat="1">
      <c r="B180" s="16" t="s">
        <v>255</v>
      </c>
      <c r="C180" s="21"/>
      <c r="D180" s="17"/>
      <c r="E180" s="18"/>
      <c r="F180" s="19"/>
      <c r="G180" s="20"/>
      <c r="H180" s="20"/>
      <c r="I180" s="21">
        <f t="shared" si="17"/>
        <v>0</v>
      </c>
      <c r="J180" s="21">
        <f t="shared" si="17"/>
        <v>0</v>
      </c>
      <c r="K180" s="21">
        <f t="shared" si="17"/>
        <v>0</v>
      </c>
      <c r="L180" s="21">
        <f t="shared" si="17"/>
        <v>0</v>
      </c>
      <c r="M180" s="21">
        <f t="shared" si="17"/>
        <v>0</v>
      </c>
      <c r="N180" s="21">
        <f t="shared" si="17"/>
        <v>0</v>
      </c>
      <c r="O180" s="21">
        <f t="shared" si="17"/>
        <v>0</v>
      </c>
    </row>
    <row r="181" spans="2:15" s="133" customFormat="1">
      <c r="B181" s="16" t="s">
        <v>256</v>
      </c>
      <c r="C181" s="21"/>
      <c r="D181" s="17"/>
      <c r="E181" s="18"/>
      <c r="F181" s="19"/>
      <c r="G181" s="20"/>
      <c r="H181" s="20"/>
      <c r="I181" s="21">
        <f t="shared" si="17"/>
        <v>0</v>
      </c>
      <c r="J181" s="21">
        <f t="shared" si="17"/>
        <v>0</v>
      </c>
      <c r="K181" s="21">
        <f t="shared" si="17"/>
        <v>0</v>
      </c>
      <c r="L181" s="21">
        <f t="shared" si="17"/>
        <v>0</v>
      </c>
      <c r="M181" s="21">
        <f t="shared" si="17"/>
        <v>0</v>
      </c>
      <c r="N181" s="21">
        <f t="shared" si="17"/>
        <v>0</v>
      </c>
      <c r="O181" s="21">
        <f t="shared" si="17"/>
        <v>0</v>
      </c>
    </row>
    <row r="182" spans="2:15" s="133" customFormat="1">
      <c r="B182" s="16" t="s">
        <v>257</v>
      </c>
      <c r="C182" s="21"/>
      <c r="D182" s="17"/>
      <c r="E182" s="18"/>
      <c r="F182" s="19"/>
      <c r="G182" s="20"/>
      <c r="H182" s="20"/>
      <c r="I182" s="21">
        <f t="shared" si="17"/>
        <v>0</v>
      </c>
      <c r="J182" s="21">
        <f t="shared" si="17"/>
        <v>0</v>
      </c>
      <c r="K182" s="21">
        <f t="shared" si="17"/>
        <v>0</v>
      </c>
      <c r="L182" s="21">
        <f t="shared" si="17"/>
        <v>0</v>
      </c>
      <c r="M182" s="21">
        <f t="shared" si="17"/>
        <v>0</v>
      </c>
      <c r="N182" s="21">
        <f t="shared" si="17"/>
        <v>0</v>
      </c>
      <c r="O182" s="21">
        <f t="shared" si="17"/>
        <v>0</v>
      </c>
    </row>
    <row r="183" spans="2:15" s="133" customFormat="1">
      <c r="B183" s="16" t="s">
        <v>258</v>
      </c>
      <c r="C183" s="21"/>
      <c r="D183" s="17"/>
      <c r="E183" s="18"/>
      <c r="F183" s="19"/>
      <c r="G183" s="20"/>
      <c r="H183" s="20"/>
      <c r="I183" s="21">
        <f t="shared" si="17"/>
        <v>0</v>
      </c>
      <c r="J183" s="21">
        <f t="shared" si="17"/>
        <v>0</v>
      </c>
      <c r="K183" s="21">
        <f t="shared" si="17"/>
        <v>0</v>
      </c>
      <c r="L183" s="21">
        <f t="shared" si="17"/>
        <v>0</v>
      </c>
      <c r="M183" s="21">
        <f t="shared" si="17"/>
        <v>0</v>
      </c>
      <c r="N183" s="21">
        <f t="shared" si="17"/>
        <v>0</v>
      </c>
      <c r="O183" s="21">
        <f t="shared" si="17"/>
        <v>0</v>
      </c>
    </row>
    <row r="184" spans="2:15" s="133" customFormat="1">
      <c r="B184" s="16" t="s">
        <v>259</v>
      </c>
      <c r="C184" s="21"/>
      <c r="D184" s="17"/>
      <c r="E184" s="18"/>
      <c r="F184" s="19"/>
      <c r="G184" s="20"/>
      <c r="H184" s="20"/>
      <c r="I184" s="21">
        <f t="shared" si="17"/>
        <v>0</v>
      </c>
      <c r="J184" s="21">
        <f t="shared" si="17"/>
        <v>0</v>
      </c>
      <c r="K184" s="21">
        <f t="shared" si="17"/>
        <v>0</v>
      </c>
      <c r="L184" s="21">
        <f t="shared" si="17"/>
        <v>0</v>
      </c>
      <c r="M184" s="21">
        <f t="shared" si="17"/>
        <v>0</v>
      </c>
      <c r="N184" s="21">
        <f t="shared" si="17"/>
        <v>0</v>
      </c>
      <c r="O184" s="21">
        <f t="shared" si="17"/>
        <v>0</v>
      </c>
    </row>
    <row r="185" spans="2:15" s="133" customFormat="1">
      <c r="B185" s="16" t="s">
        <v>260</v>
      </c>
      <c r="C185" s="21"/>
      <c r="D185" s="17"/>
      <c r="E185" s="18"/>
      <c r="F185" s="19"/>
      <c r="G185" s="20"/>
      <c r="H185" s="20"/>
      <c r="I185" s="21">
        <f t="shared" ref="I185:O194" si="18">$E185</f>
        <v>0</v>
      </c>
      <c r="J185" s="21">
        <f t="shared" si="18"/>
        <v>0</v>
      </c>
      <c r="K185" s="21">
        <f t="shared" si="18"/>
        <v>0</v>
      </c>
      <c r="L185" s="21">
        <f t="shared" si="18"/>
        <v>0</v>
      </c>
      <c r="M185" s="21">
        <f t="shared" si="18"/>
        <v>0</v>
      </c>
      <c r="N185" s="21">
        <f t="shared" si="18"/>
        <v>0</v>
      </c>
      <c r="O185" s="21">
        <f t="shared" si="18"/>
        <v>0</v>
      </c>
    </row>
    <row r="186" spans="2:15" s="133" customFormat="1">
      <c r="B186" s="16" t="s">
        <v>261</v>
      </c>
      <c r="C186" s="21"/>
      <c r="D186" s="17"/>
      <c r="E186" s="18"/>
      <c r="F186" s="19"/>
      <c r="G186" s="20"/>
      <c r="H186" s="20"/>
      <c r="I186" s="21">
        <f t="shared" si="18"/>
        <v>0</v>
      </c>
      <c r="J186" s="21">
        <f t="shared" si="18"/>
        <v>0</v>
      </c>
      <c r="K186" s="21">
        <f t="shared" si="18"/>
        <v>0</v>
      </c>
      <c r="L186" s="21">
        <f t="shared" si="18"/>
        <v>0</v>
      </c>
      <c r="M186" s="21">
        <f t="shared" si="18"/>
        <v>0</v>
      </c>
      <c r="N186" s="21">
        <f t="shared" si="18"/>
        <v>0</v>
      </c>
      <c r="O186" s="21">
        <f t="shared" si="18"/>
        <v>0</v>
      </c>
    </row>
    <row r="187" spans="2:15" s="133" customFormat="1">
      <c r="B187" s="16" t="s">
        <v>262</v>
      </c>
      <c r="C187" s="21"/>
      <c r="D187" s="17"/>
      <c r="E187" s="18"/>
      <c r="F187" s="19"/>
      <c r="G187" s="20"/>
      <c r="H187" s="20"/>
      <c r="I187" s="21">
        <f t="shared" si="18"/>
        <v>0</v>
      </c>
      <c r="J187" s="21">
        <f t="shared" si="18"/>
        <v>0</v>
      </c>
      <c r="K187" s="21">
        <f t="shared" si="18"/>
        <v>0</v>
      </c>
      <c r="L187" s="21">
        <f t="shared" si="18"/>
        <v>0</v>
      </c>
      <c r="M187" s="21">
        <f t="shared" si="18"/>
        <v>0</v>
      </c>
      <c r="N187" s="21">
        <f t="shared" si="18"/>
        <v>0</v>
      </c>
      <c r="O187" s="21">
        <f t="shared" si="18"/>
        <v>0</v>
      </c>
    </row>
    <row r="188" spans="2:15" s="133" customFormat="1">
      <c r="B188" s="16" t="s">
        <v>263</v>
      </c>
      <c r="C188" s="21"/>
      <c r="D188" s="17"/>
      <c r="E188" s="18"/>
      <c r="F188" s="19"/>
      <c r="G188" s="20"/>
      <c r="H188" s="20"/>
      <c r="I188" s="21">
        <f t="shared" si="18"/>
        <v>0</v>
      </c>
      <c r="J188" s="21">
        <f t="shared" si="18"/>
        <v>0</v>
      </c>
      <c r="K188" s="21">
        <f t="shared" si="18"/>
        <v>0</v>
      </c>
      <c r="L188" s="21">
        <f t="shared" si="18"/>
        <v>0</v>
      </c>
      <c r="M188" s="21">
        <f t="shared" si="18"/>
        <v>0</v>
      </c>
      <c r="N188" s="21">
        <f t="shared" si="18"/>
        <v>0</v>
      </c>
      <c r="O188" s="21">
        <f t="shared" si="18"/>
        <v>0</v>
      </c>
    </row>
    <row r="189" spans="2:15" s="133" customFormat="1">
      <c r="B189" s="16" t="s">
        <v>264</v>
      </c>
      <c r="C189" s="21"/>
      <c r="D189" s="17"/>
      <c r="E189" s="18"/>
      <c r="F189" s="19"/>
      <c r="G189" s="20"/>
      <c r="H189" s="20"/>
      <c r="I189" s="21">
        <f t="shared" si="18"/>
        <v>0</v>
      </c>
      <c r="J189" s="21">
        <f t="shared" si="18"/>
        <v>0</v>
      </c>
      <c r="K189" s="21">
        <f t="shared" si="18"/>
        <v>0</v>
      </c>
      <c r="L189" s="21">
        <f t="shared" si="18"/>
        <v>0</v>
      </c>
      <c r="M189" s="21">
        <f t="shared" si="18"/>
        <v>0</v>
      </c>
      <c r="N189" s="21">
        <f t="shared" si="18"/>
        <v>0</v>
      </c>
      <c r="O189" s="21">
        <f t="shared" si="18"/>
        <v>0</v>
      </c>
    </row>
    <row r="190" spans="2:15" s="133" customFormat="1">
      <c r="B190" s="16" t="s">
        <v>265</v>
      </c>
      <c r="C190" s="21"/>
      <c r="D190" s="17"/>
      <c r="E190" s="18"/>
      <c r="F190" s="19"/>
      <c r="G190" s="20"/>
      <c r="H190" s="20"/>
      <c r="I190" s="21">
        <f t="shared" si="18"/>
        <v>0</v>
      </c>
      <c r="J190" s="21">
        <f t="shared" si="18"/>
        <v>0</v>
      </c>
      <c r="K190" s="21">
        <f t="shared" si="18"/>
        <v>0</v>
      </c>
      <c r="L190" s="21">
        <f t="shared" si="18"/>
        <v>0</v>
      </c>
      <c r="M190" s="21">
        <f t="shared" si="18"/>
        <v>0</v>
      </c>
      <c r="N190" s="21">
        <f t="shared" si="18"/>
        <v>0</v>
      </c>
      <c r="O190" s="21">
        <f t="shared" si="18"/>
        <v>0</v>
      </c>
    </row>
    <row r="191" spans="2:15" s="133" customFormat="1">
      <c r="B191" s="16" t="s">
        <v>266</v>
      </c>
      <c r="C191" s="21"/>
      <c r="D191" s="17"/>
      <c r="E191" s="18"/>
      <c r="F191" s="19"/>
      <c r="G191" s="20"/>
      <c r="H191" s="20"/>
      <c r="I191" s="21">
        <f t="shared" si="18"/>
        <v>0</v>
      </c>
      <c r="J191" s="21">
        <f t="shared" si="18"/>
        <v>0</v>
      </c>
      <c r="K191" s="21">
        <f t="shared" si="18"/>
        <v>0</v>
      </c>
      <c r="L191" s="21">
        <f t="shared" si="18"/>
        <v>0</v>
      </c>
      <c r="M191" s="21">
        <f t="shared" si="18"/>
        <v>0</v>
      </c>
      <c r="N191" s="21">
        <f t="shared" si="18"/>
        <v>0</v>
      </c>
      <c r="O191" s="21">
        <f t="shared" si="18"/>
        <v>0</v>
      </c>
    </row>
    <row r="192" spans="2:15" s="133" customFormat="1">
      <c r="B192" s="16" t="s">
        <v>267</v>
      </c>
      <c r="C192" s="21"/>
      <c r="D192" s="17"/>
      <c r="E192" s="18"/>
      <c r="F192" s="19"/>
      <c r="G192" s="20"/>
      <c r="H192" s="20"/>
      <c r="I192" s="21">
        <f t="shared" si="18"/>
        <v>0</v>
      </c>
      <c r="J192" s="21">
        <f t="shared" si="18"/>
        <v>0</v>
      </c>
      <c r="K192" s="21">
        <f t="shared" si="18"/>
        <v>0</v>
      </c>
      <c r="L192" s="21">
        <f t="shared" si="18"/>
        <v>0</v>
      </c>
      <c r="M192" s="21">
        <f t="shared" si="18"/>
        <v>0</v>
      </c>
      <c r="N192" s="21">
        <f t="shared" si="18"/>
        <v>0</v>
      </c>
      <c r="O192" s="21">
        <f t="shared" si="18"/>
        <v>0</v>
      </c>
    </row>
    <row r="193" spans="2:18" s="133" customFormat="1">
      <c r="B193" s="16" t="s">
        <v>268</v>
      </c>
      <c r="C193" s="21"/>
      <c r="D193" s="17"/>
      <c r="E193" s="18"/>
      <c r="F193" s="19"/>
      <c r="G193" s="20"/>
      <c r="H193" s="20"/>
      <c r="I193" s="21">
        <f t="shared" si="18"/>
        <v>0</v>
      </c>
      <c r="J193" s="21">
        <f t="shared" si="18"/>
        <v>0</v>
      </c>
      <c r="K193" s="21">
        <f t="shared" si="18"/>
        <v>0</v>
      </c>
      <c r="L193" s="21">
        <f t="shared" si="18"/>
        <v>0</v>
      </c>
      <c r="M193" s="21">
        <f t="shared" si="18"/>
        <v>0</v>
      </c>
      <c r="N193" s="21">
        <f t="shared" si="18"/>
        <v>0</v>
      </c>
      <c r="O193" s="21">
        <f t="shared" si="18"/>
        <v>0</v>
      </c>
    </row>
    <row r="194" spans="2:18" s="133" customFormat="1">
      <c r="B194" s="16" t="s">
        <v>269</v>
      </c>
      <c r="C194" s="21"/>
      <c r="D194" s="17"/>
      <c r="E194" s="18"/>
      <c r="F194" s="19"/>
      <c r="G194" s="20"/>
      <c r="H194" s="20"/>
      <c r="I194" s="21">
        <f t="shared" si="18"/>
        <v>0</v>
      </c>
      <c r="J194" s="21">
        <f t="shared" si="18"/>
        <v>0</v>
      </c>
      <c r="K194" s="21">
        <f t="shared" si="18"/>
        <v>0</v>
      </c>
      <c r="L194" s="21">
        <f t="shared" si="18"/>
        <v>0</v>
      </c>
      <c r="M194" s="21">
        <f t="shared" si="18"/>
        <v>0</v>
      </c>
      <c r="N194" s="21">
        <f t="shared" si="18"/>
        <v>0</v>
      </c>
      <c r="O194" s="21">
        <f t="shared" si="18"/>
        <v>0</v>
      </c>
    </row>
    <row r="195" spans="2:18" s="133" customFormat="1">
      <c r="B195" s="16" t="s">
        <v>270</v>
      </c>
      <c r="C195" s="21"/>
      <c r="D195" s="17"/>
      <c r="E195" s="18"/>
      <c r="F195" s="19"/>
      <c r="G195" s="20"/>
      <c r="H195" s="20"/>
      <c r="I195" s="21">
        <f t="shared" ref="I195:O204" si="19">$E195</f>
        <v>0</v>
      </c>
      <c r="J195" s="21">
        <f t="shared" si="19"/>
        <v>0</v>
      </c>
      <c r="K195" s="21">
        <f t="shared" si="19"/>
        <v>0</v>
      </c>
      <c r="L195" s="21">
        <f t="shared" si="19"/>
        <v>0</v>
      </c>
      <c r="M195" s="21">
        <f t="shared" si="19"/>
        <v>0</v>
      </c>
      <c r="N195" s="21">
        <f t="shared" si="19"/>
        <v>0</v>
      </c>
      <c r="O195" s="21">
        <f t="shared" si="19"/>
        <v>0</v>
      </c>
    </row>
    <row r="196" spans="2:18" s="133" customFormat="1">
      <c r="B196" s="16" t="s">
        <v>271</v>
      </c>
      <c r="C196" s="21"/>
      <c r="D196" s="17"/>
      <c r="E196" s="18"/>
      <c r="F196" s="19"/>
      <c r="G196" s="20"/>
      <c r="H196" s="20"/>
      <c r="I196" s="21">
        <f t="shared" si="19"/>
        <v>0</v>
      </c>
      <c r="J196" s="21">
        <f t="shared" si="19"/>
        <v>0</v>
      </c>
      <c r="K196" s="21">
        <f t="shared" si="19"/>
        <v>0</v>
      </c>
      <c r="L196" s="21">
        <f t="shared" si="19"/>
        <v>0</v>
      </c>
      <c r="M196" s="21">
        <f t="shared" si="19"/>
        <v>0</v>
      </c>
      <c r="N196" s="21">
        <f t="shared" si="19"/>
        <v>0</v>
      </c>
      <c r="O196" s="21">
        <f t="shared" si="19"/>
        <v>0</v>
      </c>
    </row>
    <row r="197" spans="2:18" s="133" customFormat="1">
      <c r="B197" s="16" t="s">
        <v>272</v>
      </c>
      <c r="C197" s="21"/>
      <c r="D197" s="17"/>
      <c r="E197" s="18"/>
      <c r="F197" s="19"/>
      <c r="G197" s="20"/>
      <c r="H197" s="20"/>
      <c r="I197" s="21">
        <f t="shared" si="19"/>
        <v>0</v>
      </c>
      <c r="J197" s="21">
        <f t="shared" si="19"/>
        <v>0</v>
      </c>
      <c r="K197" s="21">
        <f t="shared" si="19"/>
        <v>0</v>
      </c>
      <c r="L197" s="21">
        <f t="shared" si="19"/>
        <v>0</v>
      </c>
      <c r="M197" s="21">
        <f t="shared" si="19"/>
        <v>0</v>
      </c>
      <c r="N197" s="21">
        <f t="shared" si="19"/>
        <v>0</v>
      </c>
      <c r="O197" s="21">
        <f t="shared" si="19"/>
        <v>0</v>
      </c>
    </row>
    <row r="198" spans="2:18" s="133" customFormat="1">
      <c r="B198" s="16" t="s">
        <v>273</v>
      </c>
      <c r="C198" s="21"/>
      <c r="D198" s="17"/>
      <c r="E198" s="18"/>
      <c r="F198" s="19"/>
      <c r="G198" s="20"/>
      <c r="H198" s="20"/>
      <c r="I198" s="21">
        <f t="shared" si="19"/>
        <v>0</v>
      </c>
      <c r="J198" s="21">
        <f t="shared" si="19"/>
        <v>0</v>
      </c>
      <c r="K198" s="21">
        <f t="shared" si="19"/>
        <v>0</v>
      </c>
      <c r="L198" s="21">
        <f t="shared" si="19"/>
        <v>0</v>
      </c>
      <c r="M198" s="21">
        <f t="shared" si="19"/>
        <v>0</v>
      </c>
      <c r="N198" s="21">
        <f t="shared" si="19"/>
        <v>0</v>
      </c>
      <c r="O198" s="21">
        <f t="shared" si="19"/>
        <v>0</v>
      </c>
    </row>
    <row r="199" spans="2:18" s="133" customFormat="1">
      <c r="B199" s="16" t="s">
        <v>274</v>
      </c>
      <c r="C199" s="21"/>
      <c r="D199" s="17"/>
      <c r="E199" s="18"/>
      <c r="F199" s="19"/>
      <c r="G199" s="20"/>
      <c r="H199" s="20"/>
      <c r="I199" s="21">
        <f t="shared" si="19"/>
        <v>0</v>
      </c>
      <c r="J199" s="21">
        <f t="shared" si="19"/>
        <v>0</v>
      </c>
      <c r="K199" s="21">
        <f t="shared" si="19"/>
        <v>0</v>
      </c>
      <c r="L199" s="21">
        <f t="shared" si="19"/>
        <v>0</v>
      </c>
      <c r="M199" s="21">
        <f t="shared" si="19"/>
        <v>0</v>
      </c>
      <c r="N199" s="21">
        <f t="shared" si="19"/>
        <v>0</v>
      </c>
      <c r="O199" s="21">
        <f t="shared" si="19"/>
        <v>0</v>
      </c>
    </row>
    <row r="200" spans="2:18" s="133" customFormat="1">
      <c r="B200" s="16" t="s">
        <v>275</v>
      </c>
      <c r="C200" s="21"/>
      <c r="D200" s="17"/>
      <c r="E200" s="18"/>
      <c r="F200" s="19"/>
      <c r="G200" s="20"/>
      <c r="H200" s="20"/>
      <c r="I200" s="21">
        <f t="shared" si="19"/>
        <v>0</v>
      </c>
      <c r="J200" s="21">
        <f t="shared" si="19"/>
        <v>0</v>
      </c>
      <c r="K200" s="21">
        <f t="shared" si="19"/>
        <v>0</v>
      </c>
      <c r="L200" s="21">
        <f t="shared" si="19"/>
        <v>0</v>
      </c>
      <c r="M200" s="21">
        <f t="shared" si="19"/>
        <v>0</v>
      </c>
      <c r="N200" s="21">
        <f t="shared" si="19"/>
        <v>0</v>
      </c>
      <c r="O200" s="21">
        <f t="shared" si="19"/>
        <v>0</v>
      </c>
    </row>
    <row r="201" spans="2:18" s="133" customFormat="1">
      <c r="B201" s="16" t="s">
        <v>276</v>
      </c>
      <c r="C201" s="21"/>
      <c r="D201" s="17"/>
      <c r="E201" s="18"/>
      <c r="F201" s="19"/>
      <c r="G201" s="20"/>
      <c r="H201" s="20"/>
      <c r="I201" s="21">
        <f t="shared" si="19"/>
        <v>0</v>
      </c>
      <c r="J201" s="21">
        <f t="shared" si="19"/>
        <v>0</v>
      </c>
      <c r="K201" s="21">
        <f t="shared" si="19"/>
        <v>0</v>
      </c>
      <c r="L201" s="21">
        <f t="shared" si="19"/>
        <v>0</v>
      </c>
      <c r="M201" s="21">
        <f t="shared" si="19"/>
        <v>0</v>
      </c>
      <c r="N201" s="21">
        <f t="shared" si="19"/>
        <v>0</v>
      </c>
      <c r="O201" s="21">
        <f t="shared" si="19"/>
        <v>0</v>
      </c>
    </row>
    <row r="202" spans="2:18" s="133" customFormat="1">
      <c r="B202" s="16" t="s">
        <v>277</v>
      </c>
      <c r="C202" s="21"/>
      <c r="D202" s="17"/>
      <c r="E202" s="18"/>
      <c r="F202" s="19"/>
      <c r="G202" s="20"/>
      <c r="H202" s="20"/>
      <c r="I202" s="21">
        <f t="shared" si="19"/>
        <v>0</v>
      </c>
      <c r="J202" s="21">
        <f t="shared" si="19"/>
        <v>0</v>
      </c>
      <c r="K202" s="21">
        <f t="shared" si="19"/>
        <v>0</v>
      </c>
      <c r="L202" s="21">
        <f t="shared" si="19"/>
        <v>0</v>
      </c>
      <c r="M202" s="21">
        <f t="shared" si="19"/>
        <v>0</v>
      </c>
      <c r="N202" s="21">
        <f t="shared" si="19"/>
        <v>0</v>
      </c>
      <c r="O202" s="21">
        <f t="shared" si="19"/>
        <v>0</v>
      </c>
    </row>
    <row r="203" spans="2:18" s="133" customFormat="1">
      <c r="B203" s="16" t="s">
        <v>278</v>
      </c>
      <c r="C203" s="21"/>
      <c r="D203" s="17"/>
      <c r="E203" s="18"/>
      <c r="F203" s="19"/>
      <c r="G203" s="20"/>
      <c r="H203" s="20"/>
      <c r="I203" s="21">
        <f t="shared" si="19"/>
        <v>0</v>
      </c>
      <c r="J203" s="21">
        <f t="shared" si="19"/>
        <v>0</v>
      </c>
      <c r="K203" s="21">
        <f t="shared" si="19"/>
        <v>0</v>
      </c>
      <c r="L203" s="21">
        <f t="shared" si="19"/>
        <v>0</v>
      </c>
      <c r="M203" s="21">
        <f t="shared" si="19"/>
        <v>0</v>
      </c>
      <c r="N203" s="21">
        <f t="shared" si="19"/>
        <v>0</v>
      </c>
      <c r="O203" s="21">
        <f t="shared" si="19"/>
        <v>0</v>
      </c>
    </row>
    <row r="204" spans="2:18" s="133" customFormat="1">
      <c r="B204" s="16" t="s">
        <v>279</v>
      </c>
      <c r="C204" s="21"/>
      <c r="D204" s="17"/>
      <c r="E204" s="18"/>
      <c r="F204" s="19"/>
      <c r="G204" s="20"/>
      <c r="H204" s="20"/>
      <c r="I204" s="21">
        <f t="shared" si="19"/>
        <v>0</v>
      </c>
      <c r="J204" s="21">
        <f t="shared" si="19"/>
        <v>0</v>
      </c>
      <c r="K204" s="21">
        <f t="shared" si="19"/>
        <v>0</v>
      </c>
      <c r="L204" s="21">
        <f t="shared" si="19"/>
        <v>0</v>
      </c>
      <c r="M204" s="21">
        <f t="shared" si="19"/>
        <v>0</v>
      </c>
      <c r="N204" s="21">
        <f t="shared" si="19"/>
        <v>0</v>
      </c>
      <c r="O204" s="21">
        <f t="shared" si="19"/>
        <v>0</v>
      </c>
    </row>
    <row r="205" spans="2:18">
      <c r="B205" s="164"/>
    </row>
    <row r="206" spans="2:18">
      <c r="B206" s="164"/>
      <c r="C206" s="164"/>
      <c r="D206" s="164"/>
      <c r="E206" s="164"/>
      <c r="F206" s="25"/>
      <c r="G206" s="25"/>
      <c r="H206" s="25"/>
      <c r="I206" s="26"/>
      <c r="J206" s="26"/>
      <c r="K206" s="26"/>
      <c r="L206" s="26"/>
      <c r="M206" s="26"/>
      <c r="N206" s="26"/>
      <c r="O206" s="26"/>
      <c r="P206" s="26"/>
      <c r="Q206" s="26"/>
      <c r="R206" s="26"/>
    </row>
    <row r="207" spans="2:18">
      <c r="B207" s="164"/>
      <c r="C207" s="164"/>
      <c r="D207" s="164"/>
      <c r="E207" s="164"/>
      <c r="F207" s="25"/>
      <c r="G207" s="25"/>
      <c r="H207" s="25"/>
    </row>
    <row r="208" spans="2:18">
      <c r="B208" s="164"/>
      <c r="C208" s="164"/>
      <c r="D208" s="164"/>
      <c r="E208" s="164"/>
      <c r="F208" s="25"/>
      <c r="G208" s="25"/>
      <c r="H208" s="25"/>
    </row>
    <row r="209" spans="3:13" s="164" customFormat="1">
      <c r="F209" s="25"/>
      <c r="G209" s="25"/>
      <c r="H209" s="25"/>
    </row>
    <row r="210" spans="3:13" s="164" customFormat="1">
      <c r="F210" s="25"/>
      <c r="G210" s="25"/>
      <c r="H210" s="25"/>
    </row>
    <row r="211" spans="3:13" s="164" customFormat="1">
      <c r="F211" s="25"/>
      <c r="G211" s="25"/>
      <c r="H211" s="25"/>
    </row>
    <row r="212" spans="3:13" s="164" customFormat="1">
      <c r="F212" s="25"/>
      <c r="G212" s="25"/>
      <c r="H212" s="25"/>
    </row>
    <row r="213" spans="3:13" s="164" customFormat="1">
      <c r="F213" s="25"/>
      <c r="G213" s="25"/>
      <c r="H213" s="25"/>
    </row>
    <row r="214" spans="3:13" s="164" customFormat="1">
      <c r="F214" s="25"/>
      <c r="G214" s="25"/>
      <c r="H214" s="25"/>
    </row>
    <row r="215" spans="3:13" s="164" customFormat="1">
      <c r="F215" s="25"/>
      <c r="G215" s="25"/>
      <c r="H215" s="25"/>
    </row>
    <row r="216" spans="3:13" s="164" customFormat="1">
      <c r="F216" s="25"/>
      <c r="G216" s="25"/>
      <c r="H216" s="25"/>
    </row>
    <row r="217" spans="3:13" s="164" customFormat="1">
      <c r="F217" s="25"/>
      <c r="G217" s="25"/>
      <c r="H217" s="25"/>
    </row>
    <row r="218" spans="3:13" s="164" customFormat="1">
      <c r="C218" s="214" t="s">
        <v>52</v>
      </c>
      <c r="D218" s="215"/>
      <c r="E218" s="215"/>
      <c r="F218" s="215"/>
      <c r="G218" s="215"/>
      <c r="H218" s="214" t="s">
        <v>52</v>
      </c>
      <c r="I218" s="215"/>
      <c r="J218" s="215"/>
      <c r="K218" s="215"/>
      <c r="L218" s="215"/>
      <c r="M218" s="215"/>
    </row>
    <row r="219" spans="3:13" s="164" customFormat="1">
      <c r="C219" s="164" t="s">
        <v>56</v>
      </c>
      <c r="D219" s="164">
        <f>G208</f>
        <v>0</v>
      </c>
      <c r="F219" s="25"/>
      <c r="G219" s="25">
        <f>G209</f>
        <v>0</v>
      </c>
      <c r="H219" s="27">
        <f>H207</f>
        <v>0</v>
      </c>
      <c r="I219" s="163">
        <f>H208</f>
        <v>0</v>
      </c>
      <c r="J219" s="163">
        <f>H210</f>
        <v>0</v>
      </c>
      <c r="K219" s="163">
        <f>H212</f>
        <v>0</v>
      </c>
      <c r="L219" s="163">
        <f>H214</f>
        <v>0</v>
      </c>
      <c r="M219" s="163">
        <f>H216</f>
        <v>0</v>
      </c>
    </row>
    <row r="220" spans="3:13" s="164" customFormat="1">
      <c r="C220" s="164">
        <f t="shared" ref="C220:C251" si="20">IF(G5=$G$207,I5+J5+K5+L5+M5+N5,0)</f>
        <v>0</v>
      </c>
      <c r="D220" s="164">
        <f t="shared" ref="D220:D251" si="21">IF(G5=$G$208,I5+J5+K5+L5+M5+N5,0)</f>
        <v>0</v>
      </c>
      <c r="F220" s="25"/>
      <c r="G220" s="25">
        <f t="shared" ref="G220:G251" si="22">IF(G5=$G$209,I5+J5+K5+L5+M5+N5,0)</f>
        <v>0</v>
      </c>
      <c r="H220" s="25">
        <f t="shared" ref="H220:H251" si="23">IF(H5=$H$207,I5+J5+K5+L5+M5+N5,0)</f>
        <v>0</v>
      </c>
      <c r="I220" s="164">
        <f t="shared" ref="I220:I251" si="24">IF(H5=$H$208,I5+J5+K5+L5+M5+N5,0)</f>
        <v>0</v>
      </c>
      <c r="J220" s="164">
        <f t="shared" ref="J220:J251" si="25">IF(H5=$H$210,I5+J5+K5+L5+M5+N5,0)</f>
        <v>0</v>
      </c>
      <c r="K220" s="164">
        <f t="shared" ref="K220:K251" si="26">IF(H5=$H$212,I5+J5+K5+L5+M5+N5,0)</f>
        <v>0</v>
      </c>
      <c r="L220" s="164">
        <f t="shared" ref="L220:L251" si="27">IF(H5=$H$214,I5+J5+K5+L5+M5+N5,0)</f>
        <v>0</v>
      </c>
      <c r="M220" s="164">
        <f t="shared" ref="M220:M251" si="28">IF(H5=$H$216,I5+J5+K5+L5+M5+N5,0)</f>
        <v>0</v>
      </c>
    </row>
    <row r="221" spans="3:13" s="164" customFormat="1">
      <c r="C221" s="164">
        <f t="shared" si="20"/>
        <v>0</v>
      </c>
      <c r="D221" s="164">
        <f t="shared" si="21"/>
        <v>0</v>
      </c>
      <c r="F221" s="25"/>
      <c r="G221" s="25">
        <f t="shared" si="22"/>
        <v>0</v>
      </c>
      <c r="H221" s="25">
        <f t="shared" si="23"/>
        <v>0</v>
      </c>
      <c r="I221" s="164">
        <f t="shared" si="24"/>
        <v>0</v>
      </c>
      <c r="J221" s="164">
        <f t="shared" si="25"/>
        <v>0</v>
      </c>
      <c r="K221" s="164">
        <f t="shared" si="26"/>
        <v>0</v>
      </c>
      <c r="L221" s="164">
        <f t="shared" si="27"/>
        <v>0</v>
      </c>
      <c r="M221" s="164">
        <f t="shared" si="28"/>
        <v>0</v>
      </c>
    </row>
    <row r="222" spans="3:13" s="164" customFormat="1">
      <c r="C222" s="164">
        <f t="shared" si="20"/>
        <v>0</v>
      </c>
      <c r="D222" s="164">
        <f t="shared" si="21"/>
        <v>0</v>
      </c>
      <c r="F222" s="25"/>
      <c r="G222" s="25">
        <f t="shared" si="22"/>
        <v>0</v>
      </c>
      <c r="H222" s="25">
        <f t="shared" si="23"/>
        <v>0</v>
      </c>
      <c r="I222" s="164">
        <f t="shared" si="24"/>
        <v>0</v>
      </c>
      <c r="J222" s="164">
        <f t="shared" si="25"/>
        <v>0</v>
      </c>
      <c r="K222" s="164">
        <f t="shared" si="26"/>
        <v>0</v>
      </c>
      <c r="L222" s="164">
        <f t="shared" si="27"/>
        <v>0</v>
      </c>
      <c r="M222" s="164">
        <f t="shared" si="28"/>
        <v>0</v>
      </c>
    </row>
    <row r="223" spans="3:13" s="164" customFormat="1">
      <c r="C223" s="164">
        <f t="shared" si="20"/>
        <v>0</v>
      </c>
      <c r="D223" s="164">
        <f t="shared" si="21"/>
        <v>0</v>
      </c>
      <c r="F223" s="25"/>
      <c r="G223" s="25">
        <f t="shared" si="22"/>
        <v>0</v>
      </c>
      <c r="H223" s="25">
        <f t="shared" si="23"/>
        <v>0</v>
      </c>
      <c r="I223" s="164">
        <f t="shared" si="24"/>
        <v>0</v>
      </c>
      <c r="J223" s="164">
        <f t="shared" si="25"/>
        <v>0</v>
      </c>
      <c r="K223" s="164">
        <f t="shared" si="26"/>
        <v>0</v>
      </c>
      <c r="L223" s="164">
        <f t="shared" si="27"/>
        <v>0</v>
      </c>
      <c r="M223" s="164">
        <f t="shared" si="28"/>
        <v>0</v>
      </c>
    </row>
    <row r="224" spans="3:13" s="164" customFormat="1">
      <c r="C224" s="164">
        <f t="shared" si="20"/>
        <v>0</v>
      </c>
      <c r="D224" s="164">
        <f t="shared" si="21"/>
        <v>0</v>
      </c>
      <c r="F224" s="25"/>
      <c r="G224" s="25">
        <f t="shared" si="22"/>
        <v>0</v>
      </c>
      <c r="H224" s="25">
        <f t="shared" si="23"/>
        <v>0</v>
      </c>
      <c r="I224" s="164">
        <f t="shared" si="24"/>
        <v>0</v>
      </c>
      <c r="J224" s="164">
        <f t="shared" si="25"/>
        <v>0</v>
      </c>
      <c r="K224" s="164">
        <f t="shared" si="26"/>
        <v>0</v>
      </c>
      <c r="L224" s="164">
        <f t="shared" si="27"/>
        <v>0</v>
      </c>
      <c r="M224" s="164">
        <f t="shared" si="28"/>
        <v>0</v>
      </c>
    </row>
    <row r="225" spans="3:13" s="164" customFormat="1">
      <c r="C225" s="164">
        <f t="shared" si="20"/>
        <v>0</v>
      </c>
      <c r="D225" s="164">
        <f t="shared" si="21"/>
        <v>0</v>
      </c>
      <c r="F225" s="25"/>
      <c r="G225" s="25">
        <f t="shared" si="22"/>
        <v>0</v>
      </c>
      <c r="H225" s="25">
        <f t="shared" si="23"/>
        <v>0</v>
      </c>
      <c r="I225" s="164">
        <f t="shared" si="24"/>
        <v>0</v>
      </c>
      <c r="J225" s="164">
        <f t="shared" si="25"/>
        <v>0</v>
      </c>
      <c r="K225" s="164">
        <f t="shared" si="26"/>
        <v>0</v>
      </c>
      <c r="L225" s="164">
        <f t="shared" si="27"/>
        <v>0</v>
      </c>
      <c r="M225" s="164">
        <f t="shared" si="28"/>
        <v>0</v>
      </c>
    </row>
    <row r="226" spans="3:13" s="164" customFormat="1">
      <c r="C226" s="164">
        <f t="shared" si="20"/>
        <v>0</v>
      </c>
      <c r="D226" s="164">
        <f t="shared" si="21"/>
        <v>0</v>
      </c>
      <c r="F226" s="25"/>
      <c r="G226" s="25">
        <f t="shared" si="22"/>
        <v>0</v>
      </c>
      <c r="H226" s="25">
        <f t="shared" si="23"/>
        <v>0</v>
      </c>
      <c r="I226" s="164">
        <f t="shared" si="24"/>
        <v>0</v>
      </c>
      <c r="J226" s="164">
        <f t="shared" si="25"/>
        <v>0</v>
      </c>
      <c r="K226" s="164">
        <f t="shared" si="26"/>
        <v>0</v>
      </c>
      <c r="L226" s="164">
        <f t="shared" si="27"/>
        <v>0</v>
      </c>
      <c r="M226" s="164">
        <f t="shared" si="28"/>
        <v>0</v>
      </c>
    </row>
    <row r="227" spans="3:13" s="164" customFormat="1">
      <c r="C227" s="164">
        <f t="shared" si="20"/>
        <v>0</v>
      </c>
      <c r="D227" s="164">
        <f t="shared" si="21"/>
        <v>0</v>
      </c>
      <c r="F227" s="25"/>
      <c r="G227" s="25">
        <f t="shared" si="22"/>
        <v>0</v>
      </c>
      <c r="H227" s="25">
        <f t="shared" si="23"/>
        <v>0</v>
      </c>
      <c r="I227" s="164">
        <f t="shared" si="24"/>
        <v>0</v>
      </c>
      <c r="J227" s="164">
        <f t="shared" si="25"/>
        <v>0</v>
      </c>
      <c r="K227" s="164">
        <f t="shared" si="26"/>
        <v>0</v>
      </c>
      <c r="L227" s="164">
        <f t="shared" si="27"/>
        <v>0</v>
      </c>
      <c r="M227" s="164">
        <f t="shared" si="28"/>
        <v>0</v>
      </c>
    </row>
    <row r="228" spans="3:13" s="164" customFormat="1">
      <c r="C228" s="164">
        <f t="shared" si="20"/>
        <v>0</v>
      </c>
      <c r="D228" s="164">
        <f t="shared" si="21"/>
        <v>0</v>
      </c>
      <c r="F228" s="25"/>
      <c r="G228" s="25">
        <f t="shared" si="22"/>
        <v>0</v>
      </c>
      <c r="H228" s="25">
        <f t="shared" si="23"/>
        <v>0</v>
      </c>
      <c r="I228" s="164">
        <f t="shared" si="24"/>
        <v>0</v>
      </c>
      <c r="J228" s="164">
        <f t="shared" si="25"/>
        <v>0</v>
      </c>
      <c r="K228" s="164">
        <f t="shared" si="26"/>
        <v>0</v>
      </c>
      <c r="L228" s="164">
        <f t="shared" si="27"/>
        <v>0</v>
      </c>
      <c r="M228" s="164">
        <f t="shared" si="28"/>
        <v>0</v>
      </c>
    </row>
    <row r="229" spans="3:13" s="164" customFormat="1">
      <c r="C229" s="164">
        <f t="shared" si="20"/>
        <v>0</v>
      </c>
      <c r="D229" s="164">
        <f t="shared" si="21"/>
        <v>0</v>
      </c>
      <c r="F229" s="25"/>
      <c r="G229" s="25">
        <f t="shared" si="22"/>
        <v>0</v>
      </c>
      <c r="H229" s="25">
        <f t="shared" si="23"/>
        <v>0</v>
      </c>
      <c r="I229" s="164">
        <f t="shared" si="24"/>
        <v>0</v>
      </c>
      <c r="J229" s="164">
        <f t="shared" si="25"/>
        <v>0</v>
      </c>
      <c r="K229" s="164">
        <f t="shared" si="26"/>
        <v>0</v>
      </c>
      <c r="L229" s="164">
        <f t="shared" si="27"/>
        <v>0</v>
      </c>
      <c r="M229" s="164">
        <f t="shared" si="28"/>
        <v>0</v>
      </c>
    </row>
    <row r="230" spans="3:13" s="164" customFormat="1">
      <c r="C230" s="164">
        <f t="shared" si="20"/>
        <v>0</v>
      </c>
      <c r="D230" s="164">
        <f t="shared" si="21"/>
        <v>0</v>
      </c>
      <c r="F230" s="25"/>
      <c r="G230" s="25">
        <f t="shared" si="22"/>
        <v>0</v>
      </c>
      <c r="H230" s="25">
        <f t="shared" si="23"/>
        <v>0</v>
      </c>
      <c r="I230" s="164">
        <f t="shared" si="24"/>
        <v>0</v>
      </c>
      <c r="J230" s="164">
        <f t="shared" si="25"/>
        <v>0</v>
      </c>
      <c r="K230" s="164">
        <f t="shared" si="26"/>
        <v>0</v>
      </c>
      <c r="L230" s="164">
        <f t="shared" si="27"/>
        <v>0</v>
      </c>
      <c r="M230" s="164">
        <f t="shared" si="28"/>
        <v>0</v>
      </c>
    </row>
    <row r="231" spans="3:13" s="164" customFormat="1">
      <c r="C231" s="164">
        <f t="shared" si="20"/>
        <v>0</v>
      </c>
      <c r="D231" s="164">
        <f t="shared" si="21"/>
        <v>0</v>
      </c>
      <c r="F231" s="25"/>
      <c r="G231" s="25">
        <f t="shared" si="22"/>
        <v>0</v>
      </c>
      <c r="H231" s="25">
        <f t="shared" si="23"/>
        <v>0</v>
      </c>
      <c r="I231" s="164">
        <f t="shared" si="24"/>
        <v>0</v>
      </c>
      <c r="J231" s="164">
        <f t="shared" si="25"/>
        <v>0</v>
      </c>
      <c r="K231" s="164">
        <f t="shared" si="26"/>
        <v>0</v>
      </c>
      <c r="L231" s="164">
        <f t="shared" si="27"/>
        <v>0</v>
      </c>
      <c r="M231" s="164">
        <f t="shared" si="28"/>
        <v>0</v>
      </c>
    </row>
    <row r="232" spans="3:13" s="164" customFormat="1">
      <c r="C232" s="164">
        <f t="shared" si="20"/>
        <v>0</v>
      </c>
      <c r="D232" s="164">
        <f t="shared" si="21"/>
        <v>0</v>
      </c>
      <c r="F232" s="25"/>
      <c r="G232" s="25">
        <f t="shared" si="22"/>
        <v>0</v>
      </c>
      <c r="H232" s="25">
        <f t="shared" si="23"/>
        <v>0</v>
      </c>
      <c r="I232" s="164">
        <f t="shared" si="24"/>
        <v>0</v>
      </c>
      <c r="J232" s="164">
        <f t="shared" si="25"/>
        <v>0</v>
      </c>
      <c r="K232" s="164">
        <f t="shared" si="26"/>
        <v>0</v>
      </c>
      <c r="L232" s="164">
        <f t="shared" si="27"/>
        <v>0</v>
      </c>
      <c r="M232" s="164">
        <f t="shared" si="28"/>
        <v>0</v>
      </c>
    </row>
    <row r="233" spans="3:13" s="164" customFormat="1">
      <c r="C233" s="164">
        <f t="shared" si="20"/>
        <v>0</v>
      </c>
      <c r="D233" s="164">
        <f t="shared" si="21"/>
        <v>0</v>
      </c>
      <c r="F233" s="25"/>
      <c r="G233" s="25">
        <f t="shared" si="22"/>
        <v>0</v>
      </c>
      <c r="H233" s="25">
        <f t="shared" si="23"/>
        <v>0</v>
      </c>
      <c r="I233" s="164">
        <f t="shared" si="24"/>
        <v>0</v>
      </c>
      <c r="J233" s="164">
        <f t="shared" si="25"/>
        <v>0</v>
      </c>
      <c r="K233" s="164">
        <f t="shared" si="26"/>
        <v>0</v>
      </c>
      <c r="L233" s="164">
        <f t="shared" si="27"/>
        <v>0</v>
      </c>
      <c r="M233" s="164">
        <f t="shared" si="28"/>
        <v>0</v>
      </c>
    </row>
    <row r="234" spans="3:13" s="164" customFormat="1">
      <c r="C234" s="164">
        <f t="shared" si="20"/>
        <v>0</v>
      </c>
      <c r="D234" s="164">
        <f t="shared" si="21"/>
        <v>0</v>
      </c>
      <c r="F234" s="25"/>
      <c r="G234" s="25">
        <f t="shared" si="22"/>
        <v>0</v>
      </c>
      <c r="H234" s="25">
        <f t="shared" si="23"/>
        <v>0</v>
      </c>
      <c r="I234" s="164">
        <f t="shared" si="24"/>
        <v>0</v>
      </c>
      <c r="J234" s="164">
        <f t="shared" si="25"/>
        <v>0</v>
      </c>
      <c r="K234" s="164">
        <f t="shared" si="26"/>
        <v>0</v>
      </c>
      <c r="L234" s="164">
        <f t="shared" si="27"/>
        <v>0</v>
      </c>
      <c r="M234" s="164">
        <f t="shared" si="28"/>
        <v>0</v>
      </c>
    </row>
    <row r="235" spans="3:13" s="164" customFormat="1">
      <c r="C235" s="164">
        <f t="shared" si="20"/>
        <v>0</v>
      </c>
      <c r="D235" s="164">
        <f t="shared" si="21"/>
        <v>0</v>
      </c>
      <c r="F235" s="25"/>
      <c r="G235" s="25">
        <f t="shared" si="22"/>
        <v>0</v>
      </c>
      <c r="H235" s="25">
        <f t="shared" si="23"/>
        <v>0</v>
      </c>
      <c r="I235" s="164">
        <f t="shared" si="24"/>
        <v>0</v>
      </c>
      <c r="J235" s="164">
        <f t="shared" si="25"/>
        <v>0</v>
      </c>
      <c r="K235" s="164">
        <f t="shared" si="26"/>
        <v>0</v>
      </c>
      <c r="L235" s="164">
        <f t="shared" si="27"/>
        <v>0</v>
      </c>
      <c r="M235" s="164">
        <f t="shared" si="28"/>
        <v>0</v>
      </c>
    </row>
    <row r="236" spans="3:13" s="164" customFormat="1">
      <c r="C236" s="164">
        <f t="shared" si="20"/>
        <v>0</v>
      </c>
      <c r="D236" s="164">
        <f t="shared" si="21"/>
        <v>0</v>
      </c>
      <c r="F236" s="25"/>
      <c r="G236" s="25">
        <f t="shared" si="22"/>
        <v>0</v>
      </c>
      <c r="H236" s="25">
        <f t="shared" si="23"/>
        <v>0</v>
      </c>
      <c r="I236" s="164">
        <f t="shared" si="24"/>
        <v>0</v>
      </c>
      <c r="J236" s="164">
        <f t="shared" si="25"/>
        <v>0</v>
      </c>
      <c r="K236" s="164">
        <f t="shared" si="26"/>
        <v>0</v>
      </c>
      <c r="L236" s="164">
        <f t="shared" si="27"/>
        <v>0</v>
      </c>
      <c r="M236" s="164">
        <f t="shared" si="28"/>
        <v>0</v>
      </c>
    </row>
    <row r="237" spans="3:13" s="164" customFormat="1">
      <c r="C237" s="164">
        <f t="shared" si="20"/>
        <v>0</v>
      </c>
      <c r="D237" s="164">
        <f t="shared" si="21"/>
        <v>0</v>
      </c>
      <c r="F237" s="25"/>
      <c r="G237" s="25">
        <f t="shared" si="22"/>
        <v>0</v>
      </c>
      <c r="H237" s="25">
        <f t="shared" si="23"/>
        <v>0</v>
      </c>
      <c r="I237" s="164">
        <f t="shared" si="24"/>
        <v>0</v>
      </c>
      <c r="J237" s="164">
        <f t="shared" si="25"/>
        <v>0</v>
      </c>
      <c r="K237" s="164">
        <f t="shared" si="26"/>
        <v>0</v>
      </c>
      <c r="L237" s="164">
        <f t="shared" si="27"/>
        <v>0</v>
      </c>
      <c r="M237" s="164">
        <f t="shared" si="28"/>
        <v>0</v>
      </c>
    </row>
    <row r="238" spans="3:13" s="164" customFormat="1">
      <c r="C238" s="164">
        <f t="shared" si="20"/>
        <v>0</v>
      </c>
      <c r="D238" s="164">
        <f t="shared" si="21"/>
        <v>0</v>
      </c>
      <c r="F238" s="25"/>
      <c r="G238" s="25">
        <f t="shared" si="22"/>
        <v>0</v>
      </c>
      <c r="H238" s="25">
        <f t="shared" si="23"/>
        <v>0</v>
      </c>
      <c r="I238" s="164">
        <f t="shared" si="24"/>
        <v>0</v>
      </c>
      <c r="J238" s="164">
        <f t="shared" si="25"/>
        <v>0</v>
      </c>
      <c r="K238" s="164">
        <f t="shared" si="26"/>
        <v>0</v>
      </c>
      <c r="L238" s="164">
        <f t="shared" si="27"/>
        <v>0</v>
      </c>
      <c r="M238" s="164">
        <f t="shared" si="28"/>
        <v>0</v>
      </c>
    </row>
    <row r="239" spans="3:13" s="164" customFormat="1">
      <c r="C239" s="164">
        <f t="shared" si="20"/>
        <v>0</v>
      </c>
      <c r="D239" s="164">
        <f t="shared" si="21"/>
        <v>0</v>
      </c>
      <c r="F239" s="25"/>
      <c r="G239" s="25">
        <f t="shared" si="22"/>
        <v>0</v>
      </c>
      <c r="H239" s="25">
        <f t="shared" si="23"/>
        <v>0</v>
      </c>
      <c r="I239" s="164">
        <f t="shared" si="24"/>
        <v>0</v>
      </c>
      <c r="J239" s="164">
        <f t="shared" si="25"/>
        <v>0</v>
      </c>
      <c r="K239" s="164">
        <f t="shared" si="26"/>
        <v>0</v>
      </c>
      <c r="L239" s="164">
        <f t="shared" si="27"/>
        <v>0</v>
      </c>
      <c r="M239" s="164">
        <f t="shared" si="28"/>
        <v>0</v>
      </c>
    </row>
    <row r="240" spans="3:13" s="164" customFormat="1">
      <c r="C240" s="164">
        <f t="shared" si="20"/>
        <v>0</v>
      </c>
      <c r="D240" s="164">
        <f t="shared" si="21"/>
        <v>0</v>
      </c>
      <c r="F240" s="25"/>
      <c r="G240" s="25">
        <f t="shared" si="22"/>
        <v>0</v>
      </c>
      <c r="H240" s="25">
        <f t="shared" si="23"/>
        <v>0</v>
      </c>
      <c r="I240" s="164">
        <f t="shared" si="24"/>
        <v>0</v>
      </c>
      <c r="J240" s="164">
        <f t="shared" si="25"/>
        <v>0</v>
      </c>
      <c r="K240" s="164">
        <f t="shared" si="26"/>
        <v>0</v>
      </c>
      <c r="L240" s="164">
        <f t="shared" si="27"/>
        <v>0</v>
      </c>
      <c r="M240" s="164">
        <f t="shared" si="28"/>
        <v>0</v>
      </c>
    </row>
    <row r="241" spans="3:13" s="164" customFormat="1">
      <c r="C241" s="164">
        <f t="shared" si="20"/>
        <v>0</v>
      </c>
      <c r="D241" s="164">
        <f t="shared" si="21"/>
        <v>0</v>
      </c>
      <c r="F241" s="25"/>
      <c r="G241" s="25">
        <f t="shared" si="22"/>
        <v>0</v>
      </c>
      <c r="H241" s="25">
        <f t="shared" si="23"/>
        <v>0</v>
      </c>
      <c r="I241" s="164">
        <f t="shared" si="24"/>
        <v>0</v>
      </c>
      <c r="J241" s="164">
        <f t="shared" si="25"/>
        <v>0</v>
      </c>
      <c r="K241" s="164">
        <f t="shared" si="26"/>
        <v>0</v>
      </c>
      <c r="L241" s="164">
        <f t="shared" si="27"/>
        <v>0</v>
      </c>
      <c r="M241" s="164">
        <f t="shared" si="28"/>
        <v>0</v>
      </c>
    </row>
    <row r="242" spans="3:13" s="164" customFormat="1">
      <c r="C242" s="164">
        <f t="shared" si="20"/>
        <v>0</v>
      </c>
      <c r="D242" s="164">
        <f t="shared" si="21"/>
        <v>0</v>
      </c>
      <c r="F242" s="25"/>
      <c r="G242" s="25">
        <f t="shared" si="22"/>
        <v>0</v>
      </c>
      <c r="H242" s="25">
        <f t="shared" si="23"/>
        <v>0</v>
      </c>
      <c r="I242" s="164">
        <f t="shared" si="24"/>
        <v>0</v>
      </c>
      <c r="J242" s="164">
        <f t="shared" si="25"/>
        <v>0</v>
      </c>
      <c r="K242" s="164">
        <f t="shared" si="26"/>
        <v>0</v>
      </c>
      <c r="L242" s="164">
        <f t="shared" si="27"/>
        <v>0</v>
      </c>
      <c r="M242" s="164">
        <f t="shared" si="28"/>
        <v>0</v>
      </c>
    </row>
    <row r="243" spans="3:13" s="164" customFormat="1">
      <c r="C243" s="164">
        <f t="shared" si="20"/>
        <v>0</v>
      </c>
      <c r="D243" s="164">
        <f t="shared" si="21"/>
        <v>0</v>
      </c>
      <c r="F243" s="25"/>
      <c r="G243" s="25">
        <f t="shared" si="22"/>
        <v>0</v>
      </c>
      <c r="H243" s="25">
        <f t="shared" si="23"/>
        <v>0</v>
      </c>
      <c r="I243" s="164">
        <f t="shared" si="24"/>
        <v>0</v>
      </c>
      <c r="J243" s="164">
        <f t="shared" si="25"/>
        <v>0</v>
      </c>
      <c r="K243" s="164">
        <f t="shared" si="26"/>
        <v>0</v>
      </c>
      <c r="L243" s="164">
        <f t="shared" si="27"/>
        <v>0</v>
      </c>
      <c r="M243" s="164">
        <f t="shared" si="28"/>
        <v>0</v>
      </c>
    </row>
    <row r="244" spans="3:13" s="164" customFormat="1">
      <c r="C244" s="164">
        <f t="shared" si="20"/>
        <v>0</v>
      </c>
      <c r="D244" s="164">
        <f t="shared" si="21"/>
        <v>0</v>
      </c>
      <c r="F244" s="25"/>
      <c r="G244" s="25">
        <f t="shared" si="22"/>
        <v>0</v>
      </c>
      <c r="H244" s="25">
        <f t="shared" si="23"/>
        <v>0</v>
      </c>
      <c r="I244" s="164">
        <f t="shared" si="24"/>
        <v>0</v>
      </c>
      <c r="J244" s="164">
        <f t="shared" si="25"/>
        <v>0</v>
      </c>
      <c r="K244" s="164">
        <f t="shared" si="26"/>
        <v>0</v>
      </c>
      <c r="L244" s="164">
        <f t="shared" si="27"/>
        <v>0</v>
      </c>
      <c r="M244" s="164">
        <f t="shared" si="28"/>
        <v>0</v>
      </c>
    </row>
    <row r="245" spans="3:13" s="164" customFormat="1">
      <c r="C245" s="164">
        <f t="shared" si="20"/>
        <v>0</v>
      </c>
      <c r="D245" s="164">
        <f t="shared" si="21"/>
        <v>0</v>
      </c>
      <c r="F245" s="25"/>
      <c r="G245" s="25">
        <f t="shared" si="22"/>
        <v>0</v>
      </c>
      <c r="H245" s="25">
        <f t="shared" si="23"/>
        <v>0</v>
      </c>
      <c r="I245" s="164">
        <f t="shared" si="24"/>
        <v>0</v>
      </c>
      <c r="J245" s="164">
        <f t="shared" si="25"/>
        <v>0</v>
      </c>
      <c r="K245" s="164">
        <f t="shared" si="26"/>
        <v>0</v>
      </c>
      <c r="L245" s="164">
        <f t="shared" si="27"/>
        <v>0</v>
      </c>
      <c r="M245" s="164">
        <f t="shared" si="28"/>
        <v>0</v>
      </c>
    </row>
    <row r="246" spans="3:13" s="164" customFormat="1">
      <c r="C246" s="164">
        <f t="shared" si="20"/>
        <v>0</v>
      </c>
      <c r="D246" s="164">
        <f t="shared" si="21"/>
        <v>0</v>
      </c>
      <c r="F246" s="25"/>
      <c r="G246" s="25">
        <f t="shared" si="22"/>
        <v>0</v>
      </c>
      <c r="H246" s="25">
        <f t="shared" si="23"/>
        <v>0</v>
      </c>
      <c r="I246" s="164">
        <f t="shared" si="24"/>
        <v>0</v>
      </c>
      <c r="J246" s="164">
        <f t="shared" si="25"/>
        <v>0</v>
      </c>
      <c r="K246" s="164">
        <f t="shared" si="26"/>
        <v>0</v>
      </c>
      <c r="L246" s="164">
        <f t="shared" si="27"/>
        <v>0</v>
      </c>
      <c r="M246" s="164">
        <f t="shared" si="28"/>
        <v>0</v>
      </c>
    </row>
    <row r="247" spans="3:13" s="164" customFormat="1">
      <c r="C247" s="164">
        <f t="shared" si="20"/>
        <v>0</v>
      </c>
      <c r="D247" s="164">
        <f t="shared" si="21"/>
        <v>0</v>
      </c>
      <c r="F247" s="25"/>
      <c r="G247" s="25">
        <f t="shared" si="22"/>
        <v>0</v>
      </c>
      <c r="H247" s="25">
        <f t="shared" si="23"/>
        <v>0</v>
      </c>
      <c r="I247" s="164">
        <f t="shared" si="24"/>
        <v>0</v>
      </c>
      <c r="J247" s="164">
        <f t="shared" si="25"/>
        <v>0</v>
      </c>
      <c r="K247" s="164">
        <f t="shared" si="26"/>
        <v>0</v>
      </c>
      <c r="L247" s="164">
        <f t="shared" si="27"/>
        <v>0</v>
      </c>
      <c r="M247" s="164">
        <f t="shared" si="28"/>
        <v>0</v>
      </c>
    </row>
    <row r="248" spans="3:13" s="164" customFormat="1">
      <c r="C248" s="164">
        <f t="shared" si="20"/>
        <v>0</v>
      </c>
      <c r="D248" s="164">
        <f t="shared" si="21"/>
        <v>0</v>
      </c>
      <c r="F248" s="25"/>
      <c r="G248" s="25">
        <f t="shared" si="22"/>
        <v>0</v>
      </c>
      <c r="H248" s="25">
        <f t="shared" si="23"/>
        <v>0</v>
      </c>
      <c r="I248" s="164">
        <f t="shared" si="24"/>
        <v>0</v>
      </c>
      <c r="J248" s="164">
        <f t="shared" si="25"/>
        <v>0</v>
      </c>
      <c r="K248" s="164">
        <f t="shared" si="26"/>
        <v>0</v>
      </c>
      <c r="L248" s="164">
        <f t="shared" si="27"/>
        <v>0</v>
      </c>
      <c r="M248" s="164">
        <f t="shared" si="28"/>
        <v>0</v>
      </c>
    </row>
    <row r="249" spans="3:13" s="164" customFormat="1">
      <c r="C249" s="164">
        <f t="shared" si="20"/>
        <v>0</v>
      </c>
      <c r="D249" s="164">
        <f t="shared" si="21"/>
        <v>0</v>
      </c>
      <c r="F249" s="25"/>
      <c r="G249" s="25">
        <f t="shared" si="22"/>
        <v>0</v>
      </c>
      <c r="H249" s="25">
        <f t="shared" si="23"/>
        <v>0</v>
      </c>
      <c r="I249" s="164">
        <f t="shared" si="24"/>
        <v>0</v>
      </c>
      <c r="J249" s="164">
        <f t="shared" si="25"/>
        <v>0</v>
      </c>
      <c r="K249" s="164">
        <f t="shared" si="26"/>
        <v>0</v>
      </c>
      <c r="L249" s="164">
        <f t="shared" si="27"/>
        <v>0</v>
      </c>
      <c r="M249" s="164">
        <f t="shared" si="28"/>
        <v>0</v>
      </c>
    </row>
    <row r="250" spans="3:13" s="164" customFormat="1">
      <c r="C250" s="164">
        <f t="shared" si="20"/>
        <v>0</v>
      </c>
      <c r="D250" s="164">
        <f t="shared" si="21"/>
        <v>0</v>
      </c>
      <c r="F250" s="25"/>
      <c r="G250" s="25">
        <f t="shared" si="22"/>
        <v>0</v>
      </c>
      <c r="H250" s="25">
        <f t="shared" si="23"/>
        <v>0</v>
      </c>
      <c r="I250" s="164">
        <f t="shared" si="24"/>
        <v>0</v>
      </c>
      <c r="J250" s="164">
        <f t="shared" si="25"/>
        <v>0</v>
      </c>
      <c r="K250" s="164">
        <f t="shared" si="26"/>
        <v>0</v>
      </c>
      <c r="L250" s="164">
        <f t="shared" si="27"/>
        <v>0</v>
      </c>
      <c r="M250" s="164">
        <f t="shared" si="28"/>
        <v>0</v>
      </c>
    </row>
    <row r="251" spans="3:13" s="164" customFormat="1">
      <c r="C251" s="164">
        <f t="shared" si="20"/>
        <v>0</v>
      </c>
      <c r="D251" s="164">
        <f t="shared" si="21"/>
        <v>0</v>
      </c>
      <c r="F251" s="25"/>
      <c r="G251" s="25">
        <f t="shared" si="22"/>
        <v>0</v>
      </c>
      <c r="H251" s="25">
        <f t="shared" si="23"/>
        <v>0</v>
      </c>
      <c r="I251" s="164">
        <f t="shared" si="24"/>
        <v>0</v>
      </c>
      <c r="J251" s="164">
        <f t="shared" si="25"/>
        <v>0</v>
      </c>
      <c r="K251" s="164">
        <f t="shared" si="26"/>
        <v>0</v>
      </c>
      <c r="L251" s="164">
        <f t="shared" si="27"/>
        <v>0</v>
      </c>
      <c r="M251" s="164">
        <f t="shared" si="28"/>
        <v>0</v>
      </c>
    </row>
    <row r="252" spans="3:13" s="164" customFormat="1">
      <c r="C252" s="164">
        <f t="shared" ref="C252:C283" si="29">IF(G37=$G$207,I37+J37+K37+L37+M37+N37,0)</f>
        <v>0</v>
      </c>
      <c r="D252" s="164">
        <f t="shared" ref="D252:D283" si="30">IF(G37=$G$208,I37+J37+K37+L37+M37+N37,0)</f>
        <v>0</v>
      </c>
      <c r="F252" s="25"/>
      <c r="G252" s="25">
        <f t="shared" ref="G252:G283" si="31">IF(G37=$G$209,I37+J37+K37+L37+M37+N37,0)</f>
        <v>0</v>
      </c>
      <c r="H252" s="25">
        <f t="shared" ref="H252:H283" si="32">IF(H37=$H$207,I37+J37+K37+L37+M37+N37,0)</f>
        <v>0</v>
      </c>
      <c r="I252" s="164">
        <f t="shared" ref="I252:I283" si="33">IF(H37=$H$208,I37+J37+K37+L37+M37+N37,0)</f>
        <v>0</v>
      </c>
      <c r="J252" s="164">
        <f t="shared" ref="J252:J283" si="34">IF(H37=$H$210,I37+J37+K37+L37+M37+N37,0)</f>
        <v>0</v>
      </c>
      <c r="K252" s="164">
        <f t="shared" ref="K252:K283" si="35">IF(H37=$H$212,I37+J37+K37+L37+M37+N37,0)</f>
        <v>0</v>
      </c>
      <c r="L252" s="164">
        <f t="shared" ref="L252:L283" si="36">IF(H37=$H$214,I37+J37+K37+L37+M37+N37,0)</f>
        <v>0</v>
      </c>
      <c r="M252" s="164">
        <f t="shared" ref="M252:M283" si="37">IF(H37=$H$216,I37+J37+K37+L37+M37+N37,0)</f>
        <v>0</v>
      </c>
    </row>
    <row r="253" spans="3:13" s="164" customFormat="1">
      <c r="C253" s="164">
        <f t="shared" si="29"/>
        <v>0</v>
      </c>
      <c r="D253" s="164">
        <f t="shared" si="30"/>
        <v>0</v>
      </c>
      <c r="F253" s="25"/>
      <c r="G253" s="25">
        <f t="shared" si="31"/>
        <v>0</v>
      </c>
      <c r="H253" s="25">
        <f t="shared" si="32"/>
        <v>0</v>
      </c>
      <c r="I253" s="164">
        <f t="shared" si="33"/>
        <v>0</v>
      </c>
      <c r="J253" s="164">
        <f t="shared" si="34"/>
        <v>0</v>
      </c>
      <c r="K253" s="164">
        <f t="shared" si="35"/>
        <v>0</v>
      </c>
      <c r="L253" s="164">
        <f t="shared" si="36"/>
        <v>0</v>
      </c>
      <c r="M253" s="164">
        <f t="shared" si="37"/>
        <v>0</v>
      </c>
    </row>
    <row r="254" spans="3:13" s="164" customFormat="1">
      <c r="C254" s="164">
        <f t="shared" si="29"/>
        <v>0</v>
      </c>
      <c r="D254" s="164">
        <f t="shared" si="30"/>
        <v>0</v>
      </c>
      <c r="F254" s="25"/>
      <c r="G254" s="25">
        <f t="shared" si="31"/>
        <v>0</v>
      </c>
      <c r="H254" s="25">
        <f t="shared" si="32"/>
        <v>0</v>
      </c>
      <c r="I254" s="164">
        <f t="shared" si="33"/>
        <v>0</v>
      </c>
      <c r="J254" s="164">
        <f t="shared" si="34"/>
        <v>0</v>
      </c>
      <c r="K254" s="164">
        <f t="shared" si="35"/>
        <v>0</v>
      </c>
      <c r="L254" s="164">
        <f t="shared" si="36"/>
        <v>0</v>
      </c>
      <c r="M254" s="164">
        <f t="shared" si="37"/>
        <v>0</v>
      </c>
    </row>
    <row r="255" spans="3:13" s="164" customFormat="1">
      <c r="C255" s="164">
        <f t="shared" si="29"/>
        <v>0</v>
      </c>
      <c r="D255" s="164">
        <f t="shared" si="30"/>
        <v>0</v>
      </c>
      <c r="F255" s="25"/>
      <c r="G255" s="25">
        <f t="shared" si="31"/>
        <v>0</v>
      </c>
      <c r="H255" s="25">
        <f t="shared" si="32"/>
        <v>0</v>
      </c>
      <c r="I255" s="164">
        <f t="shared" si="33"/>
        <v>0</v>
      </c>
      <c r="J255" s="164">
        <f t="shared" si="34"/>
        <v>0</v>
      </c>
      <c r="K255" s="164">
        <f t="shared" si="35"/>
        <v>0</v>
      </c>
      <c r="L255" s="164">
        <f t="shared" si="36"/>
        <v>0</v>
      </c>
      <c r="M255" s="164">
        <f t="shared" si="37"/>
        <v>0</v>
      </c>
    </row>
    <row r="256" spans="3:13" s="164" customFormat="1">
      <c r="C256" s="164">
        <f t="shared" si="29"/>
        <v>0</v>
      </c>
      <c r="D256" s="164">
        <f t="shared" si="30"/>
        <v>0</v>
      </c>
      <c r="F256" s="25"/>
      <c r="G256" s="25">
        <f t="shared" si="31"/>
        <v>0</v>
      </c>
      <c r="H256" s="25">
        <f t="shared" si="32"/>
        <v>0</v>
      </c>
      <c r="I256" s="164">
        <f t="shared" si="33"/>
        <v>0</v>
      </c>
      <c r="J256" s="164">
        <f t="shared" si="34"/>
        <v>0</v>
      </c>
      <c r="K256" s="164">
        <f t="shared" si="35"/>
        <v>0</v>
      </c>
      <c r="L256" s="164">
        <f t="shared" si="36"/>
        <v>0</v>
      </c>
      <c r="M256" s="164">
        <f t="shared" si="37"/>
        <v>0</v>
      </c>
    </row>
    <row r="257" spans="3:13" s="164" customFormat="1">
      <c r="C257" s="164">
        <f t="shared" si="29"/>
        <v>0</v>
      </c>
      <c r="D257" s="164">
        <f t="shared" si="30"/>
        <v>0</v>
      </c>
      <c r="F257" s="25"/>
      <c r="G257" s="25">
        <f t="shared" si="31"/>
        <v>0</v>
      </c>
      <c r="H257" s="25">
        <f t="shared" si="32"/>
        <v>0</v>
      </c>
      <c r="I257" s="164">
        <f t="shared" si="33"/>
        <v>0</v>
      </c>
      <c r="J257" s="164">
        <f t="shared" si="34"/>
        <v>0</v>
      </c>
      <c r="K257" s="164">
        <f t="shared" si="35"/>
        <v>0</v>
      </c>
      <c r="L257" s="164">
        <f t="shared" si="36"/>
        <v>0</v>
      </c>
      <c r="M257" s="164">
        <f t="shared" si="37"/>
        <v>0</v>
      </c>
    </row>
    <row r="258" spans="3:13" s="164" customFormat="1">
      <c r="C258" s="164">
        <f t="shared" si="29"/>
        <v>0</v>
      </c>
      <c r="D258" s="164">
        <f t="shared" si="30"/>
        <v>0</v>
      </c>
      <c r="F258" s="25"/>
      <c r="G258" s="25">
        <f t="shared" si="31"/>
        <v>0</v>
      </c>
      <c r="H258" s="25">
        <f t="shared" si="32"/>
        <v>0</v>
      </c>
      <c r="I258" s="164">
        <f t="shared" si="33"/>
        <v>0</v>
      </c>
      <c r="J258" s="164">
        <f t="shared" si="34"/>
        <v>0</v>
      </c>
      <c r="K258" s="164">
        <f t="shared" si="35"/>
        <v>0</v>
      </c>
      <c r="L258" s="164">
        <f t="shared" si="36"/>
        <v>0</v>
      </c>
      <c r="M258" s="164">
        <f t="shared" si="37"/>
        <v>0</v>
      </c>
    </row>
    <row r="259" spans="3:13" s="164" customFormat="1">
      <c r="C259" s="164">
        <f t="shared" si="29"/>
        <v>0</v>
      </c>
      <c r="D259" s="164">
        <f t="shared" si="30"/>
        <v>0</v>
      </c>
      <c r="F259" s="25"/>
      <c r="G259" s="25">
        <f t="shared" si="31"/>
        <v>0</v>
      </c>
      <c r="H259" s="25">
        <f t="shared" si="32"/>
        <v>0</v>
      </c>
      <c r="I259" s="164">
        <f t="shared" si="33"/>
        <v>0</v>
      </c>
      <c r="J259" s="164">
        <f t="shared" si="34"/>
        <v>0</v>
      </c>
      <c r="K259" s="164">
        <f t="shared" si="35"/>
        <v>0</v>
      </c>
      <c r="L259" s="164">
        <f t="shared" si="36"/>
        <v>0</v>
      </c>
      <c r="M259" s="164">
        <f t="shared" si="37"/>
        <v>0</v>
      </c>
    </row>
    <row r="260" spans="3:13" s="164" customFormat="1">
      <c r="C260" s="164">
        <f t="shared" si="29"/>
        <v>0</v>
      </c>
      <c r="D260" s="164">
        <f t="shared" si="30"/>
        <v>0</v>
      </c>
      <c r="F260" s="25"/>
      <c r="G260" s="25">
        <f t="shared" si="31"/>
        <v>0</v>
      </c>
      <c r="H260" s="25">
        <f t="shared" si="32"/>
        <v>0</v>
      </c>
      <c r="I260" s="164">
        <f t="shared" si="33"/>
        <v>0</v>
      </c>
      <c r="J260" s="164">
        <f t="shared" si="34"/>
        <v>0</v>
      </c>
      <c r="K260" s="164">
        <f t="shared" si="35"/>
        <v>0</v>
      </c>
      <c r="L260" s="164">
        <f t="shared" si="36"/>
        <v>0</v>
      </c>
      <c r="M260" s="164">
        <f t="shared" si="37"/>
        <v>0</v>
      </c>
    </row>
    <row r="261" spans="3:13" s="164" customFormat="1">
      <c r="C261" s="164">
        <f t="shared" si="29"/>
        <v>0</v>
      </c>
      <c r="D261" s="164">
        <f t="shared" si="30"/>
        <v>0</v>
      </c>
      <c r="F261" s="25"/>
      <c r="G261" s="25">
        <f t="shared" si="31"/>
        <v>0</v>
      </c>
      <c r="H261" s="25">
        <f t="shared" si="32"/>
        <v>0</v>
      </c>
      <c r="I261" s="164">
        <f t="shared" si="33"/>
        <v>0</v>
      </c>
      <c r="J261" s="164">
        <f t="shared" si="34"/>
        <v>0</v>
      </c>
      <c r="K261" s="164">
        <f t="shared" si="35"/>
        <v>0</v>
      </c>
      <c r="L261" s="164">
        <f t="shared" si="36"/>
        <v>0</v>
      </c>
      <c r="M261" s="164">
        <f t="shared" si="37"/>
        <v>0</v>
      </c>
    </row>
    <row r="262" spans="3:13" s="164" customFormat="1">
      <c r="C262" s="164">
        <f t="shared" si="29"/>
        <v>0</v>
      </c>
      <c r="D262" s="164">
        <f t="shared" si="30"/>
        <v>0</v>
      </c>
      <c r="F262" s="25"/>
      <c r="G262" s="25">
        <f t="shared" si="31"/>
        <v>0</v>
      </c>
      <c r="H262" s="25">
        <f t="shared" si="32"/>
        <v>0</v>
      </c>
      <c r="I262" s="164">
        <f t="shared" si="33"/>
        <v>0</v>
      </c>
      <c r="J262" s="164">
        <f t="shared" si="34"/>
        <v>0</v>
      </c>
      <c r="K262" s="164">
        <f t="shared" si="35"/>
        <v>0</v>
      </c>
      <c r="L262" s="164">
        <f t="shared" si="36"/>
        <v>0</v>
      </c>
      <c r="M262" s="164">
        <f t="shared" si="37"/>
        <v>0</v>
      </c>
    </row>
    <row r="263" spans="3:13" s="164" customFormat="1">
      <c r="C263" s="164">
        <f t="shared" si="29"/>
        <v>0</v>
      </c>
      <c r="D263" s="164">
        <f t="shared" si="30"/>
        <v>0</v>
      </c>
      <c r="F263" s="25"/>
      <c r="G263" s="25">
        <f t="shared" si="31"/>
        <v>0</v>
      </c>
      <c r="H263" s="25">
        <f t="shared" si="32"/>
        <v>0</v>
      </c>
      <c r="I263" s="164">
        <f t="shared" si="33"/>
        <v>0</v>
      </c>
      <c r="J263" s="164">
        <f t="shared" si="34"/>
        <v>0</v>
      </c>
      <c r="K263" s="164">
        <f t="shared" si="35"/>
        <v>0</v>
      </c>
      <c r="L263" s="164">
        <f t="shared" si="36"/>
        <v>0</v>
      </c>
      <c r="M263" s="164">
        <f t="shared" si="37"/>
        <v>0</v>
      </c>
    </row>
    <row r="264" spans="3:13" s="164" customFormat="1">
      <c r="C264" s="164">
        <f t="shared" si="29"/>
        <v>0</v>
      </c>
      <c r="D264" s="164">
        <f t="shared" si="30"/>
        <v>0</v>
      </c>
      <c r="F264" s="25"/>
      <c r="G264" s="25">
        <f t="shared" si="31"/>
        <v>0</v>
      </c>
      <c r="H264" s="25">
        <f t="shared" si="32"/>
        <v>0</v>
      </c>
      <c r="I264" s="164">
        <f t="shared" si="33"/>
        <v>0</v>
      </c>
      <c r="J264" s="164">
        <f t="shared" si="34"/>
        <v>0</v>
      </c>
      <c r="K264" s="164">
        <f t="shared" si="35"/>
        <v>0</v>
      </c>
      <c r="L264" s="164">
        <f t="shared" si="36"/>
        <v>0</v>
      </c>
      <c r="M264" s="164">
        <f t="shared" si="37"/>
        <v>0</v>
      </c>
    </row>
    <row r="265" spans="3:13" s="164" customFormat="1">
      <c r="C265" s="164">
        <f t="shared" si="29"/>
        <v>0</v>
      </c>
      <c r="D265" s="164">
        <f t="shared" si="30"/>
        <v>0</v>
      </c>
      <c r="F265" s="25"/>
      <c r="G265" s="25">
        <f t="shared" si="31"/>
        <v>0</v>
      </c>
      <c r="H265" s="25">
        <f t="shared" si="32"/>
        <v>0</v>
      </c>
      <c r="I265" s="164">
        <f t="shared" si="33"/>
        <v>0</v>
      </c>
      <c r="J265" s="164">
        <f t="shared" si="34"/>
        <v>0</v>
      </c>
      <c r="K265" s="164">
        <f t="shared" si="35"/>
        <v>0</v>
      </c>
      <c r="L265" s="164">
        <f t="shared" si="36"/>
        <v>0</v>
      </c>
      <c r="M265" s="164">
        <f t="shared" si="37"/>
        <v>0</v>
      </c>
    </row>
    <row r="266" spans="3:13" s="164" customFormat="1">
      <c r="C266" s="164">
        <f t="shared" si="29"/>
        <v>0</v>
      </c>
      <c r="D266" s="164">
        <f t="shared" si="30"/>
        <v>0</v>
      </c>
      <c r="F266" s="25"/>
      <c r="G266" s="25">
        <f t="shared" si="31"/>
        <v>0</v>
      </c>
      <c r="H266" s="25">
        <f t="shared" si="32"/>
        <v>0</v>
      </c>
      <c r="I266" s="164">
        <f t="shared" si="33"/>
        <v>0</v>
      </c>
      <c r="J266" s="164">
        <f t="shared" si="34"/>
        <v>0</v>
      </c>
      <c r="K266" s="164">
        <f t="shared" si="35"/>
        <v>0</v>
      </c>
      <c r="L266" s="164">
        <f t="shared" si="36"/>
        <v>0</v>
      </c>
      <c r="M266" s="164">
        <f t="shared" si="37"/>
        <v>0</v>
      </c>
    </row>
    <row r="267" spans="3:13" s="164" customFormat="1">
      <c r="C267" s="164">
        <f t="shared" si="29"/>
        <v>0</v>
      </c>
      <c r="D267" s="164">
        <f t="shared" si="30"/>
        <v>0</v>
      </c>
      <c r="F267" s="25"/>
      <c r="G267" s="25">
        <f t="shared" si="31"/>
        <v>0</v>
      </c>
      <c r="H267" s="25">
        <f t="shared" si="32"/>
        <v>0</v>
      </c>
      <c r="I267" s="164">
        <f t="shared" si="33"/>
        <v>0</v>
      </c>
      <c r="J267" s="164">
        <f t="shared" si="34"/>
        <v>0</v>
      </c>
      <c r="K267" s="164">
        <f t="shared" si="35"/>
        <v>0</v>
      </c>
      <c r="L267" s="164">
        <f t="shared" si="36"/>
        <v>0</v>
      </c>
      <c r="M267" s="164">
        <f t="shared" si="37"/>
        <v>0</v>
      </c>
    </row>
    <row r="268" spans="3:13" s="164" customFormat="1">
      <c r="C268" s="164">
        <f t="shared" si="29"/>
        <v>0</v>
      </c>
      <c r="D268" s="164">
        <f t="shared" si="30"/>
        <v>0</v>
      </c>
      <c r="F268" s="25"/>
      <c r="G268" s="25">
        <f t="shared" si="31"/>
        <v>0</v>
      </c>
      <c r="H268" s="25">
        <f t="shared" si="32"/>
        <v>0</v>
      </c>
      <c r="I268" s="164">
        <f t="shared" si="33"/>
        <v>0</v>
      </c>
      <c r="J268" s="164">
        <f t="shared" si="34"/>
        <v>0</v>
      </c>
      <c r="K268" s="164">
        <f t="shared" si="35"/>
        <v>0</v>
      </c>
      <c r="L268" s="164">
        <f t="shared" si="36"/>
        <v>0</v>
      </c>
      <c r="M268" s="164">
        <f t="shared" si="37"/>
        <v>0</v>
      </c>
    </row>
    <row r="269" spans="3:13" s="164" customFormat="1">
      <c r="C269" s="164">
        <f t="shared" si="29"/>
        <v>0</v>
      </c>
      <c r="D269" s="164">
        <f t="shared" si="30"/>
        <v>0</v>
      </c>
      <c r="F269" s="25"/>
      <c r="G269" s="25">
        <f t="shared" si="31"/>
        <v>0</v>
      </c>
      <c r="H269" s="25">
        <f t="shared" si="32"/>
        <v>0</v>
      </c>
      <c r="I269" s="164">
        <f t="shared" si="33"/>
        <v>0</v>
      </c>
      <c r="J269" s="164">
        <f t="shared" si="34"/>
        <v>0</v>
      </c>
      <c r="K269" s="164">
        <f t="shared" si="35"/>
        <v>0</v>
      </c>
      <c r="L269" s="164">
        <f t="shared" si="36"/>
        <v>0</v>
      </c>
      <c r="M269" s="164">
        <f t="shared" si="37"/>
        <v>0</v>
      </c>
    </row>
    <row r="270" spans="3:13" s="164" customFormat="1">
      <c r="C270" s="164">
        <f t="shared" si="29"/>
        <v>0</v>
      </c>
      <c r="D270" s="164">
        <f t="shared" si="30"/>
        <v>0</v>
      </c>
      <c r="F270" s="25"/>
      <c r="G270" s="25">
        <f t="shared" si="31"/>
        <v>0</v>
      </c>
      <c r="H270" s="25">
        <f t="shared" si="32"/>
        <v>0</v>
      </c>
      <c r="I270" s="164">
        <f t="shared" si="33"/>
        <v>0</v>
      </c>
      <c r="J270" s="164">
        <f t="shared" si="34"/>
        <v>0</v>
      </c>
      <c r="K270" s="164">
        <f t="shared" si="35"/>
        <v>0</v>
      </c>
      <c r="L270" s="164">
        <f t="shared" si="36"/>
        <v>0</v>
      </c>
      <c r="M270" s="164">
        <f t="shared" si="37"/>
        <v>0</v>
      </c>
    </row>
    <row r="271" spans="3:13" s="164" customFormat="1">
      <c r="C271" s="164">
        <f t="shared" si="29"/>
        <v>0</v>
      </c>
      <c r="D271" s="164">
        <f t="shared" si="30"/>
        <v>0</v>
      </c>
      <c r="F271" s="25"/>
      <c r="G271" s="25">
        <f t="shared" si="31"/>
        <v>0</v>
      </c>
      <c r="H271" s="25">
        <f t="shared" si="32"/>
        <v>0</v>
      </c>
      <c r="I271" s="164">
        <f t="shared" si="33"/>
        <v>0</v>
      </c>
      <c r="J271" s="164">
        <f t="shared" si="34"/>
        <v>0</v>
      </c>
      <c r="K271" s="164">
        <f t="shared" si="35"/>
        <v>0</v>
      </c>
      <c r="L271" s="164">
        <f t="shared" si="36"/>
        <v>0</v>
      </c>
      <c r="M271" s="164">
        <f t="shared" si="37"/>
        <v>0</v>
      </c>
    </row>
    <row r="272" spans="3:13" s="164" customFormat="1">
      <c r="C272" s="164">
        <f t="shared" si="29"/>
        <v>0</v>
      </c>
      <c r="D272" s="164">
        <f t="shared" si="30"/>
        <v>0</v>
      </c>
      <c r="F272" s="25"/>
      <c r="G272" s="25">
        <f t="shared" si="31"/>
        <v>0</v>
      </c>
      <c r="H272" s="25">
        <f t="shared" si="32"/>
        <v>0</v>
      </c>
      <c r="I272" s="164">
        <f t="shared" si="33"/>
        <v>0</v>
      </c>
      <c r="J272" s="164">
        <f t="shared" si="34"/>
        <v>0</v>
      </c>
      <c r="K272" s="164">
        <f t="shared" si="35"/>
        <v>0</v>
      </c>
      <c r="L272" s="164">
        <f t="shared" si="36"/>
        <v>0</v>
      </c>
      <c r="M272" s="164">
        <f t="shared" si="37"/>
        <v>0</v>
      </c>
    </row>
    <row r="273" spans="3:13" s="164" customFormat="1">
      <c r="C273" s="164">
        <f t="shared" si="29"/>
        <v>0</v>
      </c>
      <c r="D273" s="164">
        <f t="shared" si="30"/>
        <v>0</v>
      </c>
      <c r="F273" s="25"/>
      <c r="G273" s="25">
        <f t="shared" si="31"/>
        <v>0</v>
      </c>
      <c r="H273" s="25">
        <f t="shared" si="32"/>
        <v>0</v>
      </c>
      <c r="I273" s="164">
        <f t="shared" si="33"/>
        <v>0</v>
      </c>
      <c r="J273" s="164">
        <f t="shared" si="34"/>
        <v>0</v>
      </c>
      <c r="K273" s="164">
        <f t="shared" si="35"/>
        <v>0</v>
      </c>
      <c r="L273" s="164">
        <f t="shared" si="36"/>
        <v>0</v>
      </c>
      <c r="M273" s="164">
        <f t="shared" si="37"/>
        <v>0</v>
      </c>
    </row>
    <row r="274" spans="3:13" s="164" customFormat="1">
      <c r="C274" s="164">
        <f t="shared" si="29"/>
        <v>0</v>
      </c>
      <c r="D274" s="164">
        <f t="shared" si="30"/>
        <v>0</v>
      </c>
      <c r="F274" s="25"/>
      <c r="G274" s="25">
        <f t="shared" si="31"/>
        <v>0</v>
      </c>
      <c r="H274" s="25">
        <f t="shared" si="32"/>
        <v>0</v>
      </c>
      <c r="I274" s="164">
        <f t="shared" si="33"/>
        <v>0</v>
      </c>
      <c r="J274" s="164">
        <f t="shared" si="34"/>
        <v>0</v>
      </c>
      <c r="K274" s="164">
        <f t="shared" si="35"/>
        <v>0</v>
      </c>
      <c r="L274" s="164">
        <f t="shared" si="36"/>
        <v>0</v>
      </c>
      <c r="M274" s="164">
        <f t="shared" si="37"/>
        <v>0</v>
      </c>
    </row>
    <row r="275" spans="3:13" s="164" customFormat="1">
      <c r="C275" s="164">
        <f t="shared" si="29"/>
        <v>0</v>
      </c>
      <c r="D275" s="164">
        <f t="shared" si="30"/>
        <v>0</v>
      </c>
      <c r="F275" s="25"/>
      <c r="G275" s="25">
        <f t="shared" si="31"/>
        <v>0</v>
      </c>
      <c r="H275" s="25">
        <f t="shared" si="32"/>
        <v>0</v>
      </c>
      <c r="I275" s="164">
        <f t="shared" si="33"/>
        <v>0</v>
      </c>
      <c r="J275" s="164">
        <f t="shared" si="34"/>
        <v>0</v>
      </c>
      <c r="K275" s="164">
        <f t="shared" si="35"/>
        <v>0</v>
      </c>
      <c r="L275" s="164">
        <f t="shared" si="36"/>
        <v>0</v>
      </c>
      <c r="M275" s="164">
        <f t="shared" si="37"/>
        <v>0</v>
      </c>
    </row>
    <row r="276" spans="3:13" s="164" customFormat="1">
      <c r="C276" s="164">
        <f t="shared" si="29"/>
        <v>0</v>
      </c>
      <c r="D276" s="164">
        <f t="shared" si="30"/>
        <v>0</v>
      </c>
      <c r="F276" s="25"/>
      <c r="G276" s="25">
        <f t="shared" si="31"/>
        <v>0</v>
      </c>
      <c r="H276" s="25">
        <f t="shared" si="32"/>
        <v>0</v>
      </c>
      <c r="I276" s="164">
        <f t="shared" si="33"/>
        <v>0</v>
      </c>
      <c r="J276" s="164">
        <f t="shared" si="34"/>
        <v>0</v>
      </c>
      <c r="K276" s="164">
        <f t="shared" si="35"/>
        <v>0</v>
      </c>
      <c r="L276" s="164">
        <f t="shared" si="36"/>
        <v>0</v>
      </c>
      <c r="M276" s="164">
        <f t="shared" si="37"/>
        <v>0</v>
      </c>
    </row>
    <row r="277" spans="3:13" s="164" customFormat="1">
      <c r="C277" s="164">
        <f t="shared" si="29"/>
        <v>0</v>
      </c>
      <c r="D277" s="164">
        <f t="shared" si="30"/>
        <v>0</v>
      </c>
      <c r="F277" s="25"/>
      <c r="G277" s="25">
        <f t="shared" si="31"/>
        <v>0</v>
      </c>
      <c r="H277" s="25">
        <f t="shared" si="32"/>
        <v>0</v>
      </c>
      <c r="I277" s="164">
        <f t="shared" si="33"/>
        <v>0</v>
      </c>
      <c r="J277" s="164">
        <f t="shared" si="34"/>
        <v>0</v>
      </c>
      <c r="K277" s="164">
        <f t="shared" si="35"/>
        <v>0</v>
      </c>
      <c r="L277" s="164">
        <f t="shared" si="36"/>
        <v>0</v>
      </c>
      <c r="M277" s="164">
        <f t="shared" si="37"/>
        <v>0</v>
      </c>
    </row>
    <row r="278" spans="3:13" s="164" customFormat="1">
      <c r="C278" s="164">
        <f t="shared" si="29"/>
        <v>0</v>
      </c>
      <c r="D278" s="164">
        <f t="shared" si="30"/>
        <v>0</v>
      </c>
      <c r="F278" s="25"/>
      <c r="G278" s="25">
        <f t="shared" si="31"/>
        <v>0</v>
      </c>
      <c r="H278" s="25">
        <f t="shared" si="32"/>
        <v>0</v>
      </c>
      <c r="I278" s="164">
        <f t="shared" si="33"/>
        <v>0</v>
      </c>
      <c r="J278" s="164">
        <f t="shared" si="34"/>
        <v>0</v>
      </c>
      <c r="K278" s="164">
        <f t="shared" si="35"/>
        <v>0</v>
      </c>
      <c r="L278" s="164">
        <f t="shared" si="36"/>
        <v>0</v>
      </c>
      <c r="M278" s="164">
        <f t="shared" si="37"/>
        <v>0</v>
      </c>
    </row>
    <row r="279" spans="3:13" s="164" customFormat="1">
      <c r="C279" s="164">
        <f t="shared" si="29"/>
        <v>0</v>
      </c>
      <c r="D279" s="164">
        <f t="shared" si="30"/>
        <v>0</v>
      </c>
      <c r="F279" s="25"/>
      <c r="G279" s="25">
        <f t="shared" si="31"/>
        <v>0</v>
      </c>
      <c r="H279" s="25">
        <f t="shared" si="32"/>
        <v>0</v>
      </c>
      <c r="I279" s="164">
        <f t="shared" si="33"/>
        <v>0</v>
      </c>
      <c r="J279" s="164">
        <f t="shared" si="34"/>
        <v>0</v>
      </c>
      <c r="K279" s="164">
        <f t="shared" si="35"/>
        <v>0</v>
      </c>
      <c r="L279" s="164">
        <f t="shared" si="36"/>
        <v>0</v>
      </c>
      <c r="M279" s="164">
        <f t="shared" si="37"/>
        <v>0</v>
      </c>
    </row>
    <row r="280" spans="3:13" s="164" customFormat="1">
      <c r="C280" s="164">
        <f t="shared" si="29"/>
        <v>0</v>
      </c>
      <c r="D280" s="164">
        <f t="shared" si="30"/>
        <v>0</v>
      </c>
      <c r="F280" s="25"/>
      <c r="G280" s="25">
        <f t="shared" si="31"/>
        <v>0</v>
      </c>
      <c r="H280" s="25">
        <f t="shared" si="32"/>
        <v>0</v>
      </c>
      <c r="I280" s="164">
        <f t="shared" si="33"/>
        <v>0</v>
      </c>
      <c r="J280" s="164">
        <f t="shared" si="34"/>
        <v>0</v>
      </c>
      <c r="K280" s="164">
        <f t="shared" si="35"/>
        <v>0</v>
      </c>
      <c r="L280" s="164">
        <f t="shared" si="36"/>
        <v>0</v>
      </c>
      <c r="M280" s="164">
        <f t="shared" si="37"/>
        <v>0</v>
      </c>
    </row>
    <row r="281" spans="3:13" s="164" customFormat="1">
      <c r="C281" s="164">
        <f t="shared" si="29"/>
        <v>0</v>
      </c>
      <c r="D281" s="164">
        <f t="shared" si="30"/>
        <v>0</v>
      </c>
      <c r="F281" s="25"/>
      <c r="G281" s="25">
        <f t="shared" si="31"/>
        <v>0</v>
      </c>
      <c r="H281" s="25">
        <f t="shared" si="32"/>
        <v>0</v>
      </c>
      <c r="I281" s="164">
        <f t="shared" si="33"/>
        <v>0</v>
      </c>
      <c r="J281" s="164">
        <f t="shared" si="34"/>
        <v>0</v>
      </c>
      <c r="K281" s="164">
        <f t="shared" si="35"/>
        <v>0</v>
      </c>
      <c r="L281" s="164">
        <f t="shared" si="36"/>
        <v>0</v>
      </c>
      <c r="M281" s="164">
        <f t="shared" si="37"/>
        <v>0</v>
      </c>
    </row>
    <row r="282" spans="3:13" s="164" customFormat="1">
      <c r="C282" s="164">
        <f t="shared" si="29"/>
        <v>0</v>
      </c>
      <c r="D282" s="164">
        <f t="shared" si="30"/>
        <v>0</v>
      </c>
      <c r="F282" s="25"/>
      <c r="G282" s="25">
        <f t="shared" si="31"/>
        <v>0</v>
      </c>
      <c r="H282" s="25">
        <f t="shared" si="32"/>
        <v>0</v>
      </c>
      <c r="I282" s="164">
        <f t="shared" si="33"/>
        <v>0</v>
      </c>
      <c r="J282" s="164">
        <f t="shared" si="34"/>
        <v>0</v>
      </c>
      <c r="K282" s="164">
        <f t="shared" si="35"/>
        <v>0</v>
      </c>
      <c r="L282" s="164">
        <f t="shared" si="36"/>
        <v>0</v>
      </c>
      <c r="M282" s="164">
        <f t="shared" si="37"/>
        <v>0</v>
      </c>
    </row>
    <row r="283" spans="3:13" s="164" customFormat="1">
      <c r="C283" s="164">
        <f t="shared" si="29"/>
        <v>0</v>
      </c>
      <c r="D283" s="164">
        <f t="shared" si="30"/>
        <v>0</v>
      </c>
      <c r="F283" s="25"/>
      <c r="G283" s="25">
        <f t="shared" si="31"/>
        <v>0</v>
      </c>
      <c r="H283" s="25">
        <f t="shared" si="32"/>
        <v>0</v>
      </c>
      <c r="I283" s="164">
        <f t="shared" si="33"/>
        <v>0</v>
      </c>
      <c r="J283" s="164">
        <f t="shared" si="34"/>
        <v>0</v>
      </c>
      <c r="K283" s="164">
        <f t="shared" si="35"/>
        <v>0</v>
      </c>
      <c r="L283" s="164">
        <f t="shared" si="36"/>
        <v>0</v>
      </c>
      <c r="M283" s="164">
        <f t="shared" si="37"/>
        <v>0</v>
      </c>
    </row>
    <row r="284" spans="3:13" s="164" customFormat="1">
      <c r="C284" s="164">
        <f t="shared" ref="C284:C315" si="38">IF(G69=$G$207,I69+J69+K69+L69+M69+N69,0)</f>
        <v>0</v>
      </c>
      <c r="D284" s="164">
        <f t="shared" ref="D284:D315" si="39">IF(G69=$G$208,I69+J69+K69+L69+M69+N69,0)</f>
        <v>0</v>
      </c>
      <c r="F284" s="25"/>
      <c r="G284" s="25">
        <f t="shared" ref="G284:G315" si="40">IF(G69=$G$209,I69+J69+K69+L69+M69+N69,0)</f>
        <v>0</v>
      </c>
      <c r="H284" s="25">
        <f t="shared" ref="H284:H315" si="41">IF(H69=$H$207,I69+J69+K69+L69+M69+N69,0)</f>
        <v>0</v>
      </c>
      <c r="I284" s="164">
        <f t="shared" ref="I284:I315" si="42">IF(H69=$H$208,I69+J69+K69+L69+M69+N69,0)</f>
        <v>0</v>
      </c>
      <c r="J284" s="164">
        <f t="shared" ref="J284:J315" si="43">IF(H69=$H$210,I69+J69+K69+L69+M69+N69,0)</f>
        <v>0</v>
      </c>
      <c r="K284" s="164">
        <f t="shared" ref="K284:K315" si="44">IF(H69=$H$212,I69+J69+K69+L69+M69+N69,0)</f>
        <v>0</v>
      </c>
      <c r="L284" s="164">
        <f t="shared" ref="L284:L315" si="45">IF(H69=$H$214,I69+J69+K69+L69+M69+N69,0)</f>
        <v>0</v>
      </c>
      <c r="M284" s="164">
        <f t="shared" ref="M284:M315" si="46">IF(H69=$H$216,I69+J69+K69+L69+M69+N69,0)</f>
        <v>0</v>
      </c>
    </row>
    <row r="285" spans="3:13" s="164" customFormat="1">
      <c r="C285" s="164">
        <f t="shared" si="38"/>
        <v>0</v>
      </c>
      <c r="D285" s="164">
        <f t="shared" si="39"/>
        <v>0</v>
      </c>
      <c r="F285" s="25"/>
      <c r="G285" s="25">
        <f t="shared" si="40"/>
        <v>0</v>
      </c>
      <c r="H285" s="25">
        <f t="shared" si="41"/>
        <v>0</v>
      </c>
      <c r="I285" s="164">
        <f t="shared" si="42"/>
        <v>0</v>
      </c>
      <c r="J285" s="164">
        <f t="shared" si="43"/>
        <v>0</v>
      </c>
      <c r="K285" s="164">
        <f t="shared" si="44"/>
        <v>0</v>
      </c>
      <c r="L285" s="164">
        <f t="shared" si="45"/>
        <v>0</v>
      </c>
      <c r="M285" s="164">
        <f t="shared" si="46"/>
        <v>0</v>
      </c>
    </row>
    <row r="286" spans="3:13" s="164" customFormat="1">
      <c r="C286" s="164">
        <f t="shared" si="38"/>
        <v>0</v>
      </c>
      <c r="D286" s="164">
        <f t="shared" si="39"/>
        <v>0</v>
      </c>
      <c r="F286" s="25"/>
      <c r="G286" s="25">
        <f t="shared" si="40"/>
        <v>0</v>
      </c>
      <c r="H286" s="25">
        <f t="shared" si="41"/>
        <v>0</v>
      </c>
      <c r="I286" s="164">
        <f t="shared" si="42"/>
        <v>0</v>
      </c>
      <c r="J286" s="164">
        <f t="shared" si="43"/>
        <v>0</v>
      </c>
      <c r="K286" s="164">
        <f t="shared" si="44"/>
        <v>0</v>
      </c>
      <c r="L286" s="164">
        <f t="shared" si="45"/>
        <v>0</v>
      </c>
      <c r="M286" s="164">
        <f t="shared" si="46"/>
        <v>0</v>
      </c>
    </row>
    <row r="287" spans="3:13" s="164" customFormat="1">
      <c r="C287" s="164">
        <f t="shared" si="38"/>
        <v>0</v>
      </c>
      <c r="D287" s="164">
        <f t="shared" si="39"/>
        <v>0</v>
      </c>
      <c r="F287" s="25"/>
      <c r="G287" s="25">
        <f t="shared" si="40"/>
        <v>0</v>
      </c>
      <c r="H287" s="25">
        <f t="shared" si="41"/>
        <v>0</v>
      </c>
      <c r="I287" s="164">
        <f t="shared" si="42"/>
        <v>0</v>
      </c>
      <c r="J287" s="164">
        <f t="shared" si="43"/>
        <v>0</v>
      </c>
      <c r="K287" s="164">
        <f t="shared" si="44"/>
        <v>0</v>
      </c>
      <c r="L287" s="164">
        <f t="shared" si="45"/>
        <v>0</v>
      </c>
      <c r="M287" s="164">
        <f t="shared" si="46"/>
        <v>0</v>
      </c>
    </row>
    <row r="288" spans="3:13" s="164" customFormat="1">
      <c r="C288" s="164">
        <f t="shared" si="38"/>
        <v>0</v>
      </c>
      <c r="D288" s="164">
        <f t="shared" si="39"/>
        <v>0</v>
      </c>
      <c r="F288" s="25"/>
      <c r="G288" s="25">
        <f t="shared" si="40"/>
        <v>0</v>
      </c>
      <c r="H288" s="25">
        <f t="shared" si="41"/>
        <v>0</v>
      </c>
      <c r="I288" s="164">
        <f t="shared" si="42"/>
        <v>0</v>
      </c>
      <c r="J288" s="164">
        <f t="shared" si="43"/>
        <v>0</v>
      </c>
      <c r="K288" s="164">
        <f t="shared" si="44"/>
        <v>0</v>
      </c>
      <c r="L288" s="164">
        <f t="shared" si="45"/>
        <v>0</v>
      </c>
      <c r="M288" s="164">
        <f t="shared" si="46"/>
        <v>0</v>
      </c>
    </row>
    <row r="289" spans="3:13" s="164" customFormat="1">
      <c r="C289" s="164">
        <f t="shared" si="38"/>
        <v>0</v>
      </c>
      <c r="D289" s="164">
        <f t="shared" si="39"/>
        <v>0</v>
      </c>
      <c r="F289" s="25"/>
      <c r="G289" s="25">
        <f t="shared" si="40"/>
        <v>0</v>
      </c>
      <c r="H289" s="25">
        <f t="shared" si="41"/>
        <v>0</v>
      </c>
      <c r="I289" s="164">
        <f t="shared" si="42"/>
        <v>0</v>
      </c>
      <c r="J289" s="164">
        <f t="shared" si="43"/>
        <v>0</v>
      </c>
      <c r="K289" s="164">
        <f t="shared" si="44"/>
        <v>0</v>
      </c>
      <c r="L289" s="164">
        <f t="shared" si="45"/>
        <v>0</v>
      </c>
      <c r="M289" s="164">
        <f t="shared" si="46"/>
        <v>0</v>
      </c>
    </row>
    <row r="290" spans="3:13" s="164" customFormat="1">
      <c r="C290" s="164">
        <f t="shared" si="38"/>
        <v>0</v>
      </c>
      <c r="D290" s="164">
        <f t="shared" si="39"/>
        <v>0</v>
      </c>
      <c r="F290" s="25"/>
      <c r="G290" s="25">
        <f t="shared" si="40"/>
        <v>0</v>
      </c>
      <c r="H290" s="25">
        <f t="shared" si="41"/>
        <v>0</v>
      </c>
      <c r="I290" s="164">
        <f t="shared" si="42"/>
        <v>0</v>
      </c>
      <c r="J290" s="164">
        <f t="shared" si="43"/>
        <v>0</v>
      </c>
      <c r="K290" s="164">
        <f t="shared" si="44"/>
        <v>0</v>
      </c>
      <c r="L290" s="164">
        <f t="shared" si="45"/>
        <v>0</v>
      </c>
      <c r="M290" s="164">
        <f t="shared" si="46"/>
        <v>0</v>
      </c>
    </row>
    <row r="291" spans="3:13" s="164" customFormat="1">
      <c r="C291" s="164">
        <f t="shared" si="38"/>
        <v>0</v>
      </c>
      <c r="D291" s="164">
        <f t="shared" si="39"/>
        <v>0</v>
      </c>
      <c r="F291" s="25"/>
      <c r="G291" s="25">
        <f t="shared" si="40"/>
        <v>0</v>
      </c>
      <c r="H291" s="25">
        <f t="shared" si="41"/>
        <v>0</v>
      </c>
      <c r="I291" s="164">
        <f t="shared" si="42"/>
        <v>0</v>
      </c>
      <c r="J291" s="164">
        <f t="shared" si="43"/>
        <v>0</v>
      </c>
      <c r="K291" s="164">
        <f t="shared" si="44"/>
        <v>0</v>
      </c>
      <c r="L291" s="164">
        <f t="shared" si="45"/>
        <v>0</v>
      </c>
      <c r="M291" s="164">
        <f t="shared" si="46"/>
        <v>0</v>
      </c>
    </row>
    <row r="292" spans="3:13" s="164" customFormat="1">
      <c r="C292" s="164">
        <f t="shared" si="38"/>
        <v>0</v>
      </c>
      <c r="D292" s="164">
        <f t="shared" si="39"/>
        <v>0</v>
      </c>
      <c r="F292" s="25"/>
      <c r="G292" s="25">
        <f t="shared" si="40"/>
        <v>0</v>
      </c>
      <c r="H292" s="25">
        <f t="shared" si="41"/>
        <v>0</v>
      </c>
      <c r="I292" s="164">
        <f t="shared" si="42"/>
        <v>0</v>
      </c>
      <c r="J292" s="164">
        <f t="shared" si="43"/>
        <v>0</v>
      </c>
      <c r="K292" s="164">
        <f t="shared" si="44"/>
        <v>0</v>
      </c>
      <c r="L292" s="164">
        <f t="shared" si="45"/>
        <v>0</v>
      </c>
      <c r="M292" s="164">
        <f t="shared" si="46"/>
        <v>0</v>
      </c>
    </row>
    <row r="293" spans="3:13" s="164" customFormat="1">
      <c r="C293" s="164">
        <f t="shared" si="38"/>
        <v>0</v>
      </c>
      <c r="D293" s="164">
        <f t="shared" si="39"/>
        <v>0</v>
      </c>
      <c r="F293" s="25"/>
      <c r="G293" s="25">
        <f t="shared" si="40"/>
        <v>0</v>
      </c>
      <c r="H293" s="25">
        <f t="shared" si="41"/>
        <v>0</v>
      </c>
      <c r="I293" s="164">
        <f t="shared" si="42"/>
        <v>0</v>
      </c>
      <c r="J293" s="164">
        <f t="shared" si="43"/>
        <v>0</v>
      </c>
      <c r="K293" s="164">
        <f t="shared" si="44"/>
        <v>0</v>
      </c>
      <c r="L293" s="164">
        <f t="shared" si="45"/>
        <v>0</v>
      </c>
      <c r="M293" s="164">
        <f t="shared" si="46"/>
        <v>0</v>
      </c>
    </row>
    <row r="294" spans="3:13" s="164" customFormat="1">
      <c r="C294" s="164">
        <f t="shared" si="38"/>
        <v>0</v>
      </c>
      <c r="D294" s="164">
        <f t="shared" si="39"/>
        <v>0</v>
      </c>
      <c r="F294" s="25"/>
      <c r="G294" s="25">
        <f t="shared" si="40"/>
        <v>0</v>
      </c>
      <c r="H294" s="25">
        <f t="shared" si="41"/>
        <v>0</v>
      </c>
      <c r="I294" s="164">
        <f t="shared" si="42"/>
        <v>0</v>
      </c>
      <c r="J294" s="164">
        <f t="shared" si="43"/>
        <v>0</v>
      </c>
      <c r="K294" s="164">
        <f t="shared" si="44"/>
        <v>0</v>
      </c>
      <c r="L294" s="164">
        <f t="shared" si="45"/>
        <v>0</v>
      </c>
      <c r="M294" s="164">
        <f t="shared" si="46"/>
        <v>0</v>
      </c>
    </row>
    <row r="295" spans="3:13" s="164" customFormat="1">
      <c r="C295" s="164">
        <f t="shared" si="38"/>
        <v>0</v>
      </c>
      <c r="D295" s="164">
        <f t="shared" si="39"/>
        <v>0</v>
      </c>
      <c r="F295" s="25"/>
      <c r="G295" s="25">
        <f t="shared" si="40"/>
        <v>0</v>
      </c>
      <c r="H295" s="25">
        <f t="shared" si="41"/>
        <v>0</v>
      </c>
      <c r="I295" s="164">
        <f t="shared" si="42"/>
        <v>0</v>
      </c>
      <c r="J295" s="164">
        <f t="shared" si="43"/>
        <v>0</v>
      </c>
      <c r="K295" s="164">
        <f t="shared" si="44"/>
        <v>0</v>
      </c>
      <c r="L295" s="164">
        <f t="shared" si="45"/>
        <v>0</v>
      </c>
      <c r="M295" s="164">
        <f t="shared" si="46"/>
        <v>0</v>
      </c>
    </row>
    <row r="296" spans="3:13" s="164" customFormat="1">
      <c r="C296" s="164">
        <f t="shared" si="38"/>
        <v>0</v>
      </c>
      <c r="D296" s="164">
        <f t="shared" si="39"/>
        <v>0</v>
      </c>
      <c r="F296" s="25"/>
      <c r="G296" s="25">
        <f t="shared" si="40"/>
        <v>0</v>
      </c>
      <c r="H296" s="25">
        <f t="shared" si="41"/>
        <v>0</v>
      </c>
      <c r="I296" s="164">
        <f t="shared" si="42"/>
        <v>0</v>
      </c>
      <c r="J296" s="164">
        <f t="shared" si="43"/>
        <v>0</v>
      </c>
      <c r="K296" s="164">
        <f t="shared" si="44"/>
        <v>0</v>
      </c>
      <c r="L296" s="164">
        <f t="shared" si="45"/>
        <v>0</v>
      </c>
      <c r="M296" s="164">
        <f t="shared" si="46"/>
        <v>0</v>
      </c>
    </row>
    <row r="297" spans="3:13" s="164" customFormat="1">
      <c r="C297" s="164">
        <f t="shared" si="38"/>
        <v>0</v>
      </c>
      <c r="D297" s="164">
        <f t="shared" si="39"/>
        <v>0</v>
      </c>
      <c r="F297" s="25"/>
      <c r="G297" s="25">
        <f t="shared" si="40"/>
        <v>0</v>
      </c>
      <c r="H297" s="25">
        <f t="shared" si="41"/>
        <v>0</v>
      </c>
      <c r="I297" s="164">
        <f t="shared" si="42"/>
        <v>0</v>
      </c>
      <c r="J297" s="164">
        <f t="shared" si="43"/>
        <v>0</v>
      </c>
      <c r="K297" s="164">
        <f t="shared" si="44"/>
        <v>0</v>
      </c>
      <c r="L297" s="164">
        <f t="shared" si="45"/>
        <v>0</v>
      </c>
      <c r="M297" s="164">
        <f t="shared" si="46"/>
        <v>0</v>
      </c>
    </row>
    <row r="298" spans="3:13" s="164" customFormat="1">
      <c r="C298" s="164">
        <f t="shared" si="38"/>
        <v>0</v>
      </c>
      <c r="D298" s="164">
        <f t="shared" si="39"/>
        <v>0</v>
      </c>
      <c r="F298" s="25"/>
      <c r="G298" s="25">
        <f t="shared" si="40"/>
        <v>0</v>
      </c>
      <c r="H298" s="25">
        <f t="shared" si="41"/>
        <v>0</v>
      </c>
      <c r="I298" s="164">
        <f t="shared" si="42"/>
        <v>0</v>
      </c>
      <c r="J298" s="164">
        <f t="shared" si="43"/>
        <v>0</v>
      </c>
      <c r="K298" s="164">
        <f t="shared" si="44"/>
        <v>0</v>
      </c>
      <c r="L298" s="164">
        <f t="shared" si="45"/>
        <v>0</v>
      </c>
      <c r="M298" s="164">
        <f t="shared" si="46"/>
        <v>0</v>
      </c>
    </row>
    <row r="299" spans="3:13" s="164" customFormat="1">
      <c r="C299" s="164">
        <f t="shared" si="38"/>
        <v>0</v>
      </c>
      <c r="D299" s="164">
        <f t="shared" si="39"/>
        <v>0</v>
      </c>
      <c r="F299" s="25"/>
      <c r="G299" s="25">
        <f t="shared" si="40"/>
        <v>0</v>
      </c>
      <c r="H299" s="25">
        <f t="shared" si="41"/>
        <v>0</v>
      </c>
      <c r="I299" s="164">
        <f t="shared" si="42"/>
        <v>0</v>
      </c>
      <c r="J299" s="164">
        <f t="shared" si="43"/>
        <v>0</v>
      </c>
      <c r="K299" s="164">
        <f t="shared" si="44"/>
        <v>0</v>
      </c>
      <c r="L299" s="164">
        <f t="shared" si="45"/>
        <v>0</v>
      </c>
      <c r="M299" s="164">
        <f t="shared" si="46"/>
        <v>0</v>
      </c>
    </row>
    <row r="300" spans="3:13" s="164" customFormat="1">
      <c r="C300" s="164">
        <f t="shared" si="38"/>
        <v>0</v>
      </c>
      <c r="D300" s="164">
        <f t="shared" si="39"/>
        <v>0</v>
      </c>
      <c r="F300" s="25"/>
      <c r="G300" s="25">
        <f t="shared" si="40"/>
        <v>0</v>
      </c>
      <c r="H300" s="25">
        <f t="shared" si="41"/>
        <v>0</v>
      </c>
      <c r="I300" s="164">
        <f t="shared" si="42"/>
        <v>0</v>
      </c>
      <c r="J300" s="164">
        <f t="shared" si="43"/>
        <v>0</v>
      </c>
      <c r="K300" s="164">
        <f t="shared" si="44"/>
        <v>0</v>
      </c>
      <c r="L300" s="164">
        <f t="shared" si="45"/>
        <v>0</v>
      </c>
      <c r="M300" s="164">
        <f t="shared" si="46"/>
        <v>0</v>
      </c>
    </row>
    <row r="301" spans="3:13" s="164" customFormat="1">
      <c r="C301" s="164">
        <f t="shared" si="38"/>
        <v>0</v>
      </c>
      <c r="D301" s="164">
        <f t="shared" si="39"/>
        <v>0</v>
      </c>
      <c r="F301" s="25"/>
      <c r="G301" s="25">
        <f t="shared" si="40"/>
        <v>0</v>
      </c>
      <c r="H301" s="25">
        <f t="shared" si="41"/>
        <v>0</v>
      </c>
      <c r="I301" s="164">
        <f t="shared" si="42"/>
        <v>0</v>
      </c>
      <c r="J301" s="164">
        <f t="shared" si="43"/>
        <v>0</v>
      </c>
      <c r="K301" s="164">
        <f t="shared" si="44"/>
        <v>0</v>
      </c>
      <c r="L301" s="164">
        <f t="shared" si="45"/>
        <v>0</v>
      </c>
      <c r="M301" s="164">
        <f t="shared" si="46"/>
        <v>0</v>
      </c>
    </row>
    <row r="302" spans="3:13" s="164" customFormat="1">
      <c r="C302" s="164">
        <f t="shared" si="38"/>
        <v>0</v>
      </c>
      <c r="D302" s="164">
        <f t="shared" si="39"/>
        <v>0</v>
      </c>
      <c r="F302" s="25"/>
      <c r="G302" s="25">
        <f t="shared" si="40"/>
        <v>0</v>
      </c>
      <c r="H302" s="25">
        <f t="shared" si="41"/>
        <v>0</v>
      </c>
      <c r="I302" s="164">
        <f t="shared" si="42"/>
        <v>0</v>
      </c>
      <c r="J302" s="164">
        <f t="shared" si="43"/>
        <v>0</v>
      </c>
      <c r="K302" s="164">
        <f t="shared" si="44"/>
        <v>0</v>
      </c>
      <c r="L302" s="164">
        <f t="shared" si="45"/>
        <v>0</v>
      </c>
      <c r="M302" s="164">
        <f t="shared" si="46"/>
        <v>0</v>
      </c>
    </row>
    <row r="303" spans="3:13" s="164" customFormat="1">
      <c r="C303" s="164">
        <f t="shared" si="38"/>
        <v>0</v>
      </c>
      <c r="D303" s="164">
        <f t="shared" si="39"/>
        <v>0</v>
      </c>
      <c r="F303" s="25"/>
      <c r="G303" s="25">
        <f t="shared" si="40"/>
        <v>0</v>
      </c>
      <c r="H303" s="25">
        <f t="shared" si="41"/>
        <v>0</v>
      </c>
      <c r="I303" s="164">
        <f t="shared" si="42"/>
        <v>0</v>
      </c>
      <c r="J303" s="164">
        <f t="shared" si="43"/>
        <v>0</v>
      </c>
      <c r="K303" s="164">
        <f t="shared" si="44"/>
        <v>0</v>
      </c>
      <c r="L303" s="164">
        <f t="shared" si="45"/>
        <v>0</v>
      </c>
      <c r="M303" s="164">
        <f t="shared" si="46"/>
        <v>0</v>
      </c>
    </row>
    <row r="304" spans="3:13" s="164" customFormat="1">
      <c r="C304" s="164">
        <f t="shared" si="38"/>
        <v>0</v>
      </c>
      <c r="D304" s="164">
        <f t="shared" si="39"/>
        <v>0</v>
      </c>
      <c r="F304" s="25"/>
      <c r="G304" s="25">
        <f t="shared" si="40"/>
        <v>0</v>
      </c>
      <c r="H304" s="25">
        <f t="shared" si="41"/>
        <v>0</v>
      </c>
      <c r="I304" s="164">
        <f t="shared" si="42"/>
        <v>0</v>
      </c>
      <c r="J304" s="164">
        <f t="shared" si="43"/>
        <v>0</v>
      </c>
      <c r="K304" s="164">
        <f t="shared" si="44"/>
        <v>0</v>
      </c>
      <c r="L304" s="164">
        <f t="shared" si="45"/>
        <v>0</v>
      </c>
      <c r="M304" s="164">
        <f t="shared" si="46"/>
        <v>0</v>
      </c>
    </row>
    <row r="305" spans="3:13" s="164" customFormat="1">
      <c r="C305" s="164">
        <f t="shared" si="38"/>
        <v>0</v>
      </c>
      <c r="D305" s="164">
        <f t="shared" si="39"/>
        <v>0</v>
      </c>
      <c r="F305" s="25"/>
      <c r="G305" s="25">
        <f t="shared" si="40"/>
        <v>0</v>
      </c>
      <c r="H305" s="25">
        <f t="shared" si="41"/>
        <v>0</v>
      </c>
      <c r="I305" s="164">
        <f t="shared" si="42"/>
        <v>0</v>
      </c>
      <c r="J305" s="164">
        <f t="shared" si="43"/>
        <v>0</v>
      </c>
      <c r="K305" s="164">
        <f t="shared" si="44"/>
        <v>0</v>
      </c>
      <c r="L305" s="164">
        <f t="shared" si="45"/>
        <v>0</v>
      </c>
      <c r="M305" s="164">
        <f t="shared" si="46"/>
        <v>0</v>
      </c>
    </row>
    <row r="306" spans="3:13" s="164" customFormat="1">
      <c r="C306" s="164">
        <f t="shared" si="38"/>
        <v>0</v>
      </c>
      <c r="D306" s="164">
        <f t="shared" si="39"/>
        <v>0</v>
      </c>
      <c r="F306" s="25"/>
      <c r="G306" s="25">
        <f t="shared" si="40"/>
        <v>0</v>
      </c>
      <c r="H306" s="25">
        <f t="shared" si="41"/>
        <v>0</v>
      </c>
      <c r="I306" s="164">
        <f t="shared" si="42"/>
        <v>0</v>
      </c>
      <c r="J306" s="164">
        <f t="shared" si="43"/>
        <v>0</v>
      </c>
      <c r="K306" s="164">
        <f t="shared" si="44"/>
        <v>0</v>
      </c>
      <c r="L306" s="164">
        <f t="shared" si="45"/>
        <v>0</v>
      </c>
      <c r="M306" s="164">
        <f t="shared" si="46"/>
        <v>0</v>
      </c>
    </row>
    <row r="307" spans="3:13" s="164" customFormat="1">
      <c r="C307" s="164">
        <f t="shared" si="38"/>
        <v>0</v>
      </c>
      <c r="D307" s="164">
        <f t="shared" si="39"/>
        <v>0</v>
      </c>
      <c r="F307" s="25"/>
      <c r="G307" s="25">
        <f t="shared" si="40"/>
        <v>0</v>
      </c>
      <c r="H307" s="25">
        <f t="shared" si="41"/>
        <v>0</v>
      </c>
      <c r="I307" s="164">
        <f t="shared" si="42"/>
        <v>0</v>
      </c>
      <c r="J307" s="164">
        <f t="shared" si="43"/>
        <v>0</v>
      </c>
      <c r="K307" s="164">
        <f t="shared" si="44"/>
        <v>0</v>
      </c>
      <c r="L307" s="164">
        <f t="shared" si="45"/>
        <v>0</v>
      </c>
      <c r="M307" s="164">
        <f t="shared" si="46"/>
        <v>0</v>
      </c>
    </row>
    <row r="308" spans="3:13" s="164" customFormat="1">
      <c r="C308" s="164">
        <f t="shared" si="38"/>
        <v>0</v>
      </c>
      <c r="D308" s="164">
        <f t="shared" si="39"/>
        <v>0</v>
      </c>
      <c r="F308" s="25"/>
      <c r="G308" s="25">
        <f t="shared" si="40"/>
        <v>0</v>
      </c>
      <c r="H308" s="25">
        <f t="shared" si="41"/>
        <v>0</v>
      </c>
      <c r="I308" s="164">
        <f t="shared" si="42"/>
        <v>0</v>
      </c>
      <c r="J308" s="164">
        <f t="shared" si="43"/>
        <v>0</v>
      </c>
      <c r="K308" s="164">
        <f t="shared" si="44"/>
        <v>0</v>
      </c>
      <c r="L308" s="164">
        <f t="shared" si="45"/>
        <v>0</v>
      </c>
      <c r="M308" s="164">
        <f t="shared" si="46"/>
        <v>0</v>
      </c>
    </row>
    <row r="309" spans="3:13" s="164" customFormat="1">
      <c r="C309" s="164">
        <f t="shared" si="38"/>
        <v>0</v>
      </c>
      <c r="D309" s="164">
        <f t="shared" si="39"/>
        <v>0</v>
      </c>
      <c r="F309" s="25"/>
      <c r="G309" s="25">
        <f t="shared" si="40"/>
        <v>0</v>
      </c>
      <c r="H309" s="25">
        <f t="shared" si="41"/>
        <v>0</v>
      </c>
      <c r="I309" s="164">
        <f t="shared" si="42"/>
        <v>0</v>
      </c>
      <c r="J309" s="164">
        <f t="shared" si="43"/>
        <v>0</v>
      </c>
      <c r="K309" s="164">
        <f t="shared" si="44"/>
        <v>0</v>
      </c>
      <c r="L309" s="164">
        <f t="shared" si="45"/>
        <v>0</v>
      </c>
      <c r="M309" s="164">
        <f t="shared" si="46"/>
        <v>0</v>
      </c>
    </row>
    <row r="310" spans="3:13" s="164" customFormat="1">
      <c r="C310" s="164">
        <f t="shared" si="38"/>
        <v>0</v>
      </c>
      <c r="D310" s="164">
        <f t="shared" si="39"/>
        <v>0</v>
      </c>
      <c r="F310" s="25"/>
      <c r="G310" s="25">
        <f t="shared" si="40"/>
        <v>0</v>
      </c>
      <c r="H310" s="25">
        <f t="shared" si="41"/>
        <v>0</v>
      </c>
      <c r="I310" s="164">
        <f t="shared" si="42"/>
        <v>0</v>
      </c>
      <c r="J310" s="164">
        <f t="shared" si="43"/>
        <v>0</v>
      </c>
      <c r="K310" s="164">
        <f t="shared" si="44"/>
        <v>0</v>
      </c>
      <c r="L310" s="164">
        <f t="shared" si="45"/>
        <v>0</v>
      </c>
      <c r="M310" s="164">
        <f t="shared" si="46"/>
        <v>0</v>
      </c>
    </row>
    <row r="311" spans="3:13" s="164" customFormat="1">
      <c r="C311" s="164">
        <f t="shared" si="38"/>
        <v>0</v>
      </c>
      <c r="D311" s="164">
        <f t="shared" si="39"/>
        <v>0</v>
      </c>
      <c r="F311" s="25"/>
      <c r="G311" s="25">
        <f t="shared" si="40"/>
        <v>0</v>
      </c>
      <c r="H311" s="25">
        <f t="shared" si="41"/>
        <v>0</v>
      </c>
      <c r="I311" s="164">
        <f t="shared" si="42"/>
        <v>0</v>
      </c>
      <c r="J311" s="164">
        <f t="shared" si="43"/>
        <v>0</v>
      </c>
      <c r="K311" s="164">
        <f t="shared" si="44"/>
        <v>0</v>
      </c>
      <c r="L311" s="164">
        <f t="shared" si="45"/>
        <v>0</v>
      </c>
      <c r="M311" s="164">
        <f t="shared" si="46"/>
        <v>0</v>
      </c>
    </row>
    <row r="312" spans="3:13" s="164" customFormat="1">
      <c r="C312" s="164">
        <f t="shared" si="38"/>
        <v>0</v>
      </c>
      <c r="D312" s="164">
        <f t="shared" si="39"/>
        <v>0</v>
      </c>
      <c r="F312" s="25"/>
      <c r="G312" s="25">
        <f t="shared" si="40"/>
        <v>0</v>
      </c>
      <c r="H312" s="25">
        <f t="shared" si="41"/>
        <v>0</v>
      </c>
      <c r="I312" s="164">
        <f t="shared" si="42"/>
        <v>0</v>
      </c>
      <c r="J312" s="164">
        <f t="shared" si="43"/>
        <v>0</v>
      </c>
      <c r="K312" s="164">
        <f t="shared" si="44"/>
        <v>0</v>
      </c>
      <c r="L312" s="164">
        <f t="shared" si="45"/>
        <v>0</v>
      </c>
      <c r="M312" s="164">
        <f t="shared" si="46"/>
        <v>0</v>
      </c>
    </row>
    <row r="313" spans="3:13" s="164" customFormat="1">
      <c r="C313" s="164">
        <f t="shared" si="38"/>
        <v>0</v>
      </c>
      <c r="D313" s="164">
        <f t="shared" si="39"/>
        <v>0</v>
      </c>
      <c r="F313" s="25"/>
      <c r="G313" s="25">
        <f t="shared" si="40"/>
        <v>0</v>
      </c>
      <c r="H313" s="25">
        <f t="shared" si="41"/>
        <v>0</v>
      </c>
      <c r="I313" s="164">
        <f t="shared" si="42"/>
        <v>0</v>
      </c>
      <c r="J313" s="164">
        <f t="shared" si="43"/>
        <v>0</v>
      </c>
      <c r="K313" s="164">
        <f t="shared" si="44"/>
        <v>0</v>
      </c>
      <c r="L313" s="164">
        <f t="shared" si="45"/>
        <v>0</v>
      </c>
      <c r="M313" s="164">
        <f t="shared" si="46"/>
        <v>0</v>
      </c>
    </row>
    <row r="314" spans="3:13" s="164" customFormat="1">
      <c r="C314" s="164">
        <f t="shared" si="38"/>
        <v>0</v>
      </c>
      <c r="D314" s="164">
        <f t="shared" si="39"/>
        <v>0</v>
      </c>
      <c r="F314" s="25"/>
      <c r="G314" s="25">
        <f t="shared" si="40"/>
        <v>0</v>
      </c>
      <c r="H314" s="25">
        <f t="shared" si="41"/>
        <v>0</v>
      </c>
      <c r="I314" s="164">
        <f t="shared" si="42"/>
        <v>0</v>
      </c>
      <c r="J314" s="164">
        <f t="shared" si="43"/>
        <v>0</v>
      </c>
      <c r="K314" s="164">
        <f t="shared" si="44"/>
        <v>0</v>
      </c>
      <c r="L314" s="164">
        <f t="shared" si="45"/>
        <v>0</v>
      </c>
      <c r="M314" s="164">
        <f t="shared" si="46"/>
        <v>0</v>
      </c>
    </row>
    <row r="315" spans="3:13" s="164" customFormat="1">
      <c r="C315" s="164">
        <f t="shared" si="38"/>
        <v>0</v>
      </c>
      <c r="D315" s="164">
        <f t="shared" si="39"/>
        <v>0</v>
      </c>
      <c r="F315" s="25"/>
      <c r="G315" s="25">
        <f t="shared" si="40"/>
        <v>0</v>
      </c>
      <c r="H315" s="25">
        <f t="shared" si="41"/>
        <v>0</v>
      </c>
      <c r="I315" s="164">
        <f t="shared" si="42"/>
        <v>0</v>
      </c>
      <c r="J315" s="164">
        <f t="shared" si="43"/>
        <v>0</v>
      </c>
      <c r="K315" s="164">
        <f t="shared" si="44"/>
        <v>0</v>
      </c>
      <c r="L315" s="164">
        <f t="shared" si="45"/>
        <v>0</v>
      </c>
      <c r="M315" s="164">
        <f t="shared" si="46"/>
        <v>0</v>
      </c>
    </row>
    <row r="316" spans="3:13" s="164" customFormat="1">
      <c r="C316" s="164">
        <f t="shared" ref="C316:C347" si="47">IF(G101=$G$207,I101+J101+K101+L101+M101+N101,0)</f>
        <v>0</v>
      </c>
      <c r="D316" s="164">
        <f t="shared" ref="D316:D347" si="48">IF(G101=$G$208,I101+J101+K101+L101+M101+N101,0)</f>
        <v>0</v>
      </c>
      <c r="F316" s="25"/>
      <c r="G316" s="25">
        <f t="shared" ref="G316:G347" si="49">IF(G101=$G$209,I101+J101+K101+L101+M101+N101,0)</f>
        <v>0</v>
      </c>
      <c r="H316" s="25">
        <f t="shared" ref="H316:H347" si="50">IF(H101=$H$207,I101+J101+K101+L101+M101+N101,0)</f>
        <v>0</v>
      </c>
      <c r="I316" s="164">
        <f t="shared" ref="I316:I347" si="51">IF(H101=$H$208,I101+J101+K101+L101+M101+N101,0)</f>
        <v>0</v>
      </c>
      <c r="J316" s="164">
        <f t="shared" ref="J316:J347" si="52">IF(H101=$H$210,I101+J101+K101+L101+M101+N101,0)</f>
        <v>0</v>
      </c>
      <c r="K316" s="164">
        <f t="shared" ref="K316:K347" si="53">IF(H101=$H$212,I101+J101+K101+L101+M101+N101,0)</f>
        <v>0</v>
      </c>
      <c r="L316" s="164">
        <f t="shared" ref="L316:L347" si="54">IF(H101=$H$214,I101+J101+K101+L101+M101+N101,0)</f>
        <v>0</v>
      </c>
      <c r="M316" s="164">
        <f t="shared" ref="M316:M347" si="55">IF(H101=$H$216,I101+J101+K101+L101+M101+N101,0)</f>
        <v>0</v>
      </c>
    </row>
    <row r="317" spans="3:13" s="164" customFormat="1">
      <c r="C317" s="164">
        <f t="shared" si="47"/>
        <v>0</v>
      </c>
      <c r="D317" s="164">
        <f t="shared" si="48"/>
        <v>0</v>
      </c>
      <c r="F317" s="25"/>
      <c r="G317" s="25">
        <f t="shared" si="49"/>
        <v>0</v>
      </c>
      <c r="H317" s="25">
        <f t="shared" si="50"/>
        <v>0</v>
      </c>
      <c r="I317" s="164">
        <f t="shared" si="51"/>
        <v>0</v>
      </c>
      <c r="J317" s="164">
        <f t="shared" si="52"/>
        <v>0</v>
      </c>
      <c r="K317" s="164">
        <f t="shared" si="53"/>
        <v>0</v>
      </c>
      <c r="L317" s="164">
        <f t="shared" si="54"/>
        <v>0</v>
      </c>
      <c r="M317" s="164">
        <f t="shared" si="55"/>
        <v>0</v>
      </c>
    </row>
    <row r="318" spans="3:13" s="164" customFormat="1">
      <c r="C318" s="164">
        <f t="shared" si="47"/>
        <v>0</v>
      </c>
      <c r="D318" s="164">
        <f t="shared" si="48"/>
        <v>0</v>
      </c>
      <c r="F318" s="25"/>
      <c r="G318" s="25">
        <f t="shared" si="49"/>
        <v>0</v>
      </c>
      <c r="H318" s="25">
        <f t="shared" si="50"/>
        <v>0</v>
      </c>
      <c r="I318" s="164">
        <f t="shared" si="51"/>
        <v>0</v>
      </c>
      <c r="J318" s="164">
        <f t="shared" si="52"/>
        <v>0</v>
      </c>
      <c r="K318" s="164">
        <f t="shared" si="53"/>
        <v>0</v>
      </c>
      <c r="L318" s="164">
        <f t="shared" si="54"/>
        <v>0</v>
      </c>
      <c r="M318" s="164">
        <f t="shared" si="55"/>
        <v>0</v>
      </c>
    </row>
    <row r="319" spans="3:13" s="164" customFormat="1">
      <c r="C319" s="164">
        <f t="shared" si="47"/>
        <v>0</v>
      </c>
      <c r="D319" s="164">
        <f t="shared" si="48"/>
        <v>0</v>
      </c>
      <c r="F319" s="25"/>
      <c r="G319" s="25">
        <f t="shared" si="49"/>
        <v>0</v>
      </c>
      <c r="H319" s="25">
        <f t="shared" si="50"/>
        <v>0</v>
      </c>
      <c r="I319" s="164">
        <f t="shared" si="51"/>
        <v>0</v>
      </c>
      <c r="J319" s="164">
        <f t="shared" si="52"/>
        <v>0</v>
      </c>
      <c r="K319" s="164">
        <f t="shared" si="53"/>
        <v>0</v>
      </c>
      <c r="L319" s="164">
        <f t="shared" si="54"/>
        <v>0</v>
      </c>
      <c r="M319" s="164">
        <f t="shared" si="55"/>
        <v>0</v>
      </c>
    </row>
    <row r="320" spans="3:13" s="164" customFormat="1">
      <c r="C320" s="164">
        <f t="shared" si="47"/>
        <v>0</v>
      </c>
      <c r="D320" s="164">
        <f t="shared" si="48"/>
        <v>0</v>
      </c>
      <c r="F320" s="25"/>
      <c r="G320" s="25">
        <f t="shared" si="49"/>
        <v>0</v>
      </c>
      <c r="H320" s="25">
        <f t="shared" si="50"/>
        <v>0</v>
      </c>
      <c r="I320" s="164">
        <f t="shared" si="51"/>
        <v>0</v>
      </c>
      <c r="J320" s="164">
        <f t="shared" si="52"/>
        <v>0</v>
      </c>
      <c r="K320" s="164">
        <f t="shared" si="53"/>
        <v>0</v>
      </c>
      <c r="L320" s="164">
        <f t="shared" si="54"/>
        <v>0</v>
      </c>
      <c r="M320" s="164">
        <f t="shared" si="55"/>
        <v>0</v>
      </c>
    </row>
    <row r="321" spans="3:13" s="164" customFormat="1">
      <c r="C321" s="164">
        <f t="shared" si="47"/>
        <v>0</v>
      </c>
      <c r="D321" s="164">
        <f t="shared" si="48"/>
        <v>0</v>
      </c>
      <c r="F321" s="25"/>
      <c r="G321" s="25">
        <f t="shared" si="49"/>
        <v>0</v>
      </c>
      <c r="H321" s="25">
        <f t="shared" si="50"/>
        <v>0</v>
      </c>
      <c r="I321" s="164">
        <f t="shared" si="51"/>
        <v>0</v>
      </c>
      <c r="J321" s="164">
        <f t="shared" si="52"/>
        <v>0</v>
      </c>
      <c r="K321" s="164">
        <f t="shared" si="53"/>
        <v>0</v>
      </c>
      <c r="L321" s="164">
        <f t="shared" si="54"/>
        <v>0</v>
      </c>
      <c r="M321" s="164">
        <f t="shared" si="55"/>
        <v>0</v>
      </c>
    </row>
    <row r="322" spans="3:13" s="164" customFormat="1">
      <c r="C322" s="164">
        <f t="shared" si="47"/>
        <v>0</v>
      </c>
      <c r="D322" s="164">
        <f t="shared" si="48"/>
        <v>0</v>
      </c>
      <c r="F322" s="25"/>
      <c r="G322" s="25">
        <f t="shared" si="49"/>
        <v>0</v>
      </c>
      <c r="H322" s="25">
        <f t="shared" si="50"/>
        <v>0</v>
      </c>
      <c r="I322" s="164">
        <f t="shared" si="51"/>
        <v>0</v>
      </c>
      <c r="J322" s="164">
        <f t="shared" si="52"/>
        <v>0</v>
      </c>
      <c r="K322" s="164">
        <f t="shared" si="53"/>
        <v>0</v>
      </c>
      <c r="L322" s="164">
        <f t="shared" si="54"/>
        <v>0</v>
      </c>
      <c r="M322" s="164">
        <f t="shared" si="55"/>
        <v>0</v>
      </c>
    </row>
    <row r="323" spans="3:13" s="164" customFormat="1">
      <c r="C323" s="164">
        <f t="shared" si="47"/>
        <v>0</v>
      </c>
      <c r="D323" s="164">
        <f t="shared" si="48"/>
        <v>0</v>
      </c>
      <c r="F323" s="25"/>
      <c r="G323" s="25">
        <f t="shared" si="49"/>
        <v>0</v>
      </c>
      <c r="H323" s="25">
        <f t="shared" si="50"/>
        <v>0</v>
      </c>
      <c r="I323" s="164">
        <f t="shared" si="51"/>
        <v>0</v>
      </c>
      <c r="J323" s="164">
        <f t="shared" si="52"/>
        <v>0</v>
      </c>
      <c r="K323" s="164">
        <f t="shared" si="53"/>
        <v>0</v>
      </c>
      <c r="L323" s="164">
        <f t="shared" si="54"/>
        <v>0</v>
      </c>
      <c r="M323" s="164">
        <f t="shared" si="55"/>
        <v>0</v>
      </c>
    </row>
    <row r="324" spans="3:13" s="164" customFormat="1">
      <c r="C324" s="164">
        <f t="shared" si="47"/>
        <v>0</v>
      </c>
      <c r="D324" s="164">
        <f t="shared" si="48"/>
        <v>0</v>
      </c>
      <c r="F324" s="25"/>
      <c r="G324" s="25">
        <f t="shared" si="49"/>
        <v>0</v>
      </c>
      <c r="H324" s="25">
        <f t="shared" si="50"/>
        <v>0</v>
      </c>
      <c r="I324" s="164">
        <f t="shared" si="51"/>
        <v>0</v>
      </c>
      <c r="J324" s="164">
        <f t="shared" si="52"/>
        <v>0</v>
      </c>
      <c r="K324" s="164">
        <f t="shared" si="53"/>
        <v>0</v>
      </c>
      <c r="L324" s="164">
        <f t="shared" si="54"/>
        <v>0</v>
      </c>
      <c r="M324" s="164">
        <f t="shared" si="55"/>
        <v>0</v>
      </c>
    </row>
    <row r="325" spans="3:13" s="164" customFormat="1">
      <c r="C325" s="164">
        <f t="shared" si="47"/>
        <v>0</v>
      </c>
      <c r="D325" s="164">
        <f t="shared" si="48"/>
        <v>0</v>
      </c>
      <c r="F325" s="25"/>
      <c r="G325" s="25">
        <f t="shared" si="49"/>
        <v>0</v>
      </c>
      <c r="H325" s="25">
        <f t="shared" si="50"/>
        <v>0</v>
      </c>
      <c r="I325" s="164">
        <f t="shared" si="51"/>
        <v>0</v>
      </c>
      <c r="J325" s="164">
        <f t="shared" si="52"/>
        <v>0</v>
      </c>
      <c r="K325" s="164">
        <f t="shared" si="53"/>
        <v>0</v>
      </c>
      <c r="L325" s="164">
        <f t="shared" si="54"/>
        <v>0</v>
      </c>
      <c r="M325" s="164">
        <f t="shared" si="55"/>
        <v>0</v>
      </c>
    </row>
    <row r="326" spans="3:13" s="164" customFormat="1">
      <c r="C326" s="164">
        <f t="shared" si="47"/>
        <v>0</v>
      </c>
      <c r="D326" s="164">
        <f t="shared" si="48"/>
        <v>0</v>
      </c>
      <c r="F326" s="25"/>
      <c r="G326" s="25">
        <f t="shared" si="49"/>
        <v>0</v>
      </c>
      <c r="H326" s="25">
        <f t="shared" si="50"/>
        <v>0</v>
      </c>
      <c r="I326" s="164">
        <f t="shared" si="51"/>
        <v>0</v>
      </c>
      <c r="J326" s="164">
        <f t="shared" si="52"/>
        <v>0</v>
      </c>
      <c r="K326" s="164">
        <f t="shared" si="53"/>
        <v>0</v>
      </c>
      <c r="L326" s="164">
        <f t="shared" si="54"/>
        <v>0</v>
      </c>
      <c r="M326" s="164">
        <f t="shared" si="55"/>
        <v>0</v>
      </c>
    </row>
    <row r="327" spans="3:13" s="164" customFormat="1">
      <c r="C327" s="164">
        <f t="shared" si="47"/>
        <v>0</v>
      </c>
      <c r="D327" s="164">
        <f t="shared" si="48"/>
        <v>0</v>
      </c>
      <c r="F327" s="25"/>
      <c r="G327" s="25">
        <f t="shared" si="49"/>
        <v>0</v>
      </c>
      <c r="H327" s="25">
        <f t="shared" si="50"/>
        <v>0</v>
      </c>
      <c r="I327" s="164">
        <f t="shared" si="51"/>
        <v>0</v>
      </c>
      <c r="J327" s="164">
        <f t="shared" si="52"/>
        <v>0</v>
      </c>
      <c r="K327" s="164">
        <f t="shared" si="53"/>
        <v>0</v>
      </c>
      <c r="L327" s="164">
        <f t="shared" si="54"/>
        <v>0</v>
      </c>
      <c r="M327" s="164">
        <f t="shared" si="55"/>
        <v>0</v>
      </c>
    </row>
    <row r="328" spans="3:13" s="164" customFormat="1">
      <c r="C328" s="164">
        <f t="shared" si="47"/>
        <v>0</v>
      </c>
      <c r="D328" s="164">
        <f t="shared" si="48"/>
        <v>0</v>
      </c>
      <c r="F328" s="25"/>
      <c r="G328" s="25">
        <f t="shared" si="49"/>
        <v>0</v>
      </c>
      <c r="H328" s="25">
        <f t="shared" si="50"/>
        <v>0</v>
      </c>
      <c r="I328" s="164">
        <f t="shared" si="51"/>
        <v>0</v>
      </c>
      <c r="J328" s="164">
        <f t="shared" si="52"/>
        <v>0</v>
      </c>
      <c r="K328" s="164">
        <f t="shared" si="53"/>
        <v>0</v>
      </c>
      <c r="L328" s="164">
        <f t="shared" si="54"/>
        <v>0</v>
      </c>
      <c r="M328" s="164">
        <f t="shared" si="55"/>
        <v>0</v>
      </c>
    </row>
    <row r="329" spans="3:13" s="164" customFormat="1">
      <c r="C329" s="164">
        <f t="shared" si="47"/>
        <v>0</v>
      </c>
      <c r="D329" s="164">
        <f t="shared" si="48"/>
        <v>0</v>
      </c>
      <c r="F329" s="25"/>
      <c r="G329" s="25">
        <f t="shared" si="49"/>
        <v>0</v>
      </c>
      <c r="H329" s="25">
        <f t="shared" si="50"/>
        <v>0</v>
      </c>
      <c r="I329" s="164">
        <f t="shared" si="51"/>
        <v>0</v>
      </c>
      <c r="J329" s="164">
        <f t="shared" si="52"/>
        <v>0</v>
      </c>
      <c r="K329" s="164">
        <f t="shared" si="53"/>
        <v>0</v>
      </c>
      <c r="L329" s="164">
        <f t="shared" si="54"/>
        <v>0</v>
      </c>
      <c r="M329" s="164">
        <f t="shared" si="55"/>
        <v>0</v>
      </c>
    </row>
    <row r="330" spans="3:13" s="164" customFormat="1">
      <c r="C330" s="164">
        <f t="shared" si="47"/>
        <v>0</v>
      </c>
      <c r="D330" s="164">
        <f t="shared" si="48"/>
        <v>0</v>
      </c>
      <c r="F330" s="25"/>
      <c r="G330" s="25">
        <f t="shared" si="49"/>
        <v>0</v>
      </c>
      <c r="H330" s="25">
        <f t="shared" si="50"/>
        <v>0</v>
      </c>
      <c r="I330" s="164">
        <f t="shared" si="51"/>
        <v>0</v>
      </c>
      <c r="J330" s="164">
        <f t="shared" si="52"/>
        <v>0</v>
      </c>
      <c r="K330" s="164">
        <f t="shared" si="53"/>
        <v>0</v>
      </c>
      <c r="L330" s="164">
        <f t="shared" si="54"/>
        <v>0</v>
      </c>
      <c r="M330" s="164">
        <f t="shared" si="55"/>
        <v>0</v>
      </c>
    </row>
    <row r="331" spans="3:13" s="164" customFormat="1">
      <c r="C331" s="164">
        <f t="shared" si="47"/>
        <v>0</v>
      </c>
      <c r="D331" s="164">
        <f t="shared" si="48"/>
        <v>0</v>
      </c>
      <c r="F331" s="25"/>
      <c r="G331" s="25">
        <f t="shared" si="49"/>
        <v>0</v>
      </c>
      <c r="H331" s="25">
        <f t="shared" si="50"/>
        <v>0</v>
      </c>
      <c r="I331" s="164">
        <f t="shared" si="51"/>
        <v>0</v>
      </c>
      <c r="J331" s="164">
        <f t="shared" si="52"/>
        <v>0</v>
      </c>
      <c r="K331" s="164">
        <f t="shared" si="53"/>
        <v>0</v>
      </c>
      <c r="L331" s="164">
        <f t="shared" si="54"/>
        <v>0</v>
      </c>
      <c r="M331" s="164">
        <f t="shared" si="55"/>
        <v>0</v>
      </c>
    </row>
    <row r="332" spans="3:13" s="164" customFormat="1">
      <c r="C332" s="164">
        <f t="shared" si="47"/>
        <v>0</v>
      </c>
      <c r="D332" s="164">
        <f t="shared" si="48"/>
        <v>0</v>
      </c>
      <c r="F332" s="25"/>
      <c r="G332" s="25">
        <f t="shared" si="49"/>
        <v>0</v>
      </c>
      <c r="H332" s="25">
        <f t="shared" si="50"/>
        <v>0</v>
      </c>
      <c r="I332" s="164">
        <f t="shared" si="51"/>
        <v>0</v>
      </c>
      <c r="J332" s="164">
        <f t="shared" si="52"/>
        <v>0</v>
      </c>
      <c r="K332" s="164">
        <f t="shared" si="53"/>
        <v>0</v>
      </c>
      <c r="L332" s="164">
        <f t="shared" si="54"/>
        <v>0</v>
      </c>
      <c r="M332" s="164">
        <f t="shared" si="55"/>
        <v>0</v>
      </c>
    </row>
    <row r="333" spans="3:13" s="164" customFormat="1">
      <c r="C333" s="164">
        <f t="shared" si="47"/>
        <v>0</v>
      </c>
      <c r="D333" s="164">
        <f t="shared" si="48"/>
        <v>0</v>
      </c>
      <c r="F333" s="25"/>
      <c r="G333" s="25">
        <f t="shared" si="49"/>
        <v>0</v>
      </c>
      <c r="H333" s="25">
        <f t="shared" si="50"/>
        <v>0</v>
      </c>
      <c r="I333" s="164">
        <f t="shared" si="51"/>
        <v>0</v>
      </c>
      <c r="J333" s="164">
        <f t="shared" si="52"/>
        <v>0</v>
      </c>
      <c r="K333" s="164">
        <f t="shared" si="53"/>
        <v>0</v>
      </c>
      <c r="L333" s="164">
        <f t="shared" si="54"/>
        <v>0</v>
      </c>
      <c r="M333" s="164">
        <f t="shared" si="55"/>
        <v>0</v>
      </c>
    </row>
    <row r="334" spans="3:13" s="164" customFormat="1">
      <c r="C334" s="164">
        <f t="shared" si="47"/>
        <v>0</v>
      </c>
      <c r="D334" s="164">
        <f t="shared" si="48"/>
        <v>0</v>
      </c>
      <c r="F334" s="25"/>
      <c r="G334" s="25">
        <f t="shared" si="49"/>
        <v>0</v>
      </c>
      <c r="H334" s="25">
        <f t="shared" si="50"/>
        <v>0</v>
      </c>
      <c r="I334" s="164">
        <f t="shared" si="51"/>
        <v>0</v>
      </c>
      <c r="J334" s="164">
        <f t="shared" si="52"/>
        <v>0</v>
      </c>
      <c r="K334" s="164">
        <f t="shared" si="53"/>
        <v>0</v>
      </c>
      <c r="L334" s="164">
        <f t="shared" si="54"/>
        <v>0</v>
      </c>
      <c r="M334" s="164">
        <f t="shared" si="55"/>
        <v>0</v>
      </c>
    </row>
    <row r="335" spans="3:13" s="164" customFormat="1">
      <c r="C335" s="164">
        <f t="shared" si="47"/>
        <v>0</v>
      </c>
      <c r="D335" s="164">
        <f t="shared" si="48"/>
        <v>0</v>
      </c>
      <c r="F335" s="25"/>
      <c r="G335" s="25">
        <f t="shared" si="49"/>
        <v>0</v>
      </c>
      <c r="H335" s="25">
        <f t="shared" si="50"/>
        <v>0</v>
      </c>
      <c r="I335" s="164">
        <f t="shared" si="51"/>
        <v>0</v>
      </c>
      <c r="J335" s="164">
        <f t="shared" si="52"/>
        <v>0</v>
      </c>
      <c r="K335" s="164">
        <f t="shared" si="53"/>
        <v>0</v>
      </c>
      <c r="L335" s="164">
        <f t="shared" si="54"/>
        <v>0</v>
      </c>
      <c r="M335" s="164">
        <f t="shared" si="55"/>
        <v>0</v>
      </c>
    </row>
    <row r="336" spans="3:13" s="164" customFormat="1">
      <c r="C336" s="164">
        <f t="shared" si="47"/>
        <v>0</v>
      </c>
      <c r="D336" s="164">
        <f t="shared" si="48"/>
        <v>0</v>
      </c>
      <c r="F336" s="25"/>
      <c r="G336" s="25">
        <f t="shared" si="49"/>
        <v>0</v>
      </c>
      <c r="H336" s="25">
        <f t="shared" si="50"/>
        <v>0</v>
      </c>
      <c r="I336" s="164">
        <f t="shared" si="51"/>
        <v>0</v>
      </c>
      <c r="J336" s="164">
        <f t="shared" si="52"/>
        <v>0</v>
      </c>
      <c r="K336" s="164">
        <f t="shared" si="53"/>
        <v>0</v>
      </c>
      <c r="L336" s="164">
        <f t="shared" si="54"/>
        <v>0</v>
      </c>
      <c r="M336" s="164">
        <f t="shared" si="55"/>
        <v>0</v>
      </c>
    </row>
    <row r="337" spans="3:13" s="164" customFormat="1">
      <c r="C337" s="164">
        <f t="shared" si="47"/>
        <v>0</v>
      </c>
      <c r="D337" s="164">
        <f t="shared" si="48"/>
        <v>0</v>
      </c>
      <c r="F337" s="25"/>
      <c r="G337" s="25">
        <f t="shared" si="49"/>
        <v>0</v>
      </c>
      <c r="H337" s="25">
        <f t="shared" si="50"/>
        <v>0</v>
      </c>
      <c r="I337" s="164">
        <f t="shared" si="51"/>
        <v>0</v>
      </c>
      <c r="J337" s="164">
        <f t="shared" si="52"/>
        <v>0</v>
      </c>
      <c r="K337" s="164">
        <f t="shared" si="53"/>
        <v>0</v>
      </c>
      <c r="L337" s="164">
        <f t="shared" si="54"/>
        <v>0</v>
      </c>
      <c r="M337" s="164">
        <f t="shared" si="55"/>
        <v>0</v>
      </c>
    </row>
    <row r="338" spans="3:13" s="164" customFormat="1">
      <c r="C338" s="164">
        <f t="shared" si="47"/>
        <v>0</v>
      </c>
      <c r="D338" s="164">
        <f t="shared" si="48"/>
        <v>0</v>
      </c>
      <c r="F338" s="25"/>
      <c r="G338" s="25">
        <f t="shared" si="49"/>
        <v>0</v>
      </c>
      <c r="H338" s="25">
        <f t="shared" si="50"/>
        <v>0</v>
      </c>
      <c r="I338" s="164">
        <f t="shared" si="51"/>
        <v>0</v>
      </c>
      <c r="J338" s="164">
        <f t="shared" si="52"/>
        <v>0</v>
      </c>
      <c r="K338" s="164">
        <f t="shared" si="53"/>
        <v>0</v>
      </c>
      <c r="L338" s="164">
        <f t="shared" si="54"/>
        <v>0</v>
      </c>
      <c r="M338" s="164">
        <f t="shared" si="55"/>
        <v>0</v>
      </c>
    </row>
    <row r="339" spans="3:13" s="164" customFormat="1">
      <c r="C339" s="164">
        <f t="shared" si="47"/>
        <v>0</v>
      </c>
      <c r="D339" s="164">
        <f t="shared" si="48"/>
        <v>0</v>
      </c>
      <c r="F339" s="25"/>
      <c r="G339" s="25">
        <f t="shared" si="49"/>
        <v>0</v>
      </c>
      <c r="H339" s="25">
        <f t="shared" si="50"/>
        <v>0</v>
      </c>
      <c r="I339" s="164">
        <f t="shared" si="51"/>
        <v>0</v>
      </c>
      <c r="J339" s="164">
        <f t="shared" si="52"/>
        <v>0</v>
      </c>
      <c r="K339" s="164">
        <f t="shared" si="53"/>
        <v>0</v>
      </c>
      <c r="L339" s="164">
        <f t="shared" si="54"/>
        <v>0</v>
      </c>
      <c r="M339" s="164">
        <f t="shared" si="55"/>
        <v>0</v>
      </c>
    </row>
    <row r="340" spans="3:13" s="164" customFormat="1">
      <c r="C340" s="164">
        <f t="shared" si="47"/>
        <v>0</v>
      </c>
      <c r="D340" s="164">
        <f t="shared" si="48"/>
        <v>0</v>
      </c>
      <c r="F340" s="25"/>
      <c r="G340" s="25">
        <f t="shared" si="49"/>
        <v>0</v>
      </c>
      <c r="H340" s="25">
        <f t="shared" si="50"/>
        <v>0</v>
      </c>
      <c r="I340" s="164">
        <f t="shared" si="51"/>
        <v>0</v>
      </c>
      <c r="J340" s="164">
        <f t="shared" si="52"/>
        <v>0</v>
      </c>
      <c r="K340" s="164">
        <f t="shared" si="53"/>
        <v>0</v>
      </c>
      <c r="L340" s="164">
        <f t="shared" si="54"/>
        <v>0</v>
      </c>
      <c r="M340" s="164">
        <f t="shared" si="55"/>
        <v>0</v>
      </c>
    </row>
    <row r="341" spans="3:13" s="164" customFormat="1">
      <c r="C341" s="164">
        <f t="shared" si="47"/>
        <v>0</v>
      </c>
      <c r="D341" s="164">
        <f t="shared" si="48"/>
        <v>0</v>
      </c>
      <c r="F341" s="25"/>
      <c r="G341" s="25">
        <f t="shared" si="49"/>
        <v>0</v>
      </c>
      <c r="H341" s="25">
        <f t="shared" si="50"/>
        <v>0</v>
      </c>
      <c r="I341" s="164">
        <f t="shared" si="51"/>
        <v>0</v>
      </c>
      <c r="J341" s="164">
        <f t="shared" si="52"/>
        <v>0</v>
      </c>
      <c r="K341" s="164">
        <f t="shared" si="53"/>
        <v>0</v>
      </c>
      <c r="L341" s="164">
        <f t="shared" si="54"/>
        <v>0</v>
      </c>
      <c r="M341" s="164">
        <f t="shared" si="55"/>
        <v>0</v>
      </c>
    </row>
    <row r="342" spans="3:13" s="164" customFormat="1">
      <c r="C342" s="164">
        <f t="shared" si="47"/>
        <v>0</v>
      </c>
      <c r="D342" s="164">
        <f t="shared" si="48"/>
        <v>0</v>
      </c>
      <c r="F342" s="25"/>
      <c r="G342" s="25">
        <f t="shared" si="49"/>
        <v>0</v>
      </c>
      <c r="H342" s="25">
        <f t="shared" si="50"/>
        <v>0</v>
      </c>
      <c r="I342" s="164">
        <f t="shared" si="51"/>
        <v>0</v>
      </c>
      <c r="J342" s="164">
        <f t="shared" si="52"/>
        <v>0</v>
      </c>
      <c r="K342" s="164">
        <f t="shared" si="53"/>
        <v>0</v>
      </c>
      <c r="L342" s="164">
        <f t="shared" si="54"/>
        <v>0</v>
      </c>
      <c r="M342" s="164">
        <f t="shared" si="55"/>
        <v>0</v>
      </c>
    </row>
    <row r="343" spans="3:13" s="164" customFormat="1">
      <c r="C343" s="164">
        <f t="shared" si="47"/>
        <v>0</v>
      </c>
      <c r="D343" s="164">
        <f t="shared" si="48"/>
        <v>0</v>
      </c>
      <c r="F343" s="25"/>
      <c r="G343" s="25">
        <f t="shared" si="49"/>
        <v>0</v>
      </c>
      <c r="H343" s="25">
        <f t="shared" si="50"/>
        <v>0</v>
      </c>
      <c r="I343" s="164">
        <f t="shared" si="51"/>
        <v>0</v>
      </c>
      <c r="J343" s="164">
        <f t="shared" si="52"/>
        <v>0</v>
      </c>
      <c r="K343" s="164">
        <f t="shared" si="53"/>
        <v>0</v>
      </c>
      <c r="L343" s="164">
        <f t="shared" si="54"/>
        <v>0</v>
      </c>
      <c r="M343" s="164">
        <f t="shared" si="55"/>
        <v>0</v>
      </c>
    </row>
    <row r="344" spans="3:13" s="164" customFormat="1">
      <c r="C344" s="164">
        <f t="shared" si="47"/>
        <v>0</v>
      </c>
      <c r="D344" s="164">
        <f t="shared" si="48"/>
        <v>0</v>
      </c>
      <c r="F344" s="25"/>
      <c r="G344" s="25">
        <f t="shared" si="49"/>
        <v>0</v>
      </c>
      <c r="H344" s="25">
        <f t="shared" si="50"/>
        <v>0</v>
      </c>
      <c r="I344" s="164">
        <f t="shared" si="51"/>
        <v>0</v>
      </c>
      <c r="J344" s="164">
        <f t="shared" si="52"/>
        <v>0</v>
      </c>
      <c r="K344" s="164">
        <f t="shared" si="53"/>
        <v>0</v>
      </c>
      <c r="L344" s="164">
        <f t="shared" si="54"/>
        <v>0</v>
      </c>
      <c r="M344" s="164">
        <f t="shared" si="55"/>
        <v>0</v>
      </c>
    </row>
    <row r="345" spans="3:13" s="164" customFormat="1">
      <c r="C345" s="164">
        <f t="shared" si="47"/>
        <v>0</v>
      </c>
      <c r="D345" s="164">
        <f t="shared" si="48"/>
        <v>0</v>
      </c>
      <c r="F345" s="25"/>
      <c r="G345" s="25">
        <f t="shared" si="49"/>
        <v>0</v>
      </c>
      <c r="H345" s="25">
        <f t="shared" si="50"/>
        <v>0</v>
      </c>
      <c r="I345" s="164">
        <f t="shared" si="51"/>
        <v>0</v>
      </c>
      <c r="J345" s="164">
        <f t="shared" si="52"/>
        <v>0</v>
      </c>
      <c r="K345" s="164">
        <f t="shared" si="53"/>
        <v>0</v>
      </c>
      <c r="L345" s="164">
        <f t="shared" si="54"/>
        <v>0</v>
      </c>
      <c r="M345" s="164">
        <f t="shared" si="55"/>
        <v>0</v>
      </c>
    </row>
    <row r="346" spans="3:13" s="164" customFormat="1">
      <c r="C346" s="164">
        <f t="shared" si="47"/>
        <v>0</v>
      </c>
      <c r="D346" s="164">
        <f t="shared" si="48"/>
        <v>0</v>
      </c>
      <c r="F346" s="25"/>
      <c r="G346" s="25">
        <f t="shared" si="49"/>
        <v>0</v>
      </c>
      <c r="H346" s="25">
        <f t="shared" si="50"/>
        <v>0</v>
      </c>
      <c r="I346" s="164">
        <f t="shared" si="51"/>
        <v>0</v>
      </c>
      <c r="J346" s="164">
        <f t="shared" si="52"/>
        <v>0</v>
      </c>
      <c r="K346" s="164">
        <f t="shared" si="53"/>
        <v>0</v>
      </c>
      <c r="L346" s="164">
        <f t="shared" si="54"/>
        <v>0</v>
      </c>
      <c r="M346" s="164">
        <f t="shared" si="55"/>
        <v>0</v>
      </c>
    </row>
    <row r="347" spans="3:13" s="164" customFormat="1">
      <c r="C347" s="164">
        <f t="shared" si="47"/>
        <v>0</v>
      </c>
      <c r="D347" s="164">
        <f t="shared" si="48"/>
        <v>0</v>
      </c>
      <c r="F347" s="25"/>
      <c r="G347" s="25">
        <f t="shared" si="49"/>
        <v>0</v>
      </c>
      <c r="H347" s="25">
        <f t="shared" si="50"/>
        <v>0</v>
      </c>
      <c r="I347" s="164">
        <f t="shared" si="51"/>
        <v>0</v>
      </c>
      <c r="J347" s="164">
        <f t="shared" si="52"/>
        <v>0</v>
      </c>
      <c r="K347" s="164">
        <f t="shared" si="53"/>
        <v>0</v>
      </c>
      <c r="L347" s="164">
        <f t="shared" si="54"/>
        <v>0</v>
      </c>
      <c r="M347" s="164">
        <f t="shared" si="55"/>
        <v>0</v>
      </c>
    </row>
    <row r="348" spans="3:13" s="164" customFormat="1">
      <c r="C348" s="164">
        <f t="shared" ref="C348:C379" si="56">IF(G133=$G$207,I133+J133+K133+L133+M133+N133,0)</f>
        <v>0</v>
      </c>
      <c r="D348" s="164">
        <f t="shared" ref="D348:D379" si="57">IF(G133=$G$208,I133+J133+K133+L133+M133+N133,0)</f>
        <v>0</v>
      </c>
      <c r="F348" s="25"/>
      <c r="G348" s="25">
        <f t="shared" ref="G348:G379" si="58">IF(G133=$G$209,I133+J133+K133+L133+M133+N133,0)</f>
        <v>0</v>
      </c>
      <c r="H348" s="25">
        <f t="shared" ref="H348:H379" si="59">IF(H133=$H$207,I133+J133+K133+L133+M133+N133,0)</f>
        <v>0</v>
      </c>
      <c r="I348" s="164">
        <f t="shared" ref="I348:I379" si="60">IF(H133=$H$208,I133+J133+K133+L133+M133+N133,0)</f>
        <v>0</v>
      </c>
      <c r="J348" s="164">
        <f t="shared" ref="J348:J379" si="61">IF(H133=$H$210,I133+J133+K133+L133+M133+N133,0)</f>
        <v>0</v>
      </c>
      <c r="K348" s="164">
        <f t="shared" ref="K348:K379" si="62">IF(H133=$H$212,I133+J133+K133+L133+M133+N133,0)</f>
        <v>0</v>
      </c>
      <c r="L348" s="164">
        <f t="shared" ref="L348:L379" si="63">IF(H133=$H$214,I133+J133+K133+L133+M133+N133,0)</f>
        <v>0</v>
      </c>
      <c r="M348" s="164">
        <f t="shared" ref="M348:M379" si="64">IF(H133=$H$216,I133+J133+K133+L133+M133+N133,0)</f>
        <v>0</v>
      </c>
    </row>
    <row r="349" spans="3:13" s="164" customFormat="1">
      <c r="C349" s="164">
        <f t="shared" si="56"/>
        <v>0</v>
      </c>
      <c r="D349" s="164">
        <f t="shared" si="57"/>
        <v>0</v>
      </c>
      <c r="F349" s="25"/>
      <c r="G349" s="25">
        <f t="shared" si="58"/>
        <v>0</v>
      </c>
      <c r="H349" s="25">
        <f t="shared" si="59"/>
        <v>0</v>
      </c>
      <c r="I349" s="164">
        <f t="shared" si="60"/>
        <v>0</v>
      </c>
      <c r="J349" s="164">
        <f t="shared" si="61"/>
        <v>0</v>
      </c>
      <c r="K349" s="164">
        <f t="shared" si="62"/>
        <v>0</v>
      </c>
      <c r="L349" s="164">
        <f t="shared" si="63"/>
        <v>0</v>
      </c>
      <c r="M349" s="164">
        <f t="shared" si="64"/>
        <v>0</v>
      </c>
    </row>
    <row r="350" spans="3:13" s="164" customFormat="1">
      <c r="C350" s="164">
        <f t="shared" si="56"/>
        <v>0</v>
      </c>
      <c r="D350" s="164">
        <f t="shared" si="57"/>
        <v>0</v>
      </c>
      <c r="F350" s="25"/>
      <c r="G350" s="25">
        <f t="shared" si="58"/>
        <v>0</v>
      </c>
      <c r="H350" s="25">
        <f t="shared" si="59"/>
        <v>0</v>
      </c>
      <c r="I350" s="164">
        <f t="shared" si="60"/>
        <v>0</v>
      </c>
      <c r="J350" s="164">
        <f t="shared" si="61"/>
        <v>0</v>
      </c>
      <c r="K350" s="164">
        <f t="shared" si="62"/>
        <v>0</v>
      </c>
      <c r="L350" s="164">
        <f t="shared" si="63"/>
        <v>0</v>
      </c>
      <c r="M350" s="164">
        <f t="shared" si="64"/>
        <v>0</v>
      </c>
    </row>
    <row r="351" spans="3:13" s="164" customFormat="1">
      <c r="C351" s="164">
        <f t="shared" si="56"/>
        <v>0</v>
      </c>
      <c r="D351" s="164">
        <f t="shared" si="57"/>
        <v>0</v>
      </c>
      <c r="F351" s="25"/>
      <c r="G351" s="25">
        <f t="shared" si="58"/>
        <v>0</v>
      </c>
      <c r="H351" s="25">
        <f t="shared" si="59"/>
        <v>0</v>
      </c>
      <c r="I351" s="164">
        <f t="shared" si="60"/>
        <v>0</v>
      </c>
      <c r="J351" s="164">
        <f t="shared" si="61"/>
        <v>0</v>
      </c>
      <c r="K351" s="164">
        <f t="shared" si="62"/>
        <v>0</v>
      </c>
      <c r="L351" s="164">
        <f t="shared" si="63"/>
        <v>0</v>
      </c>
      <c r="M351" s="164">
        <f t="shared" si="64"/>
        <v>0</v>
      </c>
    </row>
    <row r="352" spans="3:13" s="164" customFormat="1">
      <c r="C352" s="164">
        <f t="shared" si="56"/>
        <v>0</v>
      </c>
      <c r="D352" s="164">
        <f t="shared" si="57"/>
        <v>0</v>
      </c>
      <c r="F352" s="25"/>
      <c r="G352" s="25">
        <f t="shared" si="58"/>
        <v>0</v>
      </c>
      <c r="H352" s="25">
        <f t="shared" si="59"/>
        <v>0</v>
      </c>
      <c r="I352" s="164">
        <f t="shared" si="60"/>
        <v>0</v>
      </c>
      <c r="J352" s="164">
        <f t="shared" si="61"/>
        <v>0</v>
      </c>
      <c r="K352" s="164">
        <f t="shared" si="62"/>
        <v>0</v>
      </c>
      <c r="L352" s="164">
        <f t="shared" si="63"/>
        <v>0</v>
      </c>
      <c r="M352" s="164">
        <f t="shared" si="64"/>
        <v>0</v>
      </c>
    </row>
    <row r="353" spans="3:13" s="164" customFormat="1">
      <c r="C353" s="164">
        <f t="shared" si="56"/>
        <v>0</v>
      </c>
      <c r="D353" s="164">
        <f t="shared" si="57"/>
        <v>0</v>
      </c>
      <c r="F353" s="25"/>
      <c r="G353" s="25">
        <f t="shared" si="58"/>
        <v>0</v>
      </c>
      <c r="H353" s="25">
        <f t="shared" si="59"/>
        <v>0</v>
      </c>
      <c r="I353" s="164">
        <f t="shared" si="60"/>
        <v>0</v>
      </c>
      <c r="J353" s="164">
        <f t="shared" si="61"/>
        <v>0</v>
      </c>
      <c r="K353" s="164">
        <f t="shared" si="62"/>
        <v>0</v>
      </c>
      <c r="L353" s="164">
        <f t="shared" si="63"/>
        <v>0</v>
      </c>
      <c r="M353" s="164">
        <f t="shared" si="64"/>
        <v>0</v>
      </c>
    </row>
    <row r="354" spans="3:13" s="164" customFormat="1">
      <c r="C354" s="164">
        <f t="shared" si="56"/>
        <v>0</v>
      </c>
      <c r="D354" s="164">
        <f t="shared" si="57"/>
        <v>0</v>
      </c>
      <c r="F354" s="25"/>
      <c r="G354" s="25">
        <f t="shared" si="58"/>
        <v>0</v>
      </c>
      <c r="H354" s="25">
        <f t="shared" si="59"/>
        <v>0</v>
      </c>
      <c r="I354" s="164">
        <f t="shared" si="60"/>
        <v>0</v>
      </c>
      <c r="J354" s="164">
        <f t="shared" si="61"/>
        <v>0</v>
      </c>
      <c r="K354" s="164">
        <f t="shared" si="62"/>
        <v>0</v>
      </c>
      <c r="L354" s="164">
        <f t="shared" si="63"/>
        <v>0</v>
      </c>
      <c r="M354" s="164">
        <f t="shared" si="64"/>
        <v>0</v>
      </c>
    </row>
    <row r="355" spans="3:13" s="164" customFormat="1">
      <c r="C355" s="164">
        <f t="shared" si="56"/>
        <v>0</v>
      </c>
      <c r="D355" s="164">
        <f t="shared" si="57"/>
        <v>0</v>
      </c>
      <c r="F355" s="25"/>
      <c r="G355" s="25">
        <f t="shared" si="58"/>
        <v>0</v>
      </c>
      <c r="H355" s="25">
        <f t="shared" si="59"/>
        <v>0</v>
      </c>
      <c r="I355" s="164">
        <f t="shared" si="60"/>
        <v>0</v>
      </c>
      <c r="J355" s="164">
        <f t="shared" si="61"/>
        <v>0</v>
      </c>
      <c r="K355" s="164">
        <f t="shared" si="62"/>
        <v>0</v>
      </c>
      <c r="L355" s="164">
        <f t="shared" si="63"/>
        <v>0</v>
      </c>
      <c r="M355" s="164">
        <f t="shared" si="64"/>
        <v>0</v>
      </c>
    </row>
    <row r="356" spans="3:13" s="164" customFormat="1">
      <c r="C356" s="164">
        <f t="shared" si="56"/>
        <v>0</v>
      </c>
      <c r="D356" s="164">
        <f t="shared" si="57"/>
        <v>0</v>
      </c>
      <c r="F356" s="25"/>
      <c r="G356" s="25">
        <f t="shared" si="58"/>
        <v>0</v>
      </c>
      <c r="H356" s="25">
        <f t="shared" si="59"/>
        <v>0</v>
      </c>
      <c r="I356" s="164">
        <f t="shared" si="60"/>
        <v>0</v>
      </c>
      <c r="J356" s="164">
        <f t="shared" si="61"/>
        <v>0</v>
      </c>
      <c r="K356" s="164">
        <f t="shared" si="62"/>
        <v>0</v>
      </c>
      <c r="L356" s="164">
        <f t="shared" si="63"/>
        <v>0</v>
      </c>
      <c r="M356" s="164">
        <f t="shared" si="64"/>
        <v>0</v>
      </c>
    </row>
    <row r="357" spans="3:13" s="164" customFormat="1">
      <c r="C357" s="164">
        <f t="shared" si="56"/>
        <v>0</v>
      </c>
      <c r="D357" s="164">
        <f t="shared" si="57"/>
        <v>0</v>
      </c>
      <c r="F357" s="25"/>
      <c r="G357" s="25">
        <f t="shared" si="58"/>
        <v>0</v>
      </c>
      <c r="H357" s="25">
        <f t="shared" si="59"/>
        <v>0</v>
      </c>
      <c r="I357" s="164">
        <f t="shared" si="60"/>
        <v>0</v>
      </c>
      <c r="J357" s="164">
        <f t="shared" si="61"/>
        <v>0</v>
      </c>
      <c r="K357" s="164">
        <f t="shared" si="62"/>
        <v>0</v>
      </c>
      <c r="L357" s="164">
        <f t="shared" si="63"/>
        <v>0</v>
      </c>
      <c r="M357" s="164">
        <f t="shared" si="64"/>
        <v>0</v>
      </c>
    </row>
    <row r="358" spans="3:13" s="164" customFormat="1">
      <c r="C358" s="164">
        <f t="shared" si="56"/>
        <v>0</v>
      </c>
      <c r="D358" s="164">
        <f t="shared" si="57"/>
        <v>0</v>
      </c>
      <c r="F358" s="25"/>
      <c r="G358" s="25">
        <f t="shared" si="58"/>
        <v>0</v>
      </c>
      <c r="H358" s="25">
        <f t="shared" si="59"/>
        <v>0</v>
      </c>
      <c r="I358" s="164">
        <f t="shared" si="60"/>
        <v>0</v>
      </c>
      <c r="J358" s="164">
        <f t="shared" si="61"/>
        <v>0</v>
      </c>
      <c r="K358" s="164">
        <f t="shared" si="62"/>
        <v>0</v>
      </c>
      <c r="L358" s="164">
        <f t="shared" si="63"/>
        <v>0</v>
      </c>
      <c r="M358" s="164">
        <f t="shared" si="64"/>
        <v>0</v>
      </c>
    </row>
    <row r="359" spans="3:13" s="164" customFormat="1">
      <c r="C359" s="164">
        <f t="shared" si="56"/>
        <v>0</v>
      </c>
      <c r="D359" s="164">
        <f t="shared" si="57"/>
        <v>0</v>
      </c>
      <c r="F359" s="25"/>
      <c r="G359" s="25">
        <f t="shared" si="58"/>
        <v>0</v>
      </c>
      <c r="H359" s="25">
        <f t="shared" si="59"/>
        <v>0</v>
      </c>
      <c r="I359" s="164">
        <f t="shared" si="60"/>
        <v>0</v>
      </c>
      <c r="J359" s="164">
        <f t="shared" si="61"/>
        <v>0</v>
      </c>
      <c r="K359" s="164">
        <f t="shared" si="62"/>
        <v>0</v>
      </c>
      <c r="L359" s="164">
        <f t="shared" si="63"/>
        <v>0</v>
      </c>
      <c r="M359" s="164">
        <f t="shared" si="64"/>
        <v>0</v>
      </c>
    </row>
    <row r="360" spans="3:13" s="164" customFormat="1">
      <c r="C360" s="164">
        <f t="shared" si="56"/>
        <v>0</v>
      </c>
      <c r="D360" s="164">
        <f t="shared" si="57"/>
        <v>0</v>
      </c>
      <c r="F360" s="25"/>
      <c r="G360" s="25">
        <f t="shared" si="58"/>
        <v>0</v>
      </c>
      <c r="H360" s="25">
        <f t="shared" si="59"/>
        <v>0</v>
      </c>
      <c r="I360" s="164">
        <f t="shared" si="60"/>
        <v>0</v>
      </c>
      <c r="J360" s="164">
        <f t="shared" si="61"/>
        <v>0</v>
      </c>
      <c r="K360" s="164">
        <f t="shared" si="62"/>
        <v>0</v>
      </c>
      <c r="L360" s="164">
        <f t="shared" si="63"/>
        <v>0</v>
      </c>
      <c r="M360" s="164">
        <f t="shared" si="64"/>
        <v>0</v>
      </c>
    </row>
    <row r="361" spans="3:13" s="164" customFormat="1">
      <c r="C361" s="164">
        <f t="shared" si="56"/>
        <v>0</v>
      </c>
      <c r="D361" s="164">
        <f t="shared" si="57"/>
        <v>0</v>
      </c>
      <c r="F361" s="25"/>
      <c r="G361" s="25">
        <f t="shared" si="58"/>
        <v>0</v>
      </c>
      <c r="H361" s="25">
        <f t="shared" si="59"/>
        <v>0</v>
      </c>
      <c r="I361" s="164">
        <f t="shared" si="60"/>
        <v>0</v>
      </c>
      <c r="J361" s="164">
        <f t="shared" si="61"/>
        <v>0</v>
      </c>
      <c r="K361" s="164">
        <f t="shared" si="62"/>
        <v>0</v>
      </c>
      <c r="L361" s="164">
        <f t="shared" si="63"/>
        <v>0</v>
      </c>
      <c r="M361" s="164">
        <f t="shared" si="64"/>
        <v>0</v>
      </c>
    </row>
    <row r="362" spans="3:13" s="164" customFormat="1">
      <c r="C362" s="164">
        <f t="shared" si="56"/>
        <v>0</v>
      </c>
      <c r="D362" s="164">
        <f t="shared" si="57"/>
        <v>0</v>
      </c>
      <c r="F362" s="25"/>
      <c r="G362" s="25">
        <f t="shared" si="58"/>
        <v>0</v>
      </c>
      <c r="H362" s="25">
        <f t="shared" si="59"/>
        <v>0</v>
      </c>
      <c r="I362" s="164">
        <f t="shared" si="60"/>
        <v>0</v>
      </c>
      <c r="J362" s="164">
        <f t="shared" si="61"/>
        <v>0</v>
      </c>
      <c r="K362" s="164">
        <f t="shared" si="62"/>
        <v>0</v>
      </c>
      <c r="L362" s="164">
        <f t="shared" si="63"/>
        <v>0</v>
      </c>
      <c r="M362" s="164">
        <f t="shared" si="64"/>
        <v>0</v>
      </c>
    </row>
    <row r="363" spans="3:13" s="164" customFormat="1">
      <c r="C363" s="164">
        <f t="shared" si="56"/>
        <v>0</v>
      </c>
      <c r="D363" s="164">
        <f t="shared" si="57"/>
        <v>0</v>
      </c>
      <c r="F363" s="25"/>
      <c r="G363" s="25">
        <f t="shared" si="58"/>
        <v>0</v>
      </c>
      <c r="H363" s="25">
        <f t="shared" si="59"/>
        <v>0</v>
      </c>
      <c r="I363" s="164">
        <f t="shared" si="60"/>
        <v>0</v>
      </c>
      <c r="J363" s="164">
        <f t="shared" si="61"/>
        <v>0</v>
      </c>
      <c r="K363" s="164">
        <f t="shared" si="62"/>
        <v>0</v>
      </c>
      <c r="L363" s="164">
        <f t="shared" si="63"/>
        <v>0</v>
      </c>
      <c r="M363" s="164">
        <f t="shared" si="64"/>
        <v>0</v>
      </c>
    </row>
    <row r="364" spans="3:13" s="164" customFormat="1">
      <c r="C364" s="164">
        <f t="shared" si="56"/>
        <v>0</v>
      </c>
      <c r="D364" s="164">
        <f t="shared" si="57"/>
        <v>0</v>
      </c>
      <c r="F364" s="25"/>
      <c r="G364" s="25">
        <f t="shared" si="58"/>
        <v>0</v>
      </c>
      <c r="H364" s="25">
        <f t="shared" si="59"/>
        <v>0</v>
      </c>
      <c r="I364" s="164">
        <f t="shared" si="60"/>
        <v>0</v>
      </c>
      <c r="J364" s="164">
        <f t="shared" si="61"/>
        <v>0</v>
      </c>
      <c r="K364" s="164">
        <f t="shared" si="62"/>
        <v>0</v>
      </c>
      <c r="L364" s="164">
        <f t="shared" si="63"/>
        <v>0</v>
      </c>
      <c r="M364" s="164">
        <f t="shared" si="64"/>
        <v>0</v>
      </c>
    </row>
    <row r="365" spans="3:13" s="164" customFormat="1">
      <c r="C365" s="164">
        <f t="shared" si="56"/>
        <v>0</v>
      </c>
      <c r="D365" s="164">
        <f t="shared" si="57"/>
        <v>0</v>
      </c>
      <c r="F365" s="25"/>
      <c r="G365" s="25">
        <f t="shared" si="58"/>
        <v>0</v>
      </c>
      <c r="H365" s="25">
        <f t="shared" si="59"/>
        <v>0</v>
      </c>
      <c r="I365" s="164">
        <f t="shared" si="60"/>
        <v>0</v>
      </c>
      <c r="J365" s="164">
        <f t="shared" si="61"/>
        <v>0</v>
      </c>
      <c r="K365" s="164">
        <f t="shared" si="62"/>
        <v>0</v>
      </c>
      <c r="L365" s="164">
        <f t="shared" si="63"/>
        <v>0</v>
      </c>
      <c r="M365" s="164">
        <f t="shared" si="64"/>
        <v>0</v>
      </c>
    </row>
    <row r="366" spans="3:13" s="164" customFormat="1">
      <c r="C366" s="164">
        <f t="shared" si="56"/>
        <v>0</v>
      </c>
      <c r="D366" s="164">
        <f t="shared" si="57"/>
        <v>0</v>
      </c>
      <c r="F366" s="25"/>
      <c r="G366" s="25">
        <f t="shared" si="58"/>
        <v>0</v>
      </c>
      <c r="H366" s="25">
        <f t="shared" si="59"/>
        <v>0</v>
      </c>
      <c r="I366" s="164">
        <f t="shared" si="60"/>
        <v>0</v>
      </c>
      <c r="J366" s="164">
        <f t="shared" si="61"/>
        <v>0</v>
      </c>
      <c r="K366" s="164">
        <f t="shared" si="62"/>
        <v>0</v>
      </c>
      <c r="L366" s="164">
        <f t="shared" si="63"/>
        <v>0</v>
      </c>
      <c r="M366" s="164">
        <f t="shared" si="64"/>
        <v>0</v>
      </c>
    </row>
    <row r="367" spans="3:13" s="164" customFormat="1">
      <c r="C367" s="164">
        <f t="shared" si="56"/>
        <v>0</v>
      </c>
      <c r="D367" s="164">
        <f t="shared" si="57"/>
        <v>0</v>
      </c>
      <c r="F367" s="25"/>
      <c r="G367" s="25">
        <f t="shared" si="58"/>
        <v>0</v>
      </c>
      <c r="H367" s="25">
        <f t="shared" si="59"/>
        <v>0</v>
      </c>
      <c r="I367" s="164">
        <f t="shared" si="60"/>
        <v>0</v>
      </c>
      <c r="J367" s="164">
        <f t="shared" si="61"/>
        <v>0</v>
      </c>
      <c r="K367" s="164">
        <f t="shared" si="62"/>
        <v>0</v>
      </c>
      <c r="L367" s="164">
        <f t="shared" si="63"/>
        <v>0</v>
      </c>
      <c r="M367" s="164">
        <f t="shared" si="64"/>
        <v>0</v>
      </c>
    </row>
    <row r="368" spans="3:13" s="164" customFormat="1">
      <c r="C368" s="164">
        <f t="shared" si="56"/>
        <v>0</v>
      </c>
      <c r="D368" s="164">
        <f t="shared" si="57"/>
        <v>0</v>
      </c>
      <c r="F368" s="25"/>
      <c r="G368" s="25">
        <f t="shared" si="58"/>
        <v>0</v>
      </c>
      <c r="H368" s="25">
        <f t="shared" si="59"/>
        <v>0</v>
      </c>
      <c r="I368" s="164">
        <f t="shared" si="60"/>
        <v>0</v>
      </c>
      <c r="J368" s="164">
        <f t="shared" si="61"/>
        <v>0</v>
      </c>
      <c r="K368" s="164">
        <f t="shared" si="62"/>
        <v>0</v>
      </c>
      <c r="L368" s="164">
        <f t="shared" si="63"/>
        <v>0</v>
      </c>
      <c r="M368" s="164">
        <f t="shared" si="64"/>
        <v>0</v>
      </c>
    </row>
    <row r="369" spans="3:13" s="164" customFormat="1">
      <c r="C369" s="164">
        <f t="shared" si="56"/>
        <v>0</v>
      </c>
      <c r="D369" s="164">
        <f t="shared" si="57"/>
        <v>0</v>
      </c>
      <c r="F369" s="25"/>
      <c r="G369" s="25">
        <f t="shared" si="58"/>
        <v>0</v>
      </c>
      <c r="H369" s="25">
        <f t="shared" si="59"/>
        <v>0</v>
      </c>
      <c r="I369" s="164">
        <f t="shared" si="60"/>
        <v>0</v>
      </c>
      <c r="J369" s="164">
        <f t="shared" si="61"/>
        <v>0</v>
      </c>
      <c r="K369" s="164">
        <f t="shared" si="62"/>
        <v>0</v>
      </c>
      <c r="L369" s="164">
        <f t="shared" si="63"/>
        <v>0</v>
      </c>
      <c r="M369" s="164">
        <f t="shared" si="64"/>
        <v>0</v>
      </c>
    </row>
    <row r="370" spans="3:13" s="164" customFormat="1">
      <c r="C370" s="164">
        <f t="shared" si="56"/>
        <v>0</v>
      </c>
      <c r="D370" s="164">
        <f t="shared" si="57"/>
        <v>0</v>
      </c>
      <c r="F370" s="25"/>
      <c r="G370" s="25">
        <f t="shared" si="58"/>
        <v>0</v>
      </c>
      <c r="H370" s="25">
        <f t="shared" si="59"/>
        <v>0</v>
      </c>
      <c r="I370" s="164">
        <f t="shared" si="60"/>
        <v>0</v>
      </c>
      <c r="J370" s="164">
        <f t="shared" si="61"/>
        <v>0</v>
      </c>
      <c r="K370" s="164">
        <f t="shared" si="62"/>
        <v>0</v>
      </c>
      <c r="L370" s="164">
        <f t="shared" si="63"/>
        <v>0</v>
      </c>
      <c r="M370" s="164">
        <f t="shared" si="64"/>
        <v>0</v>
      </c>
    </row>
    <row r="371" spans="3:13" s="164" customFormat="1">
      <c r="C371" s="164">
        <f t="shared" si="56"/>
        <v>0</v>
      </c>
      <c r="D371" s="164">
        <f t="shared" si="57"/>
        <v>0</v>
      </c>
      <c r="F371" s="25"/>
      <c r="G371" s="25">
        <f t="shared" si="58"/>
        <v>0</v>
      </c>
      <c r="H371" s="25">
        <f t="shared" si="59"/>
        <v>0</v>
      </c>
      <c r="I371" s="164">
        <f t="shared" si="60"/>
        <v>0</v>
      </c>
      <c r="J371" s="164">
        <f t="shared" si="61"/>
        <v>0</v>
      </c>
      <c r="K371" s="164">
        <f t="shared" si="62"/>
        <v>0</v>
      </c>
      <c r="L371" s="164">
        <f t="shared" si="63"/>
        <v>0</v>
      </c>
      <c r="M371" s="164">
        <f t="shared" si="64"/>
        <v>0</v>
      </c>
    </row>
    <row r="372" spans="3:13" s="164" customFormat="1">
      <c r="C372" s="164">
        <f t="shared" si="56"/>
        <v>0</v>
      </c>
      <c r="D372" s="164">
        <f t="shared" si="57"/>
        <v>0</v>
      </c>
      <c r="F372" s="25"/>
      <c r="G372" s="25">
        <f t="shared" si="58"/>
        <v>0</v>
      </c>
      <c r="H372" s="25">
        <f t="shared" si="59"/>
        <v>0</v>
      </c>
      <c r="I372" s="164">
        <f t="shared" si="60"/>
        <v>0</v>
      </c>
      <c r="J372" s="164">
        <f t="shared" si="61"/>
        <v>0</v>
      </c>
      <c r="K372" s="164">
        <f t="shared" si="62"/>
        <v>0</v>
      </c>
      <c r="L372" s="164">
        <f t="shared" si="63"/>
        <v>0</v>
      </c>
      <c r="M372" s="164">
        <f t="shared" si="64"/>
        <v>0</v>
      </c>
    </row>
    <row r="373" spans="3:13" s="164" customFormat="1">
      <c r="C373" s="164">
        <f t="shared" si="56"/>
        <v>0</v>
      </c>
      <c r="D373" s="164">
        <f t="shared" si="57"/>
        <v>0</v>
      </c>
      <c r="F373" s="25"/>
      <c r="G373" s="25">
        <f t="shared" si="58"/>
        <v>0</v>
      </c>
      <c r="H373" s="25">
        <f t="shared" si="59"/>
        <v>0</v>
      </c>
      <c r="I373" s="164">
        <f t="shared" si="60"/>
        <v>0</v>
      </c>
      <c r="J373" s="164">
        <f t="shared" si="61"/>
        <v>0</v>
      </c>
      <c r="K373" s="164">
        <f t="shared" si="62"/>
        <v>0</v>
      </c>
      <c r="L373" s="164">
        <f t="shared" si="63"/>
        <v>0</v>
      </c>
      <c r="M373" s="164">
        <f t="shared" si="64"/>
        <v>0</v>
      </c>
    </row>
    <row r="374" spans="3:13" s="164" customFormat="1">
      <c r="C374" s="164">
        <f t="shared" si="56"/>
        <v>0</v>
      </c>
      <c r="D374" s="164">
        <f t="shared" si="57"/>
        <v>0</v>
      </c>
      <c r="F374" s="25"/>
      <c r="G374" s="25">
        <f t="shared" si="58"/>
        <v>0</v>
      </c>
      <c r="H374" s="25">
        <f t="shared" si="59"/>
        <v>0</v>
      </c>
      <c r="I374" s="164">
        <f t="shared" si="60"/>
        <v>0</v>
      </c>
      <c r="J374" s="164">
        <f t="shared" si="61"/>
        <v>0</v>
      </c>
      <c r="K374" s="164">
        <f t="shared" si="62"/>
        <v>0</v>
      </c>
      <c r="L374" s="164">
        <f t="shared" si="63"/>
        <v>0</v>
      </c>
      <c r="M374" s="164">
        <f t="shared" si="64"/>
        <v>0</v>
      </c>
    </row>
    <row r="375" spans="3:13" s="164" customFormat="1">
      <c r="C375" s="164">
        <f t="shared" si="56"/>
        <v>0</v>
      </c>
      <c r="D375" s="164">
        <f t="shared" si="57"/>
        <v>0</v>
      </c>
      <c r="F375" s="25"/>
      <c r="G375" s="25">
        <f t="shared" si="58"/>
        <v>0</v>
      </c>
      <c r="H375" s="25">
        <f t="shared" si="59"/>
        <v>0</v>
      </c>
      <c r="I375" s="164">
        <f t="shared" si="60"/>
        <v>0</v>
      </c>
      <c r="J375" s="164">
        <f t="shared" si="61"/>
        <v>0</v>
      </c>
      <c r="K375" s="164">
        <f t="shared" si="62"/>
        <v>0</v>
      </c>
      <c r="L375" s="164">
        <f t="shared" si="63"/>
        <v>0</v>
      </c>
      <c r="M375" s="164">
        <f t="shared" si="64"/>
        <v>0</v>
      </c>
    </row>
    <row r="376" spans="3:13" s="164" customFormat="1">
      <c r="C376" s="164">
        <f t="shared" si="56"/>
        <v>0</v>
      </c>
      <c r="D376" s="164">
        <f t="shared" si="57"/>
        <v>0</v>
      </c>
      <c r="F376" s="25"/>
      <c r="G376" s="25">
        <f t="shared" si="58"/>
        <v>0</v>
      </c>
      <c r="H376" s="25">
        <f t="shared" si="59"/>
        <v>0</v>
      </c>
      <c r="I376" s="164">
        <f t="shared" si="60"/>
        <v>0</v>
      </c>
      <c r="J376" s="164">
        <f t="shared" si="61"/>
        <v>0</v>
      </c>
      <c r="K376" s="164">
        <f t="shared" si="62"/>
        <v>0</v>
      </c>
      <c r="L376" s="164">
        <f t="shared" si="63"/>
        <v>0</v>
      </c>
      <c r="M376" s="164">
        <f t="shared" si="64"/>
        <v>0</v>
      </c>
    </row>
    <row r="377" spans="3:13" s="164" customFormat="1">
      <c r="C377" s="164">
        <f t="shared" si="56"/>
        <v>0</v>
      </c>
      <c r="D377" s="164">
        <f t="shared" si="57"/>
        <v>0</v>
      </c>
      <c r="F377" s="25"/>
      <c r="G377" s="25">
        <f t="shared" si="58"/>
        <v>0</v>
      </c>
      <c r="H377" s="25">
        <f t="shared" si="59"/>
        <v>0</v>
      </c>
      <c r="I377" s="164">
        <f t="shared" si="60"/>
        <v>0</v>
      </c>
      <c r="J377" s="164">
        <f t="shared" si="61"/>
        <v>0</v>
      </c>
      <c r="K377" s="164">
        <f t="shared" si="62"/>
        <v>0</v>
      </c>
      <c r="L377" s="164">
        <f t="shared" si="63"/>
        <v>0</v>
      </c>
      <c r="M377" s="164">
        <f t="shared" si="64"/>
        <v>0</v>
      </c>
    </row>
    <row r="378" spans="3:13" s="164" customFormat="1">
      <c r="C378" s="164">
        <f t="shared" si="56"/>
        <v>0</v>
      </c>
      <c r="D378" s="164">
        <f t="shared" si="57"/>
        <v>0</v>
      </c>
      <c r="F378" s="25"/>
      <c r="G378" s="25">
        <f t="shared" si="58"/>
        <v>0</v>
      </c>
      <c r="H378" s="25">
        <f t="shared" si="59"/>
        <v>0</v>
      </c>
      <c r="I378" s="164">
        <f t="shared" si="60"/>
        <v>0</v>
      </c>
      <c r="J378" s="164">
        <f t="shared" si="61"/>
        <v>0</v>
      </c>
      <c r="K378" s="164">
        <f t="shared" si="62"/>
        <v>0</v>
      </c>
      <c r="L378" s="164">
        <f t="shared" si="63"/>
        <v>0</v>
      </c>
      <c r="M378" s="164">
        <f t="shared" si="64"/>
        <v>0</v>
      </c>
    </row>
    <row r="379" spans="3:13" s="164" customFormat="1">
      <c r="C379" s="164">
        <f t="shared" si="56"/>
        <v>0</v>
      </c>
      <c r="D379" s="164">
        <f t="shared" si="57"/>
        <v>0</v>
      </c>
      <c r="F379" s="25"/>
      <c r="G379" s="25">
        <f t="shared" si="58"/>
        <v>0</v>
      </c>
      <c r="H379" s="25">
        <f t="shared" si="59"/>
        <v>0</v>
      </c>
      <c r="I379" s="164">
        <f t="shared" si="60"/>
        <v>0</v>
      </c>
      <c r="J379" s="164">
        <f t="shared" si="61"/>
        <v>0</v>
      </c>
      <c r="K379" s="164">
        <f t="shared" si="62"/>
        <v>0</v>
      </c>
      <c r="L379" s="164">
        <f t="shared" si="63"/>
        <v>0</v>
      </c>
      <c r="M379" s="164">
        <f t="shared" si="64"/>
        <v>0</v>
      </c>
    </row>
    <row r="380" spans="3:13" s="164" customFormat="1">
      <c r="C380" s="164">
        <f t="shared" ref="C380:C411" si="65">IF(G165=$G$207,I165+J165+K165+L165+M165+N165,0)</f>
        <v>0</v>
      </c>
      <c r="D380" s="164">
        <f t="shared" ref="D380:D411" si="66">IF(G165=$G$208,I165+J165+K165+L165+M165+N165,0)</f>
        <v>0</v>
      </c>
      <c r="F380" s="25"/>
      <c r="G380" s="25">
        <f t="shared" ref="G380:G411" si="67">IF(G165=$G$209,I165+J165+K165+L165+M165+N165,0)</f>
        <v>0</v>
      </c>
      <c r="H380" s="25">
        <f t="shared" ref="H380:H411" si="68">IF(H165=$H$207,I165+J165+K165+L165+M165+N165,0)</f>
        <v>0</v>
      </c>
      <c r="I380" s="164">
        <f t="shared" ref="I380:I411" si="69">IF(H165=$H$208,I165+J165+K165+L165+M165+N165,0)</f>
        <v>0</v>
      </c>
      <c r="J380" s="164">
        <f t="shared" ref="J380:J411" si="70">IF(H165=$H$210,I165+J165+K165+L165+M165+N165,0)</f>
        <v>0</v>
      </c>
      <c r="K380" s="164">
        <f t="shared" ref="K380:K411" si="71">IF(H165=$H$212,I165+J165+K165+L165+M165+N165,0)</f>
        <v>0</v>
      </c>
      <c r="L380" s="164">
        <f t="shared" ref="L380:L411" si="72">IF(H165=$H$214,I165+J165+K165+L165+M165+N165,0)</f>
        <v>0</v>
      </c>
      <c r="M380" s="164">
        <f t="shared" ref="M380:M411" si="73">IF(H165=$H$216,I165+J165+K165+L165+M165+N165,0)</f>
        <v>0</v>
      </c>
    </row>
    <row r="381" spans="3:13" s="164" customFormat="1">
      <c r="C381" s="164">
        <f t="shared" si="65"/>
        <v>0</v>
      </c>
      <c r="D381" s="164">
        <f t="shared" si="66"/>
        <v>0</v>
      </c>
      <c r="F381" s="25"/>
      <c r="G381" s="25">
        <f t="shared" si="67"/>
        <v>0</v>
      </c>
      <c r="H381" s="25">
        <f t="shared" si="68"/>
        <v>0</v>
      </c>
      <c r="I381" s="164">
        <f t="shared" si="69"/>
        <v>0</v>
      </c>
      <c r="J381" s="164">
        <f t="shared" si="70"/>
        <v>0</v>
      </c>
      <c r="K381" s="164">
        <f t="shared" si="71"/>
        <v>0</v>
      </c>
      <c r="L381" s="164">
        <f t="shared" si="72"/>
        <v>0</v>
      </c>
      <c r="M381" s="164">
        <f t="shared" si="73"/>
        <v>0</v>
      </c>
    </row>
    <row r="382" spans="3:13" s="164" customFormat="1">
      <c r="C382" s="164">
        <f t="shared" si="65"/>
        <v>0</v>
      </c>
      <c r="D382" s="164">
        <f t="shared" si="66"/>
        <v>0</v>
      </c>
      <c r="F382" s="25"/>
      <c r="G382" s="25">
        <f t="shared" si="67"/>
        <v>0</v>
      </c>
      <c r="H382" s="25">
        <f t="shared" si="68"/>
        <v>0</v>
      </c>
      <c r="I382" s="164">
        <f t="shared" si="69"/>
        <v>0</v>
      </c>
      <c r="J382" s="164">
        <f t="shared" si="70"/>
        <v>0</v>
      </c>
      <c r="K382" s="164">
        <f t="shared" si="71"/>
        <v>0</v>
      </c>
      <c r="L382" s="164">
        <f t="shared" si="72"/>
        <v>0</v>
      </c>
      <c r="M382" s="164">
        <f t="shared" si="73"/>
        <v>0</v>
      </c>
    </row>
    <row r="383" spans="3:13" s="164" customFormat="1">
      <c r="C383" s="164">
        <f t="shared" si="65"/>
        <v>0</v>
      </c>
      <c r="D383" s="164">
        <f t="shared" si="66"/>
        <v>0</v>
      </c>
      <c r="F383" s="25"/>
      <c r="G383" s="25">
        <f t="shared" si="67"/>
        <v>0</v>
      </c>
      <c r="H383" s="25">
        <f t="shared" si="68"/>
        <v>0</v>
      </c>
      <c r="I383" s="164">
        <f t="shared" si="69"/>
        <v>0</v>
      </c>
      <c r="J383" s="164">
        <f t="shared" si="70"/>
        <v>0</v>
      </c>
      <c r="K383" s="164">
        <f t="shared" si="71"/>
        <v>0</v>
      </c>
      <c r="L383" s="164">
        <f t="shared" si="72"/>
        <v>0</v>
      </c>
      <c r="M383" s="164">
        <f t="shared" si="73"/>
        <v>0</v>
      </c>
    </row>
    <row r="384" spans="3:13" s="164" customFormat="1">
      <c r="C384" s="164">
        <f t="shared" si="65"/>
        <v>0</v>
      </c>
      <c r="D384" s="164">
        <f t="shared" si="66"/>
        <v>0</v>
      </c>
      <c r="F384" s="25"/>
      <c r="G384" s="25">
        <f t="shared" si="67"/>
        <v>0</v>
      </c>
      <c r="H384" s="25">
        <f t="shared" si="68"/>
        <v>0</v>
      </c>
      <c r="I384" s="164">
        <f t="shared" si="69"/>
        <v>0</v>
      </c>
      <c r="J384" s="164">
        <f t="shared" si="70"/>
        <v>0</v>
      </c>
      <c r="K384" s="164">
        <f t="shared" si="71"/>
        <v>0</v>
      </c>
      <c r="L384" s="164">
        <f t="shared" si="72"/>
        <v>0</v>
      </c>
      <c r="M384" s="164">
        <f t="shared" si="73"/>
        <v>0</v>
      </c>
    </row>
    <row r="385" spans="3:13" s="164" customFormat="1">
      <c r="C385" s="164">
        <f t="shared" si="65"/>
        <v>0</v>
      </c>
      <c r="D385" s="164">
        <f t="shared" si="66"/>
        <v>0</v>
      </c>
      <c r="F385" s="25"/>
      <c r="G385" s="25">
        <f t="shared" si="67"/>
        <v>0</v>
      </c>
      <c r="H385" s="25">
        <f t="shared" si="68"/>
        <v>0</v>
      </c>
      <c r="I385" s="164">
        <f t="shared" si="69"/>
        <v>0</v>
      </c>
      <c r="J385" s="164">
        <f t="shared" si="70"/>
        <v>0</v>
      </c>
      <c r="K385" s="164">
        <f t="shared" si="71"/>
        <v>0</v>
      </c>
      <c r="L385" s="164">
        <f t="shared" si="72"/>
        <v>0</v>
      </c>
      <c r="M385" s="164">
        <f t="shared" si="73"/>
        <v>0</v>
      </c>
    </row>
    <row r="386" spans="3:13" s="164" customFormat="1">
      <c r="C386" s="164">
        <f t="shared" si="65"/>
        <v>0</v>
      </c>
      <c r="D386" s="164">
        <f t="shared" si="66"/>
        <v>0</v>
      </c>
      <c r="F386" s="25"/>
      <c r="G386" s="25">
        <f t="shared" si="67"/>
        <v>0</v>
      </c>
      <c r="H386" s="25">
        <f t="shared" si="68"/>
        <v>0</v>
      </c>
      <c r="I386" s="164">
        <f t="shared" si="69"/>
        <v>0</v>
      </c>
      <c r="J386" s="164">
        <f t="shared" si="70"/>
        <v>0</v>
      </c>
      <c r="K386" s="164">
        <f t="shared" si="71"/>
        <v>0</v>
      </c>
      <c r="L386" s="164">
        <f t="shared" si="72"/>
        <v>0</v>
      </c>
      <c r="M386" s="164">
        <f t="shared" si="73"/>
        <v>0</v>
      </c>
    </row>
    <row r="387" spans="3:13" s="164" customFormat="1">
      <c r="C387" s="164">
        <f t="shared" si="65"/>
        <v>0</v>
      </c>
      <c r="D387" s="164">
        <f t="shared" si="66"/>
        <v>0</v>
      </c>
      <c r="F387" s="25"/>
      <c r="G387" s="25">
        <f t="shared" si="67"/>
        <v>0</v>
      </c>
      <c r="H387" s="25">
        <f t="shared" si="68"/>
        <v>0</v>
      </c>
      <c r="I387" s="164">
        <f t="shared" si="69"/>
        <v>0</v>
      </c>
      <c r="J387" s="164">
        <f t="shared" si="70"/>
        <v>0</v>
      </c>
      <c r="K387" s="164">
        <f t="shared" si="71"/>
        <v>0</v>
      </c>
      <c r="L387" s="164">
        <f t="shared" si="72"/>
        <v>0</v>
      </c>
      <c r="M387" s="164">
        <f t="shared" si="73"/>
        <v>0</v>
      </c>
    </row>
    <row r="388" spans="3:13" s="164" customFormat="1">
      <c r="C388" s="164">
        <f t="shared" si="65"/>
        <v>0</v>
      </c>
      <c r="D388" s="164">
        <f t="shared" si="66"/>
        <v>0</v>
      </c>
      <c r="F388" s="25"/>
      <c r="G388" s="25">
        <f t="shared" si="67"/>
        <v>0</v>
      </c>
      <c r="H388" s="25">
        <f t="shared" si="68"/>
        <v>0</v>
      </c>
      <c r="I388" s="164">
        <f t="shared" si="69"/>
        <v>0</v>
      </c>
      <c r="J388" s="164">
        <f t="shared" si="70"/>
        <v>0</v>
      </c>
      <c r="K388" s="164">
        <f t="shared" si="71"/>
        <v>0</v>
      </c>
      <c r="L388" s="164">
        <f t="shared" si="72"/>
        <v>0</v>
      </c>
      <c r="M388" s="164">
        <f t="shared" si="73"/>
        <v>0</v>
      </c>
    </row>
    <row r="389" spans="3:13" s="164" customFormat="1">
      <c r="C389" s="164">
        <f t="shared" si="65"/>
        <v>0</v>
      </c>
      <c r="D389" s="164">
        <f t="shared" si="66"/>
        <v>0</v>
      </c>
      <c r="F389" s="25"/>
      <c r="G389" s="25">
        <f t="shared" si="67"/>
        <v>0</v>
      </c>
      <c r="H389" s="25">
        <f t="shared" si="68"/>
        <v>0</v>
      </c>
      <c r="I389" s="164">
        <f t="shared" si="69"/>
        <v>0</v>
      </c>
      <c r="J389" s="164">
        <f t="shared" si="70"/>
        <v>0</v>
      </c>
      <c r="K389" s="164">
        <f t="shared" si="71"/>
        <v>0</v>
      </c>
      <c r="L389" s="164">
        <f t="shared" si="72"/>
        <v>0</v>
      </c>
      <c r="M389" s="164">
        <f t="shared" si="73"/>
        <v>0</v>
      </c>
    </row>
    <row r="390" spans="3:13" s="164" customFormat="1">
      <c r="C390" s="164">
        <f t="shared" si="65"/>
        <v>0</v>
      </c>
      <c r="D390" s="164">
        <f t="shared" si="66"/>
        <v>0</v>
      </c>
      <c r="F390" s="25"/>
      <c r="G390" s="25">
        <f t="shared" si="67"/>
        <v>0</v>
      </c>
      <c r="H390" s="25">
        <f t="shared" si="68"/>
        <v>0</v>
      </c>
      <c r="I390" s="164">
        <f t="shared" si="69"/>
        <v>0</v>
      </c>
      <c r="J390" s="164">
        <f t="shared" si="70"/>
        <v>0</v>
      </c>
      <c r="K390" s="164">
        <f t="shared" si="71"/>
        <v>0</v>
      </c>
      <c r="L390" s="164">
        <f t="shared" si="72"/>
        <v>0</v>
      </c>
      <c r="M390" s="164">
        <f t="shared" si="73"/>
        <v>0</v>
      </c>
    </row>
    <row r="391" spans="3:13" s="164" customFormat="1">
      <c r="C391" s="164">
        <f t="shared" si="65"/>
        <v>0</v>
      </c>
      <c r="D391" s="164">
        <f t="shared" si="66"/>
        <v>0</v>
      </c>
      <c r="F391" s="25"/>
      <c r="G391" s="25">
        <f t="shared" si="67"/>
        <v>0</v>
      </c>
      <c r="H391" s="25">
        <f t="shared" si="68"/>
        <v>0</v>
      </c>
      <c r="I391" s="164">
        <f t="shared" si="69"/>
        <v>0</v>
      </c>
      <c r="J391" s="164">
        <f t="shared" si="70"/>
        <v>0</v>
      </c>
      <c r="K391" s="164">
        <f t="shared" si="71"/>
        <v>0</v>
      </c>
      <c r="L391" s="164">
        <f t="shared" si="72"/>
        <v>0</v>
      </c>
      <c r="M391" s="164">
        <f t="shared" si="73"/>
        <v>0</v>
      </c>
    </row>
    <row r="392" spans="3:13" s="164" customFormat="1">
      <c r="C392" s="164">
        <f t="shared" si="65"/>
        <v>0</v>
      </c>
      <c r="D392" s="164">
        <f t="shared" si="66"/>
        <v>0</v>
      </c>
      <c r="F392" s="25"/>
      <c r="G392" s="25">
        <f t="shared" si="67"/>
        <v>0</v>
      </c>
      <c r="H392" s="25">
        <f t="shared" si="68"/>
        <v>0</v>
      </c>
      <c r="I392" s="164">
        <f t="shared" si="69"/>
        <v>0</v>
      </c>
      <c r="J392" s="164">
        <f t="shared" si="70"/>
        <v>0</v>
      </c>
      <c r="K392" s="164">
        <f t="shared" si="71"/>
        <v>0</v>
      </c>
      <c r="L392" s="164">
        <f t="shared" si="72"/>
        <v>0</v>
      </c>
      <c r="M392" s="164">
        <f t="shared" si="73"/>
        <v>0</v>
      </c>
    </row>
    <row r="393" spans="3:13" s="164" customFormat="1">
      <c r="C393" s="164">
        <f t="shared" si="65"/>
        <v>0</v>
      </c>
      <c r="D393" s="164">
        <f t="shared" si="66"/>
        <v>0</v>
      </c>
      <c r="F393" s="25"/>
      <c r="G393" s="25">
        <f t="shared" si="67"/>
        <v>0</v>
      </c>
      <c r="H393" s="25">
        <f t="shared" si="68"/>
        <v>0</v>
      </c>
      <c r="I393" s="164">
        <f t="shared" si="69"/>
        <v>0</v>
      </c>
      <c r="J393" s="164">
        <f t="shared" si="70"/>
        <v>0</v>
      </c>
      <c r="K393" s="164">
        <f t="shared" si="71"/>
        <v>0</v>
      </c>
      <c r="L393" s="164">
        <f t="shared" si="72"/>
        <v>0</v>
      </c>
      <c r="M393" s="164">
        <f t="shared" si="73"/>
        <v>0</v>
      </c>
    </row>
    <row r="394" spans="3:13" s="164" customFormat="1">
      <c r="C394" s="164">
        <f t="shared" si="65"/>
        <v>0</v>
      </c>
      <c r="D394" s="164">
        <f t="shared" si="66"/>
        <v>0</v>
      </c>
      <c r="F394" s="25"/>
      <c r="G394" s="25">
        <f t="shared" si="67"/>
        <v>0</v>
      </c>
      <c r="H394" s="25">
        <f t="shared" si="68"/>
        <v>0</v>
      </c>
      <c r="I394" s="164">
        <f t="shared" si="69"/>
        <v>0</v>
      </c>
      <c r="J394" s="164">
        <f t="shared" si="70"/>
        <v>0</v>
      </c>
      <c r="K394" s="164">
        <f t="shared" si="71"/>
        <v>0</v>
      </c>
      <c r="L394" s="164">
        <f t="shared" si="72"/>
        <v>0</v>
      </c>
      <c r="M394" s="164">
        <f t="shared" si="73"/>
        <v>0</v>
      </c>
    </row>
    <row r="395" spans="3:13" s="164" customFormat="1">
      <c r="C395" s="164">
        <f t="shared" si="65"/>
        <v>0</v>
      </c>
      <c r="D395" s="164">
        <f t="shared" si="66"/>
        <v>0</v>
      </c>
      <c r="F395" s="25"/>
      <c r="G395" s="25">
        <f t="shared" si="67"/>
        <v>0</v>
      </c>
      <c r="H395" s="25">
        <f t="shared" si="68"/>
        <v>0</v>
      </c>
      <c r="I395" s="164">
        <f t="shared" si="69"/>
        <v>0</v>
      </c>
      <c r="J395" s="164">
        <f t="shared" si="70"/>
        <v>0</v>
      </c>
      <c r="K395" s="164">
        <f t="shared" si="71"/>
        <v>0</v>
      </c>
      <c r="L395" s="164">
        <f t="shared" si="72"/>
        <v>0</v>
      </c>
      <c r="M395" s="164">
        <f t="shared" si="73"/>
        <v>0</v>
      </c>
    </row>
    <row r="396" spans="3:13" s="164" customFormat="1">
      <c r="C396" s="164">
        <f t="shared" si="65"/>
        <v>0</v>
      </c>
      <c r="D396" s="164">
        <f t="shared" si="66"/>
        <v>0</v>
      </c>
      <c r="F396" s="25"/>
      <c r="G396" s="25">
        <f t="shared" si="67"/>
        <v>0</v>
      </c>
      <c r="H396" s="25">
        <f t="shared" si="68"/>
        <v>0</v>
      </c>
      <c r="I396" s="164">
        <f t="shared" si="69"/>
        <v>0</v>
      </c>
      <c r="J396" s="164">
        <f t="shared" si="70"/>
        <v>0</v>
      </c>
      <c r="K396" s="164">
        <f t="shared" si="71"/>
        <v>0</v>
      </c>
      <c r="L396" s="164">
        <f t="shared" si="72"/>
        <v>0</v>
      </c>
      <c r="M396" s="164">
        <f t="shared" si="73"/>
        <v>0</v>
      </c>
    </row>
    <row r="397" spans="3:13" s="164" customFormat="1">
      <c r="C397" s="164">
        <f t="shared" si="65"/>
        <v>0</v>
      </c>
      <c r="D397" s="164">
        <f t="shared" si="66"/>
        <v>0</v>
      </c>
      <c r="F397" s="25"/>
      <c r="G397" s="25">
        <f t="shared" si="67"/>
        <v>0</v>
      </c>
      <c r="H397" s="25">
        <f t="shared" si="68"/>
        <v>0</v>
      </c>
      <c r="I397" s="164">
        <f t="shared" si="69"/>
        <v>0</v>
      </c>
      <c r="J397" s="164">
        <f t="shared" si="70"/>
        <v>0</v>
      </c>
      <c r="K397" s="164">
        <f t="shared" si="71"/>
        <v>0</v>
      </c>
      <c r="L397" s="164">
        <f t="shared" si="72"/>
        <v>0</v>
      </c>
      <c r="M397" s="164">
        <f t="shared" si="73"/>
        <v>0</v>
      </c>
    </row>
    <row r="398" spans="3:13" s="164" customFormat="1">
      <c r="C398" s="164">
        <f t="shared" si="65"/>
        <v>0</v>
      </c>
      <c r="D398" s="164">
        <f t="shared" si="66"/>
        <v>0</v>
      </c>
      <c r="F398" s="25"/>
      <c r="G398" s="25">
        <f t="shared" si="67"/>
        <v>0</v>
      </c>
      <c r="H398" s="25">
        <f t="shared" si="68"/>
        <v>0</v>
      </c>
      <c r="I398" s="164">
        <f t="shared" si="69"/>
        <v>0</v>
      </c>
      <c r="J398" s="164">
        <f t="shared" si="70"/>
        <v>0</v>
      </c>
      <c r="K398" s="164">
        <f t="shared" si="71"/>
        <v>0</v>
      </c>
      <c r="L398" s="164">
        <f t="shared" si="72"/>
        <v>0</v>
      </c>
      <c r="M398" s="164">
        <f t="shared" si="73"/>
        <v>0</v>
      </c>
    </row>
    <row r="399" spans="3:13" s="164" customFormat="1">
      <c r="C399" s="164">
        <f t="shared" si="65"/>
        <v>0</v>
      </c>
      <c r="D399" s="164">
        <f t="shared" si="66"/>
        <v>0</v>
      </c>
      <c r="F399" s="25"/>
      <c r="G399" s="25">
        <f t="shared" si="67"/>
        <v>0</v>
      </c>
      <c r="H399" s="25">
        <f t="shared" si="68"/>
        <v>0</v>
      </c>
      <c r="I399" s="164">
        <f t="shared" si="69"/>
        <v>0</v>
      </c>
      <c r="J399" s="164">
        <f t="shared" si="70"/>
        <v>0</v>
      </c>
      <c r="K399" s="164">
        <f t="shared" si="71"/>
        <v>0</v>
      </c>
      <c r="L399" s="164">
        <f t="shared" si="72"/>
        <v>0</v>
      </c>
      <c r="M399" s="164">
        <f t="shared" si="73"/>
        <v>0</v>
      </c>
    </row>
    <row r="400" spans="3:13" s="164" customFormat="1">
      <c r="C400" s="164">
        <f t="shared" si="65"/>
        <v>0</v>
      </c>
      <c r="D400" s="164">
        <f t="shared" si="66"/>
        <v>0</v>
      </c>
      <c r="F400" s="25"/>
      <c r="G400" s="25">
        <f t="shared" si="67"/>
        <v>0</v>
      </c>
      <c r="H400" s="25">
        <f t="shared" si="68"/>
        <v>0</v>
      </c>
      <c r="I400" s="164">
        <f t="shared" si="69"/>
        <v>0</v>
      </c>
      <c r="J400" s="164">
        <f t="shared" si="70"/>
        <v>0</v>
      </c>
      <c r="K400" s="164">
        <f t="shared" si="71"/>
        <v>0</v>
      </c>
      <c r="L400" s="164">
        <f t="shared" si="72"/>
        <v>0</v>
      </c>
      <c r="M400" s="164">
        <f t="shared" si="73"/>
        <v>0</v>
      </c>
    </row>
    <row r="401" spans="3:13" s="164" customFormat="1">
      <c r="C401" s="164">
        <f t="shared" si="65"/>
        <v>0</v>
      </c>
      <c r="D401" s="164">
        <f t="shared" si="66"/>
        <v>0</v>
      </c>
      <c r="F401" s="25"/>
      <c r="G401" s="25">
        <f t="shared" si="67"/>
        <v>0</v>
      </c>
      <c r="H401" s="25">
        <f t="shared" si="68"/>
        <v>0</v>
      </c>
      <c r="I401" s="164">
        <f t="shared" si="69"/>
        <v>0</v>
      </c>
      <c r="J401" s="164">
        <f t="shared" si="70"/>
        <v>0</v>
      </c>
      <c r="K401" s="164">
        <f t="shared" si="71"/>
        <v>0</v>
      </c>
      <c r="L401" s="164">
        <f t="shared" si="72"/>
        <v>0</v>
      </c>
      <c r="M401" s="164">
        <f t="shared" si="73"/>
        <v>0</v>
      </c>
    </row>
    <row r="402" spans="3:13" s="164" customFormat="1">
      <c r="C402" s="164">
        <f t="shared" si="65"/>
        <v>0</v>
      </c>
      <c r="D402" s="164">
        <f t="shared" si="66"/>
        <v>0</v>
      </c>
      <c r="F402" s="25"/>
      <c r="G402" s="25">
        <f t="shared" si="67"/>
        <v>0</v>
      </c>
      <c r="H402" s="25">
        <f t="shared" si="68"/>
        <v>0</v>
      </c>
      <c r="I402" s="164">
        <f t="shared" si="69"/>
        <v>0</v>
      </c>
      <c r="J402" s="164">
        <f t="shared" si="70"/>
        <v>0</v>
      </c>
      <c r="K402" s="164">
        <f t="shared" si="71"/>
        <v>0</v>
      </c>
      <c r="L402" s="164">
        <f t="shared" si="72"/>
        <v>0</v>
      </c>
      <c r="M402" s="164">
        <f t="shared" si="73"/>
        <v>0</v>
      </c>
    </row>
    <row r="403" spans="3:13" s="164" customFormat="1">
      <c r="C403" s="164">
        <f t="shared" si="65"/>
        <v>0</v>
      </c>
      <c r="D403" s="164">
        <f t="shared" si="66"/>
        <v>0</v>
      </c>
      <c r="F403" s="25"/>
      <c r="G403" s="25">
        <f t="shared" si="67"/>
        <v>0</v>
      </c>
      <c r="H403" s="25">
        <f t="shared" si="68"/>
        <v>0</v>
      </c>
      <c r="I403" s="164">
        <f t="shared" si="69"/>
        <v>0</v>
      </c>
      <c r="J403" s="164">
        <f t="shared" si="70"/>
        <v>0</v>
      </c>
      <c r="K403" s="164">
        <f t="shared" si="71"/>
        <v>0</v>
      </c>
      <c r="L403" s="164">
        <f t="shared" si="72"/>
        <v>0</v>
      </c>
      <c r="M403" s="164">
        <f t="shared" si="73"/>
        <v>0</v>
      </c>
    </row>
    <row r="404" spans="3:13" s="164" customFormat="1">
      <c r="C404" s="164">
        <f t="shared" si="65"/>
        <v>0</v>
      </c>
      <c r="D404" s="164">
        <f t="shared" si="66"/>
        <v>0</v>
      </c>
      <c r="F404" s="25"/>
      <c r="G404" s="25">
        <f t="shared" si="67"/>
        <v>0</v>
      </c>
      <c r="H404" s="25">
        <f t="shared" si="68"/>
        <v>0</v>
      </c>
      <c r="I404" s="164">
        <f t="shared" si="69"/>
        <v>0</v>
      </c>
      <c r="J404" s="164">
        <f t="shared" si="70"/>
        <v>0</v>
      </c>
      <c r="K404" s="164">
        <f t="shared" si="71"/>
        <v>0</v>
      </c>
      <c r="L404" s="164">
        <f t="shared" si="72"/>
        <v>0</v>
      </c>
      <c r="M404" s="164">
        <f t="shared" si="73"/>
        <v>0</v>
      </c>
    </row>
    <row r="405" spans="3:13" s="164" customFormat="1">
      <c r="C405" s="164">
        <f t="shared" si="65"/>
        <v>0</v>
      </c>
      <c r="D405" s="164">
        <f t="shared" si="66"/>
        <v>0</v>
      </c>
      <c r="F405" s="25"/>
      <c r="G405" s="25">
        <f t="shared" si="67"/>
        <v>0</v>
      </c>
      <c r="H405" s="25">
        <f t="shared" si="68"/>
        <v>0</v>
      </c>
      <c r="I405" s="164">
        <f t="shared" si="69"/>
        <v>0</v>
      </c>
      <c r="J405" s="164">
        <f t="shared" si="70"/>
        <v>0</v>
      </c>
      <c r="K405" s="164">
        <f t="shared" si="71"/>
        <v>0</v>
      </c>
      <c r="L405" s="164">
        <f t="shared" si="72"/>
        <v>0</v>
      </c>
      <c r="M405" s="164">
        <f t="shared" si="73"/>
        <v>0</v>
      </c>
    </row>
    <row r="406" spans="3:13" s="164" customFormat="1">
      <c r="C406" s="164">
        <f t="shared" si="65"/>
        <v>0</v>
      </c>
      <c r="D406" s="164">
        <f t="shared" si="66"/>
        <v>0</v>
      </c>
      <c r="F406" s="25"/>
      <c r="G406" s="25">
        <f t="shared" si="67"/>
        <v>0</v>
      </c>
      <c r="H406" s="25">
        <f t="shared" si="68"/>
        <v>0</v>
      </c>
      <c r="I406" s="164">
        <f t="shared" si="69"/>
        <v>0</v>
      </c>
      <c r="J406" s="164">
        <f t="shared" si="70"/>
        <v>0</v>
      </c>
      <c r="K406" s="164">
        <f t="shared" si="71"/>
        <v>0</v>
      </c>
      <c r="L406" s="164">
        <f t="shared" si="72"/>
        <v>0</v>
      </c>
      <c r="M406" s="164">
        <f t="shared" si="73"/>
        <v>0</v>
      </c>
    </row>
    <row r="407" spans="3:13" s="164" customFormat="1">
      <c r="C407" s="164">
        <f t="shared" si="65"/>
        <v>0</v>
      </c>
      <c r="D407" s="164">
        <f t="shared" si="66"/>
        <v>0</v>
      </c>
      <c r="F407" s="25"/>
      <c r="G407" s="25">
        <f t="shared" si="67"/>
        <v>0</v>
      </c>
      <c r="H407" s="25">
        <f t="shared" si="68"/>
        <v>0</v>
      </c>
      <c r="I407" s="164">
        <f t="shared" si="69"/>
        <v>0</v>
      </c>
      <c r="J407" s="164">
        <f t="shared" si="70"/>
        <v>0</v>
      </c>
      <c r="K407" s="164">
        <f t="shared" si="71"/>
        <v>0</v>
      </c>
      <c r="L407" s="164">
        <f t="shared" si="72"/>
        <v>0</v>
      </c>
      <c r="M407" s="164">
        <f t="shared" si="73"/>
        <v>0</v>
      </c>
    </row>
    <row r="408" spans="3:13" s="164" customFormat="1">
      <c r="C408" s="164">
        <f t="shared" si="65"/>
        <v>0</v>
      </c>
      <c r="D408" s="164">
        <f t="shared" si="66"/>
        <v>0</v>
      </c>
      <c r="F408" s="25"/>
      <c r="G408" s="25">
        <f t="shared" si="67"/>
        <v>0</v>
      </c>
      <c r="H408" s="25">
        <f t="shared" si="68"/>
        <v>0</v>
      </c>
      <c r="I408" s="164">
        <f t="shared" si="69"/>
        <v>0</v>
      </c>
      <c r="J408" s="164">
        <f t="shared" si="70"/>
        <v>0</v>
      </c>
      <c r="K408" s="164">
        <f t="shared" si="71"/>
        <v>0</v>
      </c>
      <c r="L408" s="164">
        <f t="shared" si="72"/>
        <v>0</v>
      </c>
      <c r="M408" s="164">
        <f t="shared" si="73"/>
        <v>0</v>
      </c>
    </row>
    <row r="409" spans="3:13" s="164" customFormat="1">
      <c r="C409" s="164">
        <f t="shared" si="65"/>
        <v>0</v>
      </c>
      <c r="D409" s="164">
        <f t="shared" si="66"/>
        <v>0</v>
      </c>
      <c r="F409" s="25"/>
      <c r="G409" s="25">
        <f t="shared" si="67"/>
        <v>0</v>
      </c>
      <c r="H409" s="25">
        <f t="shared" si="68"/>
        <v>0</v>
      </c>
      <c r="I409" s="164">
        <f t="shared" si="69"/>
        <v>0</v>
      </c>
      <c r="J409" s="164">
        <f t="shared" si="70"/>
        <v>0</v>
      </c>
      <c r="K409" s="164">
        <f t="shared" si="71"/>
        <v>0</v>
      </c>
      <c r="L409" s="164">
        <f t="shared" si="72"/>
        <v>0</v>
      </c>
      <c r="M409" s="164">
        <f t="shared" si="73"/>
        <v>0</v>
      </c>
    </row>
    <row r="410" spans="3:13" s="164" customFormat="1">
      <c r="C410" s="164">
        <f t="shared" si="65"/>
        <v>0</v>
      </c>
      <c r="D410" s="164">
        <f t="shared" si="66"/>
        <v>0</v>
      </c>
      <c r="F410" s="25"/>
      <c r="G410" s="25">
        <f t="shared" si="67"/>
        <v>0</v>
      </c>
      <c r="H410" s="25">
        <f t="shared" si="68"/>
        <v>0</v>
      </c>
      <c r="I410" s="164">
        <f t="shared" si="69"/>
        <v>0</v>
      </c>
      <c r="J410" s="164">
        <f t="shared" si="70"/>
        <v>0</v>
      </c>
      <c r="K410" s="164">
        <f t="shared" si="71"/>
        <v>0</v>
      </c>
      <c r="L410" s="164">
        <f t="shared" si="72"/>
        <v>0</v>
      </c>
      <c r="M410" s="164">
        <f t="shared" si="73"/>
        <v>0</v>
      </c>
    </row>
    <row r="411" spans="3:13" s="164" customFormat="1">
      <c r="C411" s="164">
        <f t="shared" si="65"/>
        <v>0</v>
      </c>
      <c r="D411" s="164">
        <f t="shared" si="66"/>
        <v>0</v>
      </c>
      <c r="F411" s="25"/>
      <c r="G411" s="25">
        <f t="shared" si="67"/>
        <v>0</v>
      </c>
      <c r="H411" s="25">
        <f t="shared" si="68"/>
        <v>0</v>
      </c>
      <c r="I411" s="164">
        <f t="shared" si="69"/>
        <v>0</v>
      </c>
      <c r="J411" s="164">
        <f t="shared" si="70"/>
        <v>0</v>
      </c>
      <c r="K411" s="164">
        <f t="shared" si="71"/>
        <v>0</v>
      </c>
      <c r="L411" s="164">
        <f t="shared" si="72"/>
        <v>0</v>
      </c>
      <c r="M411" s="164">
        <f t="shared" si="73"/>
        <v>0</v>
      </c>
    </row>
    <row r="412" spans="3:13" s="164" customFormat="1">
      <c r="C412" s="164">
        <f t="shared" ref="C412:C419" si="74">IF(G197=$G$207,I197+J197+K197+L197+M197+N197,0)</f>
        <v>0</v>
      </c>
      <c r="D412" s="164">
        <f t="shared" ref="D412:D419" si="75">IF(G197=$G$208,I197+J197+K197+L197+M197+N197,0)</f>
        <v>0</v>
      </c>
      <c r="F412" s="25"/>
      <c r="G412" s="25">
        <f t="shared" ref="G412:G419" si="76">IF(G197=$G$209,I197+J197+K197+L197+M197+N197,0)</f>
        <v>0</v>
      </c>
      <c r="H412" s="25">
        <f t="shared" ref="H412:H419" si="77">IF(H197=$H$207,I197+J197+K197+L197+M197+N197,0)</f>
        <v>0</v>
      </c>
      <c r="I412" s="164">
        <f t="shared" ref="I412:I419" si="78">IF(H197=$H$208,I197+J197+K197+L197+M197+N197,0)</f>
        <v>0</v>
      </c>
      <c r="J412" s="164">
        <f t="shared" ref="J412:J419" si="79">IF(H197=$H$210,I197+J197+K197+L197+M197+N197,0)</f>
        <v>0</v>
      </c>
      <c r="K412" s="164">
        <f t="shared" ref="K412:K419" si="80">IF(H197=$H$212,I197+J197+K197+L197+M197+N197,0)</f>
        <v>0</v>
      </c>
      <c r="L412" s="164">
        <f t="shared" ref="L412:L419" si="81">IF(H197=$H$214,I197+J197+K197+L197+M197+N197,0)</f>
        <v>0</v>
      </c>
      <c r="M412" s="164">
        <f t="shared" ref="M412:M419" si="82">IF(H197=$H$216,I197+J197+K197+L197+M197+N197,0)</f>
        <v>0</v>
      </c>
    </row>
    <row r="413" spans="3:13" s="164" customFormat="1">
      <c r="C413" s="164">
        <f t="shared" si="74"/>
        <v>0</v>
      </c>
      <c r="D413" s="164">
        <f t="shared" si="75"/>
        <v>0</v>
      </c>
      <c r="F413" s="25"/>
      <c r="G413" s="25">
        <f t="shared" si="76"/>
        <v>0</v>
      </c>
      <c r="H413" s="25">
        <f t="shared" si="77"/>
        <v>0</v>
      </c>
      <c r="I413" s="164">
        <f t="shared" si="78"/>
        <v>0</v>
      </c>
      <c r="J413" s="164">
        <f t="shared" si="79"/>
        <v>0</v>
      </c>
      <c r="K413" s="164">
        <f t="shared" si="80"/>
        <v>0</v>
      </c>
      <c r="L413" s="164">
        <f t="shared" si="81"/>
        <v>0</v>
      </c>
      <c r="M413" s="164">
        <f t="shared" si="82"/>
        <v>0</v>
      </c>
    </row>
    <row r="414" spans="3:13" s="164" customFormat="1">
      <c r="C414" s="164">
        <f t="shared" si="74"/>
        <v>0</v>
      </c>
      <c r="D414" s="164">
        <f t="shared" si="75"/>
        <v>0</v>
      </c>
      <c r="F414" s="25"/>
      <c r="G414" s="25">
        <f t="shared" si="76"/>
        <v>0</v>
      </c>
      <c r="H414" s="25">
        <f t="shared" si="77"/>
        <v>0</v>
      </c>
      <c r="I414" s="164">
        <f t="shared" si="78"/>
        <v>0</v>
      </c>
      <c r="J414" s="164">
        <f t="shared" si="79"/>
        <v>0</v>
      </c>
      <c r="K414" s="164">
        <f t="shared" si="80"/>
        <v>0</v>
      </c>
      <c r="L414" s="164">
        <f t="shared" si="81"/>
        <v>0</v>
      </c>
      <c r="M414" s="164">
        <f t="shared" si="82"/>
        <v>0</v>
      </c>
    </row>
    <row r="415" spans="3:13" s="164" customFormat="1">
      <c r="C415" s="164">
        <f t="shared" si="74"/>
        <v>0</v>
      </c>
      <c r="D415" s="164">
        <f t="shared" si="75"/>
        <v>0</v>
      </c>
      <c r="F415" s="25"/>
      <c r="G415" s="25">
        <f t="shared" si="76"/>
        <v>0</v>
      </c>
      <c r="H415" s="25">
        <f t="shared" si="77"/>
        <v>0</v>
      </c>
      <c r="I415" s="164">
        <f t="shared" si="78"/>
        <v>0</v>
      </c>
      <c r="J415" s="164">
        <f t="shared" si="79"/>
        <v>0</v>
      </c>
      <c r="K415" s="164">
        <f t="shared" si="80"/>
        <v>0</v>
      </c>
      <c r="L415" s="164">
        <f t="shared" si="81"/>
        <v>0</v>
      </c>
      <c r="M415" s="164">
        <f t="shared" si="82"/>
        <v>0</v>
      </c>
    </row>
    <row r="416" spans="3:13" s="164" customFormat="1">
      <c r="C416" s="164">
        <f t="shared" si="74"/>
        <v>0</v>
      </c>
      <c r="D416" s="164">
        <f t="shared" si="75"/>
        <v>0</v>
      </c>
      <c r="F416" s="25"/>
      <c r="G416" s="25">
        <f t="shared" si="76"/>
        <v>0</v>
      </c>
      <c r="H416" s="25">
        <f t="shared" si="77"/>
        <v>0</v>
      </c>
      <c r="I416" s="164">
        <f t="shared" si="78"/>
        <v>0</v>
      </c>
      <c r="J416" s="164">
        <f t="shared" si="79"/>
        <v>0</v>
      </c>
      <c r="K416" s="164">
        <f t="shared" si="80"/>
        <v>0</v>
      </c>
      <c r="L416" s="164">
        <f t="shared" si="81"/>
        <v>0</v>
      </c>
      <c r="M416" s="164">
        <f t="shared" si="82"/>
        <v>0</v>
      </c>
    </row>
    <row r="417" spans="2:13">
      <c r="B417" s="164"/>
      <c r="C417" s="164">
        <f t="shared" si="74"/>
        <v>0</v>
      </c>
      <c r="D417" s="164">
        <f t="shared" si="75"/>
        <v>0</v>
      </c>
      <c r="E417" s="164"/>
      <c r="F417" s="25"/>
      <c r="G417" s="25">
        <f t="shared" si="76"/>
        <v>0</v>
      </c>
      <c r="H417" s="25">
        <f t="shared" si="77"/>
        <v>0</v>
      </c>
      <c r="I417" s="164">
        <f t="shared" si="78"/>
        <v>0</v>
      </c>
      <c r="J417" s="164">
        <f t="shared" si="79"/>
        <v>0</v>
      </c>
      <c r="K417" s="164">
        <f t="shared" si="80"/>
        <v>0</v>
      </c>
      <c r="L417" s="164">
        <f t="shared" si="81"/>
        <v>0</v>
      </c>
      <c r="M417" s="164">
        <f t="shared" si="82"/>
        <v>0</v>
      </c>
    </row>
    <row r="418" spans="2:13">
      <c r="B418" s="164"/>
      <c r="C418" s="164">
        <f t="shared" si="74"/>
        <v>0</v>
      </c>
      <c r="D418" s="164">
        <f t="shared" si="75"/>
        <v>0</v>
      </c>
      <c r="E418" s="164"/>
      <c r="F418" s="25"/>
      <c r="G418" s="25">
        <f t="shared" si="76"/>
        <v>0</v>
      </c>
      <c r="H418" s="25">
        <f t="shared" si="77"/>
        <v>0</v>
      </c>
      <c r="I418" s="164">
        <f t="shared" si="78"/>
        <v>0</v>
      </c>
      <c r="J418" s="164">
        <f t="shared" si="79"/>
        <v>0</v>
      </c>
      <c r="K418" s="164">
        <f t="shared" si="80"/>
        <v>0</v>
      </c>
      <c r="L418" s="164">
        <f t="shared" si="81"/>
        <v>0</v>
      </c>
      <c r="M418" s="164">
        <f t="shared" si="82"/>
        <v>0</v>
      </c>
    </row>
    <row r="419" spans="2:13">
      <c r="B419" s="164"/>
      <c r="C419" s="164">
        <f t="shared" si="74"/>
        <v>0</v>
      </c>
      <c r="D419" s="164">
        <f t="shared" si="75"/>
        <v>0</v>
      </c>
      <c r="E419" s="164"/>
      <c r="F419" s="25"/>
      <c r="G419" s="25">
        <f t="shared" si="76"/>
        <v>0</v>
      </c>
      <c r="H419" s="25">
        <f t="shared" si="77"/>
        <v>0</v>
      </c>
      <c r="I419" s="164">
        <f t="shared" si="78"/>
        <v>0</v>
      </c>
      <c r="J419" s="164">
        <f t="shared" si="79"/>
        <v>0</v>
      </c>
      <c r="K419" s="164">
        <f t="shared" si="80"/>
        <v>0</v>
      </c>
      <c r="L419" s="164">
        <f t="shared" si="81"/>
        <v>0</v>
      </c>
      <c r="M419" s="164">
        <f t="shared" si="82"/>
        <v>0</v>
      </c>
    </row>
    <row r="420" spans="2:13">
      <c r="B420" s="28" t="s">
        <v>36</v>
      </c>
      <c r="C420" s="28">
        <f>SUM(C220:C419)</f>
        <v>0</v>
      </c>
      <c r="D420" s="28">
        <f>SUM(D220:D419)</f>
        <v>0</v>
      </c>
      <c r="E420" s="28"/>
      <c r="F420" s="29"/>
      <c r="G420" s="29">
        <f t="shared" ref="G420:M420" si="83">SUM(G220:G419)</f>
        <v>0</v>
      </c>
      <c r="H420" s="29">
        <f t="shared" si="83"/>
        <v>0</v>
      </c>
      <c r="I420" s="28">
        <f t="shared" si="83"/>
        <v>0</v>
      </c>
      <c r="J420" s="28">
        <f t="shared" si="83"/>
        <v>0</v>
      </c>
      <c r="K420" s="28">
        <f t="shared" si="83"/>
        <v>0</v>
      </c>
      <c r="L420" s="28">
        <f t="shared" si="83"/>
        <v>0</v>
      </c>
      <c r="M420" s="28">
        <f t="shared" si="83"/>
        <v>0</v>
      </c>
    </row>
  </sheetData>
  <mergeCells count="3">
    <mergeCell ref="I3:N3"/>
    <mergeCell ref="C218:G218"/>
    <mergeCell ref="H218:M218"/>
  </mergeCells>
  <dataValidations count="2">
    <dataValidation type="list" showInputMessage="1" showErrorMessage="1" sqref="N205 N421:N65525" xr:uid="{00000000-0002-0000-0100-000000000000}">
      <formula1>#REF!</formula1>
    </dataValidation>
    <dataValidation type="list" showInputMessage="1" showErrorMessage="1" sqref="I205:M205 I421:M65525" xr:uid="{00000000-0002-0000-0100-000001000000}">
      <formula1>$D$208:$D$212</formula1>
    </dataValidation>
  </dataValidations>
  <pageMargins left="0" right="0" top="0" bottom="0" header="0" footer="0"/>
  <pageSetup scale="70"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B2:AL207"/>
  <sheetViews>
    <sheetView showGridLines="0" topLeftCell="A2" workbookViewId="0">
      <pane xSplit="3" ySplit="6" topLeftCell="D8" activePane="bottomRight" state="frozen"/>
      <selection activeCell="A2" sqref="A2"/>
      <selection pane="topRight" activeCell="D2" sqref="D2"/>
      <selection pane="bottomLeft" activeCell="A7" sqref="A7"/>
      <selection pane="bottomRight" activeCell="C8" sqref="C8"/>
    </sheetView>
  </sheetViews>
  <sheetFormatPr defaultColWidth="8.77734375" defaultRowHeight="13.8"/>
  <cols>
    <col min="1" max="1" width="3.33203125" style="162" customWidth="1"/>
    <col min="2" max="2" width="7.44140625" style="162" customWidth="1"/>
    <col min="3" max="3" width="27" style="37" customWidth="1"/>
    <col min="4" max="34" width="12.6640625" style="171" customWidth="1"/>
    <col min="35" max="35" width="4.33203125" style="162" customWidth="1"/>
    <col min="36" max="36" width="18.44140625" style="158" bestFit="1" customWidth="1"/>
    <col min="37" max="38" width="16.109375" style="172" bestFit="1" customWidth="1"/>
    <col min="39" max="40" width="8.77734375" style="162" customWidth="1"/>
    <col min="41" max="16384" width="8.77734375" style="162"/>
  </cols>
  <sheetData>
    <row r="2" spans="2:38" ht="28.5" customHeight="1">
      <c r="B2" s="132" t="s">
        <v>280</v>
      </c>
      <c r="AF2" s="173">
        <f>SUM(AF8:AF207)</f>
        <v>1500</v>
      </c>
      <c r="AG2" s="173">
        <f>SUM(AG8:AG207)</f>
        <v>1302.75</v>
      </c>
      <c r="AH2" s="173">
        <f>SUM(AH8:AH207)</f>
        <v>2289</v>
      </c>
    </row>
    <row r="3" spans="2:38">
      <c r="B3" s="135" t="s">
        <v>281</v>
      </c>
    </row>
    <row r="4" spans="2:38">
      <c r="B4" s="35"/>
      <c r="C4" s="36"/>
      <c r="D4" s="174"/>
    </row>
    <row r="5" spans="2:38">
      <c r="D5" s="219" t="s">
        <v>282</v>
      </c>
      <c r="E5" s="217"/>
      <c r="F5" s="217"/>
      <c r="G5" s="217"/>
      <c r="H5" s="220" t="s">
        <v>30</v>
      </c>
      <c r="I5" s="217"/>
      <c r="J5" s="217"/>
      <c r="K5" s="217"/>
      <c r="L5" s="221" t="s">
        <v>31</v>
      </c>
      <c r="M5" s="217"/>
      <c r="N5" s="217"/>
      <c r="O5" s="217"/>
      <c r="P5" s="222" t="s">
        <v>32</v>
      </c>
      <c r="Q5" s="217"/>
      <c r="R5" s="217"/>
      <c r="S5" s="217"/>
      <c r="T5" s="218" t="s">
        <v>33</v>
      </c>
      <c r="U5" s="217"/>
      <c r="V5" s="217"/>
      <c r="W5" s="217"/>
      <c r="X5" s="223" t="s">
        <v>34</v>
      </c>
      <c r="Y5" s="217"/>
      <c r="Z5" s="217"/>
      <c r="AA5" s="217"/>
      <c r="AB5" s="224" t="s">
        <v>35</v>
      </c>
      <c r="AC5" s="217"/>
      <c r="AD5" s="217"/>
      <c r="AE5" s="217"/>
      <c r="AF5" s="216" t="s">
        <v>283</v>
      </c>
      <c r="AG5" s="217"/>
      <c r="AH5" s="217"/>
    </row>
    <row r="6" spans="2:38" s="133" customFormat="1" ht="14.4" customHeight="1" thickBot="1">
      <c r="B6" s="2" t="s">
        <v>284</v>
      </c>
      <c r="C6" s="10" t="s">
        <v>49</v>
      </c>
      <c r="D6" s="175" t="s">
        <v>44</v>
      </c>
      <c r="E6" s="175" t="s">
        <v>285</v>
      </c>
      <c r="F6" s="176" t="s">
        <v>286</v>
      </c>
      <c r="G6" s="175" t="s">
        <v>287</v>
      </c>
      <c r="H6" s="177" t="str">
        <f t="shared" ref="H6:AA6" si="0">+D6</f>
        <v>Complejidad</v>
      </c>
      <c r="I6" s="177" t="str">
        <f t="shared" si="0"/>
        <v>Esfuerzo</v>
      </c>
      <c r="J6" s="177" t="str">
        <f t="shared" si="0"/>
        <v>Mejor Caso</v>
      </c>
      <c r="K6" s="177" t="str">
        <f t="shared" si="0"/>
        <v>Peor Caso</v>
      </c>
      <c r="L6" s="178" t="str">
        <f t="shared" si="0"/>
        <v>Complejidad</v>
      </c>
      <c r="M6" s="178" t="str">
        <f t="shared" si="0"/>
        <v>Esfuerzo</v>
      </c>
      <c r="N6" s="178" t="str">
        <f t="shared" si="0"/>
        <v>Mejor Caso</v>
      </c>
      <c r="O6" s="178" t="str">
        <f t="shared" si="0"/>
        <v>Peor Caso</v>
      </c>
      <c r="P6" s="179" t="str">
        <f t="shared" si="0"/>
        <v>Complejidad</v>
      </c>
      <c r="Q6" s="179" t="str">
        <f t="shared" si="0"/>
        <v>Esfuerzo</v>
      </c>
      <c r="R6" s="179" t="str">
        <f t="shared" si="0"/>
        <v>Mejor Caso</v>
      </c>
      <c r="S6" s="179" t="str">
        <f t="shared" si="0"/>
        <v>Peor Caso</v>
      </c>
      <c r="T6" s="180" t="str">
        <f t="shared" si="0"/>
        <v>Complejidad</v>
      </c>
      <c r="U6" s="180" t="str">
        <f t="shared" si="0"/>
        <v>Esfuerzo</v>
      </c>
      <c r="V6" s="180" t="str">
        <f t="shared" si="0"/>
        <v>Mejor Caso</v>
      </c>
      <c r="W6" s="180" t="str">
        <f t="shared" si="0"/>
        <v>Peor Caso</v>
      </c>
      <c r="X6" s="181" t="str">
        <f t="shared" si="0"/>
        <v>Complejidad</v>
      </c>
      <c r="Y6" s="181" t="str">
        <f t="shared" si="0"/>
        <v>Esfuerzo</v>
      </c>
      <c r="Z6" s="181" t="str">
        <f t="shared" si="0"/>
        <v>Mejor Caso</v>
      </c>
      <c r="AA6" s="181" t="str">
        <f t="shared" si="0"/>
        <v>Peor Caso</v>
      </c>
      <c r="AB6" s="182" t="s">
        <v>44</v>
      </c>
      <c r="AC6" s="182" t="s">
        <v>285</v>
      </c>
      <c r="AD6" s="182" t="s">
        <v>286</v>
      </c>
      <c r="AE6" s="182" t="s">
        <v>287</v>
      </c>
      <c r="AF6" s="183" t="s">
        <v>288</v>
      </c>
      <c r="AG6" s="184" t="s">
        <v>286</v>
      </c>
      <c r="AH6" s="183" t="s">
        <v>287</v>
      </c>
      <c r="AJ6" s="159" t="s">
        <v>289</v>
      </c>
      <c r="AK6" s="185" t="s">
        <v>52</v>
      </c>
      <c r="AL6" s="185" t="s">
        <v>53</v>
      </c>
    </row>
    <row r="7" spans="2:38" s="39" customFormat="1" ht="14.4" customHeight="1">
      <c r="B7" s="38"/>
      <c r="C7" s="38" t="s">
        <v>290</v>
      </c>
      <c r="D7" s="186"/>
      <c r="E7" s="186">
        <f>SUM(E8:E207)</f>
        <v>180</v>
      </c>
      <c r="F7" s="186">
        <f>SUM(F8:F207)</f>
        <v>159</v>
      </c>
      <c r="G7" s="186">
        <f>SUM(G8:G207)</f>
        <v>264</v>
      </c>
      <c r="H7" s="186"/>
      <c r="I7" s="186">
        <f>SUM(I8:I207)</f>
        <v>185</v>
      </c>
      <c r="J7" s="186">
        <f>SUM(J8:J207)</f>
        <v>158.75</v>
      </c>
      <c r="K7" s="186">
        <f>SUM(K8:K207)</f>
        <v>290</v>
      </c>
      <c r="L7" s="186"/>
      <c r="M7" s="186">
        <f>SUM(M8:M207)</f>
        <v>497</v>
      </c>
      <c r="N7" s="186">
        <f>SUM(N8:N207)</f>
        <v>431</v>
      </c>
      <c r="O7" s="186">
        <f>SUM(O8:O207)</f>
        <v>761</v>
      </c>
      <c r="P7" s="186"/>
      <c r="Q7" s="186">
        <f>SUM(Q8:Q207)</f>
        <v>293</v>
      </c>
      <c r="R7" s="186">
        <f>SUM(R8:R207)</f>
        <v>254</v>
      </c>
      <c r="S7" s="186">
        <f>SUM(S8:S207)</f>
        <v>449</v>
      </c>
      <c r="T7" s="186"/>
      <c r="U7" s="186">
        <f t="shared" ref="U7:AE7" si="1">SUM(U8:U207)</f>
        <v>93</v>
      </c>
      <c r="V7" s="186">
        <f t="shared" si="1"/>
        <v>81.75</v>
      </c>
      <c r="W7" s="186">
        <f t="shared" si="1"/>
        <v>138</v>
      </c>
      <c r="X7" s="186">
        <f t="shared" si="1"/>
        <v>57</v>
      </c>
      <c r="Y7" s="186">
        <f t="shared" si="1"/>
        <v>194</v>
      </c>
      <c r="Z7" s="186">
        <f t="shared" si="1"/>
        <v>167.75</v>
      </c>
      <c r="AA7" s="186">
        <f t="shared" si="1"/>
        <v>299</v>
      </c>
      <c r="AB7" s="186">
        <f t="shared" si="1"/>
        <v>57</v>
      </c>
      <c r="AC7" s="186">
        <f t="shared" si="1"/>
        <v>58</v>
      </c>
      <c r="AD7" s="186">
        <f t="shared" si="1"/>
        <v>50.5</v>
      </c>
      <c r="AE7" s="186">
        <f t="shared" si="1"/>
        <v>88</v>
      </c>
      <c r="AF7" s="186">
        <f t="shared" ref="AF7:AF70" si="2">U7+Q7+M7+I7+E7+Y7+AC7</f>
        <v>1500</v>
      </c>
      <c r="AG7" s="186">
        <f t="shared" ref="AG7:AG70" si="3">V7+R7+N7+J7+F7+Z7+AD7</f>
        <v>1302.75</v>
      </c>
      <c r="AH7" s="186">
        <f t="shared" ref="AH7:AH70" si="4">W7+S7+O7+K7+G7+AA7+AE7</f>
        <v>2289</v>
      </c>
      <c r="AJ7" s="160"/>
      <c r="AK7" s="187"/>
      <c r="AL7" s="187"/>
    </row>
    <row r="8" spans="2:38">
      <c r="B8" s="37" t="str">
        <f>UE!B5</f>
        <v>UE001</v>
      </c>
      <c r="C8" s="162" t="str">
        <f>"" &amp; UE!C5</f>
        <v/>
      </c>
      <c r="D8" s="171">
        <f>UE!I5</f>
        <v>0</v>
      </c>
      <c r="E8" s="171">
        <f>IF(UE!I5=0,0,VLOOKUP(UE!I5,Caracteristicas!$B$36:$C$40,2))</f>
        <v>0</v>
      </c>
      <c r="F8" s="171">
        <f>E8*IF(UE!$F5=0,0,VLOOKUP(UE!$F5,Parametros!$B$6:$K$12,4,FALSE))</f>
        <v>0</v>
      </c>
      <c r="G8" s="171">
        <f>E8*IF(UE!$F5=0,0,VLOOKUP(UE!$F5,Parametros!$B$6:$K$12,6,FALSE))</f>
        <v>0</v>
      </c>
      <c r="H8" s="171">
        <f>UE!J5</f>
        <v>0</v>
      </c>
      <c r="I8" s="171">
        <f>IF(UE!J5=0,0,VLOOKUP(UE!J5,Caracteristicas!$B$36:$D$40,3))</f>
        <v>0</v>
      </c>
      <c r="J8" s="171">
        <f>I8*IF(UE!$F5=0,0,VLOOKUP(UE!$F5,Parametros!$B$6:$K$12,4,FALSE))</f>
        <v>0</v>
      </c>
      <c r="K8" s="171">
        <f>I8*IF(UE!$F5=0,0,VLOOKUP(UE!$F5,Parametros!$B$6:$K$12,6,FALSE))</f>
        <v>0</v>
      </c>
      <c r="L8" s="171">
        <f>UE!K5</f>
        <v>0</v>
      </c>
      <c r="M8" s="171">
        <f>IF(UE!K5=0,0,VLOOKUP(UE!K5,Caracteristicas!$B$36:$E$40,4))</f>
        <v>0</v>
      </c>
      <c r="N8" s="171">
        <f>M8*IF(UE!$F5=0,0,VLOOKUP(UE!$F5,Parametros!$B$6:$K$12,4,FALSE))</f>
        <v>0</v>
      </c>
      <c r="O8" s="171">
        <f>M8*IF(UE!$F5=0,0,VLOOKUP(UE!$F5,Parametros!$B$6:$K$12,6,FALSE))</f>
        <v>0</v>
      </c>
      <c r="P8" s="171">
        <f>UE!L5</f>
        <v>0</v>
      </c>
      <c r="Q8" s="171">
        <f>IF(UE!L5=0,0,VLOOKUP(UE!L5,Caracteristicas!$B$36:$H$40,5))</f>
        <v>0</v>
      </c>
      <c r="R8" s="171">
        <f>Q8*IF(UE!$F5=0,0,VLOOKUP(UE!$F5,Parametros!$B$6:$K$12,4,FALSE))</f>
        <v>0</v>
      </c>
      <c r="S8" s="171">
        <f>Q8*IF(UE!$F5=0,0,VLOOKUP(UE!$F5,Parametros!$B$6:$K$12,6,FALSE))</f>
        <v>0</v>
      </c>
      <c r="T8" s="171">
        <f>UE!M5</f>
        <v>0</v>
      </c>
      <c r="U8" s="171">
        <f>IF(UE!M5=0,0,VLOOKUP(UE!M5,Caracteristicas!$B$36:$H$40,6))</f>
        <v>0</v>
      </c>
      <c r="V8" s="171">
        <f>U8*IF(UE!$F5=0,0,VLOOKUP(UE!$F5,Parametros!$B$6:$K$12,4,FALSE))</f>
        <v>0</v>
      </c>
      <c r="W8" s="171">
        <f>U8*IF(UE!$F5=0,0,VLOOKUP(UE!$F5,Parametros!$B$6:$K$12,6,FALSE))</f>
        <v>0</v>
      </c>
      <c r="X8" s="171">
        <f>UE!N5</f>
        <v>0</v>
      </c>
      <c r="Y8" s="171">
        <f>IF(UE!N5=0,0,VLOOKUP(UE!N5,Caracteristicas!$B$36:$H$40,7))</f>
        <v>0</v>
      </c>
      <c r="Z8" s="171">
        <f>Y8*IF(UE!$F5=0,0,VLOOKUP(UE!$F5,Parametros!$B$6:$K$12,4,FALSE))</f>
        <v>0</v>
      </c>
      <c r="AA8" s="171">
        <f>Y8*IF(UE!$F5=0,0,VLOOKUP(UE!$F5,Parametros!$B$6:$K$12,6,FALSE))</f>
        <v>0</v>
      </c>
      <c r="AB8" s="171">
        <f>UE!O5</f>
        <v>0</v>
      </c>
      <c r="AC8" s="171">
        <f>IF(UE!O5=0,0,VLOOKUP(UE!O5,Caracteristicas!$B$36:$I$40,8))</f>
        <v>0</v>
      </c>
      <c r="AD8" s="171">
        <f>AC8*IF(UE!$F5=0,0,VLOOKUP(UE!$F5,Parametros!$B$6:$K$12,4,FALSE))</f>
        <v>0</v>
      </c>
      <c r="AE8" s="171">
        <f>AC8*IF(UE!$F5=0,0,VLOOKUP(UE!$F5,Parametros!$B$6:$K$12,6,FALSE))</f>
        <v>0</v>
      </c>
      <c r="AF8" s="171">
        <f t="shared" si="2"/>
        <v>0</v>
      </c>
      <c r="AG8" s="171">
        <f t="shared" si="3"/>
        <v>0</v>
      </c>
      <c r="AH8" s="171">
        <f t="shared" si="4"/>
        <v>0</v>
      </c>
      <c r="AJ8" s="158" t="str">
        <f>+UE!F5</f>
        <v>Definición inicial</v>
      </c>
      <c r="AK8" s="172" t="str">
        <f>+UE!G5</f>
        <v>Crítico</v>
      </c>
      <c r="AL8" s="172" t="str">
        <f>+UE!H5</f>
        <v>I</v>
      </c>
    </row>
    <row r="9" spans="2:38">
      <c r="B9" s="37" t="str">
        <f>UE!B6</f>
        <v>UE002</v>
      </c>
      <c r="C9" s="162" t="str">
        <f>"" &amp; UE!C6</f>
        <v>Trulala 2</v>
      </c>
      <c r="D9" s="171">
        <f>UE!I6</f>
        <v>1</v>
      </c>
      <c r="E9" s="171">
        <f>IF(UE!I6=0,0,VLOOKUP(UE!I6,Caracteristicas!$B$36:$C$40,2))</f>
        <v>2</v>
      </c>
      <c r="F9" s="171">
        <f>E9*IF(UE!$F6=0,0,VLOOKUP(UE!$F6,Parametros!$B$6:$K$12,4,FALSE))</f>
        <v>0.5</v>
      </c>
      <c r="G9" s="171">
        <f>E9*IF(UE!$F6=0,0,VLOOKUP(UE!$F6,Parametros!$B$6:$K$12,6,FALSE))</f>
        <v>8</v>
      </c>
      <c r="H9" s="171">
        <f>UE!J6</f>
        <v>1</v>
      </c>
      <c r="I9" s="171">
        <f>IF(UE!J6=0,0,VLOOKUP(UE!J6,Caracteristicas!$B$36:$D$40,3))</f>
        <v>4</v>
      </c>
      <c r="J9" s="171">
        <f>I9*IF(UE!$F6=0,0,VLOOKUP(UE!$F6,Parametros!$B$6:$K$12,4,FALSE))</f>
        <v>1</v>
      </c>
      <c r="K9" s="171">
        <f>I9*IF(UE!$F6=0,0,VLOOKUP(UE!$F6,Parametros!$B$6:$K$12,6,FALSE))</f>
        <v>16</v>
      </c>
      <c r="L9" s="171">
        <f>UE!K6</f>
        <v>1</v>
      </c>
      <c r="M9" s="171">
        <f>IF(UE!K6=0,0,VLOOKUP(UE!K6,Caracteristicas!$B$36:$E$40,4))</f>
        <v>7</v>
      </c>
      <c r="N9" s="171">
        <f>M9*IF(UE!$F6=0,0,VLOOKUP(UE!$F6,Parametros!$B$6:$K$12,4,FALSE))</f>
        <v>1.75</v>
      </c>
      <c r="O9" s="171">
        <f>M9*IF(UE!$F6=0,0,VLOOKUP(UE!$F6,Parametros!$B$6:$K$12,6,FALSE))</f>
        <v>28</v>
      </c>
      <c r="P9" s="171">
        <f>UE!L6</f>
        <v>1</v>
      </c>
      <c r="Q9" s="171">
        <f>IF(UE!L6=0,0,VLOOKUP(UE!L6,Caracteristicas!$B$36:$H$40,5))</f>
        <v>5</v>
      </c>
      <c r="R9" s="171">
        <f>Q9*IF(UE!$F6=0,0,VLOOKUP(UE!$F6,Parametros!$B$6:$K$12,4,FALSE))</f>
        <v>1.25</v>
      </c>
      <c r="S9" s="171">
        <f>Q9*IF(UE!$F6=0,0,VLOOKUP(UE!$F6,Parametros!$B$6:$K$12,6,FALSE))</f>
        <v>20</v>
      </c>
      <c r="T9" s="171">
        <f>UE!M6</f>
        <v>1</v>
      </c>
      <c r="U9" s="171">
        <f>IF(UE!M6=0,0,VLOOKUP(UE!M6,Caracteristicas!$B$36:$H$40,6))</f>
        <v>1</v>
      </c>
      <c r="V9" s="171">
        <f>U9*IF(UE!$F6=0,0,VLOOKUP(UE!$F6,Parametros!$B$6:$K$12,4,FALSE))</f>
        <v>0.25</v>
      </c>
      <c r="W9" s="171">
        <f>U9*IF(UE!$F6=0,0,VLOOKUP(UE!$F6,Parametros!$B$6:$K$12,6,FALSE))</f>
        <v>4</v>
      </c>
      <c r="X9" s="171">
        <f>UE!N6</f>
        <v>1</v>
      </c>
      <c r="Y9" s="171">
        <f>IF(UE!N6=0,0,VLOOKUP(UE!N6,Caracteristicas!$B$36:$H$40,7))</f>
        <v>4</v>
      </c>
      <c r="Z9" s="171">
        <f>Y9*IF(UE!$F6=0,0,VLOOKUP(UE!$F6,Parametros!$B$6:$K$12,4,FALSE))</f>
        <v>1</v>
      </c>
      <c r="AA9" s="171">
        <f>Y9*IF(UE!$F6=0,0,VLOOKUP(UE!$F6,Parametros!$B$6:$K$12,6,FALSE))</f>
        <v>16</v>
      </c>
      <c r="AB9" s="171">
        <f>UE!O6</f>
        <v>1</v>
      </c>
      <c r="AC9" s="171">
        <f>IF(UE!O6=0,0,VLOOKUP(UE!O6,Caracteristicas!$B$36:$I$40,8))</f>
        <v>1</v>
      </c>
      <c r="AD9" s="171">
        <f>AC9*IF(UE!$F6=0,0,VLOOKUP(UE!$F6,Parametros!$B$6:$K$12,4,FALSE))</f>
        <v>0.25</v>
      </c>
      <c r="AE9" s="171">
        <f>AC9*IF(UE!$F6=0,0,VLOOKUP(UE!$F6,Parametros!$B$6:$K$12,6,FALSE))</f>
        <v>4</v>
      </c>
      <c r="AF9" s="171">
        <f t="shared" si="2"/>
        <v>24</v>
      </c>
      <c r="AG9" s="171">
        <f t="shared" si="3"/>
        <v>6</v>
      </c>
      <c r="AH9" s="171">
        <f t="shared" si="4"/>
        <v>96</v>
      </c>
      <c r="AJ9" s="158" t="str">
        <f>+UE!F6</f>
        <v>Definición inicial</v>
      </c>
      <c r="AK9" s="172" t="str">
        <f>+UE!G6</f>
        <v>Crítico</v>
      </c>
      <c r="AL9" s="172" t="str">
        <f>+UE!H6</f>
        <v>I</v>
      </c>
    </row>
    <row r="10" spans="2:38">
      <c r="B10" s="37" t="str">
        <f>UE!B7</f>
        <v>UE003</v>
      </c>
      <c r="C10" s="162" t="str">
        <f>"" &amp; UE!C7</f>
        <v>Trulala 3</v>
      </c>
      <c r="D10" s="171">
        <f>UE!I7</f>
        <v>2</v>
      </c>
      <c r="E10" s="171">
        <f>IF(UE!I7=0,0,VLOOKUP(UE!I7,Caracteristicas!$B$36:$C$40,2))</f>
        <v>6</v>
      </c>
      <c r="F10" s="171">
        <f>E10*IF(UE!$F7=0,0,VLOOKUP(UE!$F7,Parametros!$B$6:$K$12,4,FALSE))</f>
        <v>1.5</v>
      </c>
      <c r="G10" s="171">
        <f>E10*IF(UE!$F7=0,0,VLOOKUP(UE!$F7,Parametros!$B$6:$K$12,6,FALSE))</f>
        <v>24</v>
      </c>
      <c r="H10" s="171">
        <f>UE!J7</f>
        <v>2</v>
      </c>
      <c r="I10" s="171">
        <f>IF(UE!J7=0,0,VLOOKUP(UE!J7,Caracteristicas!$B$36:$D$40,3))</f>
        <v>7</v>
      </c>
      <c r="J10" s="171">
        <f>I10*IF(UE!$F7=0,0,VLOOKUP(UE!$F7,Parametros!$B$6:$K$12,4,FALSE))</f>
        <v>1.75</v>
      </c>
      <c r="K10" s="171">
        <f>I10*IF(UE!$F7=0,0,VLOOKUP(UE!$F7,Parametros!$B$6:$K$12,6,FALSE))</f>
        <v>28</v>
      </c>
      <c r="L10" s="171">
        <f>UE!K7</f>
        <v>2</v>
      </c>
      <c r="M10" s="171">
        <f>IF(UE!K7=0,0,VLOOKUP(UE!K7,Caracteristicas!$B$36:$E$40,4))</f>
        <v>19</v>
      </c>
      <c r="N10" s="171">
        <f>M10*IF(UE!$F7=0,0,VLOOKUP(UE!$F7,Parametros!$B$6:$K$12,4,FALSE))</f>
        <v>4.75</v>
      </c>
      <c r="O10" s="171">
        <f>M10*IF(UE!$F7=0,0,VLOOKUP(UE!$F7,Parametros!$B$6:$K$12,6,FALSE))</f>
        <v>76</v>
      </c>
      <c r="P10" s="171">
        <f>UE!L7</f>
        <v>2</v>
      </c>
      <c r="Q10" s="171">
        <f>IF(UE!L7=0,0,VLOOKUP(UE!L7,Caracteristicas!$B$36:$H$40,5))</f>
        <v>11</v>
      </c>
      <c r="R10" s="171">
        <f>Q10*IF(UE!$F7=0,0,VLOOKUP(UE!$F7,Parametros!$B$6:$K$12,4,FALSE))</f>
        <v>2.75</v>
      </c>
      <c r="S10" s="171">
        <f>Q10*IF(UE!$F7=0,0,VLOOKUP(UE!$F7,Parametros!$B$6:$K$12,6,FALSE))</f>
        <v>44</v>
      </c>
      <c r="T10" s="171">
        <f>UE!M7</f>
        <v>2</v>
      </c>
      <c r="U10" s="171">
        <f>IF(UE!M7=0,0,VLOOKUP(UE!M7,Caracteristicas!$B$36:$H$40,6))</f>
        <v>4</v>
      </c>
      <c r="V10" s="171">
        <f>U10*IF(UE!$F7=0,0,VLOOKUP(UE!$F7,Parametros!$B$6:$K$12,4,FALSE))</f>
        <v>1</v>
      </c>
      <c r="W10" s="171">
        <f>U10*IF(UE!$F7=0,0,VLOOKUP(UE!$F7,Parametros!$B$6:$K$12,6,FALSE))</f>
        <v>16</v>
      </c>
      <c r="X10" s="171">
        <f>UE!N7</f>
        <v>2</v>
      </c>
      <c r="Y10" s="171">
        <f>IF(UE!N7=0,0,VLOOKUP(UE!N7,Caracteristicas!$B$36:$H$40,7))</f>
        <v>7</v>
      </c>
      <c r="Z10" s="171">
        <f>Y10*IF(UE!$F7=0,0,VLOOKUP(UE!$F7,Parametros!$B$6:$K$12,4,FALSE))</f>
        <v>1.75</v>
      </c>
      <c r="AA10" s="171">
        <f>Y10*IF(UE!$F7=0,0,VLOOKUP(UE!$F7,Parametros!$B$6:$K$12,6,FALSE))</f>
        <v>28</v>
      </c>
      <c r="AB10" s="171">
        <f>UE!O7</f>
        <v>2</v>
      </c>
      <c r="AC10" s="171">
        <f>IF(UE!O7=0,0,VLOOKUP(UE!O7,Caracteristicas!$B$36:$I$40,8))</f>
        <v>2</v>
      </c>
      <c r="AD10" s="171">
        <f>AC10*IF(UE!$F7=0,0,VLOOKUP(UE!$F7,Parametros!$B$6:$K$12,4,FALSE))</f>
        <v>0.5</v>
      </c>
      <c r="AE10" s="171">
        <f>AC10*IF(UE!$F7=0,0,VLOOKUP(UE!$F7,Parametros!$B$6:$K$12,6,FALSE))</f>
        <v>8</v>
      </c>
      <c r="AF10" s="171">
        <f t="shared" si="2"/>
        <v>56</v>
      </c>
      <c r="AG10" s="171">
        <f t="shared" si="3"/>
        <v>14</v>
      </c>
      <c r="AH10" s="171">
        <f t="shared" si="4"/>
        <v>224</v>
      </c>
      <c r="AJ10" s="158" t="str">
        <f>+UE!F7</f>
        <v>Definición inicial</v>
      </c>
      <c r="AK10" s="172" t="str">
        <f>+UE!G7</f>
        <v>Deseable</v>
      </c>
      <c r="AL10" s="172" t="str">
        <f>+UE!H7</f>
        <v>I</v>
      </c>
    </row>
    <row r="11" spans="2:38">
      <c r="B11" s="37" t="str">
        <f>UE!B8</f>
        <v>UE004</v>
      </c>
      <c r="C11" s="162" t="str">
        <f>"" &amp; UE!C8</f>
        <v>Trulala 4</v>
      </c>
      <c r="D11" s="171">
        <f>UE!I8</f>
        <v>2</v>
      </c>
      <c r="E11" s="171">
        <f>IF(UE!I8=0,0,VLOOKUP(UE!I8,Caracteristicas!$B$36:$C$40,2))</f>
        <v>6</v>
      </c>
      <c r="F11" s="171">
        <f>E11*IF(UE!$F8=0,0,VLOOKUP(UE!$F8,Parametros!$B$6:$K$12,4,FALSE))</f>
        <v>1.5</v>
      </c>
      <c r="G11" s="171">
        <f>E11*IF(UE!$F8=0,0,VLOOKUP(UE!$F8,Parametros!$B$6:$K$12,6,FALSE))</f>
        <v>24</v>
      </c>
      <c r="H11" s="171">
        <f>UE!J8</f>
        <v>2</v>
      </c>
      <c r="I11" s="171">
        <f>IF(UE!J8=0,0,VLOOKUP(UE!J8,Caracteristicas!$B$36:$D$40,3))</f>
        <v>7</v>
      </c>
      <c r="J11" s="171">
        <f>I11*IF(UE!$F8=0,0,VLOOKUP(UE!$F8,Parametros!$B$6:$K$12,4,FALSE))</f>
        <v>1.75</v>
      </c>
      <c r="K11" s="171">
        <f>I11*IF(UE!$F8=0,0,VLOOKUP(UE!$F8,Parametros!$B$6:$K$12,6,FALSE))</f>
        <v>28</v>
      </c>
      <c r="L11" s="171">
        <f>UE!K8</f>
        <v>2</v>
      </c>
      <c r="M11" s="171">
        <f>IF(UE!K8=0,0,VLOOKUP(UE!K8,Caracteristicas!$B$36:$E$40,4))</f>
        <v>19</v>
      </c>
      <c r="N11" s="171">
        <f>M11*IF(UE!$F8=0,0,VLOOKUP(UE!$F8,Parametros!$B$6:$K$12,4,FALSE))</f>
        <v>4.75</v>
      </c>
      <c r="O11" s="171">
        <f>M11*IF(UE!$F8=0,0,VLOOKUP(UE!$F8,Parametros!$B$6:$K$12,6,FALSE))</f>
        <v>76</v>
      </c>
      <c r="P11" s="171">
        <f>UE!L8</f>
        <v>2</v>
      </c>
      <c r="Q11" s="171">
        <f>IF(UE!L8=0,0,VLOOKUP(UE!L8,Caracteristicas!$B$36:$H$40,5))</f>
        <v>11</v>
      </c>
      <c r="R11" s="171">
        <f>Q11*IF(UE!$F8=0,0,VLOOKUP(UE!$F8,Parametros!$B$6:$K$12,4,FALSE))</f>
        <v>2.75</v>
      </c>
      <c r="S11" s="171">
        <f>Q11*IF(UE!$F8=0,0,VLOOKUP(UE!$F8,Parametros!$B$6:$K$12,6,FALSE))</f>
        <v>44</v>
      </c>
      <c r="T11" s="171">
        <f>UE!M8</f>
        <v>2</v>
      </c>
      <c r="U11" s="171">
        <f>IF(UE!M8=0,0,VLOOKUP(UE!M8,Caracteristicas!$B$36:$H$40,6))</f>
        <v>4</v>
      </c>
      <c r="V11" s="171">
        <f>U11*IF(UE!$F8=0,0,VLOOKUP(UE!$F8,Parametros!$B$6:$K$12,4,FALSE))</f>
        <v>1</v>
      </c>
      <c r="W11" s="171">
        <f>U11*IF(UE!$F8=0,0,VLOOKUP(UE!$F8,Parametros!$B$6:$K$12,6,FALSE))</f>
        <v>16</v>
      </c>
      <c r="X11" s="171">
        <f>UE!N8</f>
        <v>2</v>
      </c>
      <c r="Y11" s="171">
        <f>IF(UE!N8=0,0,VLOOKUP(UE!N8,Caracteristicas!$B$36:$H$40,7))</f>
        <v>7</v>
      </c>
      <c r="Z11" s="171">
        <f>Y11*IF(UE!$F8=0,0,VLOOKUP(UE!$F8,Parametros!$B$6:$K$12,4,FALSE))</f>
        <v>1.75</v>
      </c>
      <c r="AA11" s="171">
        <f>Y11*IF(UE!$F8=0,0,VLOOKUP(UE!$F8,Parametros!$B$6:$K$12,6,FALSE))</f>
        <v>28</v>
      </c>
      <c r="AB11" s="171">
        <f>UE!O8</f>
        <v>2</v>
      </c>
      <c r="AC11" s="171">
        <f>IF(UE!O8=0,0,VLOOKUP(UE!O8,Caracteristicas!$B$36:$I$40,8))</f>
        <v>2</v>
      </c>
      <c r="AD11" s="171">
        <f>AC11*IF(UE!$F8=0,0,VLOOKUP(UE!$F8,Parametros!$B$6:$K$12,4,FALSE))</f>
        <v>0.5</v>
      </c>
      <c r="AE11" s="171">
        <f>AC11*IF(UE!$F8=0,0,VLOOKUP(UE!$F8,Parametros!$B$6:$K$12,6,FALSE))</f>
        <v>8</v>
      </c>
      <c r="AF11" s="171">
        <f t="shared" si="2"/>
        <v>56</v>
      </c>
      <c r="AG11" s="171">
        <f t="shared" si="3"/>
        <v>14</v>
      </c>
      <c r="AH11" s="171">
        <f t="shared" si="4"/>
        <v>224</v>
      </c>
      <c r="AJ11" s="158" t="str">
        <f>+UE!F8</f>
        <v>Definición inicial</v>
      </c>
      <c r="AK11" s="172" t="str">
        <f>+UE!G8</f>
        <v>Crítico</v>
      </c>
      <c r="AL11" s="172" t="str">
        <f>+UE!H8</f>
        <v>II</v>
      </c>
    </row>
    <row r="12" spans="2:38">
      <c r="B12" s="37" t="str">
        <f>UE!B9</f>
        <v>UE005</v>
      </c>
      <c r="C12" s="162" t="str">
        <f>"" &amp; UE!C9</f>
        <v>Trulala 5</v>
      </c>
      <c r="D12" s="171">
        <f>UE!I9</f>
        <v>5</v>
      </c>
      <c r="E12" s="171">
        <f>IF(UE!I9=0,0,VLOOKUP(UE!I9,Caracteristicas!$B$36:$C$40,2))</f>
        <v>14</v>
      </c>
      <c r="F12" s="171">
        <f>E12*IF(UE!$F9=0,0,VLOOKUP(UE!$F9,Parametros!$B$6:$K$12,4,FALSE))</f>
        <v>3.5</v>
      </c>
      <c r="G12" s="171">
        <f>E12*IF(UE!$F9=0,0,VLOOKUP(UE!$F9,Parametros!$B$6:$K$12,6,FALSE))</f>
        <v>56</v>
      </c>
      <c r="H12" s="171">
        <f>UE!J9</f>
        <v>5</v>
      </c>
      <c r="I12" s="171">
        <f>IF(UE!J9=0,0,VLOOKUP(UE!J9,Caracteristicas!$B$36:$D$40,3))</f>
        <v>17</v>
      </c>
      <c r="J12" s="171">
        <f>I12*IF(UE!$F9=0,0,VLOOKUP(UE!$F9,Parametros!$B$6:$K$12,4,FALSE))</f>
        <v>4.25</v>
      </c>
      <c r="K12" s="171">
        <f>I12*IF(UE!$F9=0,0,VLOOKUP(UE!$F9,Parametros!$B$6:$K$12,6,FALSE))</f>
        <v>68</v>
      </c>
      <c r="L12" s="171">
        <f>UE!K9</f>
        <v>5</v>
      </c>
      <c r="M12" s="171">
        <f>IF(UE!K9=0,0,VLOOKUP(UE!K9,Caracteristicas!$B$36:$E$40,4))</f>
        <v>43</v>
      </c>
      <c r="N12" s="171">
        <f>M12*IF(UE!$F9=0,0,VLOOKUP(UE!$F9,Parametros!$B$6:$K$12,4,FALSE))</f>
        <v>10.75</v>
      </c>
      <c r="O12" s="171">
        <f>M12*IF(UE!$F9=0,0,VLOOKUP(UE!$F9,Parametros!$B$6:$K$12,6,FALSE))</f>
        <v>172</v>
      </c>
      <c r="P12" s="171">
        <f>UE!L9</f>
        <v>5</v>
      </c>
      <c r="Q12" s="171">
        <f>IF(UE!L9=0,0,VLOOKUP(UE!L9,Caracteristicas!$B$36:$H$40,5))</f>
        <v>25</v>
      </c>
      <c r="R12" s="171">
        <f>Q12*IF(UE!$F9=0,0,VLOOKUP(UE!$F9,Parametros!$B$6:$K$12,4,FALSE))</f>
        <v>6.25</v>
      </c>
      <c r="S12" s="171">
        <f>Q12*IF(UE!$F9=0,0,VLOOKUP(UE!$F9,Parametros!$B$6:$K$12,6,FALSE))</f>
        <v>100</v>
      </c>
      <c r="T12" s="171">
        <f>UE!M9</f>
        <v>5</v>
      </c>
      <c r="U12" s="171">
        <f>IF(UE!M9=0,0,VLOOKUP(UE!M9,Caracteristicas!$B$36:$H$40,6))</f>
        <v>6</v>
      </c>
      <c r="V12" s="171">
        <f>U12*IF(UE!$F9=0,0,VLOOKUP(UE!$F9,Parametros!$B$6:$K$12,4,FALSE))</f>
        <v>1.5</v>
      </c>
      <c r="W12" s="171">
        <f>U12*IF(UE!$F9=0,0,VLOOKUP(UE!$F9,Parametros!$B$6:$K$12,6,FALSE))</f>
        <v>24</v>
      </c>
      <c r="X12" s="171">
        <f>UE!N9</f>
        <v>5</v>
      </c>
      <c r="Y12" s="171">
        <f>IF(UE!N9=0,0,VLOOKUP(UE!N9,Caracteristicas!$B$36:$H$40,7))</f>
        <v>17</v>
      </c>
      <c r="Z12" s="171">
        <f>Y12*IF(UE!$F9=0,0,VLOOKUP(UE!$F9,Parametros!$B$6:$K$12,4,FALSE))</f>
        <v>4.25</v>
      </c>
      <c r="AA12" s="171">
        <f>Y12*IF(UE!$F9=0,0,VLOOKUP(UE!$F9,Parametros!$B$6:$K$12,6,FALSE))</f>
        <v>68</v>
      </c>
      <c r="AB12" s="171">
        <f>UE!O9</f>
        <v>5</v>
      </c>
      <c r="AC12" s="171">
        <f>IF(UE!O9=0,0,VLOOKUP(UE!O9,Caracteristicas!$B$36:$I$40,8))</f>
        <v>5</v>
      </c>
      <c r="AD12" s="171">
        <f>AC12*IF(UE!$F9=0,0,VLOOKUP(UE!$F9,Parametros!$B$6:$K$12,4,FALSE))</f>
        <v>1.25</v>
      </c>
      <c r="AE12" s="171">
        <f>AC12*IF(UE!$F9=0,0,VLOOKUP(UE!$F9,Parametros!$B$6:$K$12,6,FALSE))</f>
        <v>20</v>
      </c>
      <c r="AF12" s="171">
        <f t="shared" si="2"/>
        <v>127</v>
      </c>
      <c r="AG12" s="171">
        <f t="shared" si="3"/>
        <v>31.75</v>
      </c>
      <c r="AH12" s="171">
        <f t="shared" si="4"/>
        <v>508</v>
      </c>
      <c r="AJ12" s="158" t="str">
        <f>+UE!F9</f>
        <v>Definición inicial</v>
      </c>
      <c r="AK12" s="172" t="str">
        <f>+UE!G9</f>
        <v>Necesario</v>
      </c>
      <c r="AL12" s="172" t="str">
        <f>+UE!H9</f>
        <v>II</v>
      </c>
    </row>
    <row r="13" spans="2:38">
      <c r="B13" s="37" t="str">
        <f>UE!B10</f>
        <v>UE006</v>
      </c>
      <c r="C13" s="162" t="str">
        <f>"" &amp; UE!C10</f>
        <v>Trulala 6</v>
      </c>
      <c r="D13" s="171">
        <f>UE!I10</f>
        <v>5</v>
      </c>
      <c r="E13" s="171">
        <f>IF(UE!I10=0,0,VLOOKUP(UE!I10,Caracteristicas!$B$36:$C$40,2))</f>
        <v>14</v>
      </c>
      <c r="F13" s="171">
        <f>E13*IF(UE!$F10=0,0,VLOOKUP(UE!$F10,Parametros!$B$6:$K$12,4,FALSE))</f>
        <v>14</v>
      </c>
      <c r="G13" s="171">
        <f>E13*IF(UE!$F10=0,0,VLOOKUP(UE!$F10,Parametros!$B$6:$K$12,6,FALSE))</f>
        <v>14</v>
      </c>
      <c r="H13" s="171">
        <f>UE!J10</f>
        <v>5</v>
      </c>
      <c r="I13" s="171">
        <f>IF(UE!J10=0,0,VLOOKUP(UE!J10,Caracteristicas!$B$36:$D$40,3))</f>
        <v>17</v>
      </c>
      <c r="J13" s="171">
        <f>I13*IF(UE!$F10=0,0,VLOOKUP(UE!$F10,Parametros!$B$6:$K$12,4,FALSE))</f>
        <v>17</v>
      </c>
      <c r="K13" s="171">
        <f>I13*IF(UE!$F10=0,0,VLOOKUP(UE!$F10,Parametros!$B$6:$K$12,6,FALSE))</f>
        <v>17</v>
      </c>
      <c r="L13" s="171">
        <f>UE!K10</f>
        <v>5</v>
      </c>
      <c r="M13" s="171">
        <f>IF(UE!K10=0,0,VLOOKUP(UE!K10,Caracteristicas!$B$36:$E$40,4))</f>
        <v>43</v>
      </c>
      <c r="N13" s="171">
        <f>M13*IF(UE!$F10=0,0,VLOOKUP(UE!$F10,Parametros!$B$6:$K$12,4,FALSE))</f>
        <v>43</v>
      </c>
      <c r="O13" s="171">
        <f>M13*IF(UE!$F10=0,0,VLOOKUP(UE!$F10,Parametros!$B$6:$K$12,6,FALSE))</f>
        <v>43</v>
      </c>
      <c r="P13" s="171">
        <f>UE!L10</f>
        <v>5</v>
      </c>
      <c r="Q13" s="171">
        <f>IF(UE!L10=0,0,VLOOKUP(UE!L10,Caracteristicas!$B$36:$H$40,5))</f>
        <v>25</v>
      </c>
      <c r="R13" s="171">
        <f>Q13*IF(UE!$F10=0,0,VLOOKUP(UE!$F10,Parametros!$B$6:$K$12,4,FALSE))</f>
        <v>25</v>
      </c>
      <c r="S13" s="171">
        <f>Q13*IF(UE!$F10=0,0,VLOOKUP(UE!$F10,Parametros!$B$6:$K$12,6,FALSE))</f>
        <v>25</v>
      </c>
      <c r="T13" s="171">
        <f>UE!M10</f>
        <v>5</v>
      </c>
      <c r="U13" s="171">
        <f>IF(UE!M10=0,0,VLOOKUP(UE!M10,Caracteristicas!$B$36:$H$40,6))</f>
        <v>6</v>
      </c>
      <c r="V13" s="171">
        <f>U13*IF(UE!$F10=0,0,VLOOKUP(UE!$F10,Parametros!$B$6:$K$12,4,FALSE))</f>
        <v>6</v>
      </c>
      <c r="W13" s="171">
        <f>U13*IF(UE!$F10=0,0,VLOOKUP(UE!$F10,Parametros!$B$6:$K$12,6,FALSE))</f>
        <v>6</v>
      </c>
      <c r="X13" s="171">
        <f>UE!N10</f>
        <v>5</v>
      </c>
      <c r="Y13" s="171">
        <f>IF(UE!N10=0,0,VLOOKUP(UE!N10,Caracteristicas!$B$36:$H$40,7))</f>
        <v>17</v>
      </c>
      <c r="Z13" s="171">
        <f>Y13*IF(UE!$F10=0,0,VLOOKUP(UE!$F10,Parametros!$B$6:$K$12,4,FALSE))</f>
        <v>17</v>
      </c>
      <c r="AA13" s="171">
        <f>Y13*IF(UE!$F10=0,0,VLOOKUP(UE!$F10,Parametros!$B$6:$K$12,6,FALSE))</f>
        <v>17</v>
      </c>
      <c r="AB13" s="171">
        <f>UE!O10</f>
        <v>5</v>
      </c>
      <c r="AC13" s="171">
        <f>IF(UE!O10=0,0,VLOOKUP(UE!O10,Caracteristicas!$B$36:$I$40,8))</f>
        <v>5</v>
      </c>
      <c r="AD13" s="171">
        <f>AC13*IF(UE!$F10=0,0,VLOOKUP(UE!$F10,Parametros!$B$6:$K$12,4,FALSE))</f>
        <v>5</v>
      </c>
      <c r="AE13" s="171">
        <f>AC13*IF(UE!$F10=0,0,VLOOKUP(UE!$F10,Parametros!$B$6:$K$12,6,FALSE))</f>
        <v>5</v>
      </c>
      <c r="AF13" s="171">
        <f t="shared" si="2"/>
        <v>127</v>
      </c>
      <c r="AG13" s="171">
        <f t="shared" si="3"/>
        <v>127</v>
      </c>
      <c r="AH13" s="171">
        <f t="shared" si="4"/>
        <v>127</v>
      </c>
      <c r="AJ13" s="158" t="str">
        <f>+UE!F10</f>
        <v>Producto disponible</v>
      </c>
      <c r="AK13" s="172" t="str">
        <f>+UE!G10</f>
        <v>Necesario</v>
      </c>
      <c r="AL13" s="172" t="str">
        <f>+UE!H10</f>
        <v>III</v>
      </c>
    </row>
    <row r="14" spans="2:38">
      <c r="B14" s="37" t="str">
        <f>UE!B11</f>
        <v>UE007</v>
      </c>
      <c r="C14" s="162" t="str">
        <f>"" &amp; UE!C11</f>
        <v>Trulala 7</v>
      </c>
      <c r="D14" s="171">
        <f>UE!I11</f>
        <v>9</v>
      </c>
      <c r="E14" s="171">
        <f>IF(UE!I11=0,0,VLOOKUP(UE!I11,Caracteristicas!$B$36:$C$40,2))</f>
        <v>30</v>
      </c>
      <c r="F14" s="171">
        <f>E14*IF(UE!$F11=0,0,VLOOKUP(UE!$F11,Parametros!$B$6:$K$12,4,FALSE))</f>
        <v>30</v>
      </c>
      <c r="G14" s="171">
        <f>E14*IF(UE!$F11=0,0,VLOOKUP(UE!$F11,Parametros!$B$6:$K$12,6,FALSE))</f>
        <v>30</v>
      </c>
      <c r="H14" s="171">
        <f>UE!J11</f>
        <v>9</v>
      </c>
      <c r="I14" s="171">
        <f>IF(UE!J11=0,0,VLOOKUP(UE!J11,Caracteristicas!$B$36:$D$40,3))</f>
        <v>30</v>
      </c>
      <c r="J14" s="171">
        <f>I14*IF(UE!$F11=0,0,VLOOKUP(UE!$F11,Parametros!$B$6:$K$12,4,FALSE))</f>
        <v>30</v>
      </c>
      <c r="K14" s="171">
        <f>I14*IF(UE!$F11=0,0,VLOOKUP(UE!$F11,Parametros!$B$6:$K$12,6,FALSE))</f>
        <v>30</v>
      </c>
      <c r="L14" s="171">
        <f>UE!K11</f>
        <v>9</v>
      </c>
      <c r="M14" s="171">
        <f>IF(UE!K11=0,0,VLOOKUP(UE!K11,Caracteristicas!$B$36:$E$40,4))</f>
        <v>82</v>
      </c>
      <c r="N14" s="171">
        <f>M14*IF(UE!$F11=0,0,VLOOKUP(UE!$F11,Parametros!$B$6:$K$12,4,FALSE))</f>
        <v>82</v>
      </c>
      <c r="O14" s="171">
        <f>M14*IF(UE!$F11=0,0,VLOOKUP(UE!$F11,Parametros!$B$6:$K$12,6,FALSE))</f>
        <v>82</v>
      </c>
      <c r="P14" s="171">
        <f>UE!L11</f>
        <v>9</v>
      </c>
      <c r="Q14" s="171">
        <f>IF(UE!L11=0,0,VLOOKUP(UE!L11,Caracteristicas!$B$36:$H$40,5))</f>
        <v>48</v>
      </c>
      <c r="R14" s="171">
        <f>Q14*IF(UE!$F11=0,0,VLOOKUP(UE!$F11,Parametros!$B$6:$K$12,4,FALSE))</f>
        <v>48</v>
      </c>
      <c r="S14" s="171">
        <f>Q14*IF(UE!$F11=0,0,VLOOKUP(UE!$F11,Parametros!$B$6:$K$12,6,FALSE))</f>
        <v>48</v>
      </c>
      <c r="T14" s="171">
        <f>UE!M11</f>
        <v>9</v>
      </c>
      <c r="U14" s="171">
        <f>IF(UE!M11=0,0,VLOOKUP(UE!M11,Caracteristicas!$B$36:$H$40,6))</f>
        <v>16</v>
      </c>
      <c r="V14" s="171">
        <f>U14*IF(UE!$F11=0,0,VLOOKUP(UE!$F11,Parametros!$B$6:$K$12,4,FALSE))</f>
        <v>16</v>
      </c>
      <c r="W14" s="171">
        <f>U14*IF(UE!$F11=0,0,VLOOKUP(UE!$F11,Parametros!$B$6:$K$12,6,FALSE))</f>
        <v>16</v>
      </c>
      <c r="X14" s="171">
        <f>UE!N11</f>
        <v>9</v>
      </c>
      <c r="Y14" s="171">
        <f>IF(UE!N11=0,0,VLOOKUP(UE!N11,Caracteristicas!$B$36:$H$40,7))</f>
        <v>32</v>
      </c>
      <c r="Z14" s="171">
        <f>Y14*IF(UE!$F11=0,0,VLOOKUP(UE!$F11,Parametros!$B$6:$K$12,4,FALSE))</f>
        <v>32</v>
      </c>
      <c r="AA14" s="171">
        <f>Y14*IF(UE!$F11=0,0,VLOOKUP(UE!$F11,Parametros!$B$6:$K$12,6,FALSE))</f>
        <v>32</v>
      </c>
      <c r="AB14" s="171">
        <f>UE!O11</f>
        <v>9</v>
      </c>
      <c r="AC14" s="171">
        <f>IF(UE!O11=0,0,VLOOKUP(UE!O11,Caracteristicas!$B$36:$I$40,8))</f>
        <v>10</v>
      </c>
      <c r="AD14" s="171">
        <f>AC14*IF(UE!$F11=0,0,VLOOKUP(UE!$F11,Parametros!$B$6:$K$12,4,FALSE))</f>
        <v>10</v>
      </c>
      <c r="AE14" s="171">
        <f>AC14*IF(UE!$F11=0,0,VLOOKUP(UE!$F11,Parametros!$B$6:$K$12,6,FALSE))</f>
        <v>10</v>
      </c>
      <c r="AF14" s="171">
        <f t="shared" si="2"/>
        <v>248</v>
      </c>
      <c r="AG14" s="171">
        <f t="shared" si="3"/>
        <v>248</v>
      </c>
      <c r="AH14" s="171">
        <f t="shared" si="4"/>
        <v>248</v>
      </c>
      <c r="AJ14" s="158" t="str">
        <f>+UE!F11</f>
        <v>Producto disponible</v>
      </c>
      <c r="AK14" s="172" t="str">
        <f>+UE!G11</f>
        <v>Necesario</v>
      </c>
      <c r="AL14" s="172" t="str">
        <f>+UE!H11</f>
        <v>III</v>
      </c>
    </row>
    <row r="15" spans="2:38">
      <c r="B15" s="37" t="str">
        <f>UE!B12</f>
        <v>UE008</v>
      </c>
      <c r="C15" s="162" t="str">
        <f>"" &amp; UE!C12</f>
        <v>Trulala 8</v>
      </c>
      <c r="D15" s="171">
        <f>UE!I12</f>
        <v>9</v>
      </c>
      <c r="E15" s="171">
        <f>IF(UE!I12=0,0,VLOOKUP(UE!I12,Caracteristicas!$B$36:$C$40,2))</f>
        <v>30</v>
      </c>
      <c r="F15" s="171">
        <f>E15*IF(UE!$F12=0,0,VLOOKUP(UE!$F12,Parametros!$B$6:$K$12,4,FALSE))</f>
        <v>30</v>
      </c>
      <c r="G15" s="171">
        <f>E15*IF(UE!$F12=0,0,VLOOKUP(UE!$F12,Parametros!$B$6:$K$12,6,FALSE))</f>
        <v>30</v>
      </c>
      <c r="H15" s="171">
        <f>UE!J12</f>
        <v>9</v>
      </c>
      <c r="I15" s="171">
        <f>IF(UE!J12=0,0,VLOOKUP(UE!J12,Caracteristicas!$B$36:$D$40,3))</f>
        <v>30</v>
      </c>
      <c r="J15" s="171">
        <f>I15*IF(UE!$F12=0,0,VLOOKUP(UE!$F12,Parametros!$B$6:$K$12,4,FALSE))</f>
        <v>30</v>
      </c>
      <c r="K15" s="171">
        <f>I15*IF(UE!$F12=0,0,VLOOKUP(UE!$F12,Parametros!$B$6:$K$12,6,FALSE))</f>
        <v>30</v>
      </c>
      <c r="L15" s="171">
        <f>UE!K12</f>
        <v>9</v>
      </c>
      <c r="M15" s="171">
        <f>IF(UE!K12=0,0,VLOOKUP(UE!K12,Caracteristicas!$B$36:$E$40,4))</f>
        <v>82</v>
      </c>
      <c r="N15" s="171">
        <f>M15*IF(UE!$F12=0,0,VLOOKUP(UE!$F12,Parametros!$B$6:$K$12,4,FALSE))</f>
        <v>82</v>
      </c>
      <c r="O15" s="171">
        <f>M15*IF(UE!$F12=0,0,VLOOKUP(UE!$F12,Parametros!$B$6:$K$12,6,FALSE))</f>
        <v>82</v>
      </c>
      <c r="P15" s="171">
        <f>UE!L12</f>
        <v>9</v>
      </c>
      <c r="Q15" s="171">
        <f>IF(UE!L12=0,0,VLOOKUP(UE!L12,Caracteristicas!$B$36:$H$40,5))</f>
        <v>48</v>
      </c>
      <c r="R15" s="171">
        <f>Q15*IF(UE!$F12=0,0,VLOOKUP(UE!$F12,Parametros!$B$6:$K$12,4,FALSE))</f>
        <v>48</v>
      </c>
      <c r="S15" s="171">
        <f>Q15*IF(UE!$F12=0,0,VLOOKUP(UE!$F12,Parametros!$B$6:$K$12,6,FALSE))</f>
        <v>48</v>
      </c>
      <c r="T15" s="171">
        <f>UE!M12</f>
        <v>9</v>
      </c>
      <c r="U15" s="171">
        <f>IF(UE!M12=0,0,VLOOKUP(UE!M12,Caracteristicas!$B$36:$H$40,6))</f>
        <v>16</v>
      </c>
      <c r="V15" s="171">
        <f>U15*IF(UE!$F12=0,0,VLOOKUP(UE!$F12,Parametros!$B$6:$K$12,4,FALSE))</f>
        <v>16</v>
      </c>
      <c r="W15" s="171">
        <f>U15*IF(UE!$F12=0,0,VLOOKUP(UE!$F12,Parametros!$B$6:$K$12,6,FALSE))</f>
        <v>16</v>
      </c>
      <c r="X15" s="171">
        <f>UE!N12</f>
        <v>9</v>
      </c>
      <c r="Y15" s="171">
        <f>IF(UE!N12=0,0,VLOOKUP(UE!N12,Caracteristicas!$B$36:$H$40,7))</f>
        <v>32</v>
      </c>
      <c r="Z15" s="171">
        <f>Y15*IF(UE!$F12=0,0,VLOOKUP(UE!$F12,Parametros!$B$6:$K$12,4,FALSE))</f>
        <v>32</v>
      </c>
      <c r="AA15" s="171">
        <f>Y15*IF(UE!$F12=0,0,VLOOKUP(UE!$F12,Parametros!$B$6:$K$12,6,FALSE))</f>
        <v>32</v>
      </c>
      <c r="AB15" s="171">
        <f>UE!O12</f>
        <v>9</v>
      </c>
      <c r="AC15" s="171">
        <f>IF(UE!O12=0,0,VLOOKUP(UE!O12,Caracteristicas!$B$36:$I$40,8))</f>
        <v>10</v>
      </c>
      <c r="AD15" s="171">
        <f>AC15*IF(UE!$F12=0,0,VLOOKUP(UE!$F12,Parametros!$B$6:$K$12,4,FALSE))</f>
        <v>10</v>
      </c>
      <c r="AE15" s="171">
        <f>AC15*IF(UE!$F12=0,0,VLOOKUP(UE!$F12,Parametros!$B$6:$K$12,6,FALSE))</f>
        <v>10</v>
      </c>
      <c r="AF15" s="171">
        <f t="shared" si="2"/>
        <v>248</v>
      </c>
      <c r="AG15" s="171">
        <f t="shared" si="3"/>
        <v>248</v>
      </c>
      <c r="AH15" s="171">
        <f t="shared" si="4"/>
        <v>248</v>
      </c>
      <c r="AJ15" s="158" t="str">
        <f>+UE!F12</f>
        <v>Producto disponible</v>
      </c>
      <c r="AK15" s="172" t="str">
        <f>+UE!G12</f>
        <v>Crítico</v>
      </c>
      <c r="AL15" s="172" t="str">
        <f>+UE!H12</f>
        <v>III</v>
      </c>
    </row>
    <row r="16" spans="2:38">
      <c r="B16" s="37" t="str">
        <f>UE!B13</f>
        <v>UE009</v>
      </c>
      <c r="C16" s="162" t="str">
        <f>"" &amp; UE!C13</f>
        <v>Trulala 9</v>
      </c>
      <c r="D16" s="171">
        <f>UE!I13</f>
        <v>15</v>
      </c>
      <c r="E16" s="171">
        <f>IF(UE!I13=0,0,VLOOKUP(UE!I13,Caracteristicas!$B$36:$C$40,2))</f>
        <v>48</v>
      </c>
      <c r="F16" s="171">
        <f>E16*IF(UE!$F13=0,0,VLOOKUP(UE!$F13,Parametros!$B$6:$K$12,4,FALSE))</f>
        <v>48</v>
      </c>
      <c r="G16" s="171">
        <f>E16*IF(UE!$F13=0,0,VLOOKUP(UE!$F13,Parametros!$B$6:$K$12,6,FALSE))</f>
        <v>48</v>
      </c>
      <c r="H16" s="171">
        <f>UE!J13</f>
        <v>15</v>
      </c>
      <c r="I16" s="171">
        <f>IF(UE!J13=0,0,VLOOKUP(UE!J13,Caracteristicas!$B$36:$D$40,3))</f>
        <v>43</v>
      </c>
      <c r="J16" s="171">
        <f>I16*IF(UE!$F13=0,0,VLOOKUP(UE!$F13,Parametros!$B$6:$K$12,4,FALSE))</f>
        <v>43</v>
      </c>
      <c r="K16" s="171">
        <f>I16*IF(UE!$F13=0,0,VLOOKUP(UE!$F13,Parametros!$B$6:$K$12,6,FALSE))</f>
        <v>43</v>
      </c>
      <c r="L16" s="171">
        <f>UE!K13</f>
        <v>15</v>
      </c>
      <c r="M16" s="171">
        <f>IF(UE!K13=0,0,VLOOKUP(UE!K13,Caracteristicas!$B$36:$E$40,4))</f>
        <v>120</v>
      </c>
      <c r="N16" s="171">
        <f>M16*IF(UE!$F13=0,0,VLOOKUP(UE!$F13,Parametros!$B$6:$K$12,4,FALSE))</f>
        <v>120</v>
      </c>
      <c r="O16" s="171">
        <f>M16*IF(UE!$F13=0,0,VLOOKUP(UE!$F13,Parametros!$B$6:$K$12,6,FALSE))</f>
        <v>120</v>
      </c>
      <c r="P16" s="171">
        <f>UE!L13</f>
        <v>15</v>
      </c>
      <c r="Q16" s="171">
        <f>IF(UE!L13=0,0,VLOOKUP(UE!L13,Caracteristicas!$B$36:$H$40,5))</f>
        <v>72</v>
      </c>
      <c r="R16" s="171">
        <f>Q16*IF(UE!$F13=0,0,VLOOKUP(UE!$F13,Parametros!$B$6:$K$12,4,FALSE))</f>
        <v>72</v>
      </c>
      <c r="S16" s="171">
        <f>Q16*IF(UE!$F13=0,0,VLOOKUP(UE!$F13,Parametros!$B$6:$K$12,6,FALSE))</f>
        <v>72</v>
      </c>
      <c r="T16" s="171">
        <f>UE!M13</f>
        <v>15</v>
      </c>
      <c r="U16" s="171">
        <f>IF(UE!M13=0,0,VLOOKUP(UE!M13,Caracteristicas!$B$36:$H$40,6))</f>
        <v>24</v>
      </c>
      <c r="V16" s="171">
        <f>U16*IF(UE!$F13=0,0,VLOOKUP(UE!$F13,Parametros!$B$6:$K$12,4,FALSE))</f>
        <v>24</v>
      </c>
      <c r="W16" s="171">
        <f>U16*IF(UE!$F13=0,0,VLOOKUP(UE!$F13,Parametros!$B$6:$K$12,6,FALSE))</f>
        <v>24</v>
      </c>
      <c r="X16" s="171">
        <f>UE!N13</f>
        <v>15</v>
      </c>
      <c r="Y16" s="171">
        <f>IF(UE!N13=0,0,VLOOKUP(UE!N13,Caracteristicas!$B$36:$H$40,7))</f>
        <v>46</v>
      </c>
      <c r="Z16" s="171">
        <f>Y16*IF(UE!$F13=0,0,VLOOKUP(UE!$F13,Parametros!$B$6:$K$12,4,FALSE))</f>
        <v>46</v>
      </c>
      <c r="AA16" s="171">
        <f>Y16*IF(UE!$F13=0,0,VLOOKUP(UE!$F13,Parametros!$B$6:$K$12,6,FALSE))</f>
        <v>46</v>
      </c>
      <c r="AB16" s="171">
        <f>UE!O13</f>
        <v>15</v>
      </c>
      <c r="AC16" s="171">
        <f>IF(UE!O13=0,0,VLOOKUP(UE!O13,Caracteristicas!$B$36:$I$40,8))</f>
        <v>13</v>
      </c>
      <c r="AD16" s="171">
        <f>AC16*IF(UE!$F13=0,0,VLOOKUP(UE!$F13,Parametros!$B$6:$K$12,4,FALSE))</f>
        <v>13</v>
      </c>
      <c r="AE16" s="171">
        <f>AC16*IF(UE!$F13=0,0,VLOOKUP(UE!$F13,Parametros!$B$6:$K$12,6,FALSE))</f>
        <v>13</v>
      </c>
      <c r="AF16" s="171">
        <f t="shared" si="2"/>
        <v>366</v>
      </c>
      <c r="AG16" s="171">
        <f t="shared" si="3"/>
        <v>366</v>
      </c>
      <c r="AH16" s="171">
        <f t="shared" si="4"/>
        <v>366</v>
      </c>
      <c r="AJ16" s="158" t="str">
        <f>+UE!F13</f>
        <v>Producto disponible</v>
      </c>
      <c r="AK16" s="172" t="str">
        <f>+UE!G13</f>
        <v>Crítico</v>
      </c>
      <c r="AL16" s="172" t="str">
        <f>+UE!H13</f>
        <v>IV</v>
      </c>
    </row>
    <row r="17" spans="2:38">
      <c r="B17" s="37" t="str">
        <f>UE!B14</f>
        <v>UE010</v>
      </c>
      <c r="C17" s="162" t="str">
        <f>"" &amp; UE!C14</f>
        <v>Trulala 10</v>
      </c>
      <c r="D17" s="171">
        <f>UE!I14</f>
        <v>9</v>
      </c>
      <c r="E17" s="171">
        <f>IF(UE!I14=0,0,VLOOKUP(UE!I14,Caracteristicas!$B$36:$C$40,2))</f>
        <v>30</v>
      </c>
      <c r="F17" s="171">
        <f>E17*IF(UE!$F14=0,0,VLOOKUP(UE!$F14,Parametros!$B$6:$K$12,4,FALSE))</f>
        <v>30</v>
      </c>
      <c r="G17" s="171">
        <f>E17*IF(UE!$F14=0,0,VLOOKUP(UE!$F14,Parametros!$B$6:$K$12,6,FALSE))</f>
        <v>30</v>
      </c>
      <c r="H17" s="171">
        <f>UE!J14</f>
        <v>9</v>
      </c>
      <c r="I17" s="171">
        <f>IF(UE!J14=0,0,VLOOKUP(UE!J14,Caracteristicas!$B$36:$D$40,3))</f>
        <v>30</v>
      </c>
      <c r="J17" s="171">
        <f>I17*IF(UE!$F14=0,0,VLOOKUP(UE!$F14,Parametros!$B$6:$K$12,4,FALSE))</f>
        <v>30</v>
      </c>
      <c r="K17" s="171">
        <f>I17*IF(UE!$F14=0,0,VLOOKUP(UE!$F14,Parametros!$B$6:$K$12,6,FALSE))</f>
        <v>30</v>
      </c>
      <c r="L17" s="171">
        <f>UE!K14</f>
        <v>9</v>
      </c>
      <c r="M17" s="171">
        <f>IF(UE!K14=0,0,VLOOKUP(UE!K14,Caracteristicas!$B$36:$E$40,4))</f>
        <v>82</v>
      </c>
      <c r="N17" s="171">
        <f>M17*IF(UE!$F14=0,0,VLOOKUP(UE!$F14,Parametros!$B$6:$K$12,4,FALSE))</f>
        <v>82</v>
      </c>
      <c r="O17" s="171">
        <f>M17*IF(UE!$F14=0,0,VLOOKUP(UE!$F14,Parametros!$B$6:$K$12,6,FALSE))</f>
        <v>82</v>
      </c>
      <c r="P17" s="171">
        <f>UE!L14</f>
        <v>9</v>
      </c>
      <c r="Q17" s="171">
        <f>IF(UE!L14=0,0,VLOOKUP(UE!L14,Caracteristicas!$B$36:$H$40,5))</f>
        <v>48</v>
      </c>
      <c r="R17" s="171">
        <f>Q17*IF(UE!$F14=0,0,VLOOKUP(UE!$F14,Parametros!$B$6:$K$12,4,FALSE))</f>
        <v>48</v>
      </c>
      <c r="S17" s="171">
        <f>Q17*IF(UE!$F14=0,0,VLOOKUP(UE!$F14,Parametros!$B$6:$K$12,6,FALSE))</f>
        <v>48</v>
      </c>
      <c r="T17" s="171">
        <f>UE!M14</f>
        <v>9</v>
      </c>
      <c r="U17" s="171">
        <f>IF(UE!M14=0,0,VLOOKUP(UE!M14,Caracteristicas!$B$36:$H$40,6))</f>
        <v>16</v>
      </c>
      <c r="V17" s="171">
        <f>U17*IF(UE!$F14=0,0,VLOOKUP(UE!$F14,Parametros!$B$6:$K$12,4,FALSE))</f>
        <v>16</v>
      </c>
      <c r="W17" s="171">
        <f>U17*IF(UE!$F14=0,0,VLOOKUP(UE!$F14,Parametros!$B$6:$K$12,6,FALSE))</f>
        <v>16</v>
      </c>
      <c r="X17" s="171">
        <f>UE!N14</f>
        <v>9</v>
      </c>
      <c r="Y17" s="171">
        <f>IF(UE!N14=0,0,VLOOKUP(UE!N14,Caracteristicas!$B$36:$H$40,7))</f>
        <v>32</v>
      </c>
      <c r="Z17" s="171">
        <f>Y17*IF(UE!$F14=0,0,VLOOKUP(UE!$F14,Parametros!$B$6:$K$12,4,FALSE))</f>
        <v>32</v>
      </c>
      <c r="AA17" s="171">
        <f>Y17*IF(UE!$F14=0,0,VLOOKUP(UE!$F14,Parametros!$B$6:$K$12,6,FALSE))</f>
        <v>32</v>
      </c>
      <c r="AB17" s="171">
        <f>UE!O14</f>
        <v>9</v>
      </c>
      <c r="AC17" s="171">
        <f>IF(UE!O14=0,0,VLOOKUP(UE!O14,Caracteristicas!$B$36:$I$40,8))</f>
        <v>10</v>
      </c>
      <c r="AD17" s="171">
        <f>AC17*IF(UE!$F14=0,0,VLOOKUP(UE!$F14,Parametros!$B$6:$K$12,4,FALSE))</f>
        <v>10</v>
      </c>
      <c r="AE17" s="171">
        <f>AC17*IF(UE!$F14=0,0,VLOOKUP(UE!$F14,Parametros!$B$6:$K$12,6,FALSE))</f>
        <v>10</v>
      </c>
      <c r="AF17" s="171">
        <f t="shared" si="2"/>
        <v>248</v>
      </c>
      <c r="AG17" s="171">
        <f t="shared" si="3"/>
        <v>248</v>
      </c>
      <c r="AH17" s="171">
        <f t="shared" si="4"/>
        <v>248</v>
      </c>
      <c r="AJ17" s="158" t="str">
        <f>+UE!F14</f>
        <v>Producto disponible</v>
      </c>
      <c r="AK17" s="172" t="str">
        <f>+UE!G14</f>
        <v>Crítico</v>
      </c>
      <c r="AL17" s="172" t="str">
        <f>+UE!H14</f>
        <v>IV</v>
      </c>
    </row>
    <row r="18" spans="2:38">
      <c r="B18" s="37" t="str">
        <f>UE!B15</f>
        <v>UE011</v>
      </c>
      <c r="C18" s="162" t="str">
        <f>"" &amp; UE!C15</f>
        <v/>
      </c>
      <c r="D18" s="171">
        <f>UE!I15</f>
        <v>0</v>
      </c>
      <c r="E18" s="171">
        <f>IF(UE!I15=0,0,VLOOKUP(UE!I15,Caracteristicas!$B$36:$C$40,2))</f>
        <v>0</v>
      </c>
      <c r="F18" s="171">
        <f>E18*IF(UE!$F15=0,0,VLOOKUP(UE!$F15,Parametros!$B$6:$K$12,4,FALSE))</f>
        <v>0</v>
      </c>
      <c r="G18" s="171">
        <f>E18*IF(UE!$F15=0,0,VLOOKUP(UE!$F15,Parametros!$B$6:$K$12,6,FALSE))</f>
        <v>0</v>
      </c>
      <c r="H18" s="171">
        <f>UE!J15</f>
        <v>0</v>
      </c>
      <c r="I18" s="171">
        <f>IF(UE!J15=0,0,VLOOKUP(UE!J15,Caracteristicas!$B$36:$D$40,3))</f>
        <v>0</v>
      </c>
      <c r="J18" s="171">
        <f>I18*IF(UE!$F15=0,0,VLOOKUP(UE!$F15,Parametros!$B$6:$K$12,4,FALSE))</f>
        <v>0</v>
      </c>
      <c r="K18" s="171">
        <f>I18*IF(UE!$F15=0,0,VLOOKUP(UE!$F15,Parametros!$B$6:$K$12,6,FALSE))</f>
        <v>0</v>
      </c>
      <c r="L18" s="171">
        <f>UE!K15</f>
        <v>0</v>
      </c>
      <c r="M18" s="171">
        <f>IF(UE!K15=0,0,VLOOKUP(UE!K15,Caracteristicas!$B$36:$E$40,4))</f>
        <v>0</v>
      </c>
      <c r="N18" s="171">
        <f>M18*IF(UE!$F15=0,0,VLOOKUP(UE!$F15,Parametros!$B$6:$K$12,4,FALSE))</f>
        <v>0</v>
      </c>
      <c r="O18" s="171">
        <f>M18*IF(UE!$F15=0,0,VLOOKUP(UE!$F15,Parametros!$B$6:$K$12,6,FALSE))</f>
        <v>0</v>
      </c>
      <c r="P18" s="171">
        <f>UE!L15</f>
        <v>0</v>
      </c>
      <c r="Q18" s="171">
        <f>IF(UE!L15=0,0,VLOOKUP(UE!L15,Caracteristicas!$B$36:$H$40,5))</f>
        <v>0</v>
      </c>
      <c r="R18" s="171">
        <f>Q18*IF(UE!$F15=0,0,VLOOKUP(UE!$F15,Parametros!$B$6:$K$12,4,FALSE))</f>
        <v>0</v>
      </c>
      <c r="S18" s="171">
        <f>Q18*IF(UE!$F15=0,0,VLOOKUP(UE!$F15,Parametros!$B$6:$K$12,6,FALSE))</f>
        <v>0</v>
      </c>
      <c r="T18" s="171">
        <f>UE!M15</f>
        <v>0</v>
      </c>
      <c r="U18" s="171">
        <f>IF(UE!M15=0,0,VLOOKUP(UE!M15,Caracteristicas!$B$36:$H$40,6))</f>
        <v>0</v>
      </c>
      <c r="V18" s="171">
        <f>U18*IF(UE!$F15=0,0,VLOOKUP(UE!$F15,Parametros!$B$6:$K$12,4,FALSE))</f>
        <v>0</v>
      </c>
      <c r="W18" s="171">
        <f>U18*IF(UE!$F15=0,0,VLOOKUP(UE!$F15,Parametros!$B$6:$K$12,6,FALSE))</f>
        <v>0</v>
      </c>
      <c r="X18" s="171">
        <f>UE!N15</f>
        <v>0</v>
      </c>
      <c r="Y18" s="171">
        <f>IF(UE!N15=0,0,VLOOKUP(UE!N15,Caracteristicas!$B$36:$H$40,7))</f>
        <v>0</v>
      </c>
      <c r="Z18" s="171">
        <f>Y18*IF(UE!$F15=0,0,VLOOKUP(UE!$F15,Parametros!$B$6:$K$12,4,FALSE))</f>
        <v>0</v>
      </c>
      <c r="AA18" s="171">
        <f>Y18*IF(UE!$F15=0,0,VLOOKUP(UE!$F15,Parametros!$B$6:$K$12,6,FALSE))</f>
        <v>0</v>
      </c>
      <c r="AB18" s="171">
        <f>UE!O15</f>
        <v>0</v>
      </c>
      <c r="AC18" s="171">
        <f>IF(UE!O15=0,0,VLOOKUP(UE!O15,Caracteristicas!$B$36:$I$40,8))</f>
        <v>0</v>
      </c>
      <c r="AD18" s="171">
        <f>AC18*IF(UE!$F15=0,0,VLOOKUP(UE!$F15,Parametros!$B$6:$K$12,4,FALSE))</f>
        <v>0</v>
      </c>
      <c r="AE18" s="171">
        <f>AC18*IF(UE!$F15=0,0,VLOOKUP(UE!$F15,Parametros!$B$6:$K$12,6,FALSE))</f>
        <v>0</v>
      </c>
      <c r="AF18" s="171">
        <f t="shared" si="2"/>
        <v>0</v>
      </c>
      <c r="AG18" s="171">
        <f t="shared" si="3"/>
        <v>0</v>
      </c>
      <c r="AH18" s="171">
        <f t="shared" si="4"/>
        <v>0</v>
      </c>
      <c r="AJ18" s="158">
        <f>+UE!F15</f>
        <v>0</v>
      </c>
      <c r="AK18" s="172">
        <f>+UE!G15</f>
        <v>0</v>
      </c>
      <c r="AL18" s="172">
        <f>+UE!H15</f>
        <v>0</v>
      </c>
    </row>
    <row r="19" spans="2:38">
      <c r="B19" s="37" t="str">
        <f>UE!B16</f>
        <v>UE012</v>
      </c>
      <c r="C19" s="162" t="str">
        <f>"" &amp; UE!C16</f>
        <v/>
      </c>
      <c r="D19" s="171">
        <f>UE!I16</f>
        <v>0</v>
      </c>
      <c r="E19" s="171">
        <f>IF(UE!I16=0,0,VLOOKUP(UE!I16,Caracteristicas!$B$36:$C$40,2))</f>
        <v>0</v>
      </c>
      <c r="F19" s="171">
        <f>E19*IF(UE!$F16=0,0,VLOOKUP(UE!$F16,Parametros!$B$6:$K$12,4,FALSE))</f>
        <v>0</v>
      </c>
      <c r="G19" s="171">
        <f>E19*IF(UE!$F16=0,0,VLOOKUP(UE!$F16,Parametros!$B$6:$K$12,6,FALSE))</f>
        <v>0</v>
      </c>
      <c r="H19" s="171">
        <f>UE!J16</f>
        <v>0</v>
      </c>
      <c r="I19" s="171">
        <f>IF(UE!J16=0,0,VLOOKUP(UE!J16,Caracteristicas!$B$36:$D$40,3))</f>
        <v>0</v>
      </c>
      <c r="J19" s="171">
        <f>I19*IF(UE!$F16=0,0,VLOOKUP(UE!$F16,Parametros!$B$6:$K$12,4,FALSE))</f>
        <v>0</v>
      </c>
      <c r="K19" s="171">
        <f>I19*IF(UE!$F16=0,0,VLOOKUP(UE!$F16,Parametros!$B$6:$K$12,6,FALSE))</f>
        <v>0</v>
      </c>
      <c r="L19" s="171">
        <f>UE!K16</f>
        <v>0</v>
      </c>
      <c r="M19" s="171">
        <f>IF(UE!K16=0,0,VLOOKUP(UE!K16,Caracteristicas!$B$36:$E$40,4))</f>
        <v>0</v>
      </c>
      <c r="N19" s="171">
        <f>M19*IF(UE!$F16=0,0,VLOOKUP(UE!$F16,Parametros!$B$6:$K$12,4,FALSE))</f>
        <v>0</v>
      </c>
      <c r="O19" s="171">
        <f>M19*IF(UE!$F16=0,0,VLOOKUP(UE!$F16,Parametros!$B$6:$K$12,6,FALSE))</f>
        <v>0</v>
      </c>
      <c r="P19" s="171">
        <f>UE!L16</f>
        <v>0</v>
      </c>
      <c r="Q19" s="171">
        <f>IF(UE!L16=0,0,VLOOKUP(UE!L16,Caracteristicas!$B$36:$H$40,5))</f>
        <v>0</v>
      </c>
      <c r="R19" s="171">
        <f>Q19*IF(UE!$F16=0,0,VLOOKUP(UE!$F16,Parametros!$B$6:$K$12,4,FALSE))</f>
        <v>0</v>
      </c>
      <c r="S19" s="171">
        <f>Q19*IF(UE!$F16=0,0,VLOOKUP(UE!$F16,Parametros!$B$6:$K$12,6,FALSE))</f>
        <v>0</v>
      </c>
      <c r="T19" s="171">
        <f>UE!M16</f>
        <v>0</v>
      </c>
      <c r="U19" s="171">
        <f>IF(UE!M16=0,0,VLOOKUP(UE!M16,Caracteristicas!$B$36:$H$40,6))</f>
        <v>0</v>
      </c>
      <c r="V19" s="171">
        <f>U19*IF(UE!$F16=0,0,VLOOKUP(UE!$F16,Parametros!$B$6:$K$12,4,FALSE))</f>
        <v>0</v>
      </c>
      <c r="W19" s="171">
        <f>U19*IF(UE!$F16=0,0,VLOOKUP(UE!$F16,Parametros!$B$6:$K$12,6,FALSE))</f>
        <v>0</v>
      </c>
      <c r="X19" s="171">
        <f>UE!N16</f>
        <v>0</v>
      </c>
      <c r="Y19" s="171">
        <f>IF(UE!N16=0,0,VLOOKUP(UE!N16,Caracteristicas!$B$36:$H$40,7))</f>
        <v>0</v>
      </c>
      <c r="Z19" s="171">
        <f>Y19*IF(UE!$F16=0,0,VLOOKUP(UE!$F16,Parametros!$B$6:$K$12,4,FALSE))</f>
        <v>0</v>
      </c>
      <c r="AA19" s="171">
        <f>Y19*IF(UE!$F16=0,0,VLOOKUP(UE!$F16,Parametros!$B$6:$K$12,6,FALSE))</f>
        <v>0</v>
      </c>
      <c r="AB19" s="171">
        <f>UE!O16</f>
        <v>0</v>
      </c>
      <c r="AC19" s="171">
        <f>IF(UE!O16=0,0,VLOOKUP(UE!O16,Caracteristicas!$B$36:$I$40,8))</f>
        <v>0</v>
      </c>
      <c r="AD19" s="171">
        <f>AC19*IF(UE!$F16=0,0,VLOOKUP(UE!$F16,Parametros!$B$6:$K$12,4,FALSE))</f>
        <v>0</v>
      </c>
      <c r="AE19" s="171">
        <f>AC19*IF(UE!$F16=0,0,VLOOKUP(UE!$F16,Parametros!$B$6:$K$12,6,FALSE))</f>
        <v>0</v>
      </c>
      <c r="AF19" s="171">
        <f t="shared" si="2"/>
        <v>0</v>
      </c>
      <c r="AG19" s="171">
        <f t="shared" si="3"/>
        <v>0</v>
      </c>
      <c r="AH19" s="171">
        <f t="shared" si="4"/>
        <v>0</v>
      </c>
      <c r="AJ19" s="158">
        <f>+UE!F16</f>
        <v>0</v>
      </c>
      <c r="AK19" s="172">
        <f>+UE!G16</f>
        <v>0</v>
      </c>
      <c r="AL19" s="172">
        <f>+UE!H16</f>
        <v>0</v>
      </c>
    </row>
    <row r="20" spans="2:38">
      <c r="B20" s="37" t="str">
        <f>UE!B17</f>
        <v>UE013</v>
      </c>
      <c r="C20" s="162" t="str">
        <f>"" &amp; UE!C17</f>
        <v/>
      </c>
      <c r="D20" s="171">
        <f>UE!I17</f>
        <v>0</v>
      </c>
      <c r="E20" s="171">
        <f>IF(UE!I17=0,0,VLOOKUP(UE!I17,Caracteristicas!$B$36:$C$40,2))</f>
        <v>0</v>
      </c>
      <c r="F20" s="171">
        <f>E20*IF(UE!$F17=0,0,VLOOKUP(UE!$F17,Parametros!$B$6:$K$12,4,FALSE))</f>
        <v>0</v>
      </c>
      <c r="G20" s="171">
        <f>E20*IF(UE!$F17=0,0,VLOOKUP(UE!$F17,Parametros!$B$6:$K$12,6,FALSE))</f>
        <v>0</v>
      </c>
      <c r="H20" s="171">
        <f>UE!J17</f>
        <v>0</v>
      </c>
      <c r="I20" s="171">
        <f>IF(UE!J17=0,0,VLOOKUP(UE!J17,Caracteristicas!$B$36:$D$40,3))</f>
        <v>0</v>
      </c>
      <c r="J20" s="171">
        <f>I20*IF(UE!$F17=0,0,VLOOKUP(UE!$F17,Parametros!$B$6:$K$12,4,FALSE))</f>
        <v>0</v>
      </c>
      <c r="K20" s="171">
        <f>I20*IF(UE!$F17=0,0,VLOOKUP(UE!$F17,Parametros!$B$6:$K$12,6,FALSE))</f>
        <v>0</v>
      </c>
      <c r="L20" s="171">
        <f>UE!K17</f>
        <v>0</v>
      </c>
      <c r="M20" s="171">
        <f>IF(UE!K17=0,0,VLOOKUP(UE!K17,Caracteristicas!$B$36:$E$40,4))</f>
        <v>0</v>
      </c>
      <c r="N20" s="171">
        <f>M20*IF(UE!$F17=0,0,VLOOKUP(UE!$F17,Parametros!$B$6:$K$12,4,FALSE))</f>
        <v>0</v>
      </c>
      <c r="O20" s="171">
        <f>M20*IF(UE!$F17=0,0,VLOOKUP(UE!$F17,Parametros!$B$6:$K$12,6,FALSE))</f>
        <v>0</v>
      </c>
      <c r="P20" s="171">
        <f>UE!L17</f>
        <v>0</v>
      </c>
      <c r="Q20" s="171">
        <f>IF(UE!L17=0,0,VLOOKUP(UE!L17,Caracteristicas!$B$36:$H$40,5))</f>
        <v>0</v>
      </c>
      <c r="R20" s="171">
        <f>Q20*IF(UE!$F17=0,0,VLOOKUP(UE!$F17,Parametros!$B$6:$K$12,4,FALSE))</f>
        <v>0</v>
      </c>
      <c r="S20" s="171">
        <f>Q20*IF(UE!$F17=0,0,VLOOKUP(UE!$F17,Parametros!$B$6:$K$12,6,FALSE))</f>
        <v>0</v>
      </c>
      <c r="T20" s="171">
        <f>UE!M17</f>
        <v>0</v>
      </c>
      <c r="U20" s="171">
        <f>IF(UE!M17=0,0,VLOOKUP(UE!M17,Caracteristicas!$B$36:$H$40,6))</f>
        <v>0</v>
      </c>
      <c r="V20" s="171">
        <f>U20*IF(UE!$F17=0,0,VLOOKUP(UE!$F17,Parametros!$B$6:$K$12,4,FALSE))</f>
        <v>0</v>
      </c>
      <c r="W20" s="171">
        <f>U20*IF(UE!$F17=0,0,VLOOKUP(UE!$F17,Parametros!$B$6:$K$12,6,FALSE))</f>
        <v>0</v>
      </c>
      <c r="X20" s="171">
        <f>UE!N17</f>
        <v>0</v>
      </c>
      <c r="Y20" s="171">
        <f>IF(UE!N17=0,0,VLOOKUP(UE!N17,Caracteristicas!$B$36:$H$40,7))</f>
        <v>0</v>
      </c>
      <c r="Z20" s="171">
        <f>Y20*IF(UE!$F17=0,0,VLOOKUP(UE!$F17,Parametros!$B$6:$K$12,4,FALSE))</f>
        <v>0</v>
      </c>
      <c r="AA20" s="171">
        <f>Y20*IF(UE!$F17=0,0,VLOOKUP(UE!$F17,Parametros!$B$6:$K$12,6,FALSE))</f>
        <v>0</v>
      </c>
      <c r="AB20" s="171">
        <f>UE!O17</f>
        <v>0</v>
      </c>
      <c r="AC20" s="171">
        <f>IF(UE!O17=0,0,VLOOKUP(UE!O17,Caracteristicas!$B$36:$I$40,8))</f>
        <v>0</v>
      </c>
      <c r="AD20" s="171">
        <f>AC20*IF(UE!$F17=0,0,VLOOKUP(UE!$F17,Parametros!$B$6:$K$12,4,FALSE))</f>
        <v>0</v>
      </c>
      <c r="AE20" s="171">
        <f>AC20*IF(UE!$F17=0,0,VLOOKUP(UE!$F17,Parametros!$B$6:$K$12,6,FALSE))</f>
        <v>0</v>
      </c>
      <c r="AF20" s="171">
        <f t="shared" si="2"/>
        <v>0</v>
      </c>
      <c r="AG20" s="171">
        <f t="shared" si="3"/>
        <v>0</v>
      </c>
      <c r="AH20" s="171">
        <f t="shared" si="4"/>
        <v>0</v>
      </c>
      <c r="AJ20" s="158">
        <f>+UE!F17</f>
        <v>0</v>
      </c>
      <c r="AK20" s="172">
        <f>+UE!G17</f>
        <v>0</v>
      </c>
      <c r="AL20" s="172">
        <f>+UE!H17</f>
        <v>0</v>
      </c>
    </row>
    <row r="21" spans="2:38">
      <c r="B21" s="37" t="str">
        <f>UE!B18</f>
        <v>UE014</v>
      </c>
      <c r="C21" s="162" t="str">
        <f>"" &amp; UE!C18</f>
        <v/>
      </c>
      <c r="D21" s="171">
        <f>UE!I18</f>
        <v>0</v>
      </c>
      <c r="E21" s="171">
        <f>IF(UE!I18=0,0,VLOOKUP(UE!I18,Caracteristicas!$B$36:$C$40,2))</f>
        <v>0</v>
      </c>
      <c r="F21" s="171">
        <f>E21*IF(UE!$F18=0,0,VLOOKUP(UE!$F18,Parametros!$B$6:$K$12,4,FALSE))</f>
        <v>0</v>
      </c>
      <c r="G21" s="171">
        <f>E21*IF(UE!$F18=0,0,VLOOKUP(UE!$F18,Parametros!$B$6:$K$12,6,FALSE))</f>
        <v>0</v>
      </c>
      <c r="H21" s="171">
        <f>UE!J18</f>
        <v>0</v>
      </c>
      <c r="I21" s="171">
        <f>IF(UE!J18=0,0,VLOOKUP(UE!J18,Caracteristicas!$B$36:$D$40,3))</f>
        <v>0</v>
      </c>
      <c r="J21" s="171">
        <f>I21*IF(UE!$F18=0,0,VLOOKUP(UE!$F18,Parametros!$B$6:$K$12,4,FALSE))</f>
        <v>0</v>
      </c>
      <c r="K21" s="171">
        <f>I21*IF(UE!$F18=0,0,VLOOKUP(UE!$F18,Parametros!$B$6:$K$12,6,FALSE))</f>
        <v>0</v>
      </c>
      <c r="L21" s="171">
        <f>UE!K18</f>
        <v>0</v>
      </c>
      <c r="M21" s="171">
        <f>IF(UE!K18=0,0,VLOOKUP(UE!K18,Caracteristicas!$B$36:$E$40,4))</f>
        <v>0</v>
      </c>
      <c r="N21" s="171">
        <f>M21*IF(UE!$F18=0,0,VLOOKUP(UE!$F18,Parametros!$B$6:$K$12,4,FALSE))</f>
        <v>0</v>
      </c>
      <c r="O21" s="171">
        <f>M21*IF(UE!$F18=0,0,VLOOKUP(UE!$F18,Parametros!$B$6:$K$12,6,FALSE))</f>
        <v>0</v>
      </c>
      <c r="P21" s="171">
        <f>UE!L18</f>
        <v>0</v>
      </c>
      <c r="Q21" s="171">
        <f>IF(UE!L18=0,0,VLOOKUP(UE!L18,Caracteristicas!$B$36:$H$40,5))</f>
        <v>0</v>
      </c>
      <c r="R21" s="171">
        <f>Q21*IF(UE!$F18=0,0,VLOOKUP(UE!$F18,Parametros!$B$6:$K$12,4,FALSE))</f>
        <v>0</v>
      </c>
      <c r="S21" s="171">
        <f>Q21*IF(UE!$F18=0,0,VLOOKUP(UE!$F18,Parametros!$B$6:$K$12,6,FALSE))</f>
        <v>0</v>
      </c>
      <c r="T21" s="171">
        <f>UE!M18</f>
        <v>0</v>
      </c>
      <c r="U21" s="171">
        <f>IF(UE!M18=0,0,VLOOKUP(UE!M18,Caracteristicas!$B$36:$H$40,6))</f>
        <v>0</v>
      </c>
      <c r="V21" s="171">
        <f>U21*IF(UE!$F18=0,0,VLOOKUP(UE!$F18,Parametros!$B$6:$K$12,4,FALSE))</f>
        <v>0</v>
      </c>
      <c r="W21" s="171">
        <f>U21*IF(UE!$F18=0,0,VLOOKUP(UE!$F18,Parametros!$B$6:$K$12,6,FALSE))</f>
        <v>0</v>
      </c>
      <c r="X21" s="171">
        <f>UE!N18</f>
        <v>0</v>
      </c>
      <c r="Y21" s="171">
        <f>IF(UE!N18=0,0,VLOOKUP(UE!N18,Caracteristicas!$B$36:$H$40,7))</f>
        <v>0</v>
      </c>
      <c r="Z21" s="171">
        <f>Y21*IF(UE!$F18=0,0,VLOOKUP(UE!$F18,Parametros!$B$6:$K$12,4,FALSE))</f>
        <v>0</v>
      </c>
      <c r="AA21" s="171">
        <f>Y21*IF(UE!$F18=0,0,VLOOKUP(UE!$F18,Parametros!$B$6:$K$12,6,FALSE))</f>
        <v>0</v>
      </c>
      <c r="AB21" s="171">
        <f>UE!O18</f>
        <v>0</v>
      </c>
      <c r="AC21" s="171">
        <f>IF(UE!O18=0,0,VLOOKUP(UE!O18,Caracteristicas!$B$36:$I$40,8))</f>
        <v>0</v>
      </c>
      <c r="AD21" s="171">
        <f>AC21*IF(UE!$F18=0,0,VLOOKUP(UE!$F18,Parametros!$B$6:$K$12,4,FALSE))</f>
        <v>0</v>
      </c>
      <c r="AE21" s="171">
        <f>AC21*IF(UE!$F18=0,0,VLOOKUP(UE!$F18,Parametros!$B$6:$K$12,6,FALSE))</f>
        <v>0</v>
      </c>
      <c r="AF21" s="171">
        <f t="shared" si="2"/>
        <v>0</v>
      </c>
      <c r="AG21" s="171">
        <f t="shared" si="3"/>
        <v>0</v>
      </c>
      <c r="AH21" s="171">
        <f t="shared" si="4"/>
        <v>0</v>
      </c>
      <c r="AJ21" s="158">
        <f>+UE!F18</f>
        <v>0</v>
      </c>
      <c r="AK21" s="172">
        <f>+UE!G18</f>
        <v>0</v>
      </c>
      <c r="AL21" s="172">
        <f>+UE!H18</f>
        <v>0</v>
      </c>
    </row>
    <row r="22" spans="2:38">
      <c r="B22" s="37" t="str">
        <f>UE!B19</f>
        <v>UE015</v>
      </c>
      <c r="C22" s="162" t="str">
        <f>"" &amp; UE!C19</f>
        <v/>
      </c>
      <c r="D22" s="171">
        <f>UE!I19</f>
        <v>0</v>
      </c>
      <c r="E22" s="171">
        <f>IF(UE!I19=0,0,VLOOKUP(UE!I19,Caracteristicas!$B$36:$C$40,2))</f>
        <v>0</v>
      </c>
      <c r="F22" s="171">
        <f>E22*IF(UE!$F19=0,0,VLOOKUP(UE!$F19,Parametros!$B$6:$K$12,4,FALSE))</f>
        <v>0</v>
      </c>
      <c r="G22" s="171">
        <f>E22*IF(UE!$F19=0,0,VLOOKUP(UE!$F19,Parametros!$B$6:$K$12,6,FALSE))</f>
        <v>0</v>
      </c>
      <c r="H22" s="171">
        <f>UE!J19</f>
        <v>0</v>
      </c>
      <c r="I22" s="171">
        <f>IF(UE!J19=0,0,VLOOKUP(UE!J19,Caracteristicas!$B$36:$D$40,3))</f>
        <v>0</v>
      </c>
      <c r="J22" s="171">
        <f>I22*IF(UE!$F19=0,0,VLOOKUP(UE!$F19,Parametros!$B$6:$K$12,4,FALSE))</f>
        <v>0</v>
      </c>
      <c r="K22" s="171">
        <f>I22*IF(UE!$F19=0,0,VLOOKUP(UE!$F19,Parametros!$B$6:$K$12,6,FALSE))</f>
        <v>0</v>
      </c>
      <c r="L22" s="171">
        <f>UE!K19</f>
        <v>0</v>
      </c>
      <c r="M22" s="171">
        <f>IF(UE!K19=0,0,VLOOKUP(UE!K19,Caracteristicas!$B$36:$E$40,4))</f>
        <v>0</v>
      </c>
      <c r="N22" s="171">
        <f>M22*IF(UE!$F19=0,0,VLOOKUP(UE!$F19,Parametros!$B$6:$K$12,4,FALSE))</f>
        <v>0</v>
      </c>
      <c r="O22" s="171">
        <f>M22*IF(UE!$F19=0,0,VLOOKUP(UE!$F19,Parametros!$B$6:$K$12,6,FALSE))</f>
        <v>0</v>
      </c>
      <c r="P22" s="171">
        <f>UE!L19</f>
        <v>0</v>
      </c>
      <c r="Q22" s="171">
        <f>IF(UE!L19=0,0,VLOOKUP(UE!L19,Caracteristicas!$B$36:$H$40,5))</f>
        <v>0</v>
      </c>
      <c r="R22" s="171">
        <f>Q22*IF(UE!$F19=0,0,VLOOKUP(UE!$F19,Parametros!$B$6:$K$12,4,FALSE))</f>
        <v>0</v>
      </c>
      <c r="S22" s="171">
        <f>Q22*IF(UE!$F19=0,0,VLOOKUP(UE!$F19,Parametros!$B$6:$K$12,6,FALSE))</f>
        <v>0</v>
      </c>
      <c r="T22" s="171">
        <f>UE!M19</f>
        <v>0</v>
      </c>
      <c r="U22" s="171">
        <f>IF(UE!M19=0,0,VLOOKUP(UE!M19,Caracteristicas!$B$36:$H$40,6))</f>
        <v>0</v>
      </c>
      <c r="V22" s="171">
        <f>U22*IF(UE!$F19=0,0,VLOOKUP(UE!$F19,Parametros!$B$6:$K$12,4,FALSE))</f>
        <v>0</v>
      </c>
      <c r="W22" s="171">
        <f>U22*IF(UE!$F19=0,0,VLOOKUP(UE!$F19,Parametros!$B$6:$K$12,6,FALSE))</f>
        <v>0</v>
      </c>
      <c r="X22" s="171">
        <f>UE!N19</f>
        <v>0</v>
      </c>
      <c r="Y22" s="171">
        <f>IF(UE!N19=0,0,VLOOKUP(UE!N19,Caracteristicas!$B$36:$H$40,7))</f>
        <v>0</v>
      </c>
      <c r="Z22" s="171">
        <f>Y22*IF(UE!$F19=0,0,VLOOKUP(UE!$F19,Parametros!$B$6:$K$12,4,FALSE))</f>
        <v>0</v>
      </c>
      <c r="AA22" s="171">
        <f>Y22*IF(UE!$F19=0,0,VLOOKUP(UE!$F19,Parametros!$B$6:$K$12,6,FALSE))</f>
        <v>0</v>
      </c>
      <c r="AB22" s="171">
        <f>UE!O19</f>
        <v>0</v>
      </c>
      <c r="AC22" s="171">
        <f>IF(UE!O19=0,0,VLOOKUP(UE!O19,Caracteristicas!$B$36:$I$40,8))</f>
        <v>0</v>
      </c>
      <c r="AD22" s="171">
        <f>AC22*IF(UE!$F19=0,0,VLOOKUP(UE!$F19,Parametros!$B$6:$K$12,4,FALSE))</f>
        <v>0</v>
      </c>
      <c r="AE22" s="171">
        <f>AC22*IF(UE!$F19=0,0,VLOOKUP(UE!$F19,Parametros!$B$6:$K$12,6,FALSE))</f>
        <v>0</v>
      </c>
      <c r="AF22" s="171">
        <f t="shared" si="2"/>
        <v>0</v>
      </c>
      <c r="AG22" s="171">
        <f t="shared" si="3"/>
        <v>0</v>
      </c>
      <c r="AH22" s="171">
        <f t="shared" si="4"/>
        <v>0</v>
      </c>
      <c r="AJ22" s="158">
        <f>+UE!F19</f>
        <v>0</v>
      </c>
      <c r="AK22" s="172">
        <f>+UE!G19</f>
        <v>0</v>
      </c>
      <c r="AL22" s="172">
        <f>+UE!H19</f>
        <v>0</v>
      </c>
    </row>
    <row r="23" spans="2:38">
      <c r="B23" s="37" t="str">
        <f>UE!B20</f>
        <v>UE016</v>
      </c>
      <c r="C23" s="162" t="str">
        <f>"" &amp; UE!C20</f>
        <v/>
      </c>
      <c r="D23" s="171">
        <f>UE!I20</f>
        <v>0</v>
      </c>
      <c r="E23" s="171">
        <f>IF(UE!I20=0,0,VLOOKUP(UE!I20,Caracteristicas!$B$36:$C$40,2))</f>
        <v>0</v>
      </c>
      <c r="F23" s="171">
        <f>E23*IF(UE!$F20=0,0,VLOOKUP(UE!$F20,Parametros!$B$6:$K$12,4,FALSE))</f>
        <v>0</v>
      </c>
      <c r="G23" s="171">
        <f>E23*IF(UE!$F20=0,0,VLOOKUP(UE!$F20,Parametros!$B$6:$K$12,6,FALSE))</f>
        <v>0</v>
      </c>
      <c r="H23" s="171">
        <f>UE!J20</f>
        <v>0</v>
      </c>
      <c r="I23" s="171">
        <f>IF(UE!J20=0,0,VLOOKUP(UE!J20,Caracteristicas!$B$36:$D$40,3))</f>
        <v>0</v>
      </c>
      <c r="J23" s="171">
        <f>I23*IF(UE!$F20=0,0,VLOOKUP(UE!$F20,Parametros!$B$6:$K$12,4,FALSE))</f>
        <v>0</v>
      </c>
      <c r="K23" s="171">
        <f>I23*IF(UE!$F20=0,0,VLOOKUP(UE!$F20,Parametros!$B$6:$K$12,6,FALSE))</f>
        <v>0</v>
      </c>
      <c r="L23" s="171">
        <f>UE!K20</f>
        <v>0</v>
      </c>
      <c r="M23" s="171">
        <f>IF(UE!K20=0,0,VLOOKUP(UE!K20,Caracteristicas!$B$36:$E$40,4))</f>
        <v>0</v>
      </c>
      <c r="N23" s="171">
        <f>M23*IF(UE!$F20=0,0,VLOOKUP(UE!$F20,Parametros!$B$6:$K$12,4,FALSE))</f>
        <v>0</v>
      </c>
      <c r="O23" s="171">
        <f>M23*IF(UE!$F20=0,0,VLOOKUP(UE!$F20,Parametros!$B$6:$K$12,6,FALSE))</f>
        <v>0</v>
      </c>
      <c r="P23" s="171">
        <f>UE!L20</f>
        <v>0</v>
      </c>
      <c r="Q23" s="171">
        <f>IF(UE!L20=0,0,VLOOKUP(UE!L20,Caracteristicas!$B$36:$H$40,5))</f>
        <v>0</v>
      </c>
      <c r="R23" s="171">
        <f>Q23*IF(UE!$F20=0,0,VLOOKUP(UE!$F20,Parametros!$B$6:$K$12,4,FALSE))</f>
        <v>0</v>
      </c>
      <c r="S23" s="171">
        <f>Q23*IF(UE!$F20=0,0,VLOOKUP(UE!$F20,Parametros!$B$6:$K$12,6,FALSE))</f>
        <v>0</v>
      </c>
      <c r="T23" s="171">
        <f>UE!M20</f>
        <v>0</v>
      </c>
      <c r="U23" s="171">
        <f>IF(UE!M20=0,0,VLOOKUP(UE!M20,Caracteristicas!$B$36:$H$40,6))</f>
        <v>0</v>
      </c>
      <c r="V23" s="171">
        <f>U23*IF(UE!$F20=0,0,VLOOKUP(UE!$F20,Parametros!$B$6:$K$12,4,FALSE))</f>
        <v>0</v>
      </c>
      <c r="W23" s="171">
        <f>U23*IF(UE!$F20=0,0,VLOOKUP(UE!$F20,Parametros!$B$6:$K$12,6,FALSE))</f>
        <v>0</v>
      </c>
      <c r="X23" s="171">
        <f>UE!N20</f>
        <v>0</v>
      </c>
      <c r="Y23" s="171">
        <f>IF(UE!N20=0,0,VLOOKUP(UE!N20,Caracteristicas!$B$36:$H$40,7))</f>
        <v>0</v>
      </c>
      <c r="Z23" s="171">
        <f>Y23*IF(UE!$F20=0,0,VLOOKUP(UE!$F20,Parametros!$B$6:$K$12,4,FALSE))</f>
        <v>0</v>
      </c>
      <c r="AA23" s="171">
        <f>Y23*IF(UE!$F20=0,0,VLOOKUP(UE!$F20,Parametros!$B$6:$K$12,6,FALSE))</f>
        <v>0</v>
      </c>
      <c r="AB23" s="171">
        <f>UE!O20</f>
        <v>0</v>
      </c>
      <c r="AC23" s="171">
        <f>IF(UE!O20=0,0,VLOOKUP(UE!O20,Caracteristicas!$B$36:$I$40,8))</f>
        <v>0</v>
      </c>
      <c r="AD23" s="171">
        <f>AC23*IF(UE!$F20=0,0,VLOOKUP(UE!$F20,Parametros!$B$6:$K$12,4,FALSE))</f>
        <v>0</v>
      </c>
      <c r="AE23" s="171">
        <f>AC23*IF(UE!$F20=0,0,VLOOKUP(UE!$F20,Parametros!$B$6:$K$12,6,FALSE))</f>
        <v>0</v>
      </c>
      <c r="AF23" s="171">
        <f t="shared" si="2"/>
        <v>0</v>
      </c>
      <c r="AG23" s="171">
        <f t="shared" si="3"/>
        <v>0</v>
      </c>
      <c r="AH23" s="171">
        <f t="shared" si="4"/>
        <v>0</v>
      </c>
      <c r="AJ23" s="158">
        <f>+UE!F20</f>
        <v>0</v>
      </c>
      <c r="AK23" s="172">
        <f>+UE!G20</f>
        <v>0</v>
      </c>
      <c r="AL23" s="172">
        <f>+UE!H20</f>
        <v>0</v>
      </c>
    </row>
    <row r="24" spans="2:38">
      <c r="B24" s="37" t="str">
        <f>UE!B21</f>
        <v>UE017</v>
      </c>
      <c r="C24" s="162" t="str">
        <f>"" &amp; UE!C21</f>
        <v/>
      </c>
      <c r="D24" s="171">
        <f>UE!I21</f>
        <v>0</v>
      </c>
      <c r="E24" s="171">
        <f>IF(UE!I21=0,0,VLOOKUP(UE!I21,Caracteristicas!$B$36:$C$40,2))</f>
        <v>0</v>
      </c>
      <c r="F24" s="171">
        <f>E24*IF(UE!$F21=0,0,VLOOKUP(UE!$F21,Parametros!$B$6:$K$12,4,FALSE))</f>
        <v>0</v>
      </c>
      <c r="G24" s="171">
        <f>E24*IF(UE!$F21=0,0,VLOOKUP(UE!$F21,Parametros!$B$6:$K$12,6,FALSE))</f>
        <v>0</v>
      </c>
      <c r="H24" s="171">
        <f>UE!J21</f>
        <v>0</v>
      </c>
      <c r="I24" s="171">
        <f>IF(UE!J21=0,0,VLOOKUP(UE!J21,Caracteristicas!$B$36:$D$40,3))</f>
        <v>0</v>
      </c>
      <c r="J24" s="171">
        <f>I24*IF(UE!$F21=0,0,VLOOKUP(UE!$F21,Parametros!$B$6:$K$12,4,FALSE))</f>
        <v>0</v>
      </c>
      <c r="K24" s="171">
        <f>I24*IF(UE!$F21=0,0,VLOOKUP(UE!$F21,Parametros!$B$6:$K$12,6,FALSE))</f>
        <v>0</v>
      </c>
      <c r="L24" s="171">
        <f>UE!K21</f>
        <v>0</v>
      </c>
      <c r="M24" s="171">
        <f>IF(UE!K21=0,0,VLOOKUP(UE!K21,Caracteristicas!$B$36:$E$40,4))</f>
        <v>0</v>
      </c>
      <c r="N24" s="171">
        <f>M24*IF(UE!$F21=0,0,VLOOKUP(UE!$F21,Parametros!$B$6:$K$12,4,FALSE))</f>
        <v>0</v>
      </c>
      <c r="O24" s="171">
        <f>M24*IF(UE!$F21=0,0,VLOOKUP(UE!$F21,Parametros!$B$6:$K$12,6,FALSE))</f>
        <v>0</v>
      </c>
      <c r="P24" s="171">
        <f>UE!L21</f>
        <v>0</v>
      </c>
      <c r="Q24" s="171">
        <f>IF(UE!L21=0,0,VLOOKUP(UE!L21,Caracteristicas!$B$36:$H$40,5))</f>
        <v>0</v>
      </c>
      <c r="R24" s="171">
        <f>Q24*IF(UE!$F21=0,0,VLOOKUP(UE!$F21,Parametros!$B$6:$K$12,4,FALSE))</f>
        <v>0</v>
      </c>
      <c r="S24" s="171">
        <f>Q24*IF(UE!$F21=0,0,VLOOKUP(UE!$F21,Parametros!$B$6:$K$12,6,FALSE))</f>
        <v>0</v>
      </c>
      <c r="T24" s="171">
        <f>UE!M21</f>
        <v>0</v>
      </c>
      <c r="U24" s="171">
        <f>IF(UE!M21=0,0,VLOOKUP(UE!M21,Caracteristicas!$B$36:$H$40,6))</f>
        <v>0</v>
      </c>
      <c r="V24" s="171">
        <f>U24*IF(UE!$F21=0,0,VLOOKUP(UE!$F21,Parametros!$B$6:$K$12,4,FALSE))</f>
        <v>0</v>
      </c>
      <c r="W24" s="171">
        <f>U24*IF(UE!$F21=0,0,VLOOKUP(UE!$F21,Parametros!$B$6:$K$12,6,FALSE))</f>
        <v>0</v>
      </c>
      <c r="X24" s="171">
        <f>UE!N21</f>
        <v>0</v>
      </c>
      <c r="Y24" s="171">
        <f>IF(UE!N21=0,0,VLOOKUP(UE!N21,Caracteristicas!$B$36:$H$40,7))</f>
        <v>0</v>
      </c>
      <c r="Z24" s="171">
        <f>Y24*IF(UE!$F21=0,0,VLOOKUP(UE!$F21,Parametros!$B$6:$K$12,4,FALSE))</f>
        <v>0</v>
      </c>
      <c r="AA24" s="171">
        <f>Y24*IF(UE!$F21=0,0,VLOOKUP(UE!$F21,Parametros!$B$6:$K$12,6,FALSE))</f>
        <v>0</v>
      </c>
      <c r="AB24" s="171">
        <f>UE!O21</f>
        <v>0</v>
      </c>
      <c r="AC24" s="171">
        <f>IF(UE!O21=0,0,VLOOKUP(UE!O21,Caracteristicas!$B$36:$I$40,8))</f>
        <v>0</v>
      </c>
      <c r="AD24" s="171">
        <f>AC24*IF(UE!$F21=0,0,VLOOKUP(UE!$F21,Parametros!$B$6:$K$12,4,FALSE))</f>
        <v>0</v>
      </c>
      <c r="AE24" s="171">
        <f>AC24*IF(UE!$F21=0,0,VLOOKUP(UE!$F21,Parametros!$B$6:$K$12,6,FALSE))</f>
        <v>0</v>
      </c>
      <c r="AF24" s="171">
        <f t="shared" si="2"/>
        <v>0</v>
      </c>
      <c r="AG24" s="171">
        <f t="shared" si="3"/>
        <v>0</v>
      </c>
      <c r="AH24" s="171">
        <f t="shared" si="4"/>
        <v>0</v>
      </c>
      <c r="AJ24" s="158">
        <f>+UE!F21</f>
        <v>0</v>
      </c>
      <c r="AK24" s="172">
        <f>+UE!G21</f>
        <v>0</v>
      </c>
      <c r="AL24" s="172">
        <f>+UE!H21</f>
        <v>0</v>
      </c>
    </row>
    <row r="25" spans="2:38">
      <c r="B25" s="37" t="str">
        <f>UE!B22</f>
        <v>UE018</v>
      </c>
      <c r="C25" s="162" t="str">
        <f>"" &amp; UE!C22</f>
        <v/>
      </c>
      <c r="D25" s="171">
        <f>UE!I22</f>
        <v>0</v>
      </c>
      <c r="E25" s="171">
        <f>IF(UE!I22=0,0,VLOOKUP(UE!I22,Caracteristicas!$B$36:$C$40,2))</f>
        <v>0</v>
      </c>
      <c r="F25" s="171">
        <f>E25*IF(UE!$F22=0,0,VLOOKUP(UE!$F22,Parametros!$B$6:$K$12,4,FALSE))</f>
        <v>0</v>
      </c>
      <c r="G25" s="171">
        <f>E25*IF(UE!$F22=0,0,VLOOKUP(UE!$F22,Parametros!$B$6:$K$12,6,FALSE))</f>
        <v>0</v>
      </c>
      <c r="H25" s="171">
        <f>UE!J22</f>
        <v>0</v>
      </c>
      <c r="I25" s="171">
        <f>IF(UE!J22=0,0,VLOOKUP(UE!J22,Caracteristicas!$B$36:$D$40,3))</f>
        <v>0</v>
      </c>
      <c r="J25" s="171">
        <f>I25*IF(UE!$F22=0,0,VLOOKUP(UE!$F22,Parametros!$B$6:$K$12,4,FALSE))</f>
        <v>0</v>
      </c>
      <c r="K25" s="171">
        <f>I25*IF(UE!$F22=0,0,VLOOKUP(UE!$F22,Parametros!$B$6:$K$12,6,FALSE))</f>
        <v>0</v>
      </c>
      <c r="L25" s="171">
        <f>UE!K22</f>
        <v>0</v>
      </c>
      <c r="M25" s="171">
        <f>IF(UE!K22=0,0,VLOOKUP(UE!K22,Caracteristicas!$B$36:$E$40,4))</f>
        <v>0</v>
      </c>
      <c r="N25" s="171">
        <f>M25*IF(UE!$F22=0,0,VLOOKUP(UE!$F22,Parametros!$B$6:$K$12,4,FALSE))</f>
        <v>0</v>
      </c>
      <c r="O25" s="171">
        <f>M25*IF(UE!$F22=0,0,VLOOKUP(UE!$F22,Parametros!$B$6:$K$12,6,FALSE))</f>
        <v>0</v>
      </c>
      <c r="P25" s="171">
        <f>UE!L22</f>
        <v>0</v>
      </c>
      <c r="Q25" s="171">
        <f>IF(UE!L22=0,0,VLOOKUP(UE!L22,Caracteristicas!$B$36:$H$40,5))</f>
        <v>0</v>
      </c>
      <c r="R25" s="171">
        <f>Q25*IF(UE!$F22=0,0,VLOOKUP(UE!$F22,Parametros!$B$6:$K$12,4,FALSE))</f>
        <v>0</v>
      </c>
      <c r="S25" s="171">
        <f>Q25*IF(UE!$F22=0,0,VLOOKUP(UE!$F22,Parametros!$B$6:$K$12,6,FALSE))</f>
        <v>0</v>
      </c>
      <c r="T25" s="171">
        <f>UE!M22</f>
        <v>0</v>
      </c>
      <c r="U25" s="171">
        <f>IF(UE!M22=0,0,VLOOKUP(UE!M22,Caracteristicas!$B$36:$H$40,6))</f>
        <v>0</v>
      </c>
      <c r="V25" s="171">
        <f>U25*IF(UE!$F22=0,0,VLOOKUP(UE!$F22,Parametros!$B$6:$K$12,4,FALSE))</f>
        <v>0</v>
      </c>
      <c r="W25" s="171">
        <f>U25*IF(UE!$F22=0,0,VLOOKUP(UE!$F22,Parametros!$B$6:$K$12,6,FALSE))</f>
        <v>0</v>
      </c>
      <c r="X25" s="171">
        <f>UE!N22</f>
        <v>0</v>
      </c>
      <c r="Y25" s="171">
        <f>IF(UE!N22=0,0,VLOOKUP(UE!N22,Caracteristicas!$B$36:$H$40,7))</f>
        <v>0</v>
      </c>
      <c r="Z25" s="171">
        <f>Y25*IF(UE!$F22=0,0,VLOOKUP(UE!$F22,Parametros!$B$6:$K$12,4,FALSE))</f>
        <v>0</v>
      </c>
      <c r="AA25" s="171">
        <f>Y25*IF(UE!$F22=0,0,VLOOKUP(UE!$F22,Parametros!$B$6:$K$12,6,FALSE))</f>
        <v>0</v>
      </c>
      <c r="AB25" s="171">
        <f>UE!O22</f>
        <v>0</v>
      </c>
      <c r="AC25" s="171">
        <f>IF(UE!O22=0,0,VLOOKUP(UE!O22,Caracteristicas!$B$36:$I$40,8))</f>
        <v>0</v>
      </c>
      <c r="AD25" s="171">
        <f>AC25*IF(UE!$F22=0,0,VLOOKUP(UE!$F22,Parametros!$B$6:$K$12,4,FALSE))</f>
        <v>0</v>
      </c>
      <c r="AE25" s="171">
        <f>AC25*IF(UE!$F22=0,0,VLOOKUP(UE!$F22,Parametros!$B$6:$K$12,6,FALSE))</f>
        <v>0</v>
      </c>
      <c r="AF25" s="171">
        <f t="shared" si="2"/>
        <v>0</v>
      </c>
      <c r="AG25" s="171">
        <f t="shared" si="3"/>
        <v>0</v>
      </c>
      <c r="AH25" s="171">
        <f t="shared" si="4"/>
        <v>0</v>
      </c>
      <c r="AJ25" s="158">
        <f>+UE!F22</f>
        <v>0</v>
      </c>
      <c r="AK25" s="172">
        <f>+UE!G22</f>
        <v>0</v>
      </c>
      <c r="AL25" s="172">
        <f>+UE!H22</f>
        <v>0</v>
      </c>
    </row>
    <row r="26" spans="2:38">
      <c r="B26" s="37" t="str">
        <f>UE!B23</f>
        <v>UE019</v>
      </c>
      <c r="C26" s="162" t="str">
        <f>"" &amp; UE!C23</f>
        <v/>
      </c>
      <c r="D26" s="171">
        <f>UE!I23</f>
        <v>0</v>
      </c>
      <c r="E26" s="171">
        <f>IF(UE!I23=0,0,VLOOKUP(UE!I23,Caracteristicas!$B$36:$C$40,2))</f>
        <v>0</v>
      </c>
      <c r="F26" s="171">
        <f>E26*IF(UE!$F23=0,0,VLOOKUP(UE!$F23,Parametros!$B$6:$K$12,4,FALSE))</f>
        <v>0</v>
      </c>
      <c r="G26" s="171">
        <f>E26*IF(UE!$F23=0,0,VLOOKUP(UE!$F23,Parametros!$B$6:$K$12,6,FALSE))</f>
        <v>0</v>
      </c>
      <c r="H26" s="171">
        <f>UE!J23</f>
        <v>0</v>
      </c>
      <c r="I26" s="171">
        <f>IF(UE!J23=0,0,VLOOKUP(UE!J23,Caracteristicas!$B$36:$D$40,3))</f>
        <v>0</v>
      </c>
      <c r="J26" s="171">
        <f>I26*IF(UE!$F23=0,0,VLOOKUP(UE!$F23,Parametros!$B$6:$K$12,4,FALSE))</f>
        <v>0</v>
      </c>
      <c r="K26" s="171">
        <f>I26*IF(UE!$F23=0,0,VLOOKUP(UE!$F23,Parametros!$B$6:$K$12,6,FALSE))</f>
        <v>0</v>
      </c>
      <c r="L26" s="171">
        <f>UE!K23</f>
        <v>0</v>
      </c>
      <c r="M26" s="171">
        <f>IF(UE!K23=0,0,VLOOKUP(UE!K23,Caracteristicas!$B$36:$E$40,4))</f>
        <v>0</v>
      </c>
      <c r="N26" s="171">
        <f>M26*IF(UE!$F23=0,0,VLOOKUP(UE!$F23,Parametros!$B$6:$K$12,4,FALSE))</f>
        <v>0</v>
      </c>
      <c r="O26" s="171">
        <f>M26*IF(UE!$F23=0,0,VLOOKUP(UE!$F23,Parametros!$B$6:$K$12,6,FALSE))</f>
        <v>0</v>
      </c>
      <c r="P26" s="171">
        <f>UE!L23</f>
        <v>0</v>
      </c>
      <c r="Q26" s="171">
        <f>IF(UE!L23=0,0,VLOOKUP(UE!L23,Caracteristicas!$B$36:$H$40,5))</f>
        <v>0</v>
      </c>
      <c r="R26" s="171">
        <f>Q26*IF(UE!$F23=0,0,VLOOKUP(UE!$F23,Parametros!$B$6:$K$12,4,FALSE))</f>
        <v>0</v>
      </c>
      <c r="S26" s="171">
        <f>Q26*IF(UE!$F23=0,0,VLOOKUP(UE!$F23,Parametros!$B$6:$K$12,6,FALSE))</f>
        <v>0</v>
      </c>
      <c r="T26" s="171">
        <f>UE!M23</f>
        <v>0</v>
      </c>
      <c r="U26" s="171">
        <f>IF(UE!M23=0,0,VLOOKUP(UE!M23,Caracteristicas!$B$36:$H$40,6))</f>
        <v>0</v>
      </c>
      <c r="V26" s="171">
        <f>U26*IF(UE!$F23=0,0,VLOOKUP(UE!$F23,Parametros!$B$6:$K$12,4,FALSE))</f>
        <v>0</v>
      </c>
      <c r="W26" s="171">
        <f>U26*IF(UE!$F23=0,0,VLOOKUP(UE!$F23,Parametros!$B$6:$K$12,6,FALSE))</f>
        <v>0</v>
      </c>
      <c r="X26" s="171">
        <f>UE!N23</f>
        <v>0</v>
      </c>
      <c r="Y26" s="171">
        <f>IF(UE!N23=0,0,VLOOKUP(UE!N23,Caracteristicas!$B$36:$H$40,7))</f>
        <v>0</v>
      </c>
      <c r="Z26" s="171">
        <f>Y26*IF(UE!$F23=0,0,VLOOKUP(UE!$F23,Parametros!$B$6:$K$12,4,FALSE))</f>
        <v>0</v>
      </c>
      <c r="AA26" s="171">
        <f>Y26*IF(UE!$F23=0,0,VLOOKUP(UE!$F23,Parametros!$B$6:$K$12,6,FALSE))</f>
        <v>0</v>
      </c>
      <c r="AB26" s="171">
        <f>UE!O23</f>
        <v>0</v>
      </c>
      <c r="AC26" s="171">
        <f>IF(UE!O23=0,0,VLOOKUP(UE!O23,Caracteristicas!$B$36:$I$40,8))</f>
        <v>0</v>
      </c>
      <c r="AD26" s="171">
        <f>AC26*IF(UE!$F23=0,0,VLOOKUP(UE!$F23,Parametros!$B$6:$K$12,4,FALSE))</f>
        <v>0</v>
      </c>
      <c r="AE26" s="171">
        <f>AC26*IF(UE!$F23=0,0,VLOOKUP(UE!$F23,Parametros!$B$6:$K$12,6,FALSE))</f>
        <v>0</v>
      </c>
      <c r="AF26" s="171">
        <f t="shared" si="2"/>
        <v>0</v>
      </c>
      <c r="AG26" s="171">
        <f t="shared" si="3"/>
        <v>0</v>
      </c>
      <c r="AH26" s="171">
        <f t="shared" si="4"/>
        <v>0</v>
      </c>
      <c r="AJ26" s="158">
        <f>+UE!F23</f>
        <v>0</v>
      </c>
      <c r="AK26" s="172">
        <f>+UE!G23</f>
        <v>0</v>
      </c>
      <c r="AL26" s="172">
        <f>+UE!H23</f>
        <v>0</v>
      </c>
    </row>
    <row r="27" spans="2:38">
      <c r="B27" s="37" t="str">
        <f>UE!B24</f>
        <v>UE020</v>
      </c>
      <c r="C27" s="162" t="str">
        <f>"" &amp; UE!C24</f>
        <v/>
      </c>
      <c r="D27" s="171">
        <f>UE!I24</f>
        <v>0</v>
      </c>
      <c r="E27" s="171">
        <f>IF(UE!I24=0,0,VLOOKUP(UE!I24,Caracteristicas!$B$36:$C$40,2))</f>
        <v>0</v>
      </c>
      <c r="F27" s="171">
        <f>E27*IF(UE!$F24=0,0,VLOOKUP(UE!$F24,Parametros!$B$6:$K$12,4,FALSE))</f>
        <v>0</v>
      </c>
      <c r="G27" s="171">
        <f>E27*IF(UE!$F24=0,0,VLOOKUP(UE!$F24,Parametros!$B$6:$K$12,6,FALSE))</f>
        <v>0</v>
      </c>
      <c r="H27" s="171">
        <f>UE!J24</f>
        <v>0</v>
      </c>
      <c r="I27" s="171">
        <f>IF(UE!J24=0,0,VLOOKUP(UE!J24,Caracteristicas!$B$36:$D$40,3))</f>
        <v>0</v>
      </c>
      <c r="J27" s="171">
        <f>I27*IF(UE!$F24=0,0,VLOOKUP(UE!$F24,Parametros!$B$6:$K$12,4,FALSE))</f>
        <v>0</v>
      </c>
      <c r="K27" s="171">
        <f>I27*IF(UE!$F24=0,0,VLOOKUP(UE!$F24,Parametros!$B$6:$K$12,6,FALSE))</f>
        <v>0</v>
      </c>
      <c r="L27" s="171">
        <f>UE!K24</f>
        <v>0</v>
      </c>
      <c r="M27" s="171">
        <f>IF(UE!K24=0,0,VLOOKUP(UE!K24,Caracteristicas!$B$36:$E$40,4))</f>
        <v>0</v>
      </c>
      <c r="N27" s="171">
        <f>M27*IF(UE!$F24=0,0,VLOOKUP(UE!$F24,Parametros!$B$6:$K$12,4,FALSE))</f>
        <v>0</v>
      </c>
      <c r="O27" s="171">
        <f>M27*IF(UE!$F24=0,0,VLOOKUP(UE!$F24,Parametros!$B$6:$K$12,6,FALSE))</f>
        <v>0</v>
      </c>
      <c r="P27" s="171">
        <f>UE!L24</f>
        <v>0</v>
      </c>
      <c r="Q27" s="171">
        <f>IF(UE!L24=0,0,VLOOKUP(UE!L24,Caracteristicas!$B$36:$H$40,5))</f>
        <v>0</v>
      </c>
      <c r="R27" s="171">
        <f>Q27*IF(UE!$F24=0,0,VLOOKUP(UE!$F24,Parametros!$B$6:$K$12,4,FALSE))</f>
        <v>0</v>
      </c>
      <c r="S27" s="171">
        <f>Q27*IF(UE!$F24=0,0,VLOOKUP(UE!$F24,Parametros!$B$6:$K$12,6,FALSE))</f>
        <v>0</v>
      </c>
      <c r="T27" s="171">
        <f>UE!M24</f>
        <v>0</v>
      </c>
      <c r="U27" s="171">
        <f>IF(UE!M24=0,0,VLOOKUP(UE!M24,Caracteristicas!$B$36:$H$40,6))</f>
        <v>0</v>
      </c>
      <c r="V27" s="171">
        <f>U27*IF(UE!$F24=0,0,VLOOKUP(UE!$F24,Parametros!$B$6:$K$12,4,FALSE))</f>
        <v>0</v>
      </c>
      <c r="W27" s="171">
        <f>U27*IF(UE!$F24=0,0,VLOOKUP(UE!$F24,Parametros!$B$6:$K$12,6,FALSE))</f>
        <v>0</v>
      </c>
      <c r="X27" s="171">
        <f>UE!N24</f>
        <v>0</v>
      </c>
      <c r="Y27" s="171">
        <f>IF(UE!N24=0,0,VLOOKUP(UE!N24,Caracteristicas!$B$36:$H$40,7))</f>
        <v>0</v>
      </c>
      <c r="Z27" s="171">
        <f>Y27*IF(UE!$F24=0,0,VLOOKUP(UE!$F24,Parametros!$B$6:$K$12,4,FALSE))</f>
        <v>0</v>
      </c>
      <c r="AA27" s="171">
        <f>Y27*IF(UE!$F24=0,0,VLOOKUP(UE!$F24,Parametros!$B$6:$K$12,6,FALSE))</f>
        <v>0</v>
      </c>
      <c r="AB27" s="171">
        <f>UE!O24</f>
        <v>0</v>
      </c>
      <c r="AC27" s="171">
        <f>IF(UE!O24=0,0,VLOOKUP(UE!O24,Caracteristicas!$B$36:$I$40,8))</f>
        <v>0</v>
      </c>
      <c r="AD27" s="171">
        <f>AC27*IF(UE!$F24=0,0,VLOOKUP(UE!$F24,Parametros!$B$6:$K$12,4,FALSE))</f>
        <v>0</v>
      </c>
      <c r="AE27" s="171">
        <f>AC27*IF(UE!$F24=0,0,VLOOKUP(UE!$F24,Parametros!$B$6:$K$12,6,FALSE))</f>
        <v>0</v>
      </c>
      <c r="AF27" s="171">
        <f t="shared" si="2"/>
        <v>0</v>
      </c>
      <c r="AG27" s="171">
        <f t="shared" si="3"/>
        <v>0</v>
      </c>
      <c r="AH27" s="171">
        <f t="shared" si="4"/>
        <v>0</v>
      </c>
      <c r="AJ27" s="158">
        <f>+UE!F24</f>
        <v>0</v>
      </c>
      <c r="AK27" s="172">
        <f>+UE!G24</f>
        <v>0</v>
      </c>
      <c r="AL27" s="172">
        <f>+UE!H24</f>
        <v>0</v>
      </c>
    </row>
    <row r="28" spans="2:38">
      <c r="B28" s="37" t="str">
        <f>UE!B25</f>
        <v>UE021</v>
      </c>
      <c r="C28" s="162" t="str">
        <f>"" &amp; UE!C25</f>
        <v/>
      </c>
      <c r="D28" s="171">
        <f>UE!I25</f>
        <v>0</v>
      </c>
      <c r="E28" s="171">
        <f>IF(UE!I25=0,0,VLOOKUP(UE!I25,Caracteristicas!$B$36:$C$40,2))</f>
        <v>0</v>
      </c>
      <c r="F28" s="171">
        <f>E28*IF(UE!$F25=0,0,VLOOKUP(UE!$F25,Parametros!$B$6:$K$12,4,FALSE))</f>
        <v>0</v>
      </c>
      <c r="G28" s="171">
        <f>E28*IF(UE!$F25=0,0,VLOOKUP(UE!$F25,Parametros!$B$6:$K$12,6,FALSE))</f>
        <v>0</v>
      </c>
      <c r="H28" s="171">
        <f>UE!J25</f>
        <v>0</v>
      </c>
      <c r="I28" s="171">
        <f>IF(UE!J25=0,0,VLOOKUP(UE!J25,Caracteristicas!$B$36:$D$40,3))</f>
        <v>0</v>
      </c>
      <c r="J28" s="171">
        <f>I28*IF(UE!$F25=0,0,VLOOKUP(UE!$F25,Parametros!$B$6:$K$12,4,FALSE))</f>
        <v>0</v>
      </c>
      <c r="K28" s="171">
        <f>I28*IF(UE!$F25=0,0,VLOOKUP(UE!$F25,Parametros!$B$6:$K$12,6,FALSE))</f>
        <v>0</v>
      </c>
      <c r="L28" s="171">
        <f>UE!K25</f>
        <v>0</v>
      </c>
      <c r="M28" s="171">
        <f>IF(UE!K25=0,0,VLOOKUP(UE!K25,Caracteristicas!$B$36:$E$40,4))</f>
        <v>0</v>
      </c>
      <c r="N28" s="171">
        <f>M28*IF(UE!$F25=0,0,VLOOKUP(UE!$F25,Parametros!$B$6:$K$12,4,FALSE))</f>
        <v>0</v>
      </c>
      <c r="O28" s="171">
        <f>M28*IF(UE!$F25=0,0,VLOOKUP(UE!$F25,Parametros!$B$6:$K$12,6,FALSE))</f>
        <v>0</v>
      </c>
      <c r="P28" s="171">
        <f>UE!L25</f>
        <v>0</v>
      </c>
      <c r="Q28" s="171">
        <f>IF(UE!L25=0,0,VLOOKUP(UE!L25,Caracteristicas!$B$36:$H$40,5))</f>
        <v>0</v>
      </c>
      <c r="R28" s="171">
        <f>Q28*IF(UE!$F25=0,0,VLOOKUP(UE!$F25,Parametros!$B$6:$K$12,4,FALSE))</f>
        <v>0</v>
      </c>
      <c r="S28" s="171">
        <f>Q28*IF(UE!$F25=0,0,VLOOKUP(UE!$F25,Parametros!$B$6:$K$12,6,FALSE))</f>
        <v>0</v>
      </c>
      <c r="T28" s="171">
        <f>UE!M25</f>
        <v>0</v>
      </c>
      <c r="U28" s="171">
        <f>IF(UE!M25=0,0,VLOOKUP(UE!M25,Caracteristicas!$B$36:$H$40,6))</f>
        <v>0</v>
      </c>
      <c r="V28" s="171">
        <f>U28*IF(UE!$F25=0,0,VLOOKUP(UE!$F25,Parametros!$B$6:$K$12,4,FALSE))</f>
        <v>0</v>
      </c>
      <c r="W28" s="171">
        <f>U28*IF(UE!$F25=0,0,VLOOKUP(UE!$F25,Parametros!$B$6:$K$12,6,FALSE))</f>
        <v>0</v>
      </c>
      <c r="X28" s="171">
        <f>UE!N25</f>
        <v>0</v>
      </c>
      <c r="Y28" s="171">
        <f>IF(UE!N25=0,0,VLOOKUP(UE!N25,Caracteristicas!$B$36:$H$40,7))</f>
        <v>0</v>
      </c>
      <c r="Z28" s="171">
        <f>Y28*IF(UE!$F25=0,0,VLOOKUP(UE!$F25,Parametros!$B$6:$K$12,4,FALSE))</f>
        <v>0</v>
      </c>
      <c r="AA28" s="171">
        <f>Y28*IF(UE!$F25=0,0,VLOOKUP(UE!$F25,Parametros!$B$6:$K$12,6,FALSE))</f>
        <v>0</v>
      </c>
      <c r="AB28" s="171">
        <f>UE!O25</f>
        <v>0</v>
      </c>
      <c r="AC28" s="171">
        <f>IF(UE!O25=0,0,VLOOKUP(UE!O25,Caracteristicas!$B$36:$I$40,8))</f>
        <v>0</v>
      </c>
      <c r="AD28" s="171">
        <f>AC28*IF(UE!$F25=0,0,VLOOKUP(UE!$F25,Parametros!$B$6:$K$12,4,FALSE))</f>
        <v>0</v>
      </c>
      <c r="AE28" s="171">
        <f>AC28*IF(UE!$F25=0,0,VLOOKUP(UE!$F25,Parametros!$B$6:$K$12,6,FALSE))</f>
        <v>0</v>
      </c>
      <c r="AF28" s="171">
        <f t="shared" si="2"/>
        <v>0</v>
      </c>
      <c r="AG28" s="171">
        <f t="shared" si="3"/>
        <v>0</v>
      </c>
      <c r="AH28" s="171">
        <f t="shared" si="4"/>
        <v>0</v>
      </c>
      <c r="AJ28" s="158">
        <f>+UE!F25</f>
        <v>0</v>
      </c>
      <c r="AK28" s="172">
        <f>+UE!G25</f>
        <v>0</v>
      </c>
      <c r="AL28" s="172">
        <f>+UE!H25</f>
        <v>0</v>
      </c>
    </row>
    <row r="29" spans="2:38">
      <c r="B29" s="37" t="str">
        <f>UE!B26</f>
        <v>UE022</v>
      </c>
      <c r="C29" s="162" t="str">
        <f>"" &amp; UE!C26</f>
        <v/>
      </c>
      <c r="D29" s="171">
        <f>UE!I26</f>
        <v>0</v>
      </c>
      <c r="E29" s="171">
        <f>IF(UE!I26=0,0,VLOOKUP(UE!I26,Caracteristicas!$B$36:$C$40,2))</f>
        <v>0</v>
      </c>
      <c r="F29" s="171">
        <f>E29*IF(UE!$F26=0,0,VLOOKUP(UE!$F26,Parametros!$B$6:$K$12,4,FALSE))</f>
        <v>0</v>
      </c>
      <c r="G29" s="171">
        <f>E29*IF(UE!$F26=0,0,VLOOKUP(UE!$F26,Parametros!$B$6:$K$12,6,FALSE))</f>
        <v>0</v>
      </c>
      <c r="H29" s="171">
        <f>UE!J26</f>
        <v>0</v>
      </c>
      <c r="I29" s="171">
        <f>IF(UE!J26=0,0,VLOOKUP(UE!J26,Caracteristicas!$B$36:$D$40,3))</f>
        <v>0</v>
      </c>
      <c r="J29" s="171">
        <f>I29*IF(UE!$F26=0,0,VLOOKUP(UE!$F26,Parametros!$B$6:$K$12,4,FALSE))</f>
        <v>0</v>
      </c>
      <c r="K29" s="171">
        <f>I29*IF(UE!$F26=0,0,VLOOKUP(UE!$F26,Parametros!$B$6:$K$12,6,FALSE))</f>
        <v>0</v>
      </c>
      <c r="L29" s="171">
        <f>UE!K26</f>
        <v>0</v>
      </c>
      <c r="M29" s="171">
        <f>IF(UE!K26=0,0,VLOOKUP(UE!K26,Caracteristicas!$B$36:$E$40,4))</f>
        <v>0</v>
      </c>
      <c r="N29" s="171">
        <f>M29*IF(UE!$F26=0,0,VLOOKUP(UE!$F26,Parametros!$B$6:$K$12,4,FALSE))</f>
        <v>0</v>
      </c>
      <c r="O29" s="171">
        <f>M29*IF(UE!$F26=0,0,VLOOKUP(UE!$F26,Parametros!$B$6:$K$12,6,FALSE))</f>
        <v>0</v>
      </c>
      <c r="P29" s="171">
        <f>UE!L26</f>
        <v>0</v>
      </c>
      <c r="Q29" s="171">
        <f>IF(UE!L26=0,0,VLOOKUP(UE!L26,Caracteristicas!$B$36:$H$40,5))</f>
        <v>0</v>
      </c>
      <c r="R29" s="171">
        <f>Q29*IF(UE!$F26=0,0,VLOOKUP(UE!$F26,Parametros!$B$6:$K$12,4,FALSE))</f>
        <v>0</v>
      </c>
      <c r="S29" s="171">
        <f>Q29*IF(UE!$F26=0,0,VLOOKUP(UE!$F26,Parametros!$B$6:$K$12,6,FALSE))</f>
        <v>0</v>
      </c>
      <c r="T29" s="171">
        <f>UE!M26</f>
        <v>0</v>
      </c>
      <c r="U29" s="171">
        <f>IF(UE!M26=0,0,VLOOKUP(UE!M26,Caracteristicas!$B$36:$H$40,6))</f>
        <v>0</v>
      </c>
      <c r="V29" s="171">
        <f>U29*IF(UE!$F26=0,0,VLOOKUP(UE!$F26,Parametros!$B$6:$K$12,4,FALSE))</f>
        <v>0</v>
      </c>
      <c r="W29" s="171">
        <f>U29*IF(UE!$F26=0,0,VLOOKUP(UE!$F26,Parametros!$B$6:$K$12,6,FALSE))</f>
        <v>0</v>
      </c>
      <c r="X29" s="171">
        <f>UE!N26</f>
        <v>0</v>
      </c>
      <c r="Y29" s="171">
        <f>IF(UE!N26=0,0,VLOOKUP(UE!N26,Caracteristicas!$B$36:$H$40,7))</f>
        <v>0</v>
      </c>
      <c r="Z29" s="171">
        <f>Y29*IF(UE!$F26=0,0,VLOOKUP(UE!$F26,Parametros!$B$6:$K$12,4,FALSE))</f>
        <v>0</v>
      </c>
      <c r="AA29" s="171">
        <f>Y29*IF(UE!$F26=0,0,VLOOKUP(UE!$F26,Parametros!$B$6:$K$12,6,FALSE))</f>
        <v>0</v>
      </c>
      <c r="AB29" s="171">
        <f>UE!O26</f>
        <v>0</v>
      </c>
      <c r="AC29" s="171">
        <f>IF(UE!O26=0,0,VLOOKUP(UE!O26,Caracteristicas!$B$36:$I$40,8))</f>
        <v>0</v>
      </c>
      <c r="AD29" s="171">
        <f>AC29*IF(UE!$F26=0,0,VLOOKUP(UE!$F26,Parametros!$B$6:$K$12,4,FALSE))</f>
        <v>0</v>
      </c>
      <c r="AE29" s="171">
        <f>AC29*IF(UE!$F26=0,0,VLOOKUP(UE!$F26,Parametros!$B$6:$K$12,6,FALSE))</f>
        <v>0</v>
      </c>
      <c r="AF29" s="171">
        <f t="shared" si="2"/>
        <v>0</v>
      </c>
      <c r="AG29" s="171">
        <f t="shared" si="3"/>
        <v>0</v>
      </c>
      <c r="AH29" s="171">
        <f t="shared" si="4"/>
        <v>0</v>
      </c>
      <c r="AJ29" s="158">
        <f>+UE!F26</f>
        <v>0</v>
      </c>
      <c r="AK29" s="172">
        <f>+UE!G26</f>
        <v>0</v>
      </c>
      <c r="AL29" s="172">
        <f>+UE!H26</f>
        <v>0</v>
      </c>
    </row>
    <row r="30" spans="2:38">
      <c r="B30" s="37" t="str">
        <f>UE!B27</f>
        <v>UE023</v>
      </c>
      <c r="C30" s="162" t="str">
        <f>"" &amp; UE!C27</f>
        <v/>
      </c>
      <c r="D30" s="171">
        <f>UE!I27</f>
        <v>0</v>
      </c>
      <c r="E30" s="171">
        <f>IF(UE!I27=0,0,VLOOKUP(UE!I27,Caracteristicas!$B$36:$C$40,2))</f>
        <v>0</v>
      </c>
      <c r="F30" s="171">
        <f>E30*IF(UE!$F27=0,0,VLOOKUP(UE!$F27,Parametros!$B$6:$K$12,4,FALSE))</f>
        <v>0</v>
      </c>
      <c r="G30" s="171">
        <f>E30*IF(UE!$F27=0,0,VLOOKUP(UE!$F27,Parametros!$B$6:$K$12,6,FALSE))</f>
        <v>0</v>
      </c>
      <c r="H30" s="171">
        <f>UE!J27</f>
        <v>0</v>
      </c>
      <c r="I30" s="171">
        <f>IF(UE!J27=0,0,VLOOKUP(UE!J27,Caracteristicas!$B$36:$D$40,3))</f>
        <v>0</v>
      </c>
      <c r="J30" s="171">
        <f>I30*IF(UE!$F27=0,0,VLOOKUP(UE!$F27,Parametros!$B$6:$K$12,4,FALSE))</f>
        <v>0</v>
      </c>
      <c r="K30" s="171">
        <f>I30*IF(UE!$F27=0,0,VLOOKUP(UE!$F27,Parametros!$B$6:$K$12,6,FALSE))</f>
        <v>0</v>
      </c>
      <c r="L30" s="171">
        <f>UE!K27</f>
        <v>0</v>
      </c>
      <c r="M30" s="171">
        <f>IF(UE!K27=0,0,VLOOKUP(UE!K27,Caracteristicas!$B$36:$E$40,4))</f>
        <v>0</v>
      </c>
      <c r="N30" s="171">
        <f>M30*IF(UE!$F27=0,0,VLOOKUP(UE!$F27,Parametros!$B$6:$K$12,4,FALSE))</f>
        <v>0</v>
      </c>
      <c r="O30" s="171">
        <f>M30*IF(UE!$F27=0,0,VLOOKUP(UE!$F27,Parametros!$B$6:$K$12,6,FALSE))</f>
        <v>0</v>
      </c>
      <c r="P30" s="171">
        <f>UE!L27</f>
        <v>0</v>
      </c>
      <c r="Q30" s="171">
        <f>IF(UE!L27=0,0,VLOOKUP(UE!L27,Caracteristicas!$B$36:$H$40,5))</f>
        <v>0</v>
      </c>
      <c r="R30" s="171">
        <f>Q30*IF(UE!$F27=0,0,VLOOKUP(UE!$F27,Parametros!$B$6:$K$12,4,FALSE))</f>
        <v>0</v>
      </c>
      <c r="S30" s="171">
        <f>Q30*IF(UE!$F27=0,0,VLOOKUP(UE!$F27,Parametros!$B$6:$K$12,6,FALSE))</f>
        <v>0</v>
      </c>
      <c r="T30" s="171">
        <f>UE!M27</f>
        <v>0</v>
      </c>
      <c r="U30" s="171">
        <f>IF(UE!M27=0,0,VLOOKUP(UE!M27,Caracteristicas!$B$36:$H$40,6))</f>
        <v>0</v>
      </c>
      <c r="V30" s="171">
        <f>U30*IF(UE!$F27=0,0,VLOOKUP(UE!$F27,Parametros!$B$6:$K$12,4,FALSE))</f>
        <v>0</v>
      </c>
      <c r="W30" s="171">
        <f>U30*IF(UE!$F27=0,0,VLOOKUP(UE!$F27,Parametros!$B$6:$K$12,6,FALSE))</f>
        <v>0</v>
      </c>
      <c r="X30" s="171">
        <f>UE!N27</f>
        <v>0</v>
      </c>
      <c r="Y30" s="171">
        <f>IF(UE!N27=0,0,VLOOKUP(UE!N27,Caracteristicas!$B$36:$H$40,7))</f>
        <v>0</v>
      </c>
      <c r="Z30" s="171">
        <f>Y30*IF(UE!$F27=0,0,VLOOKUP(UE!$F27,Parametros!$B$6:$K$12,4,FALSE))</f>
        <v>0</v>
      </c>
      <c r="AA30" s="171">
        <f>Y30*IF(UE!$F27=0,0,VLOOKUP(UE!$F27,Parametros!$B$6:$K$12,6,FALSE))</f>
        <v>0</v>
      </c>
      <c r="AB30" s="171">
        <f>UE!O27</f>
        <v>0</v>
      </c>
      <c r="AC30" s="171">
        <f>IF(UE!O27=0,0,VLOOKUP(UE!O27,Caracteristicas!$B$36:$I$40,8))</f>
        <v>0</v>
      </c>
      <c r="AD30" s="171">
        <f>AC30*IF(UE!$F27=0,0,VLOOKUP(UE!$F27,Parametros!$B$6:$K$12,4,FALSE))</f>
        <v>0</v>
      </c>
      <c r="AE30" s="171">
        <f>AC30*IF(UE!$F27=0,0,VLOOKUP(UE!$F27,Parametros!$B$6:$K$12,6,FALSE))</f>
        <v>0</v>
      </c>
      <c r="AF30" s="171">
        <f t="shared" si="2"/>
        <v>0</v>
      </c>
      <c r="AG30" s="171">
        <f t="shared" si="3"/>
        <v>0</v>
      </c>
      <c r="AH30" s="171">
        <f t="shared" si="4"/>
        <v>0</v>
      </c>
      <c r="AJ30" s="158">
        <f>+UE!F27</f>
        <v>0</v>
      </c>
      <c r="AK30" s="172">
        <f>+UE!G27</f>
        <v>0</v>
      </c>
      <c r="AL30" s="172">
        <f>+UE!H27</f>
        <v>0</v>
      </c>
    </row>
    <row r="31" spans="2:38">
      <c r="B31" s="37" t="str">
        <f>UE!B28</f>
        <v>UE024</v>
      </c>
      <c r="C31" s="162" t="str">
        <f>"" &amp; UE!C28</f>
        <v/>
      </c>
      <c r="D31" s="171">
        <f>UE!I28</f>
        <v>0</v>
      </c>
      <c r="E31" s="171">
        <f>IF(UE!I28=0,0,VLOOKUP(UE!I28,Caracteristicas!$B$36:$C$40,2))</f>
        <v>0</v>
      </c>
      <c r="F31" s="171">
        <f>E31*IF(UE!$F28=0,0,VLOOKUP(UE!$F28,Parametros!$B$6:$K$12,4,FALSE))</f>
        <v>0</v>
      </c>
      <c r="G31" s="171">
        <f>E31*IF(UE!$F28=0,0,VLOOKUP(UE!$F28,Parametros!$B$6:$K$12,6,FALSE))</f>
        <v>0</v>
      </c>
      <c r="H31" s="171">
        <f>UE!J28</f>
        <v>0</v>
      </c>
      <c r="I31" s="171">
        <f>IF(UE!J28=0,0,VLOOKUP(UE!J28,Caracteristicas!$B$36:$D$40,3))</f>
        <v>0</v>
      </c>
      <c r="J31" s="171">
        <f>I31*IF(UE!$F28=0,0,VLOOKUP(UE!$F28,Parametros!$B$6:$K$12,4,FALSE))</f>
        <v>0</v>
      </c>
      <c r="K31" s="171">
        <f>I31*IF(UE!$F28=0,0,VLOOKUP(UE!$F28,Parametros!$B$6:$K$12,6,FALSE))</f>
        <v>0</v>
      </c>
      <c r="L31" s="171">
        <f>UE!K28</f>
        <v>0</v>
      </c>
      <c r="M31" s="171">
        <f>IF(UE!K28=0,0,VLOOKUP(UE!K28,Caracteristicas!$B$36:$E$40,4))</f>
        <v>0</v>
      </c>
      <c r="N31" s="171">
        <f>M31*IF(UE!$F28=0,0,VLOOKUP(UE!$F28,Parametros!$B$6:$K$12,4,FALSE))</f>
        <v>0</v>
      </c>
      <c r="O31" s="171">
        <f>M31*IF(UE!$F28=0,0,VLOOKUP(UE!$F28,Parametros!$B$6:$K$12,6,FALSE))</f>
        <v>0</v>
      </c>
      <c r="P31" s="171">
        <f>UE!L28</f>
        <v>0</v>
      </c>
      <c r="Q31" s="171">
        <f>IF(UE!L28=0,0,VLOOKUP(UE!L28,Caracteristicas!$B$36:$H$40,5))</f>
        <v>0</v>
      </c>
      <c r="R31" s="171">
        <f>Q31*IF(UE!$F28=0,0,VLOOKUP(UE!$F28,Parametros!$B$6:$K$12,4,FALSE))</f>
        <v>0</v>
      </c>
      <c r="S31" s="171">
        <f>Q31*IF(UE!$F28=0,0,VLOOKUP(UE!$F28,Parametros!$B$6:$K$12,6,FALSE))</f>
        <v>0</v>
      </c>
      <c r="T31" s="171">
        <f>UE!M28</f>
        <v>0</v>
      </c>
      <c r="U31" s="171">
        <f>IF(UE!M28=0,0,VLOOKUP(UE!M28,Caracteristicas!$B$36:$H$40,6))</f>
        <v>0</v>
      </c>
      <c r="V31" s="171">
        <f>U31*IF(UE!$F28=0,0,VLOOKUP(UE!$F28,Parametros!$B$6:$K$12,4,FALSE))</f>
        <v>0</v>
      </c>
      <c r="W31" s="171">
        <f>U31*IF(UE!$F28=0,0,VLOOKUP(UE!$F28,Parametros!$B$6:$K$12,6,FALSE))</f>
        <v>0</v>
      </c>
      <c r="X31" s="171">
        <f>UE!N28</f>
        <v>0</v>
      </c>
      <c r="Y31" s="171">
        <f>IF(UE!N28=0,0,VLOOKUP(UE!N28,Caracteristicas!$B$36:$H$40,7))</f>
        <v>0</v>
      </c>
      <c r="Z31" s="171">
        <f>Y31*IF(UE!$F28=0,0,VLOOKUP(UE!$F28,Parametros!$B$6:$K$12,4,FALSE))</f>
        <v>0</v>
      </c>
      <c r="AA31" s="171">
        <f>Y31*IF(UE!$F28=0,0,VLOOKUP(UE!$F28,Parametros!$B$6:$K$12,6,FALSE))</f>
        <v>0</v>
      </c>
      <c r="AB31" s="171">
        <f>UE!O28</f>
        <v>0</v>
      </c>
      <c r="AC31" s="171">
        <f>IF(UE!O28=0,0,VLOOKUP(UE!O28,Caracteristicas!$B$36:$I$40,8))</f>
        <v>0</v>
      </c>
      <c r="AD31" s="171">
        <f>AC31*IF(UE!$F28=0,0,VLOOKUP(UE!$F28,Parametros!$B$6:$K$12,4,FALSE))</f>
        <v>0</v>
      </c>
      <c r="AE31" s="171">
        <f>AC31*IF(UE!$F28=0,0,VLOOKUP(UE!$F28,Parametros!$B$6:$K$12,6,FALSE))</f>
        <v>0</v>
      </c>
      <c r="AF31" s="171">
        <f t="shared" si="2"/>
        <v>0</v>
      </c>
      <c r="AG31" s="171">
        <f t="shared" si="3"/>
        <v>0</v>
      </c>
      <c r="AH31" s="171">
        <f t="shared" si="4"/>
        <v>0</v>
      </c>
      <c r="AJ31" s="158">
        <f>+UE!F28</f>
        <v>0</v>
      </c>
      <c r="AK31" s="172">
        <f>+UE!G28</f>
        <v>0</v>
      </c>
      <c r="AL31" s="172">
        <f>+UE!H28</f>
        <v>0</v>
      </c>
    </row>
    <row r="32" spans="2:38">
      <c r="B32" s="37" t="str">
        <f>UE!B29</f>
        <v>UE025</v>
      </c>
      <c r="C32" s="162" t="str">
        <f>"" &amp; UE!C29</f>
        <v/>
      </c>
      <c r="D32" s="171">
        <f>UE!I29</f>
        <v>0</v>
      </c>
      <c r="E32" s="171">
        <f>IF(UE!I29=0,0,VLOOKUP(UE!I29,Caracteristicas!$B$36:$C$40,2))</f>
        <v>0</v>
      </c>
      <c r="F32" s="171">
        <f>E32*IF(UE!$F29=0,0,VLOOKUP(UE!$F29,Parametros!$B$6:$K$12,4,FALSE))</f>
        <v>0</v>
      </c>
      <c r="G32" s="171">
        <f>E32*IF(UE!$F29=0,0,VLOOKUP(UE!$F29,Parametros!$B$6:$K$12,6,FALSE))</f>
        <v>0</v>
      </c>
      <c r="H32" s="171">
        <f>UE!J29</f>
        <v>0</v>
      </c>
      <c r="I32" s="171">
        <f>IF(UE!J29=0,0,VLOOKUP(UE!J29,Caracteristicas!$B$36:$D$40,3))</f>
        <v>0</v>
      </c>
      <c r="J32" s="171">
        <f>I32*IF(UE!$F29=0,0,VLOOKUP(UE!$F29,Parametros!$B$6:$K$12,4,FALSE))</f>
        <v>0</v>
      </c>
      <c r="K32" s="171">
        <f>I32*IF(UE!$F29=0,0,VLOOKUP(UE!$F29,Parametros!$B$6:$K$12,6,FALSE))</f>
        <v>0</v>
      </c>
      <c r="L32" s="171">
        <f>UE!K29</f>
        <v>0</v>
      </c>
      <c r="M32" s="171">
        <f>IF(UE!K29=0,0,VLOOKUP(UE!K29,Caracteristicas!$B$36:$E$40,4))</f>
        <v>0</v>
      </c>
      <c r="N32" s="171">
        <f>M32*IF(UE!$F29=0,0,VLOOKUP(UE!$F29,Parametros!$B$6:$K$12,4,FALSE))</f>
        <v>0</v>
      </c>
      <c r="O32" s="171">
        <f>M32*IF(UE!$F29=0,0,VLOOKUP(UE!$F29,Parametros!$B$6:$K$12,6,FALSE))</f>
        <v>0</v>
      </c>
      <c r="P32" s="171">
        <f>UE!L29</f>
        <v>0</v>
      </c>
      <c r="Q32" s="171">
        <f>IF(UE!L29=0,0,VLOOKUP(UE!L29,Caracteristicas!$B$36:$H$40,5))</f>
        <v>0</v>
      </c>
      <c r="R32" s="171">
        <f>Q32*IF(UE!$F29=0,0,VLOOKUP(UE!$F29,Parametros!$B$6:$K$12,4,FALSE))</f>
        <v>0</v>
      </c>
      <c r="S32" s="171">
        <f>Q32*IF(UE!$F29=0,0,VLOOKUP(UE!$F29,Parametros!$B$6:$K$12,6,FALSE))</f>
        <v>0</v>
      </c>
      <c r="T32" s="171">
        <f>UE!M29</f>
        <v>0</v>
      </c>
      <c r="U32" s="171">
        <f>IF(UE!M29=0,0,VLOOKUP(UE!M29,Caracteristicas!$B$36:$H$40,6))</f>
        <v>0</v>
      </c>
      <c r="V32" s="171">
        <f>U32*IF(UE!$F29=0,0,VLOOKUP(UE!$F29,Parametros!$B$6:$K$12,4,FALSE))</f>
        <v>0</v>
      </c>
      <c r="W32" s="171">
        <f>U32*IF(UE!$F29=0,0,VLOOKUP(UE!$F29,Parametros!$B$6:$K$12,6,FALSE))</f>
        <v>0</v>
      </c>
      <c r="X32" s="171">
        <f>UE!N29</f>
        <v>0</v>
      </c>
      <c r="Y32" s="171">
        <f>IF(UE!N29=0,0,VLOOKUP(UE!N29,Caracteristicas!$B$36:$H$40,7))</f>
        <v>0</v>
      </c>
      <c r="Z32" s="171">
        <f>Y32*IF(UE!$F29=0,0,VLOOKUP(UE!$F29,Parametros!$B$6:$K$12,4,FALSE))</f>
        <v>0</v>
      </c>
      <c r="AA32" s="171">
        <f>Y32*IF(UE!$F29=0,0,VLOOKUP(UE!$F29,Parametros!$B$6:$K$12,6,FALSE))</f>
        <v>0</v>
      </c>
      <c r="AB32" s="171">
        <f>UE!O29</f>
        <v>0</v>
      </c>
      <c r="AC32" s="171">
        <f>IF(UE!O29=0,0,VLOOKUP(UE!O29,Caracteristicas!$B$36:$I$40,8))</f>
        <v>0</v>
      </c>
      <c r="AD32" s="171">
        <f>AC32*IF(UE!$F29=0,0,VLOOKUP(UE!$F29,Parametros!$B$6:$K$12,4,FALSE))</f>
        <v>0</v>
      </c>
      <c r="AE32" s="171">
        <f>AC32*IF(UE!$F29=0,0,VLOOKUP(UE!$F29,Parametros!$B$6:$K$12,6,FALSE))</f>
        <v>0</v>
      </c>
      <c r="AF32" s="171">
        <f t="shared" si="2"/>
        <v>0</v>
      </c>
      <c r="AG32" s="171">
        <f t="shared" si="3"/>
        <v>0</v>
      </c>
      <c r="AH32" s="171">
        <f t="shared" si="4"/>
        <v>0</v>
      </c>
      <c r="AJ32" s="158">
        <f>+UE!F29</f>
        <v>0</v>
      </c>
      <c r="AK32" s="172">
        <f>+UE!G29</f>
        <v>0</v>
      </c>
      <c r="AL32" s="172">
        <f>+UE!H29</f>
        <v>0</v>
      </c>
    </row>
    <row r="33" spans="2:38">
      <c r="B33" s="37" t="str">
        <f>UE!B30</f>
        <v>UE026</v>
      </c>
      <c r="C33" s="162" t="str">
        <f>"" &amp; UE!C30</f>
        <v/>
      </c>
      <c r="D33" s="171">
        <f>UE!I30</f>
        <v>0</v>
      </c>
      <c r="E33" s="171">
        <f>IF(UE!I30=0,0,VLOOKUP(UE!I30,Caracteristicas!$B$36:$C$40,2))</f>
        <v>0</v>
      </c>
      <c r="F33" s="171">
        <f>E33*IF(UE!$F30=0,0,VLOOKUP(UE!$F30,Parametros!$B$6:$K$12,4,FALSE))</f>
        <v>0</v>
      </c>
      <c r="G33" s="171">
        <f>E33*IF(UE!$F30=0,0,VLOOKUP(UE!$F30,Parametros!$B$6:$K$12,6,FALSE))</f>
        <v>0</v>
      </c>
      <c r="H33" s="171">
        <f>UE!J30</f>
        <v>0</v>
      </c>
      <c r="I33" s="171">
        <f>IF(UE!J30=0,0,VLOOKUP(UE!J30,Caracteristicas!$B$36:$D$40,3))</f>
        <v>0</v>
      </c>
      <c r="J33" s="171">
        <f>I33*IF(UE!$F30=0,0,VLOOKUP(UE!$F30,Parametros!$B$6:$K$12,4,FALSE))</f>
        <v>0</v>
      </c>
      <c r="K33" s="171">
        <f>I33*IF(UE!$F30=0,0,VLOOKUP(UE!$F30,Parametros!$B$6:$K$12,6,FALSE))</f>
        <v>0</v>
      </c>
      <c r="L33" s="171">
        <f>UE!K30</f>
        <v>0</v>
      </c>
      <c r="M33" s="171">
        <f>IF(UE!K30=0,0,VLOOKUP(UE!K30,Caracteristicas!$B$36:$E$40,4))</f>
        <v>0</v>
      </c>
      <c r="N33" s="171">
        <f>M33*IF(UE!$F30=0,0,VLOOKUP(UE!$F30,Parametros!$B$6:$K$12,4,FALSE))</f>
        <v>0</v>
      </c>
      <c r="O33" s="171">
        <f>M33*IF(UE!$F30=0,0,VLOOKUP(UE!$F30,Parametros!$B$6:$K$12,6,FALSE))</f>
        <v>0</v>
      </c>
      <c r="P33" s="171">
        <f>UE!L30</f>
        <v>0</v>
      </c>
      <c r="Q33" s="171">
        <f>IF(UE!L30=0,0,VLOOKUP(UE!L30,Caracteristicas!$B$36:$H$40,5))</f>
        <v>0</v>
      </c>
      <c r="R33" s="171">
        <f>Q33*IF(UE!$F30=0,0,VLOOKUP(UE!$F30,Parametros!$B$6:$K$12,4,FALSE))</f>
        <v>0</v>
      </c>
      <c r="S33" s="171">
        <f>Q33*IF(UE!$F30=0,0,VLOOKUP(UE!$F30,Parametros!$B$6:$K$12,6,FALSE))</f>
        <v>0</v>
      </c>
      <c r="T33" s="171">
        <f>UE!M30</f>
        <v>0</v>
      </c>
      <c r="U33" s="171">
        <f>IF(UE!M30=0,0,VLOOKUP(UE!M30,Caracteristicas!$B$36:$H$40,6))</f>
        <v>0</v>
      </c>
      <c r="V33" s="171">
        <f>U33*IF(UE!$F30=0,0,VLOOKUP(UE!$F30,Parametros!$B$6:$K$12,4,FALSE))</f>
        <v>0</v>
      </c>
      <c r="W33" s="171">
        <f>U33*IF(UE!$F30=0,0,VLOOKUP(UE!$F30,Parametros!$B$6:$K$12,6,FALSE))</f>
        <v>0</v>
      </c>
      <c r="X33" s="171">
        <f>UE!N30</f>
        <v>0</v>
      </c>
      <c r="Y33" s="171">
        <f>IF(UE!N30=0,0,VLOOKUP(UE!N30,Caracteristicas!$B$36:$H$40,7))</f>
        <v>0</v>
      </c>
      <c r="Z33" s="171">
        <f>Y33*IF(UE!$F30=0,0,VLOOKUP(UE!$F30,Parametros!$B$6:$K$12,4,FALSE))</f>
        <v>0</v>
      </c>
      <c r="AA33" s="171">
        <f>Y33*IF(UE!$F30=0,0,VLOOKUP(UE!$F30,Parametros!$B$6:$K$12,6,FALSE))</f>
        <v>0</v>
      </c>
      <c r="AB33" s="171">
        <f>UE!O30</f>
        <v>0</v>
      </c>
      <c r="AC33" s="171">
        <f>IF(UE!O30=0,0,VLOOKUP(UE!O30,Caracteristicas!$B$36:$I$40,8))</f>
        <v>0</v>
      </c>
      <c r="AD33" s="171">
        <f>AC33*IF(UE!$F30=0,0,VLOOKUP(UE!$F30,Parametros!$B$6:$K$12,4,FALSE))</f>
        <v>0</v>
      </c>
      <c r="AE33" s="171">
        <f>AC33*IF(UE!$F30=0,0,VLOOKUP(UE!$F30,Parametros!$B$6:$K$12,6,FALSE))</f>
        <v>0</v>
      </c>
      <c r="AF33" s="171">
        <f t="shared" si="2"/>
        <v>0</v>
      </c>
      <c r="AG33" s="171">
        <f t="shared" si="3"/>
        <v>0</v>
      </c>
      <c r="AH33" s="171">
        <f t="shared" si="4"/>
        <v>0</v>
      </c>
      <c r="AJ33" s="158">
        <f>+UE!F30</f>
        <v>0</v>
      </c>
      <c r="AK33" s="172">
        <f>+UE!G30</f>
        <v>0</v>
      </c>
      <c r="AL33" s="172">
        <f>+UE!H30</f>
        <v>0</v>
      </c>
    </row>
    <row r="34" spans="2:38">
      <c r="B34" s="37" t="str">
        <f>UE!B31</f>
        <v>UE027</v>
      </c>
      <c r="C34" s="162" t="str">
        <f>"" &amp; UE!C31</f>
        <v/>
      </c>
      <c r="D34" s="171">
        <f>UE!I31</f>
        <v>0</v>
      </c>
      <c r="E34" s="171">
        <f>IF(UE!I31=0,0,VLOOKUP(UE!I31,Caracteristicas!$B$36:$C$40,2))</f>
        <v>0</v>
      </c>
      <c r="F34" s="171">
        <f>E34*IF(UE!$F31=0,0,VLOOKUP(UE!$F31,Parametros!$B$6:$K$12,4,FALSE))</f>
        <v>0</v>
      </c>
      <c r="G34" s="171">
        <f>E34*IF(UE!$F31=0,0,VLOOKUP(UE!$F31,Parametros!$B$6:$K$12,6,FALSE))</f>
        <v>0</v>
      </c>
      <c r="H34" s="171">
        <f>UE!J31</f>
        <v>0</v>
      </c>
      <c r="I34" s="171">
        <f>IF(UE!J31=0,0,VLOOKUP(UE!J31,Caracteristicas!$B$36:$D$40,3))</f>
        <v>0</v>
      </c>
      <c r="J34" s="171">
        <f>I34*IF(UE!$F31=0,0,VLOOKUP(UE!$F31,Parametros!$B$6:$K$12,4,FALSE))</f>
        <v>0</v>
      </c>
      <c r="K34" s="171">
        <f>I34*IF(UE!$F31=0,0,VLOOKUP(UE!$F31,Parametros!$B$6:$K$12,6,FALSE))</f>
        <v>0</v>
      </c>
      <c r="L34" s="171">
        <f>UE!K31</f>
        <v>0</v>
      </c>
      <c r="M34" s="171">
        <f>IF(UE!K31=0,0,VLOOKUP(UE!K31,Caracteristicas!$B$36:$E$40,4))</f>
        <v>0</v>
      </c>
      <c r="N34" s="171">
        <f>M34*IF(UE!$F31=0,0,VLOOKUP(UE!$F31,Parametros!$B$6:$K$12,4,FALSE))</f>
        <v>0</v>
      </c>
      <c r="O34" s="171">
        <f>M34*IF(UE!$F31=0,0,VLOOKUP(UE!$F31,Parametros!$B$6:$K$12,6,FALSE))</f>
        <v>0</v>
      </c>
      <c r="P34" s="171">
        <f>UE!L31</f>
        <v>0</v>
      </c>
      <c r="Q34" s="171">
        <f>IF(UE!L31=0,0,VLOOKUP(UE!L31,Caracteristicas!$B$36:$H$40,5))</f>
        <v>0</v>
      </c>
      <c r="R34" s="171">
        <f>Q34*IF(UE!$F31=0,0,VLOOKUP(UE!$F31,Parametros!$B$6:$K$12,4,FALSE))</f>
        <v>0</v>
      </c>
      <c r="S34" s="171">
        <f>Q34*IF(UE!$F31=0,0,VLOOKUP(UE!$F31,Parametros!$B$6:$K$12,6,FALSE))</f>
        <v>0</v>
      </c>
      <c r="T34" s="171">
        <f>UE!M31</f>
        <v>0</v>
      </c>
      <c r="U34" s="171">
        <f>IF(UE!M31=0,0,VLOOKUP(UE!M31,Caracteristicas!$B$36:$H$40,6))</f>
        <v>0</v>
      </c>
      <c r="V34" s="171">
        <f>U34*IF(UE!$F31=0,0,VLOOKUP(UE!$F31,Parametros!$B$6:$K$12,4,FALSE))</f>
        <v>0</v>
      </c>
      <c r="W34" s="171">
        <f>U34*IF(UE!$F31=0,0,VLOOKUP(UE!$F31,Parametros!$B$6:$K$12,6,FALSE))</f>
        <v>0</v>
      </c>
      <c r="X34" s="171">
        <f>UE!N31</f>
        <v>0</v>
      </c>
      <c r="Y34" s="171">
        <f>IF(UE!N31=0,0,VLOOKUP(UE!N31,Caracteristicas!$B$36:$H$40,7))</f>
        <v>0</v>
      </c>
      <c r="Z34" s="171">
        <f>Y34*IF(UE!$F31=0,0,VLOOKUP(UE!$F31,Parametros!$B$6:$K$12,4,FALSE))</f>
        <v>0</v>
      </c>
      <c r="AA34" s="171">
        <f>Y34*IF(UE!$F31=0,0,VLOOKUP(UE!$F31,Parametros!$B$6:$K$12,6,FALSE))</f>
        <v>0</v>
      </c>
      <c r="AB34" s="171">
        <f>UE!O31</f>
        <v>0</v>
      </c>
      <c r="AC34" s="171">
        <f>IF(UE!O31=0,0,VLOOKUP(UE!O31,Caracteristicas!$B$36:$I$40,8))</f>
        <v>0</v>
      </c>
      <c r="AD34" s="171">
        <f>AC34*IF(UE!$F31=0,0,VLOOKUP(UE!$F31,Parametros!$B$6:$K$12,4,FALSE))</f>
        <v>0</v>
      </c>
      <c r="AE34" s="171">
        <f>AC34*IF(UE!$F31=0,0,VLOOKUP(UE!$F31,Parametros!$B$6:$K$12,6,FALSE))</f>
        <v>0</v>
      </c>
      <c r="AF34" s="171">
        <f t="shared" si="2"/>
        <v>0</v>
      </c>
      <c r="AG34" s="171">
        <f t="shared" si="3"/>
        <v>0</v>
      </c>
      <c r="AH34" s="171">
        <f t="shared" si="4"/>
        <v>0</v>
      </c>
      <c r="AJ34" s="158">
        <f>+UE!F31</f>
        <v>0</v>
      </c>
      <c r="AK34" s="172">
        <f>+UE!G31</f>
        <v>0</v>
      </c>
      <c r="AL34" s="172">
        <f>+UE!H31</f>
        <v>0</v>
      </c>
    </row>
    <row r="35" spans="2:38">
      <c r="B35" s="37" t="str">
        <f>UE!B32</f>
        <v>UE028</v>
      </c>
      <c r="C35" s="162" t="str">
        <f>"" &amp; UE!C32</f>
        <v/>
      </c>
      <c r="D35" s="171">
        <f>UE!I32</f>
        <v>0</v>
      </c>
      <c r="E35" s="171">
        <f>IF(UE!I32=0,0,VLOOKUP(UE!I32,Caracteristicas!$B$36:$C$40,2))</f>
        <v>0</v>
      </c>
      <c r="F35" s="171">
        <f>E35*IF(UE!$F32=0,0,VLOOKUP(UE!$F32,Parametros!$B$6:$K$12,4,FALSE))</f>
        <v>0</v>
      </c>
      <c r="G35" s="171">
        <f>E35*IF(UE!$F32=0,0,VLOOKUP(UE!$F32,Parametros!$B$6:$K$12,6,FALSE))</f>
        <v>0</v>
      </c>
      <c r="H35" s="171">
        <f>UE!J32</f>
        <v>0</v>
      </c>
      <c r="I35" s="171">
        <f>IF(UE!J32=0,0,VLOOKUP(UE!J32,Caracteristicas!$B$36:$D$40,3))</f>
        <v>0</v>
      </c>
      <c r="J35" s="171">
        <f>I35*IF(UE!$F32=0,0,VLOOKUP(UE!$F32,Parametros!$B$6:$K$12,4,FALSE))</f>
        <v>0</v>
      </c>
      <c r="K35" s="171">
        <f>I35*IF(UE!$F32=0,0,VLOOKUP(UE!$F32,Parametros!$B$6:$K$12,6,FALSE))</f>
        <v>0</v>
      </c>
      <c r="L35" s="171">
        <f>UE!K32</f>
        <v>0</v>
      </c>
      <c r="M35" s="171">
        <f>IF(UE!K32=0,0,VLOOKUP(UE!K32,Caracteristicas!$B$36:$E$40,4))</f>
        <v>0</v>
      </c>
      <c r="N35" s="171">
        <f>M35*IF(UE!$F32=0,0,VLOOKUP(UE!$F32,Parametros!$B$6:$K$12,4,FALSE))</f>
        <v>0</v>
      </c>
      <c r="O35" s="171">
        <f>M35*IF(UE!$F32=0,0,VLOOKUP(UE!$F32,Parametros!$B$6:$K$12,6,FALSE))</f>
        <v>0</v>
      </c>
      <c r="P35" s="171">
        <f>UE!L32</f>
        <v>0</v>
      </c>
      <c r="Q35" s="171">
        <f>IF(UE!L32=0,0,VLOOKUP(UE!L32,Caracteristicas!$B$36:$H$40,5))</f>
        <v>0</v>
      </c>
      <c r="R35" s="171">
        <f>Q35*IF(UE!$F32=0,0,VLOOKUP(UE!$F32,Parametros!$B$6:$K$12,4,FALSE))</f>
        <v>0</v>
      </c>
      <c r="S35" s="171">
        <f>Q35*IF(UE!$F32=0,0,VLOOKUP(UE!$F32,Parametros!$B$6:$K$12,6,FALSE))</f>
        <v>0</v>
      </c>
      <c r="T35" s="171">
        <f>UE!M32</f>
        <v>0</v>
      </c>
      <c r="U35" s="171">
        <f>IF(UE!M32=0,0,VLOOKUP(UE!M32,Caracteristicas!$B$36:$H$40,6))</f>
        <v>0</v>
      </c>
      <c r="V35" s="171">
        <f>U35*IF(UE!$F32=0,0,VLOOKUP(UE!$F32,Parametros!$B$6:$K$12,4,FALSE))</f>
        <v>0</v>
      </c>
      <c r="W35" s="171">
        <f>U35*IF(UE!$F32=0,0,VLOOKUP(UE!$F32,Parametros!$B$6:$K$12,6,FALSE))</f>
        <v>0</v>
      </c>
      <c r="X35" s="171">
        <f>UE!N32</f>
        <v>0</v>
      </c>
      <c r="Y35" s="171">
        <f>IF(UE!N32=0,0,VLOOKUP(UE!N32,Caracteristicas!$B$36:$H$40,7))</f>
        <v>0</v>
      </c>
      <c r="Z35" s="171">
        <f>Y35*IF(UE!$F32=0,0,VLOOKUP(UE!$F32,Parametros!$B$6:$K$12,4,FALSE))</f>
        <v>0</v>
      </c>
      <c r="AA35" s="171">
        <f>Y35*IF(UE!$F32=0,0,VLOOKUP(UE!$F32,Parametros!$B$6:$K$12,6,FALSE))</f>
        <v>0</v>
      </c>
      <c r="AB35" s="171">
        <f>UE!O32</f>
        <v>0</v>
      </c>
      <c r="AC35" s="171">
        <f>IF(UE!O32=0,0,VLOOKUP(UE!O32,Caracteristicas!$B$36:$I$40,8))</f>
        <v>0</v>
      </c>
      <c r="AD35" s="171">
        <f>AC35*IF(UE!$F32=0,0,VLOOKUP(UE!$F32,Parametros!$B$6:$K$12,4,FALSE))</f>
        <v>0</v>
      </c>
      <c r="AE35" s="171">
        <f>AC35*IF(UE!$F32=0,0,VLOOKUP(UE!$F32,Parametros!$B$6:$K$12,6,FALSE))</f>
        <v>0</v>
      </c>
      <c r="AF35" s="171">
        <f t="shared" si="2"/>
        <v>0</v>
      </c>
      <c r="AG35" s="171">
        <f t="shared" si="3"/>
        <v>0</v>
      </c>
      <c r="AH35" s="171">
        <f t="shared" si="4"/>
        <v>0</v>
      </c>
      <c r="AJ35" s="158">
        <f>+UE!F32</f>
        <v>0</v>
      </c>
      <c r="AK35" s="172">
        <f>+UE!G32</f>
        <v>0</v>
      </c>
      <c r="AL35" s="172">
        <f>+UE!H32</f>
        <v>0</v>
      </c>
    </row>
    <row r="36" spans="2:38">
      <c r="B36" s="37" t="str">
        <f>UE!B33</f>
        <v>UE029</v>
      </c>
      <c r="C36" s="162" t="str">
        <f>"" &amp; UE!C33</f>
        <v/>
      </c>
      <c r="D36" s="171">
        <f>UE!I33</f>
        <v>0</v>
      </c>
      <c r="E36" s="171">
        <f>IF(UE!I33=0,0,VLOOKUP(UE!I33,Caracteristicas!$B$36:$C$40,2))</f>
        <v>0</v>
      </c>
      <c r="F36" s="171">
        <f>E36*IF(UE!$F33=0,0,VLOOKUP(UE!$F33,Parametros!$B$6:$K$12,4,FALSE))</f>
        <v>0</v>
      </c>
      <c r="G36" s="171">
        <f>E36*IF(UE!$F33=0,0,VLOOKUP(UE!$F33,Parametros!$B$6:$K$12,6,FALSE))</f>
        <v>0</v>
      </c>
      <c r="H36" s="171">
        <f>UE!J33</f>
        <v>0</v>
      </c>
      <c r="I36" s="171">
        <f>IF(UE!J33=0,0,VLOOKUP(UE!J33,Caracteristicas!$B$36:$D$40,3))</f>
        <v>0</v>
      </c>
      <c r="J36" s="171">
        <f>I36*IF(UE!$F33=0,0,VLOOKUP(UE!$F33,Parametros!$B$6:$K$12,4,FALSE))</f>
        <v>0</v>
      </c>
      <c r="K36" s="171">
        <f>I36*IF(UE!$F33=0,0,VLOOKUP(UE!$F33,Parametros!$B$6:$K$12,6,FALSE))</f>
        <v>0</v>
      </c>
      <c r="L36" s="171">
        <f>UE!K33</f>
        <v>0</v>
      </c>
      <c r="M36" s="171">
        <f>IF(UE!K33=0,0,VLOOKUP(UE!K33,Caracteristicas!$B$36:$E$40,4))</f>
        <v>0</v>
      </c>
      <c r="N36" s="171">
        <f>M36*IF(UE!$F33=0,0,VLOOKUP(UE!$F33,Parametros!$B$6:$K$12,4,FALSE))</f>
        <v>0</v>
      </c>
      <c r="O36" s="171">
        <f>M36*IF(UE!$F33=0,0,VLOOKUP(UE!$F33,Parametros!$B$6:$K$12,6,FALSE))</f>
        <v>0</v>
      </c>
      <c r="P36" s="171">
        <f>UE!L33</f>
        <v>0</v>
      </c>
      <c r="Q36" s="171">
        <f>IF(UE!L33=0,0,VLOOKUP(UE!L33,Caracteristicas!$B$36:$H$40,5))</f>
        <v>0</v>
      </c>
      <c r="R36" s="171">
        <f>Q36*IF(UE!$F33=0,0,VLOOKUP(UE!$F33,Parametros!$B$6:$K$12,4,FALSE))</f>
        <v>0</v>
      </c>
      <c r="S36" s="171">
        <f>Q36*IF(UE!$F33=0,0,VLOOKUP(UE!$F33,Parametros!$B$6:$K$12,6,FALSE))</f>
        <v>0</v>
      </c>
      <c r="T36" s="171">
        <f>UE!M33</f>
        <v>0</v>
      </c>
      <c r="U36" s="171">
        <f>IF(UE!M33=0,0,VLOOKUP(UE!M33,Caracteristicas!$B$36:$H$40,6))</f>
        <v>0</v>
      </c>
      <c r="V36" s="171">
        <f>U36*IF(UE!$F33=0,0,VLOOKUP(UE!$F33,Parametros!$B$6:$K$12,4,FALSE))</f>
        <v>0</v>
      </c>
      <c r="W36" s="171">
        <f>U36*IF(UE!$F33=0,0,VLOOKUP(UE!$F33,Parametros!$B$6:$K$12,6,FALSE))</f>
        <v>0</v>
      </c>
      <c r="X36" s="171">
        <f>UE!N33</f>
        <v>0</v>
      </c>
      <c r="Y36" s="171">
        <f>IF(UE!N33=0,0,VLOOKUP(UE!N33,Caracteristicas!$B$36:$H$40,7))</f>
        <v>0</v>
      </c>
      <c r="Z36" s="171">
        <f>Y36*IF(UE!$F33=0,0,VLOOKUP(UE!$F33,Parametros!$B$6:$K$12,4,FALSE))</f>
        <v>0</v>
      </c>
      <c r="AA36" s="171">
        <f>Y36*IF(UE!$F33=0,0,VLOOKUP(UE!$F33,Parametros!$B$6:$K$12,6,FALSE))</f>
        <v>0</v>
      </c>
      <c r="AB36" s="171">
        <f>UE!O33</f>
        <v>0</v>
      </c>
      <c r="AC36" s="171">
        <f>IF(UE!O33=0,0,VLOOKUP(UE!O33,Caracteristicas!$B$36:$I$40,8))</f>
        <v>0</v>
      </c>
      <c r="AD36" s="171">
        <f>AC36*IF(UE!$F33=0,0,VLOOKUP(UE!$F33,Parametros!$B$6:$K$12,4,FALSE))</f>
        <v>0</v>
      </c>
      <c r="AE36" s="171">
        <f>AC36*IF(UE!$F33=0,0,VLOOKUP(UE!$F33,Parametros!$B$6:$K$12,6,FALSE))</f>
        <v>0</v>
      </c>
      <c r="AF36" s="171">
        <f t="shared" si="2"/>
        <v>0</v>
      </c>
      <c r="AG36" s="171">
        <f t="shared" si="3"/>
        <v>0</v>
      </c>
      <c r="AH36" s="171">
        <f t="shared" si="4"/>
        <v>0</v>
      </c>
      <c r="AJ36" s="158">
        <f>+UE!F33</f>
        <v>0</v>
      </c>
      <c r="AK36" s="172">
        <f>+UE!G33</f>
        <v>0</v>
      </c>
      <c r="AL36" s="172">
        <f>+UE!H33</f>
        <v>0</v>
      </c>
    </row>
    <row r="37" spans="2:38">
      <c r="B37" s="37" t="str">
        <f>UE!B34</f>
        <v>UE030</v>
      </c>
      <c r="C37" s="162" t="str">
        <f>"" &amp; UE!C34</f>
        <v/>
      </c>
      <c r="D37" s="171">
        <f>UE!I34</f>
        <v>0</v>
      </c>
      <c r="E37" s="171">
        <f>IF(UE!I34=0,0,VLOOKUP(UE!I34,Caracteristicas!$B$36:$C$40,2))</f>
        <v>0</v>
      </c>
      <c r="F37" s="171">
        <f>E37*IF(UE!$F34=0,0,VLOOKUP(UE!$F34,Parametros!$B$6:$K$12,4,FALSE))</f>
        <v>0</v>
      </c>
      <c r="G37" s="171">
        <f>E37*IF(UE!$F34=0,0,VLOOKUP(UE!$F34,Parametros!$B$6:$K$12,6,FALSE))</f>
        <v>0</v>
      </c>
      <c r="H37" s="171">
        <f>UE!J34</f>
        <v>0</v>
      </c>
      <c r="I37" s="171">
        <f>IF(UE!J34=0,0,VLOOKUP(UE!J34,Caracteristicas!$B$36:$D$40,3))</f>
        <v>0</v>
      </c>
      <c r="J37" s="171">
        <f>I37*IF(UE!$F34=0,0,VLOOKUP(UE!$F34,Parametros!$B$6:$K$12,4,FALSE))</f>
        <v>0</v>
      </c>
      <c r="K37" s="171">
        <f>I37*IF(UE!$F34=0,0,VLOOKUP(UE!$F34,Parametros!$B$6:$K$12,6,FALSE))</f>
        <v>0</v>
      </c>
      <c r="L37" s="171">
        <f>UE!K34</f>
        <v>0</v>
      </c>
      <c r="M37" s="171">
        <f>IF(UE!K34=0,0,VLOOKUP(UE!K34,Caracteristicas!$B$36:$E$40,4))</f>
        <v>0</v>
      </c>
      <c r="N37" s="171">
        <f>M37*IF(UE!$F34=0,0,VLOOKUP(UE!$F34,Parametros!$B$6:$K$12,4,FALSE))</f>
        <v>0</v>
      </c>
      <c r="O37" s="171">
        <f>M37*IF(UE!$F34=0,0,VLOOKUP(UE!$F34,Parametros!$B$6:$K$12,6,FALSE))</f>
        <v>0</v>
      </c>
      <c r="P37" s="171">
        <f>UE!L34</f>
        <v>0</v>
      </c>
      <c r="Q37" s="171">
        <f>IF(UE!L34=0,0,VLOOKUP(UE!L34,Caracteristicas!$B$36:$H$40,5))</f>
        <v>0</v>
      </c>
      <c r="R37" s="171">
        <f>Q37*IF(UE!$F34=0,0,VLOOKUP(UE!$F34,Parametros!$B$6:$K$12,4,FALSE))</f>
        <v>0</v>
      </c>
      <c r="S37" s="171">
        <f>Q37*IF(UE!$F34=0,0,VLOOKUP(UE!$F34,Parametros!$B$6:$K$12,6,FALSE))</f>
        <v>0</v>
      </c>
      <c r="T37" s="171">
        <f>UE!M34</f>
        <v>0</v>
      </c>
      <c r="U37" s="171">
        <f>IF(UE!M34=0,0,VLOOKUP(UE!M34,Caracteristicas!$B$36:$H$40,6))</f>
        <v>0</v>
      </c>
      <c r="V37" s="171">
        <f>U37*IF(UE!$F34=0,0,VLOOKUP(UE!$F34,Parametros!$B$6:$K$12,4,FALSE))</f>
        <v>0</v>
      </c>
      <c r="W37" s="171">
        <f>U37*IF(UE!$F34=0,0,VLOOKUP(UE!$F34,Parametros!$B$6:$K$12,6,FALSE))</f>
        <v>0</v>
      </c>
      <c r="X37" s="171">
        <f>UE!N34</f>
        <v>0</v>
      </c>
      <c r="Y37" s="171">
        <f>IF(UE!N34=0,0,VLOOKUP(UE!N34,Caracteristicas!$B$36:$H$40,7))</f>
        <v>0</v>
      </c>
      <c r="Z37" s="171">
        <f>Y37*IF(UE!$F34=0,0,VLOOKUP(UE!$F34,Parametros!$B$6:$K$12,4,FALSE))</f>
        <v>0</v>
      </c>
      <c r="AA37" s="171">
        <f>Y37*IF(UE!$F34=0,0,VLOOKUP(UE!$F34,Parametros!$B$6:$K$12,6,FALSE))</f>
        <v>0</v>
      </c>
      <c r="AB37" s="171">
        <f>UE!O34</f>
        <v>0</v>
      </c>
      <c r="AC37" s="171">
        <f>IF(UE!O34=0,0,VLOOKUP(UE!O34,Caracteristicas!$B$36:$I$40,8))</f>
        <v>0</v>
      </c>
      <c r="AD37" s="171">
        <f>AC37*IF(UE!$F34=0,0,VLOOKUP(UE!$F34,Parametros!$B$6:$K$12,4,FALSE))</f>
        <v>0</v>
      </c>
      <c r="AE37" s="171">
        <f>AC37*IF(UE!$F34=0,0,VLOOKUP(UE!$F34,Parametros!$B$6:$K$12,6,FALSE))</f>
        <v>0</v>
      </c>
      <c r="AF37" s="171">
        <f t="shared" si="2"/>
        <v>0</v>
      </c>
      <c r="AG37" s="171">
        <f t="shared" si="3"/>
        <v>0</v>
      </c>
      <c r="AH37" s="171">
        <f t="shared" si="4"/>
        <v>0</v>
      </c>
      <c r="AJ37" s="158">
        <f>+UE!F34</f>
        <v>0</v>
      </c>
      <c r="AK37" s="172">
        <f>+UE!G34</f>
        <v>0</v>
      </c>
      <c r="AL37" s="172">
        <f>+UE!H34</f>
        <v>0</v>
      </c>
    </row>
    <row r="38" spans="2:38">
      <c r="B38" s="37" t="str">
        <f>UE!B35</f>
        <v>UE031</v>
      </c>
      <c r="C38" s="162" t="str">
        <f>"" &amp; UE!C35</f>
        <v/>
      </c>
      <c r="D38" s="171">
        <f>UE!I35</f>
        <v>0</v>
      </c>
      <c r="E38" s="171">
        <f>IF(UE!I35=0,0,VLOOKUP(UE!I35,Caracteristicas!$B$36:$C$40,2))</f>
        <v>0</v>
      </c>
      <c r="F38" s="171">
        <f>E38*IF(UE!$F35=0,0,VLOOKUP(UE!$F35,Parametros!$B$6:$K$12,4,FALSE))</f>
        <v>0</v>
      </c>
      <c r="G38" s="171">
        <f>E38*IF(UE!$F35=0,0,VLOOKUP(UE!$F35,Parametros!$B$6:$K$12,6,FALSE))</f>
        <v>0</v>
      </c>
      <c r="H38" s="171">
        <f>UE!J35</f>
        <v>0</v>
      </c>
      <c r="I38" s="171">
        <f>IF(UE!J35=0,0,VLOOKUP(UE!J35,Caracteristicas!$B$36:$D$40,3))</f>
        <v>0</v>
      </c>
      <c r="J38" s="171">
        <f>I38*IF(UE!$F35=0,0,VLOOKUP(UE!$F35,Parametros!$B$6:$K$12,4,FALSE))</f>
        <v>0</v>
      </c>
      <c r="K38" s="171">
        <f>I38*IF(UE!$F35=0,0,VLOOKUP(UE!$F35,Parametros!$B$6:$K$12,6,FALSE))</f>
        <v>0</v>
      </c>
      <c r="L38" s="171">
        <f>UE!K35</f>
        <v>0</v>
      </c>
      <c r="M38" s="171">
        <f>IF(UE!K35=0,0,VLOOKUP(UE!K35,Caracteristicas!$B$36:$E$40,4))</f>
        <v>0</v>
      </c>
      <c r="N38" s="171">
        <f>M38*IF(UE!$F35=0,0,VLOOKUP(UE!$F35,Parametros!$B$6:$K$12,4,FALSE))</f>
        <v>0</v>
      </c>
      <c r="O38" s="171">
        <f>M38*IF(UE!$F35=0,0,VLOOKUP(UE!$F35,Parametros!$B$6:$K$12,6,FALSE))</f>
        <v>0</v>
      </c>
      <c r="P38" s="171">
        <f>UE!L35</f>
        <v>0</v>
      </c>
      <c r="Q38" s="171">
        <f>IF(UE!L35=0,0,VLOOKUP(UE!L35,Caracteristicas!$B$36:$H$40,5))</f>
        <v>0</v>
      </c>
      <c r="R38" s="171">
        <f>Q38*IF(UE!$F35=0,0,VLOOKUP(UE!$F35,Parametros!$B$6:$K$12,4,FALSE))</f>
        <v>0</v>
      </c>
      <c r="S38" s="171">
        <f>Q38*IF(UE!$F35=0,0,VLOOKUP(UE!$F35,Parametros!$B$6:$K$12,6,FALSE))</f>
        <v>0</v>
      </c>
      <c r="T38" s="171">
        <f>UE!M35</f>
        <v>0</v>
      </c>
      <c r="U38" s="171">
        <f>IF(UE!M35=0,0,VLOOKUP(UE!M35,Caracteristicas!$B$36:$H$40,6))</f>
        <v>0</v>
      </c>
      <c r="V38" s="171">
        <f>U38*IF(UE!$F35=0,0,VLOOKUP(UE!$F35,Parametros!$B$6:$K$12,4,FALSE))</f>
        <v>0</v>
      </c>
      <c r="W38" s="171">
        <f>U38*IF(UE!$F35=0,0,VLOOKUP(UE!$F35,Parametros!$B$6:$K$12,6,FALSE))</f>
        <v>0</v>
      </c>
      <c r="X38" s="171">
        <f>UE!N35</f>
        <v>0</v>
      </c>
      <c r="Y38" s="171">
        <f>IF(UE!N35=0,0,VLOOKUP(UE!N35,Caracteristicas!$B$36:$H$40,7))</f>
        <v>0</v>
      </c>
      <c r="Z38" s="171">
        <f>Y38*IF(UE!$F35=0,0,VLOOKUP(UE!$F35,Parametros!$B$6:$K$12,4,FALSE))</f>
        <v>0</v>
      </c>
      <c r="AA38" s="171">
        <f>Y38*IF(UE!$F35=0,0,VLOOKUP(UE!$F35,Parametros!$B$6:$K$12,6,FALSE))</f>
        <v>0</v>
      </c>
      <c r="AB38" s="171">
        <f>UE!O35</f>
        <v>0</v>
      </c>
      <c r="AC38" s="171">
        <f>IF(UE!O35=0,0,VLOOKUP(UE!O35,Caracteristicas!$B$36:$I$40,8))</f>
        <v>0</v>
      </c>
      <c r="AD38" s="171">
        <f>AC38*IF(UE!$F35=0,0,VLOOKUP(UE!$F35,Parametros!$B$6:$K$12,4,FALSE))</f>
        <v>0</v>
      </c>
      <c r="AE38" s="171">
        <f>AC38*IF(UE!$F35=0,0,VLOOKUP(UE!$F35,Parametros!$B$6:$K$12,6,FALSE))</f>
        <v>0</v>
      </c>
      <c r="AF38" s="171">
        <f t="shared" si="2"/>
        <v>0</v>
      </c>
      <c r="AG38" s="171">
        <f t="shared" si="3"/>
        <v>0</v>
      </c>
      <c r="AH38" s="171">
        <f t="shared" si="4"/>
        <v>0</v>
      </c>
      <c r="AJ38" s="158">
        <f>+UE!F35</f>
        <v>0</v>
      </c>
      <c r="AK38" s="172">
        <f>+UE!G35</f>
        <v>0</v>
      </c>
      <c r="AL38" s="172">
        <f>+UE!H35</f>
        <v>0</v>
      </c>
    </row>
    <row r="39" spans="2:38">
      <c r="B39" s="37" t="str">
        <f>UE!B36</f>
        <v>UE032</v>
      </c>
      <c r="C39" s="162" t="str">
        <f>"" &amp; UE!C36</f>
        <v/>
      </c>
      <c r="D39" s="171">
        <f>UE!I36</f>
        <v>0</v>
      </c>
      <c r="E39" s="171">
        <f>IF(UE!I36=0,0,VLOOKUP(UE!I36,Caracteristicas!$B$36:$C$40,2))</f>
        <v>0</v>
      </c>
      <c r="F39" s="171">
        <f>E39*IF(UE!$F36=0,0,VLOOKUP(UE!$F36,Parametros!$B$6:$K$12,4,FALSE))</f>
        <v>0</v>
      </c>
      <c r="G39" s="171">
        <f>E39*IF(UE!$F36=0,0,VLOOKUP(UE!$F36,Parametros!$B$6:$K$12,6,FALSE))</f>
        <v>0</v>
      </c>
      <c r="H39" s="171">
        <f>UE!J36</f>
        <v>0</v>
      </c>
      <c r="I39" s="171">
        <f>IF(UE!J36=0,0,VLOOKUP(UE!J36,Caracteristicas!$B$36:$D$40,3))</f>
        <v>0</v>
      </c>
      <c r="J39" s="171">
        <f>I39*IF(UE!$F36=0,0,VLOOKUP(UE!$F36,Parametros!$B$6:$K$12,4,FALSE))</f>
        <v>0</v>
      </c>
      <c r="K39" s="171">
        <f>I39*IF(UE!$F36=0,0,VLOOKUP(UE!$F36,Parametros!$B$6:$K$12,6,FALSE))</f>
        <v>0</v>
      </c>
      <c r="L39" s="171">
        <f>UE!K36</f>
        <v>0</v>
      </c>
      <c r="M39" s="171">
        <f>IF(UE!K36=0,0,VLOOKUP(UE!K36,Caracteristicas!$B$36:$E$40,4))</f>
        <v>0</v>
      </c>
      <c r="N39" s="171">
        <f>M39*IF(UE!$F36=0,0,VLOOKUP(UE!$F36,Parametros!$B$6:$K$12,4,FALSE))</f>
        <v>0</v>
      </c>
      <c r="O39" s="171">
        <f>M39*IF(UE!$F36=0,0,VLOOKUP(UE!$F36,Parametros!$B$6:$K$12,6,FALSE))</f>
        <v>0</v>
      </c>
      <c r="P39" s="171">
        <f>UE!L36</f>
        <v>0</v>
      </c>
      <c r="Q39" s="171">
        <f>IF(UE!L36=0,0,VLOOKUP(UE!L36,Caracteristicas!$B$36:$H$40,5))</f>
        <v>0</v>
      </c>
      <c r="R39" s="171">
        <f>Q39*IF(UE!$F36=0,0,VLOOKUP(UE!$F36,Parametros!$B$6:$K$12,4,FALSE))</f>
        <v>0</v>
      </c>
      <c r="S39" s="171">
        <f>Q39*IF(UE!$F36=0,0,VLOOKUP(UE!$F36,Parametros!$B$6:$K$12,6,FALSE))</f>
        <v>0</v>
      </c>
      <c r="T39" s="171">
        <f>UE!M36</f>
        <v>0</v>
      </c>
      <c r="U39" s="171">
        <f>IF(UE!M36=0,0,VLOOKUP(UE!M36,Caracteristicas!$B$36:$H$40,6))</f>
        <v>0</v>
      </c>
      <c r="V39" s="171">
        <f>U39*IF(UE!$F36=0,0,VLOOKUP(UE!$F36,Parametros!$B$6:$K$12,4,FALSE))</f>
        <v>0</v>
      </c>
      <c r="W39" s="171">
        <f>U39*IF(UE!$F36=0,0,VLOOKUP(UE!$F36,Parametros!$B$6:$K$12,6,FALSE))</f>
        <v>0</v>
      </c>
      <c r="X39" s="171">
        <f>UE!N36</f>
        <v>0</v>
      </c>
      <c r="Y39" s="171">
        <f>IF(UE!N36=0,0,VLOOKUP(UE!N36,Caracteristicas!$B$36:$H$40,7))</f>
        <v>0</v>
      </c>
      <c r="Z39" s="171">
        <f>Y39*IF(UE!$F36=0,0,VLOOKUP(UE!$F36,Parametros!$B$6:$K$12,4,FALSE))</f>
        <v>0</v>
      </c>
      <c r="AA39" s="171">
        <f>Y39*IF(UE!$F36=0,0,VLOOKUP(UE!$F36,Parametros!$B$6:$K$12,6,FALSE))</f>
        <v>0</v>
      </c>
      <c r="AB39" s="171">
        <f>UE!O36</f>
        <v>0</v>
      </c>
      <c r="AC39" s="171">
        <f>IF(UE!O36=0,0,VLOOKUP(UE!O36,Caracteristicas!$B$36:$I$40,8))</f>
        <v>0</v>
      </c>
      <c r="AD39" s="171">
        <f>AC39*IF(UE!$F36=0,0,VLOOKUP(UE!$F36,Parametros!$B$6:$K$12,4,FALSE))</f>
        <v>0</v>
      </c>
      <c r="AE39" s="171">
        <f>AC39*IF(UE!$F36=0,0,VLOOKUP(UE!$F36,Parametros!$B$6:$K$12,6,FALSE))</f>
        <v>0</v>
      </c>
      <c r="AF39" s="171">
        <f t="shared" si="2"/>
        <v>0</v>
      </c>
      <c r="AG39" s="171">
        <f t="shared" si="3"/>
        <v>0</v>
      </c>
      <c r="AH39" s="171">
        <f t="shared" si="4"/>
        <v>0</v>
      </c>
      <c r="AJ39" s="158">
        <f>+UE!F36</f>
        <v>0</v>
      </c>
      <c r="AK39" s="172">
        <f>+UE!G36</f>
        <v>0</v>
      </c>
      <c r="AL39" s="172">
        <f>+UE!H36</f>
        <v>0</v>
      </c>
    </row>
    <row r="40" spans="2:38">
      <c r="B40" s="37" t="str">
        <f>UE!B37</f>
        <v>UE033</v>
      </c>
      <c r="C40" s="162" t="str">
        <f>"" &amp; UE!C37</f>
        <v/>
      </c>
      <c r="D40" s="171">
        <f>UE!I37</f>
        <v>0</v>
      </c>
      <c r="E40" s="171">
        <f>IF(UE!I37=0,0,VLOOKUP(UE!I37,Caracteristicas!$B$36:$C$40,2))</f>
        <v>0</v>
      </c>
      <c r="F40" s="171">
        <f>E40*IF(UE!$F37=0,0,VLOOKUP(UE!$F37,Parametros!$B$6:$K$12,4,FALSE))</f>
        <v>0</v>
      </c>
      <c r="G40" s="171">
        <f>E40*IF(UE!$F37=0,0,VLOOKUP(UE!$F37,Parametros!$B$6:$K$12,6,FALSE))</f>
        <v>0</v>
      </c>
      <c r="H40" s="171">
        <f>UE!J37</f>
        <v>0</v>
      </c>
      <c r="I40" s="171">
        <f>IF(UE!J37=0,0,VLOOKUP(UE!J37,Caracteristicas!$B$36:$D$40,3))</f>
        <v>0</v>
      </c>
      <c r="J40" s="171">
        <f>I40*IF(UE!$F37=0,0,VLOOKUP(UE!$F37,Parametros!$B$6:$K$12,4,FALSE))</f>
        <v>0</v>
      </c>
      <c r="K40" s="171">
        <f>I40*IF(UE!$F37=0,0,VLOOKUP(UE!$F37,Parametros!$B$6:$K$12,6,FALSE))</f>
        <v>0</v>
      </c>
      <c r="L40" s="171">
        <f>UE!K37</f>
        <v>0</v>
      </c>
      <c r="M40" s="171">
        <f>IF(UE!K37=0,0,VLOOKUP(UE!K37,Caracteristicas!$B$36:$E$40,4))</f>
        <v>0</v>
      </c>
      <c r="N40" s="171">
        <f>M40*IF(UE!$F37=0,0,VLOOKUP(UE!$F37,Parametros!$B$6:$K$12,4,FALSE))</f>
        <v>0</v>
      </c>
      <c r="O40" s="171">
        <f>M40*IF(UE!$F37=0,0,VLOOKUP(UE!$F37,Parametros!$B$6:$K$12,6,FALSE))</f>
        <v>0</v>
      </c>
      <c r="P40" s="171">
        <f>UE!L37</f>
        <v>0</v>
      </c>
      <c r="Q40" s="171">
        <f>IF(UE!L37=0,0,VLOOKUP(UE!L37,Caracteristicas!$B$36:$H$40,5))</f>
        <v>0</v>
      </c>
      <c r="R40" s="171">
        <f>Q40*IF(UE!$F37=0,0,VLOOKUP(UE!$F37,Parametros!$B$6:$K$12,4,FALSE))</f>
        <v>0</v>
      </c>
      <c r="S40" s="171">
        <f>Q40*IF(UE!$F37=0,0,VLOOKUP(UE!$F37,Parametros!$B$6:$K$12,6,FALSE))</f>
        <v>0</v>
      </c>
      <c r="T40" s="171">
        <f>UE!M37</f>
        <v>0</v>
      </c>
      <c r="U40" s="171">
        <f>IF(UE!M37=0,0,VLOOKUP(UE!M37,Caracteristicas!$B$36:$H$40,6))</f>
        <v>0</v>
      </c>
      <c r="V40" s="171">
        <f>U40*IF(UE!$F37=0,0,VLOOKUP(UE!$F37,Parametros!$B$6:$K$12,4,FALSE))</f>
        <v>0</v>
      </c>
      <c r="W40" s="171">
        <f>U40*IF(UE!$F37=0,0,VLOOKUP(UE!$F37,Parametros!$B$6:$K$12,6,FALSE))</f>
        <v>0</v>
      </c>
      <c r="X40" s="171">
        <f>UE!N37</f>
        <v>0</v>
      </c>
      <c r="Y40" s="171">
        <f>IF(UE!N37=0,0,VLOOKUP(UE!N37,Caracteristicas!$B$36:$H$40,7))</f>
        <v>0</v>
      </c>
      <c r="Z40" s="171">
        <f>Y40*IF(UE!$F37=0,0,VLOOKUP(UE!$F37,Parametros!$B$6:$K$12,4,FALSE))</f>
        <v>0</v>
      </c>
      <c r="AA40" s="171">
        <f>Y40*IF(UE!$F37=0,0,VLOOKUP(UE!$F37,Parametros!$B$6:$K$12,6,FALSE))</f>
        <v>0</v>
      </c>
      <c r="AB40" s="171">
        <f>UE!O37</f>
        <v>0</v>
      </c>
      <c r="AC40" s="171">
        <f>IF(UE!O37=0,0,VLOOKUP(UE!O37,Caracteristicas!$B$36:$I$40,8))</f>
        <v>0</v>
      </c>
      <c r="AD40" s="171">
        <f>AC40*IF(UE!$F37=0,0,VLOOKUP(UE!$F37,Parametros!$B$6:$K$12,4,FALSE))</f>
        <v>0</v>
      </c>
      <c r="AE40" s="171">
        <f>AC40*IF(UE!$F37=0,0,VLOOKUP(UE!$F37,Parametros!$B$6:$K$12,6,FALSE))</f>
        <v>0</v>
      </c>
      <c r="AF40" s="171">
        <f t="shared" si="2"/>
        <v>0</v>
      </c>
      <c r="AG40" s="171">
        <f t="shared" si="3"/>
        <v>0</v>
      </c>
      <c r="AH40" s="171">
        <f t="shared" si="4"/>
        <v>0</v>
      </c>
      <c r="AJ40" s="158">
        <f>+UE!F37</f>
        <v>0</v>
      </c>
      <c r="AK40" s="172">
        <f>+UE!G37</f>
        <v>0</v>
      </c>
      <c r="AL40" s="172">
        <f>+UE!H37</f>
        <v>0</v>
      </c>
    </row>
    <row r="41" spans="2:38">
      <c r="B41" s="37" t="str">
        <f>UE!B38</f>
        <v>UE034</v>
      </c>
      <c r="C41" s="162" t="str">
        <f>"" &amp; UE!C38</f>
        <v/>
      </c>
      <c r="D41" s="171">
        <f>UE!I38</f>
        <v>0</v>
      </c>
      <c r="E41" s="171">
        <f>IF(UE!I38=0,0,VLOOKUP(UE!I38,Caracteristicas!$B$36:$C$40,2))</f>
        <v>0</v>
      </c>
      <c r="F41" s="171">
        <f>E41*IF(UE!$F38=0,0,VLOOKUP(UE!$F38,Parametros!$B$6:$K$12,4,FALSE))</f>
        <v>0</v>
      </c>
      <c r="G41" s="171">
        <f>E41*IF(UE!$F38=0,0,VLOOKUP(UE!$F38,Parametros!$B$6:$K$12,6,FALSE))</f>
        <v>0</v>
      </c>
      <c r="H41" s="171">
        <f>UE!J38</f>
        <v>0</v>
      </c>
      <c r="I41" s="171">
        <f>IF(UE!J38=0,0,VLOOKUP(UE!J38,Caracteristicas!$B$36:$D$40,3))</f>
        <v>0</v>
      </c>
      <c r="J41" s="171">
        <f>I41*IF(UE!$F38=0,0,VLOOKUP(UE!$F38,Parametros!$B$6:$K$12,4,FALSE))</f>
        <v>0</v>
      </c>
      <c r="K41" s="171">
        <f>I41*IF(UE!$F38=0,0,VLOOKUP(UE!$F38,Parametros!$B$6:$K$12,6,FALSE))</f>
        <v>0</v>
      </c>
      <c r="L41" s="171">
        <f>UE!K38</f>
        <v>0</v>
      </c>
      <c r="M41" s="171">
        <f>IF(UE!K38=0,0,VLOOKUP(UE!K38,Caracteristicas!$B$36:$E$40,4))</f>
        <v>0</v>
      </c>
      <c r="N41" s="171">
        <f>M41*IF(UE!$F38=0,0,VLOOKUP(UE!$F38,Parametros!$B$6:$K$12,4,FALSE))</f>
        <v>0</v>
      </c>
      <c r="O41" s="171">
        <f>M41*IF(UE!$F38=0,0,VLOOKUP(UE!$F38,Parametros!$B$6:$K$12,6,FALSE))</f>
        <v>0</v>
      </c>
      <c r="P41" s="171">
        <f>UE!L38</f>
        <v>0</v>
      </c>
      <c r="Q41" s="171">
        <f>IF(UE!L38=0,0,VLOOKUP(UE!L38,Caracteristicas!$B$36:$H$40,5))</f>
        <v>0</v>
      </c>
      <c r="R41" s="171">
        <f>Q41*IF(UE!$F38=0,0,VLOOKUP(UE!$F38,Parametros!$B$6:$K$12,4,FALSE))</f>
        <v>0</v>
      </c>
      <c r="S41" s="171">
        <f>Q41*IF(UE!$F38=0,0,VLOOKUP(UE!$F38,Parametros!$B$6:$K$12,6,FALSE))</f>
        <v>0</v>
      </c>
      <c r="T41" s="171">
        <f>UE!M38</f>
        <v>0</v>
      </c>
      <c r="U41" s="171">
        <f>IF(UE!M38=0,0,VLOOKUP(UE!M38,Caracteristicas!$B$36:$H$40,6))</f>
        <v>0</v>
      </c>
      <c r="V41" s="171">
        <f>U41*IF(UE!$F38=0,0,VLOOKUP(UE!$F38,Parametros!$B$6:$K$12,4,FALSE))</f>
        <v>0</v>
      </c>
      <c r="W41" s="171">
        <f>U41*IF(UE!$F38=0,0,VLOOKUP(UE!$F38,Parametros!$B$6:$K$12,6,FALSE))</f>
        <v>0</v>
      </c>
      <c r="X41" s="171">
        <f>UE!N38</f>
        <v>0</v>
      </c>
      <c r="Y41" s="171">
        <f>IF(UE!N38=0,0,VLOOKUP(UE!N38,Caracteristicas!$B$36:$H$40,7))</f>
        <v>0</v>
      </c>
      <c r="Z41" s="171">
        <f>Y41*IF(UE!$F38=0,0,VLOOKUP(UE!$F38,Parametros!$B$6:$K$12,4,FALSE))</f>
        <v>0</v>
      </c>
      <c r="AA41" s="171">
        <f>Y41*IF(UE!$F38=0,0,VLOOKUP(UE!$F38,Parametros!$B$6:$K$12,6,FALSE))</f>
        <v>0</v>
      </c>
      <c r="AB41" s="171">
        <f>UE!O38</f>
        <v>0</v>
      </c>
      <c r="AC41" s="171">
        <f>IF(UE!O38=0,0,VLOOKUP(UE!O38,Caracteristicas!$B$36:$I$40,8))</f>
        <v>0</v>
      </c>
      <c r="AD41" s="171">
        <f>AC41*IF(UE!$F38=0,0,VLOOKUP(UE!$F38,Parametros!$B$6:$K$12,4,FALSE))</f>
        <v>0</v>
      </c>
      <c r="AE41" s="171">
        <f>AC41*IF(UE!$F38=0,0,VLOOKUP(UE!$F38,Parametros!$B$6:$K$12,6,FALSE))</f>
        <v>0</v>
      </c>
      <c r="AF41" s="171">
        <f t="shared" si="2"/>
        <v>0</v>
      </c>
      <c r="AG41" s="171">
        <f t="shared" si="3"/>
        <v>0</v>
      </c>
      <c r="AH41" s="171">
        <f t="shared" si="4"/>
        <v>0</v>
      </c>
      <c r="AJ41" s="158">
        <f>+UE!F38</f>
        <v>0</v>
      </c>
      <c r="AK41" s="172">
        <f>+UE!G38</f>
        <v>0</v>
      </c>
      <c r="AL41" s="172">
        <f>+UE!H38</f>
        <v>0</v>
      </c>
    </row>
    <row r="42" spans="2:38">
      <c r="B42" s="37" t="str">
        <f>UE!B39</f>
        <v>UE035</v>
      </c>
      <c r="C42" s="162" t="str">
        <f>"" &amp; UE!C39</f>
        <v/>
      </c>
      <c r="D42" s="171">
        <f>UE!I39</f>
        <v>0</v>
      </c>
      <c r="E42" s="171">
        <f>IF(UE!I39=0,0,VLOOKUP(UE!I39,Caracteristicas!$B$36:$C$40,2))</f>
        <v>0</v>
      </c>
      <c r="F42" s="171">
        <f>E42*IF(UE!$F39=0,0,VLOOKUP(UE!$F39,Parametros!$B$6:$K$12,4,FALSE))</f>
        <v>0</v>
      </c>
      <c r="G42" s="171">
        <f>E42*IF(UE!$F39=0,0,VLOOKUP(UE!$F39,Parametros!$B$6:$K$12,6,FALSE))</f>
        <v>0</v>
      </c>
      <c r="H42" s="171">
        <f>UE!J39</f>
        <v>0</v>
      </c>
      <c r="I42" s="171">
        <f>IF(UE!J39=0,0,VLOOKUP(UE!J39,Caracteristicas!$B$36:$D$40,3))</f>
        <v>0</v>
      </c>
      <c r="J42" s="171">
        <f>I42*IF(UE!$F39=0,0,VLOOKUP(UE!$F39,Parametros!$B$6:$K$12,4,FALSE))</f>
        <v>0</v>
      </c>
      <c r="K42" s="171">
        <f>I42*IF(UE!$F39=0,0,VLOOKUP(UE!$F39,Parametros!$B$6:$K$12,6,FALSE))</f>
        <v>0</v>
      </c>
      <c r="L42" s="171">
        <f>UE!K39</f>
        <v>0</v>
      </c>
      <c r="M42" s="171">
        <f>IF(UE!K39=0,0,VLOOKUP(UE!K39,Caracteristicas!$B$36:$E$40,4))</f>
        <v>0</v>
      </c>
      <c r="N42" s="171">
        <f>M42*IF(UE!$F39=0,0,VLOOKUP(UE!$F39,Parametros!$B$6:$K$12,4,FALSE))</f>
        <v>0</v>
      </c>
      <c r="O42" s="171">
        <f>M42*IF(UE!$F39=0,0,VLOOKUP(UE!$F39,Parametros!$B$6:$K$12,6,FALSE))</f>
        <v>0</v>
      </c>
      <c r="P42" s="171">
        <f>UE!L39</f>
        <v>0</v>
      </c>
      <c r="Q42" s="171">
        <f>IF(UE!L39=0,0,VLOOKUP(UE!L39,Caracteristicas!$B$36:$H$40,5))</f>
        <v>0</v>
      </c>
      <c r="R42" s="171">
        <f>Q42*IF(UE!$F39=0,0,VLOOKUP(UE!$F39,Parametros!$B$6:$K$12,4,FALSE))</f>
        <v>0</v>
      </c>
      <c r="S42" s="171">
        <f>Q42*IF(UE!$F39=0,0,VLOOKUP(UE!$F39,Parametros!$B$6:$K$12,6,FALSE))</f>
        <v>0</v>
      </c>
      <c r="T42" s="171">
        <f>UE!M39</f>
        <v>0</v>
      </c>
      <c r="U42" s="171">
        <f>IF(UE!M39=0,0,VLOOKUP(UE!M39,Caracteristicas!$B$36:$H$40,6))</f>
        <v>0</v>
      </c>
      <c r="V42" s="171">
        <f>U42*IF(UE!$F39=0,0,VLOOKUP(UE!$F39,Parametros!$B$6:$K$12,4,FALSE))</f>
        <v>0</v>
      </c>
      <c r="W42" s="171">
        <f>U42*IF(UE!$F39=0,0,VLOOKUP(UE!$F39,Parametros!$B$6:$K$12,6,FALSE))</f>
        <v>0</v>
      </c>
      <c r="X42" s="171">
        <f>UE!N39</f>
        <v>0</v>
      </c>
      <c r="Y42" s="171">
        <f>IF(UE!N39=0,0,VLOOKUP(UE!N39,Caracteristicas!$B$36:$H$40,7))</f>
        <v>0</v>
      </c>
      <c r="Z42" s="171">
        <f>Y42*IF(UE!$F39=0,0,VLOOKUP(UE!$F39,Parametros!$B$6:$K$12,4,FALSE))</f>
        <v>0</v>
      </c>
      <c r="AA42" s="171">
        <f>Y42*IF(UE!$F39=0,0,VLOOKUP(UE!$F39,Parametros!$B$6:$K$12,6,FALSE))</f>
        <v>0</v>
      </c>
      <c r="AB42" s="171">
        <f>UE!O39</f>
        <v>0</v>
      </c>
      <c r="AC42" s="171">
        <f>IF(UE!O39=0,0,VLOOKUP(UE!O39,Caracteristicas!$B$36:$I$40,8))</f>
        <v>0</v>
      </c>
      <c r="AD42" s="171">
        <f>AC42*IF(UE!$F39=0,0,VLOOKUP(UE!$F39,Parametros!$B$6:$K$12,4,FALSE))</f>
        <v>0</v>
      </c>
      <c r="AE42" s="171">
        <f>AC42*IF(UE!$F39=0,0,VLOOKUP(UE!$F39,Parametros!$B$6:$K$12,6,FALSE))</f>
        <v>0</v>
      </c>
      <c r="AF42" s="171">
        <f t="shared" si="2"/>
        <v>0</v>
      </c>
      <c r="AG42" s="171">
        <f t="shared" si="3"/>
        <v>0</v>
      </c>
      <c r="AH42" s="171">
        <f t="shared" si="4"/>
        <v>0</v>
      </c>
      <c r="AJ42" s="158">
        <f>+UE!F39</f>
        <v>0</v>
      </c>
      <c r="AK42" s="172">
        <f>+UE!G39</f>
        <v>0</v>
      </c>
      <c r="AL42" s="172">
        <f>+UE!H39</f>
        <v>0</v>
      </c>
    </row>
    <row r="43" spans="2:38">
      <c r="B43" s="37" t="str">
        <f>UE!B40</f>
        <v>UE036</v>
      </c>
      <c r="C43" s="162" t="str">
        <f>"" &amp; UE!C40</f>
        <v/>
      </c>
      <c r="D43" s="171">
        <f>UE!I40</f>
        <v>0</v>
      </c>
      <c r="E43" s="171">
        <f>IF(UE!I40=0,0,VLOOKUP(UE!I40,Caracteristicas!$B$36:$C$40,2))</f>
        <v>0</v>
      </c>
      <c r="F43" s="171">
        <f>E43*IF(UE!$F40=0,0,VLOOKUP(UE!$F40,Parametros!$B$6:$K$12,4,FALSE))</f>
        <v>0</v>
      </c>
      <c r="G43" s="171">
        <f>E43*IF(UE!$F40=0,0,VLOOKUP(UE!$F40,Parametros!$B$6:$K$12,6,FALSE))</f>
        <v>0</v>
      </c>
      <c r="H43" s="171">
        <f>UE!J40</f>
        <v>0</v>
      </c>
      <c r="I43" s="171">
        <f>IF(UE!J40=0,0,VLOOKUP(UE!J40,Caracteristicas!$B$36:$D$40,3))</f>
        <v>0</v>
      </c>
      <c r="J43" s="171">
        <f>I43*IF(UE!$F40=0,0,VLOOKUP(UE!$F40,Parametros!$B$6:$K$12,4,FALSE))</f>
        <v>0</v>
      </c>
      <c r="K43" s="171">
        <f>I43*IF(UE!$F40=0,0,VLOOKUP(UE!$F40,Parametros!$B$6:$K$12,6,FALSE))</f>
        <v>0</v>
      </c>
      <c r="L43" s="171">
        <f>UE!K40</f>
        <v>0</v>
      </c>
      <c r="M43" s="171">
        <f>IF(UE!K40=0,0,VLOOKUP(UE!K40,Caracteristicas!$B$36:$E$40,4))</f>
        <v>0</v>
      </c>
      <c r="N43" s="171">
        <f>M43*IF(UE!$F40=0,0,VLOOKUP(UE!$F40,Parametros!$B$6:$K$12,4,FALSE))</f>
        <v>0</v>
      </c>
      <c r="O43" s="171">
        <f>M43*IF(UE!$F40=0,0,VLOOKUP(UE!$F40,Parametros!$B$6:$K$12,6,FALSE))</f>
        <v>0</v>
      </c>
      <c r="P43" s="171">
        <f>UE!L40</f>
        <v>0</v>
      </c>
      <c r="Q43" s="171">
        <f>IF(UE!L40=0,0,VLOOKUP(UE!L40,Caracteristicas!$B$36:$H$40,5))</f>
        <v>0</v>
      </c>
      <c r="R43" s="171">
        <f>Q43*IF(UE!$F40=0,0,VLOOKUP(UE!$F40,Parametros!$B$6:$K$12,4,FALSE))</f>
        <v>0</v>
      </c>
      <c r="S43" s="171">
        <f>Q43*IF(UE!$F40=0,0,VLOOKUP(UE!$F40,Parametros!$B$6:$K$12,6,FALSE))</f>
        <v>0</v>
      </c>
      <c r="T43" s="171">
        <f>UE!M40</f>
        <v>0</v>
      </c>
      <c r="U43" s="171">
        <f>IF(UE!M40=0,0,VLOOKUP(UE!M40,Caracteristicas!$B$36:$H$40,6))</f>
        <v>0</v>
      </c>
      <c r="V43" s="171">
        <f>U43*IF(UE!$F40=0,0,VLOOKUP(UE!$F40,Parametros!$B$6:$K$12,4,FALSE))</f>
        <v>0</v>
      </c>
      <c r="W43" s="171">
        <f>U43*IF(UE!$F40=0,0,VLOOKUP(UE!$F40,Parametros!$B$6:$K$12,6,FALSE))</f>
        <v>0</v>
      </c>
      <c r="X43" s="171">
        <f>UE!N40</f>
        <v>0</v>
      </c>
      <c r="Y43" s="171">
        <f>IF(UE!N40=0,0,VLOOKUP(UE!N40,Caracteristicas!$B$36:$H$40,7))</f>
        <v>0</v>
      </c>
      <c r="Z43" s="171">
        <f>Y43*IF(UE!$F40=0,0,VLOOKUP(UE!$F40,Parametros!$B$6:$K$12,4,FALSE))</f>
        <v>0</v>
      </c>
      <c r="AA43" s="171">
        <f>Y43*IF(UE!$F40=0,0,VLOOKUP(UE!$F40,Parametros!$B$6:$K$12,6,FALSE))</f>
        <v>0</v>
      </c>
      <c r="AB43" s="171">
        <f>UE!O40</f>
        <v>0</v>
      </c>
      <c r="AC43" s="171">
        <f>IF(UE!O40=0,0,VLOOKUP(UE!O40,Caracteristicas!$B$36:$I$40,8))</f>
        <v>0</v>
      </c>
      <c r="AD43" s="171">
        <f>AC43*IF(UE!$F40=0,0,VLOOKUP(UE!$F40,Parametros!$B$6:$K$12,4,FALSE))</f>
        <v>0</v>
      </c>
      <c r="AE43" s="171">
        <f>AC43*IF(UE!$F40=0,0,VLOOKUP(UE!$F40,Parametros!$B$6:$K$12,6,FALSE))</f>
        <v>0</v>
      </c>
      <c r="AF43" s="171">
        <f t="shared" si="2"/>
        <v>0</v>
      </c>
      <c r="AG43" s="171">
        <f t="shared" si="3"/>
        <v>0</v>
      </c>
      <c r="AH43" s="171">
        <f t="shared" si="4"/>
        <v>0</v>
      </c>
      <c r="AJ43" s="158">
        <f>+UE!F40</f>
        <v>0</v>
      </c>
      <c r="AK43" s="172">
        <f>+UE!G40</f>
        <v>0</v>
      </c>
      <c r="AL43" s="172">
        <f>+UE!H40</f>
        <v>0</v>
      </c>
    </row>
    <row r="44" spans="2:38">
      <c r="B44" s="37" t="str">
        <f>UE!B41</f>
        <v>UE037</v>
      </c>
      <c r="C44" s="162" t="str">
        <f>"" &amp; UE!C41</f>
        <v/>
      </c>
      <c r="D44" s="171">
        <f>UE!I41</f>
        <v>0</v>
      </c>
      <c r="E44" s="171">
        <f>IF(UE!I41=0,0,VLOOKUP(UE!I41,Caracteristicas!$B$36:$C$40,2))</f>
        <v>0</v>
      </c>
      <c r="F44" s="171">
        <f>E44*IF(UE!$F41=0,0,VLOOKUP(UE!$F41,Parametros!$B$6:$K$12,4,FALSE))</f>
        <v>0</v>
      </c>
      <c r="G44" s="171">
        <f>E44*IF(UE!$F41=0,0,VLOOKUP(UE!$F41,Parametros!$B$6:$K$12,6,FALSE))</f>
        <v>0</v>
      </c>
      <c r="H44" s="171">
        <f>UE!J41</f>
        <v>0</v>
      </c>
      <c r="I44" s="171">
        <f>IF(UE!J41=0,0,VLOOKUP(UE!J41,Caracteristicas!$B$36:$D$40,3))</f>
        <v>0</v>
      </c>
      <c r="J44" s="171">
        <f>I44*IF(UE!$F41=0,0,VLOOKUP(UE!$F41,Parametros!$B$6:$K$12,4,FALSE))</f>
        <v>0</v>
      </c>
      <c r="K44" s="171">
        <f>I44*IF(UE!$F41=0,0,VLOOKUP(UE!$F41,Parametros!$B$6:$K$12,6,FALSE))</f>
        <v>0</v>
      </c>
      <c r="L44" s="171">
        <f>UE!K41</f>
        <v>0</v>
      </c>
      <c r="M44" s="171">
        <f>IF(UE!K41=0,0,VLOOKUP(UE!K41,Caracteristicas!$B$36:$E$40,4))</f>
        <v>0</v>
      </c>
      <c r="N44" s="171">
        <f>M44*IF(UE!$F41=0,0,VLOOKUP(UE!$F41,Parametros!$B$6:$K$12,4,FALSE))</f>
        <v>0</v>
      </c>
      <c r="O44" s="171">
        <f>M44*IF(UE!$F41=0,0,VLOOKUP(UE!$F41,Parametros!$B$6:$K$12,6,FALSE))</f>
        <v>0</v>
      </c>
      <c r="P44" s="171">
        <f>UE!L41</f>
        <v>0</v>
      </c>
      <c r="Q44" s="171">
        <f>IF(UE!L41=0,0,VLOOKUP(UE!L41,Caracteristicas!$B$36:$H$40,5))</f>
        <v>0</v>
      </c>
      <c r="R44" s="171">
        <f>Q44*IF(UE!$F41=0,0,VLOOKUP(UE!$F41,Parametros!$B$6:$K$12,4,FALSE))</f>
        <v>0</v>
      </c>
      <c r="S44" s="171">
        <f>Q44*IF(UE!$F41=0,0,VLOOKUP(UE!$F41,Parametros!$B$6:$K$12,6,FALSE))</f>
        <v>0</v>
      </c>
      <c r="T44" s="171">
        <f>UE!M41</f>
        <v>0</v>
      </c>
      <c r="U44" s="171">
        <f>IF(UE!M41=0,0,VLOOKUP(UE!M41,Caracteristicas!$B$36:$H$40,6))</f>
        <v>0</v>
      </c>
      <c r="V44" s="171">
        <f>U44*IF(UE!$F41=0,0,VLOOKUP(UE!$F41,Parametros!$B$6:$K$12,4,FALSE))</f>
        <v>0</v>
      </c>
      <c r="W44" s="171">
        <f>U44*IF(UE!$F41=0,0,VLOOKUP(UE!$F41,Parametros!$B$6:$K$12,6,FALSE))</f>
        <v>0</v>
      </c>
      <c r="X44" s="171">
        <f>UE!N41</f>
        <v>0</v>
      </c>
      <c r="Y44" s="171">
        <f>IF(UE!N41=0,0,VLOOKUP(UE!N41,Caracteristicas!$B$36:$H$40,7))</f>
        <v>0</v>
      </c>
      <c r="Z44" s="171">
        <f>Y44*IF(UE!$F41=0,0,VLOOKUP(UE!$F41,Parametros!$B$6:$K$12,4,FALSE))</f>
        <v>0</v>
      </c>
      <c r="AA44" s="171">
        <f>Y44*IF(UE!$F41=0,0,VLOOKUP(UE!$F41,Parametros!$B$6:$K$12,6,FALSE))</f>
        <v>0</v>
      </c>
      <c r="AB44" s="171">
        <f>UE!O41</f>
        <v>0</v>
      </c>
      <c r="AC44" s="171">
        <f>IF(UE!O41=0,0,VLOOKUP(UE!O41,Caracteristicas!$B$36:$I$40,8))</f>
        <v>0</v>
      </c>
      <c r="AD44" s="171">
        <f>AC44*IF(UE!$F41=0,0,VLOOKUP(UE!$F41,Parametros!$B$6:$K$12,4,FALSE))</f>
        <v>0</v>
      </c>
      <c r="AE44" s="171">
        <f>AC44*IF(UE!$F41=0,0,VLOOKUP(UE!$F41,Parametros!$B$6:$K$12,6,FALSE))</f>
        <v>0</v>
      </c>
      <c r="AF44" s="171">
        <f t="shared" si="2"/>
        <v>0</v>
      </c>
      <c r="AG44" s="171">
        <f t="shared" si="3"/>
        <v>0</v>
      </c>
      <c r="AH44" s="171">
        <f t="shared" si="4"/>
        <v>0</v>
      </c>
      <c r="AJ44" s="158">
        <f>+UE!F41</f>
        <v>0</v>
      </c>
      <c r="AK44" s="172">
        <f>+UE!G41</f>
        <v>0</v>
      </c>
      <c r="AL44" s="172">
        <f>+UE!H41</f>
        <v>0</v>
      </c>
    </row>
    <row r="45" spans="2:38">
      <c r="B45" s="37" t="str">
        <f>UE!B42</f>
        <v>UE038</v>
      </c>
      <c r="C45" s="162" t="str">
        <f>"" &amp; UE!C42</f>
        <v/>
      </c>
      <c r="D45" s="171">
        <f>UE!I42</f>
        <v>0</v>
      </c>
      <c r="E45" s="171">
        <f>IF(UE!I42=0,0,VLOOKUP(UE!I42,Caracteristicas!$B$36:$C$40,2))</f>
        <v>0</v>
      </c>
      <c r="F45" s="171">
        <f>E45*IF(UE!$F42=0,0,VLOOKUP(UE!$F42,Parametros!$B$6:$K$12,4,FALSE))</f>
        <v>0</v>
      </c>
      <c r="G45" s="171">
        <f>E45*IF(UE!$F42=0,0,VLOOKUP(UE!$F42,Parametros!$B$6:$K$12,6,FALSE))</f>
        <v>0</v>
      </c>
      <c r="H45" s="171">
        <f>UE!J42</f>
        <v>0</v>
      </c>
      <c r="I45" s="171">
        <f>IF(UE!J42=0,0,VLOOKUP(UE!J42,Caracteristicas!$B$36:$D$40,3))</f>
        <v>0</v>
      </c>
      <c r="J45" s="171">
        <f>I45*IF(UE!$F42=0,0,VLOOKUP(UE!$F42,Parametros!$B$6:$K$12,4,FALSE))</f>
        <v>0</v>
      </c>
      <c r="K45" s="171">
        <f>I45*IF(UE!$F42=0,0,VLOOKUP(UE!$F42,Parametros!$B$6:$K$12,6,FALSE))</f>
        <v>0</v>
      </c>
      <c r="L45" s="171">
        <f>UE!K42</f>
        <v>0</v>
      </c>
      <c r="M45" s="171">
        <f>IF(UE!K42=0,0,VLOOKUP(UE!K42,Caracteristicas!$B$36:$E$40,4))</f>
        <v>0</v>
      </c>
      <c r="N45" s="171">
        <f>M45*IF(UE!$F42=0,0,VLOOKUP(UE!$F42,Parametros!$B$6:$K$12,4,FALSE))</f>
        <v>0</v>
      </c>
      <c r="O45" s="171">
        <f>M45*IF(UE!$F42=0,0,VLOOKUP(UE!$F42,Parametros!$B$6:$K$12,6,FALSE))</f>
        <v>0</v>
      </c>
      <c r="P45" s="171">
        <f>UE!L42</f>
        <v>0</v>
      </c>
      <c r="Q45" s="171">
        <f>IF(UE!L42=0,0,VLOOKUP(UE!L42,Caracteristicas!$B$36:$H$40,5))</f>
        <v>0</v>
      </c>
      <c r="R45" s="171">
        <f>Q45*IF(UE!$F42=0,0,VLOOKUP(UE!$F42,Parametros!$B$6:$K$12,4,FALSE))</f>
        <v>0</v>
      </c>
      <c r="S45" s="171">
        <f>Q45*IF(UE!$F42=0,0,VLOOKUP(UE!$F42,Parametros!$B$6:$K$12,6,FALSE))</f>
        <v>0</v>
      </c>
      <c r="T45" s="171">
        <f>UE!M42</f>
        <v>0</v>
      </c>
      <c r="U45" s="171">
        <f>IF(UE!M42=0,0,VLOOKUP(UE!M42,Caracteristicas!$B$36:$H$40,6))</f>
        <v>0</v>
      </c>
      <c r="V45" s="171">
        <f>U45*IF(UE!$F42=0,0,VLOOKUP(UE!$F42,Parametros!$B$6:$K$12,4,FALSE))</f>
        <v>0</v>
      </c>
      <c r="W45" s="171">
        <f>U45*IF(UE!$F42=0,0,VLOOKUP(UE!$F42,Parametros!$B$6:$K$12,6,FALSE))</f>
        <v>0</v>
      </c>
      <c r="X45" s="171">
        <f>UE!N42</f>
        <v>0</v>
      </c>
      <c r="Y45" s="171">
        <f>IF(UE!N42=0,0,VLOOKUP(UE!N42,Caracteristicas!$B$36:$H$40,7))</f>
        <v>0</v>
      </c>
      <c r="Z45" s="171">
        <f>Y45*IF(UE!$F42=0,0,VLOOKUP(UE!$F42,Parametros!$B$6:$K$12,4,FALSE))</f>
        <v>0</v>
      </c>
      <c r="AA45" s="171">
        <f>Y45*IF(UE!$F42=0,0,VLOOKUP(UE!$F42,Parametros!$B$6:$K$12,6,FALSE))</f>
        <v>0</v>
      </c>
      <c r="AB45" s="171">
        <f>UE!O42</f>
        <v>0</v>
      </c>
      <c r="AC45" s="171">
        <f>IF(UE!O42=0,0,VLOOKUP(UE!O42,Caracteristicas!$B$36:$I$40,8))</f>
        <v>0</v>
      </c>
      <c r="AD45" s="171">
        <f>AC45*IF(UE!$F42=0,0,VLOOKUP(UE!$F42,Parametros!$B$6:$K$12,4,FALSE))</f>
        <v>0</v>
      </c>
      <c r="AE45" s="171">
        <f>AC45*IF(UE!$F42=0,0,VLOOKUP(UE!$F42,Parametros!$B$6:$K$12,6,FALSE))</f>
        <v>0</v>
      </c>
      <c r="AF45" s="171">
        <f t="shared" si="2"/>
        <v>0</v>
      </c>
      <c r="AG45" s="171">
        <f t="shared" si="3"/>
        <v>0</v>
      </c>
      <c r="AH45" s="171">
        <f t="shared" si="4"/>
        <v>0</v>
      </c>
      <c r="AJ45" s="158">
        <f>+UE!F42</f>
        <v>0</v>
      </c>
      <c r="AK45" s="172">
        <f>+UE!G42</f>
        <v>0</v>
      </c>
      <c r="AL45" s="172">
        <f>+UE!H42</f>
        <v>0</v>
      </c>
    </row>
    <row r="46" spans="2:38">
      <c r="B46" s="37" t="str">
        <f>UE!B43</f>
        <v>UE039</v>
      </c>
      <c r="C46" s="162" t="str">
        <f>"" &amp; UE!C43</f>
        <v/>
      </c>
      <c r="D46" s="171">
        <f>UE!I43</f>
        <v>0</v>
      </c>
      <c r="E46" s="171">
        <f>IF(UE!I43=0,0,VLOOKUP(UE!I43,Caracteristicas!$B$36:$C$40,2))</f>
        <v>0</v>
      </c>
      <c r="F46" s="171">
        <f>E46*IF(UE!$F43=0,0,VLOOKUP(UE!$F43,Parametros!$B$6:$K$12,4,FALSE))</f>
        <v>0</v>
      </c>
      <c r="G46" s="171">
        <f>E46*IF(UE!$F43=0,0,VLOOKUP(UE!$F43,Parametros!$B$6:$K$12,6,FALSE))</f>
        <v>0</v>
      </c>
      <c r="H46" s="171">
        <f>UE!J43</f>
        <v>0</v>
      </c>
      <c r="I46" s="171">
        <f>IF(UE!J43=0,0,VLOOKUP(UE!J43,Caracteristicas!$B$36:$D$40,3))</f>
        <v>0</v>
      </c>
      <c r="J46" s="171">
        <f>I46*IF(UE!$F43=0,0,VLOOKUP(UE!$F43,Parametros!$B$6:$K$12,4,FALSE))</f>
        <v>0</v>
      </c>
      <c r="K46" s="171">
        <f>I46*IF(UE!$F43=0,0,VLOOKUP(UE!$F43,Parametros!$B$6:$K$12,6,FALSE))</f>
        <v>0</v>
      </c>
      <c r="L46" s="171">
        <f>UE!K43</f>
        <v>0</v>
      </c>
      <c r="M46" s="171">
        <f>IF(UE!K43=0,0,VLOOKUP(UE!K43,Caracteristicas!$B$36:$E$40,4))</f>
        <v>0</v>
      </c>
      <c r="N46" s="171">
        <f>M46*IF(UE!$F43=0,0,VLOOKUP(UE!$F43,Parametros!$B$6:$K$12,4,FALSE))</f>
        <v>0</v>
      </c>
      <c r="O46" s="171">
        <f>M46*IF(UE!$F43=0,0,VLOOKUP(UE!$F43,Parametros!$B$6:$K$12,6,FALSE))</f>
        <v>0</v>
      </c>
      <c r="P46" s="171">
        <f>UE!L43</f>
        <v>0</v>
      </c>
      <c r="Q46" s="171">
        <f>IF(UE!L43=0,0,VLOOKUP(UE!L43,Caracteristicas!$B$36:$H$40,5))</f>
        <v>0</v>
      </c>
      <c r="R46" s="171">
        <f>Q46*IF(UE!$F43=0,0,VLOOKUP(UE!$F43,Parametros!$B$6:$K$12,4,FALSE))</f>
        <v>0</v>
      </c>
      <c r="S46" s="171">
        <f>Q46*IF(UE!$F43=0,0,VLOOKUP(UE!$F43,Parametros!$B$6:$K$12,6,FALSE))</f>
        <v>0</v>
      </c>
      <c r="T46" s="171">
        <f>UE!M43</f>
        <v>0</v>
      </c>
      <c r="U46" s="171">
        <f>IF(UE!M43=0,0,VLOOKUP(UE!M43,Caracteristicas!$B$36:$H$40,6))</f>
        <v>0</v>
      </c>
      <c r="V46" s="171">
        <f>U46*IF(UE!$F43=0,0,VLOOKUP(UE!$F43,Parametros!$B$6:$K$12,4,FALSE))</f>
        <v>0</v>
      </c>
      <c r="W46" s="171">
        <f>U46*IF(UE!$F43=0,0,VLOOKUP(UE!$F43,Parametros!$B$6:$K$12,6,FALSE))</f>
        <v>0</v>
      </c>
      <c r="X46" s="171">
        <f>UE!N43</f>
        <v>0</v>
      </c>
      <c r="Y46" s="171">
        <f>IF(UE!N43=0,0,VLOOKUP(UE!N43,Caracteristicas!$B$36:$H$40,7))</f>
        <v>0</v>
      </c>
      <c r="Z46" s="171">
        <f>Y46*IF(UE!$F43=0,0,VLOOKUP(UE!$F43,Parametros!$B$6:$K$12,4,FALSE))</f>
        <v>0</v>
      </c>
      <c r="AA46" s="171">
        <f>Y46*IF(UE!$F43=0,0,VLOOKUP(UE!$F43,Parametros!$B$6:$K$12,6,FALSE))</f>
        <v>0</v>
      </c>
      <c r="AB46" s="171">
        <f>UE!O43</f>
        <v>0</v>
      </c>
      <c r="AC46" s="171">
        <f>IF(UE!O43=0,0,VLOOKUP(UE!O43,Caracteristicas!$B$36:$I$40,8))</f>
        <v>0</v>
      </c>
      <c r="AD46" s="171">
        <f>AC46*IF(UE!$F43=0,0,VLOOKUP(UE!$F43,Parametros!$B$6:$K$12,4,FALSE))</f>
        <v>0</v>
      </c>
      <c r="AE46" s="171">
        <f>AC46*IF(UE!$F43=0,0,VLOOKUP(UE!$F43,Parametros!$B$6:$K$12,6,FALSE))</f>
        <v>0</v>
      </c>
      <c r="AF46" s="171">
        <f t="shared" si="2"/>
        <v>0</v>
      </c>
      <c r="AG46" s="171">
        <f t="shared" si="3"/>
        <v>0</v>
      </c>
      <c r="AH46" s="171">
        <f t="shared" si="4"/>
        <v>0</v>
      </c>
      <c r="AJ46" s="158">
        <f>+UE!F43</f>
        <v>0</v>
      </c>
      <c r="AK46" s="172">
        <f>+UE!G43</f>
        <v>0</v>
      </c>
      <c r="AL46" s="172">
        <f>+UE!H43</f>
        <v>0</v>
      </c>
    </row>
    <row r="47" spans="2:38">
      <c r="B47" s="37" t="str">
        <f>UE!B44</f>
        <v>UE040</v>
      </c>
      <c r="C47" s="162" t="str">
        <f>"" &amp; UE!C44</f>
        <v/>
      </c>
      <c r="D47" s="171">
        <f>UE!I44</f>
        <v>0</v>
      </c>
      <c r="E47" s="171">
        <f>IF(UE!I44=0,0,VLOOKUP(UE!I44,Caracteristicas!$B$36:$C$40,2))</f>
        <v>0</v>
      </c>
      <c r="F47" s="171">
        <f>E47*IF(UE!$F44=0,0,VLOOKUP(UE!$F44,Parametros!$B$6:$K$12,4,FALSE))</f>
        <v>0</v>
      </c>
      <c r="G47" s="171">
        <f>E47*IF(UE!$F44=0,0,VLOOKUP(UE!$F44,Parametros!$B$6:$K$12,6,FALSE))</f>
        <v>0</v>
      </c>
      <c r="H47" s="171">
        <f>UE!J44</f>
        <v>0</v>
      </c>
      <c r="I47" s="171">
        <f>IF(UE!J44=0,0,VLOOKUP(UE!J44,Caracteristicas!$B$36:$D$40,3))</f>
        <v>0</v>
      </c>
      <c r="J47" s="171">
        <f>I47*IF(UE!$F44=0,0,VLOOKUP(UE!$F44,Parametros!$B$6:$K$12,4,FALSE))</f>
        <v>0</v>
      </c>
      <c r="K47" s="171">
        <f>I47*IF(UE!$F44=0,0,VLOOKUP(UE!$F44,Parametros!$B$6:$K$12,6,FALSE))</f>
        <v>0</v>
      </c>
      <c r="L47" s="171">
        <f>UE!K44</f>
        <v>0</v>
      </c>
      <c r="M47" s="171">
        <f>IF(UE!K44=0,0,VLOOKUP(UE!K44,Caracteristicas!$B$36:$E$40,4))</f>
        <v>0</v>
      </c>
      <c r="N47" s="171">
        <f>M47*IF(UE!$F44=0,0,VLOOKUP(UE!$F44,Parametros!$B$6:$K$12,4,FALSE))</f>
        <v>0</v>
      </c>
      <c r="O47" s="171">
        <f>M47*IF(UE!$F44=0,0,VLOOKUP(UE!$F44,Parametros!$B$6:$K$12,6,FALSE))</f>
        <v>0</v>
      </c>
      <c r="P47" s="171">
        <f>UE!L44</f>
        <v>0</v>
      </c>
      <c r="Q47" s="171">
        <f>IF(UE!L44=0,0,VLOOKUP(UE!L44,Caracteristicas!$B$36:$H$40,5))</f>
        <v>0</v>
      </c>
      <c r="R47" s="171">
        <f>Q47*IF(UE!$F44=0,0,VLOOKUP(UE!$F44,Parametros!$B$6:$K$12,4,FALSE))</f>
        <v>0</v>
      </c>
      <c r="S47" s="171">
        <f>Q47*IF(UE!$F44=0,0,VLOOKUP(UE!$F44,Parametros!$B$6:$K$12,6,FALSE))</f>
        <v>0</v>
      </c>
      <c r="T47" s="171">
        <f>UE!M44</f>
        <v>0</v>
      </c>
      <c r="U47" s="171">
        <f>IF(UE!M44=0,0,VLOOKUP(UE!M44,Caracteristicas!$B$36:$H$40,6))</f>
        <v>0</v>
      </c>
      <c r="V47" s="171">
        <f>U47*IF(UE!$F44=0,0,VLOOKUP(UE!$F44,Parametros!$B$6:$K$12,4,FALSE))</f>
        <v>0</v>
      </c>
      <c r="W47" s="171">
        <f>U47*IF(UE!$F44=0,0,VLOOKUP(UE!$F44,Parametros!$B$6:$K$12,6,FALSE))</f>
        <v>0</v>
      </c>
      <c r="X47" s="171">
        <f>UE!N44</f>
        <v>0</v>
      </c>
      <c r="Y47" s="171">
        <f>IF(UE!N44=0,0,VLOOKUP(UE!N44,Caracteristicas!$B$36:$H$40,7))</f>
        <v>0</v>
      </c>
      <c r="Z47" s="171">
        <f>Y47*IF(UE!$F44=0,0,VLOOKUP(UE!$F44,Parametros!$B$6:$K$12,4,FALSE))</f>
        <v>0</v>
      </c>
      <c r="AA47" s="171">
        <f>Y47*IF(UE!$F44=0,0,VLOOKUP(UE!$F44,Parametros!$B$6:$K$12,6,FALSE))</f>
        <v>0</v>
      </c>
      <c r="AB47" s="171">
        <f>UE!O44</f>
        <v>0</v>
      </c>
      <c r="AC47" s="171">
        <f>IF(UE!O44=0,0,VLOOKUP(UE!O44,Caracteristicas!$B$36:$I$40,8))</f>
        <v>0</v>
      </c>
      <c r="AD47" s="171">
        <f>AC47*IF(UE!$F44=0,0,VLOOKUP(UE!$F44,Parametros!$B$6:$K$12,4,FALSE))</f>
        <v>0</v>
      </c>
      <c r="AE47" s="171">
        <f>AC47*IF(UE!$F44=0,0,VLOOKUP(UE!$F44,Parametros!$B$6:$K$12,6,FALSE))</f>
        <v>0</v>
      </c>
      <c r="AF47" s="171">
        <f t="shared" si="2"/>
        <v>0</v>
      </c>
      <c r="AG47" s="171">
        <f t="shared" si="3"/>
        <v>0</v>
      </c>
      <c r="AH47" s="171">
        <f t="shared" si="4"/>
        <v>0</v>
      </c>
      <c r="AJ47" s="158">
        <f>+UE!F44</f>
        <v>0</v>
      </c>
      <c r="AK47" s="172">
        <f>+UE!G44</f>
        <v>0</v>
      </c>
      <c r="AL47" s="172">
        <f>+UE!H44</f>
        <v>0</v>
      </c>
    </row>
    <row r="48" spans="2:38">
      <c r="B48" s="37" t="str">
        <f>UE!B45</f>
        <v>UE041</v>
      </c>
      <c r="C48" s="162" t="str">
        <f>"" &amp; UE!C45</f>
        <v/>
      </c>
      <c r="D48" s="171">
        <f>UE!I45</f>
        <v>0</v>
      </c>
      <c r="E48" s="171">
        <f>IF(UE!I45=0,0,VLOOKUP(UE!I45,Caracteristicas!$B$36:$C$40,2))</f>
        <v>0</v>
      </c>
      <c r="F48" s="171">
        <f>E48*IF(UE!$F45=0,0,VLOOKUP(UE!$F45,Parametros!$B$6:$K$12,4,FALSE))</f>
        <v>0</v>
      </c>
      <c r="G48" s="171">
        <f>E48*IF(UE!$F45=0,0,VLOOKUP(UE!$F45,Parametros!$B$6:$K$12,6,FALSE))</f>
        <v>0</v>
      </c>
      <c r="H48" s="171">
        <f>UE!J45</f>
        <v>0</v>
      </c>
      <c r="I48" s="171">
        <f>IF(UE!J45=0,0,VLOOKUP(UE!J45,Caracteristicas!$B$36:$D$40,3))</f>
        <v>0</v>
      </c>
      <c r="J48" s="171">
        <f>I48*IF(UE!$F45=0,0,VLOOKUP(UE!$F45,Parametros!$B$6:$K$12,4,FALSE))</f>
        <v>0</v>
      </c>
      <c r="K48" s="171">
        <f>I48*IF(UE!$F45=0,0,VLOOKUP(UE!$F45,Parametros!$B$6:$K$12,6,FALSE))</f>
        <v>0</v>
      </c>
      <c r="L48" s="171">
        <f>UE!K45</f>
        <v>0</v>
      </c>
      <c r="M48" s="171">
        <f>IF(UE!K45=0,0,VLOOKUP(UE!K45,Caracteristicas!$B$36:$E$40,4))</f>
        <v>0</v>
      </c>
      <c r="N48" s="171">
        <f>M48*IF(UE!$F45=0,0,VLOOKUP(UE!$F45,Parametros!$B$6:$K$12,4,FALSE))</f>
        <v>0</v>
      </c>
      <c r="O48" s="171">
        <f>M48*IF(UE!$F45=0,0,VLOOKUP(UE!$F45,Parametros!$B$6:$K$12,6,FALSE))</f>
        <v>0</v>
      </c>
      <c r="P48" s="171">
        <f>UE!L45</f>
        <v>0</v>
      </c>
      <c r="Q48" s="171">
        <f>IF(UE!L45=0,0,VLOOKUP(UE!L45,Caracteristicas!$B$36:$H$40,5))</f>
        <v>0</v>
      </c>
      <c r="R48" s="171">
        <f>Q48*IF(UE!$F45=0,0,VLOOKUP(UE!$F45,Parametros!$B$6:$K$12,4,FALSE))</f>
        <v>0</v>
      </c>
      <c r="S48" s="171">
        <f>Q48*IF(UE!$F45=0,0,VLOOKUP(UE!$F45,Parametros!$B$6:$K$12,6,FALSE))</f>
        <v>0</v>
      </c>
      <c r="T48" s="171">
        <f>UE!M45</f>
        <v>0</v>
      </c>
      <c r="U48" s="171">
        <f>IF(UE!M45=0,0,VLOOKUP(UE!M45,Caracteristicas!$B$36:$H$40,6))</f>
        <v>0</v>
      </c>
      <c r="V48" s="171">
        <f>U48*IF(UE!$F45=0,0,VLOOKUP(UE!$F45,Parametros!$B$6:$K$12,4,FALSE))</f>
        <v>0</v>
      </c>
      <c r="W48" s="171">
        <f>U48*IF(UE!$F45=0,0,VLOOKUP(UE!$F45,Parametros!$B$6:$K$12,6,FALSE))</f>
        <v>0</v>
      </c>
      <c r="X48" s="171">
        <f>UE!N45</f>
        <v>0</v>
      </c>
      <c r="Y48" s="171">
        <f>IF(UE!N45=0,0,VLOOKUP(UE!N45,Caracteristicas!$B$36:$H$40,7))</f>
        <v>0</v>
      </c>
      <c r="Z48" s="171">
        <f>Y48*IF(UE!$F45=0,0,VLOOKUP(UE!$F45,Parametros!$B$6:$K$12,4,FALSE))</f>
        <v>0</v>
      </c>
      <c r="AA48" s="171">
        <f>Y48*IF(UE!$F45=0,0,VLOOKUP(UE!$F45,Parametros!$B$6:$K$12,6,FALSE))</f>
        <v>0</v>
      </c>
      <c r="AB48" s="171">
        <f>UE!O45</f>
        <v>0</v>
      </c>
      <c r="AC48" s="171">
        <f>IF(UE!O45=0,0,VLOOKUP(UE!O45,Caracteristicas!$B$36:$I$40,8))</f>
        <v>0</v>
      </c>
      <c r="AD48" s="171">
        <f>AC48*IF(UE!$F45=0,0,VLOOKUP(UE!$F45,Parametros!$B$6:$K$12,4,FALSE))</f>
        <v>0</v>
      </c>
      <c r="AE48" s="171">
        <f>AC48*IF(UE!$F45=0,0,VLOOKUP(UE!$F45,Parametros!$B$6:$K$12,6,FALSE))</f>
        <v>0</v>
      </c>
      <c r="AF48" s="171">
        <f t="shared" si="2"/>
        <v>0</v>
      </c>
      <c r="AG48" s="171">
        <f t="shared" si="3"/>
        <v>0</v>
      </c>
      <c r="AH48" s="171">
        <f t="shared" si="4"/>
        <v>0</v>
      </c>
      <c r="AJ48" s="158">
        <f>+UE!F45</f>
        <v>0</v>
      </c>
      <c r="AK48" s="172">
        <f>+UE!G45</f>
        <v>0</v>
      </c>
      <c r="AL48" s="172">
        <f>+UE!H45</f>
        <v>0</v>
      </c>
    </row>
    <row r="49" spans="2:38">
      <c r="B49" s="37" t="str">
        <f>UE!B46</f>
        <v>UE042</v>
      </c>
      <c r="C49" s="162" t="str">
        <f>"" &amp; UE!C46</f>
        <v/>
      </c>
      <c r="D49" s="171">
        <f>UE!I46</f>
        <v>0</v>
      </c>
      <c r="E49" s="171">
        <f>IF(UE!I46=0,0,VLOOKUP(UE!I46,Caracteristicas!$B$36:$C$40,2))</f>
        <v>0</v>
      </c>
      <c r="F49" s="171">
        <f>E49*IF(UE!$F46=0,0,VLOOKUP(UE!$F46,Parametros!$B$6:$K$12,4,FALSE))</f>
        <v>0</v>
      </c>
      <c r="G49" s="171">
        <f>E49*IF(UE!$F46=0,0,VLOOKUP(UE!$F46,Parametros!$B$6:$K$12,6,FALSE))</f>
        <v>0</v>
      </c>
      <c r="H49" s="171">
        <f>UE!J46</f>
        <v>0</v>
      </c>
      <c r="I49" s="171">
        <f>IF(UE!J46=0,0,VLOOKUP(UE!J46,Caracteristicas!$B$36:$D$40,3))</f>
        <v>0</v>
      </c>
      <c r="J49" s="171">
        <f>I49*IF(UE!$F46=0,0,VLOOKUP(UE!$F46,Parametros!$B$6:$K$12,4,FALSE))</f>
        <v>0</v>
      </c>
      <c r="K49" s="171">
        <f>I49*IF(UE!$F46=0,0,VLOOKUP(UE!$F46,Parametros!$B$6:$K$12,6,FALSE))</f>
        <v>0</v>
      </c>
      <c r="L49" s="171">
        <f>UE!K46</f>
        <v>0</v>
      </c>
      <c r="M49" s="171">
        <f>IF(UE!K46=0,0,VLOOKUP(UE!K46,Caracteristicas!$B$36:$E$40,4))</f>
        <v>0</v>
      </c>
      <c r="N49" s="171">
        <f>M49*IF(UE!$F46=0,0,VLOOKUP(UE!$F46,Parametros!$B$6:$K$12,4,FALSE))</f>
        <v>0</v>
      </c>
      <c r="O49" s="171">
        <f>M49*IF(UE!$F46=0,0,VLOOKUP(UE!$F46,Parametros!$B$6:$K$12,6,FALSE))</f>
        <v>0</v>
      </c>
      <c r="P49" s="171">
        <f>UE!L46</f>
        <v>0</v>
      </c>
      <c r="Q49" s="171">
        <f>IF(UE!L46=0,0,VLOOKUP(UE!L46,Caracteristicas!$B$36:$H$40,5))</f>
        <v>0</v>
      </c>
      <c r="R49" s="171">
        <f>Q49*IF(UE!$F46=0,0,VLOOKUP(UE!$F46,Parametros!$B$6:$K$12,4,FALSE))</f>
        <v>0</v>
      </c>
      <c r="S49" s="171">
        <f>Q49*IF(UE!$F46=0,0,VLOOKUP(UE!$F46,Parametros!$B$6:$K$12,6,FALSE))</f>
        <v>0</v>
      </c>
      <c r="T49" s="171">
        <f>UE!M46</f>
        <v>0</v>
      </c>
      <c r="U49" s="171">
        <f>IF(UE!M46=0,0,VLOOKUP(UE!M46,Caracteristicas!$B$36:$H$40,6))</f>
        <v>0</v>
      </c>
      <c r="V49" s="171">
        <f>U49*IF(UE!$F46=0,0,VLOOKUP(UE!$F46,Parametros!$B$6:$K$12,4,FALSE))</f>
        <v>0</v>
      </c>
      <c r="W49" s="171">
        <f>U49*IF(UE!$F46=0,0,VLOOKUP(UE!$F46,Parametros!$B$6:$K$12,6,FALSE))</f>
        <v>0</v>
      </c>
      <c r="X49" s="171">
        <f>UE!N46</f>
        <v>0</v>
      </c>
      <c r="Y49" s="171">
        <f>IF(UE!N46=0,0,VLOOKUP(UE!N46,Caracteristicas!$B$36:$H$40,7))</f>
        <v>0</v>
      </c>
      <c r="Z49" s="171">
        <f>Y49*IF(UE!$F46=0,0,VLOOKUP(UE!$F46,Parametros!$B$6:$K$12,4,FALSE))</f>
        <v>0</v>
      </c>
      <c r="AA49" s="171">
        <f>Y49*IF(UE!$F46=0,0,VLOOKUP(UE!$F46,Parametros!$B$6:$K$12,6,FALSE))</f>
        <v>0</v>
      </c>
      <c r="AB49" s="171">
        <f>UE!O46</f>
        <v>0</v>
      </c>
      <c r="AC49" s="171">
        <f>IF(UE!O46=0,0,VLOOKUP(UE!O46,Caracteristicas!$B$36:$I$40,8))</f>
        <v>0</v>
      </c>
      <c r="AD49" s="171">
        <f>AC49*IF(UE!$F46=0,0,VLOOKUP(UE!$F46,Parametros!$B$6:$K$12,4,FALSE))</f>
        <v>0</v>
      </c>
      <c r="AE49" s="171">
        <f>AC49*IF(UE!$F46=0,0,VLOOKUP(UE!$F46,Parametros!$B$6:$K$12,6,FALSE))</f>
        <v>0</v>
      </c>
      <c r="AF49" s="171">
        <f t="shared" si="2"/>
        <v>0</v>
      </c>
      <c r="AG49" s="171">
        <f t="shared" si="3"/>
        <v>0</v>
      </c>
      <c r="AH49" s="171">
        <f t="shared" si="4"/>
        <v>0</v>
      </c>
      <c r="AJ49" s="158">
        <f>+UE!F46</f>
        <v>0</v>
      </c>
      <c r="AK49" s="172">
        <f>+UE!G46</f>
        <v>0</v>
      </c>
      <c r="AL49" s="172">
        <f>+UE!H46</f>
        <v>0</v>
      </c>
    </row>
    <row r="50" spans="2:38">
      <c r="B50" s="37" t="str">
        <f>UE!B47</f>
        <v>UE043</v>
      </c>
      <c r="C50" s="162" t="str">
        <f>"" &amp; UE!C47</f>
        <v/>
      </c>
      <c r="D50" s="171">
        <f>UE!I47</f>
        <v>0</v>
      </c>
      <c r="E50" s="171">
        <f>IF(UE!I47=0,0,VLOOKUP(UE!I47,Caracteristicas!$B$36:$C$40,2))</f>
        <v>0</v>
      </c>
      <c r="F50" s="171">
        <f>E50*IF(UE!$F47=0,0,VLOOKUP(UE!$F47,Parametros!$B$6:$K$12,4,FALSE))</f>
        <v>0</v>
      </c>
      <c r="G50" s="171">
        <f>E50*IF(UE!$F47=0,0,VLOOKUP(UE!$F47,Parametros!$B$6:$K$12,6,FALSE))</f>
        <v>0</v>
      </c>
      <c r="H50" s="171">
        <f>UE!J47</f>
        <v>0</v>
      </c>
      <c r="I50" s="171">
        <f>IF(UE!J47=0,0,VLOOKUP(UE!J47,Caracteristicas!$B$36:$D$40,3))</f>
        <v>0</v>
      </c>
      <c r="J50" s="171">
        <f>I50*IF(UE!$F47=0,0,VLOOKUP(UE!$F47,Parametros!$B$6:$K$12,4,FALSE))</f>
        <v>0</v>
      </c>
      <c r="K50" s="171">
        <f>I50*IF(UE!$F47=0,0,VLOOKUP(UE!$F47,Parametros!$B$6:$K$12,6,FALSE))</f>
        <v>0</v>
      </c>
      <c r="L50" s="171">
        <f>UE!K47</f>
        <v>0</v>
      </c>
      <c r="M50" s="171">
        <f>IF(UE!K47=0,0,VLOOKUP(UE!K47,Caracteristicas!$B$36:$E$40,4))</f>
        <v>0</v>
      </c>
      <c r="N50" s="171">
        <f>M50*IF(UE!$F47=0,0,VLOOKUP(UE!$F47,Parametros!$B$6:$K$12,4,FALSE))</f>
        <v>0</v>
      </c>
      <c r="O50" s="171">
        <f>M50*IF(UE!$F47=0,0,VLOOKUP(UE!$F47,Parametros!$B$6:$K$12,6,FALSE))</f>
        <v>0</v>
      </c>
      <c r="P50" s="171">
        <f>UE!L47</f>
        <v>0</v>
      </c>
      <c r="Q50" s="171">
        <f>IF(UE!L47=0,0,VLOOKUP(UE!L47,Caracteristicas!$B$36:$H$40,5))</f>
        <v>0</v>
      </c>
      <c r="R50" s="171">
        <f>Q50*IF(UE!$F47=0,0,VLOOKUP(UE!$F47,Parametros!$B$6:$K$12,4,FALSE))</f>
        <v>0</v>
      </c>
      <c r="S50" s="171">
        <f>Q50*IF(UE!$F47=0,0,VLOOKUP(UE!$F47,Parametros!$B$6:$K$12,6,FALSE))</f>
        <v>0</v>
      </c>
      <c r="T50" s="171">
        <f>UE!M47</f>
        <v>0</v>
      </c>
      <c r="U50" s="171">
        <f>IF(UE!M47=0,0,VLOOKUP(UE!M47,Caracteristicas!$B$36:$H$40,6))</f>
        <v>0</v>
      </c>
      <c r="V50" s="171">
        <f>U50*IF(UE!$F47=0,0,VLOOKUP(UE!$F47,Parametros!$B$6:$K$12,4,FALSE))</f>
        <v>0</v>
      </c>
      <c r="W50" s="171">
        <f>U50*IF(UE!$F47=0,0,VLOOKUP(UE!$F47,Parametros!$B$6:$K$12,6,FALSE))</f>
        <v>0</v>
      </c>
      <c r="X50" s="171">
        <f>UE!N47</f>
        <v>0</v>
      </c>
      <c r="Y50" s="171">
        <f>IF(UE!N47=0,0,VLOOKUP(UE!N47,Caracteristicas!$B$36:$H$40,7))</f>
        <v>0</v>
      </c>
      <c r="Z50" s="171">
        <f>Y50*IF(UE!$F47=0,0,VLOOKUP(UE!$F47,Parametros!$B$6:$K$12,4,FALSE))</f>
        <v>0</v>
      </c>
      <c r="AA50" s="171">
        <f>Y50*IF(UE!$F47=0,0,VLOOKUP(UE!$F47,Parametros!$B$6:$K$12,6,FALSE))</f>
        <v>0</v>
      </c>
      <c r="AB50" s="171">
        <f>UE!O47</f>
        <v>0</v>
      </c>
      <c r="AC50" s="171">
        <f>IF(UE!O47=0,0,VLOOKUP(UE!O47,Caracteristicas!$B$36:$I$40,8))</f>
        <v>0</v>
      </c>
      <c r="AD50" s="171">
        <f>AC50*IF(UE!$F47=0,0,VLOOKUP(UE!$F47,Parametros!$B$6:$K$12,4,FALSE))</f>
        <v>0</v>
      </c>
      <c r="AE50" s="171">
        <f>AC50*IF(UE!$F47=0,0,VLOOKUP(UE!$F47,Parametros!$B$6:$K$12,6,FALSE))</f>
        <v>0</v>
      </c>
      <c r="AF50" s="171">
        <f t="shared" si="2"/>
        <v>0</v>
      </c>
      <c r="AG50" s="171">
        <f t="shared" si="3"/>
        <v>0</v>
      </c>
      <c r="AH50" s="171">
        <f t="shared" si="4"/>
        <v>0</v>
      </c>
      <c r="AJ50" s="158">
        <f>+UE!F47</f>
        <v>0</v>
      </c>
      <c r="AK50" s="172">
        <f>+UE!G47</f>
        <v>0</v>
      </c>
      <c r="AL50" s="172">
        <f>+UE!H47</f>
        <v>0</v>
      </c>
    </row>
    <row r="51" spans="2:38">
      <c r="B51" s="37" t="str">
        <f>UE!B48</f>
        <v>UE044</v>
      </c>
      <c r="C51" s="162" t="str">
        <f>"" &amp; UE!C48</f>
        <v/>
      </c>
      <c r="D51" s="171">
        <f>UE!I48</f>
        <v>0</v>
      </c>
      <c r="E51" s="171">
        <f>IF(UE!I48=0,0,VLOOKUP(UE!I48,Caracteristicas!$B$36:$C$40,2))</f>
        <v>0</v>
      </c>
      <c r="F51" s="171">
        <f>E51*IF(UE!$F48=0,0,VLOOKUP(UE!$F48,Parametros!$B$6:$K$12,4,FALSE))</f>
        <v>0</v>
      </c>
      <c r="G51" s="171">
        <f>E51*IF(UE!$F48=0,0,VLOOKUP(UE!$F48,Parametros!$B$6:$K$12,6,FALSE))</f>
        <v>0</v>
      </c>
      <c r="H51" s="171">
        <f>UE!J48</f>
        <v>0</v>
      </c>
      <c r="I51" s="171">
        <f>IF(UE!J48=0,0,VLOOKUP(UE!J48,Caracteristicas!$B$36:$D$40,3))</f>
        <v>0</v>
      </c>
      <c r="J51" s="171">
        <f>I51*IF(UE!$F48=0,0,VLOOKUP(UE!$F48,Parametros!$B$6:$K$12,4,FALSE))</f>
        <v>0</v>
      </c>
      <c r="K51" s="171">
        <f>I51*IF(UE!$F48=0,0,VLOOKUP(UE!$F48,Parametros!$B$6:$K$12,6,FALSE))</f>
        <v>0</v>
      </c>
      <c r="L51" s="171">
        <f>UE!K48</f>
        <v>0</v>
      </c>
      <c r="M51" s="171">
        <f>IF(UE!K48=0,0,VLOOKUP(UE!K48,Caracteristicas!$B$36:$E$40,4))</f>
        <v>0</v>
      </c>
      <c r="N51" s="171">
        <f>M51*IF(UE!$F48=0,0,VLOOKUP(UE!$F48,Parametros!$B$6:$K$12,4,FALSE))</f>
        <v>0</v>
      </c>
      <c r="O51" s="171">
        <f>M51*IF(UE!$F48=0,0,VLOOKUP(UE!$F48,Parametros!$B$6:$K$12,6,FALSE))</f>
        <v>0</v>
      </c>
      <c r="P51" s="171">
        <f>UE!L48</f>
        <v>0</v>
      </c>
      <c r="Q51" s="171">
        <f>IF(UE!L48=0,0,VLOOKUP(UE!L48,Caracteristicas!$B$36:$H$40,5))</f>
        <v>0</v>
      </c>
      <c r="R51" s="171">
        <f>Q51*IF(UE!$F48=0,0,VLOOKUP(UE!$F48,Parametros!$B$6:$K$12,4,FALSE))</f>
        <v>0</v>
      </c>
      <c r="S51" s="171">
        <f>Q51*IF(UE!$F48=0,0,VLOOKUP(UE!$F48,Parametros!$B$6:$K$12,6,FALSE))</f>
        <v>0</v>
      </c>
      <c r="T51" s="171">
        <f>UE!M48</f>
        <v>0</v>
      </c>
      <c r="U51" s="171">
        <f>IF(UE!M48=0,0,VLOOKUP(UE!M48,Caracteristicas!$B$36:$H$40,6))</f>
        <v>0</v>
      </c>
      <c r="V51" s="171">
        <f>U51*IF(UE!$F48=0,0,VLOOKUP(UE!$F48,Parametros!$B$6:$K$12,4,FALSE))</f>
        <v>0</v>
      </c>
      <c r="W51" s="171">
        <f>U51*IF(UE!$F48=0,0,VLOOKUP(UE!$F48,Parametros!$B$6:$K$12,6,FALSE))</f>
        <v>0</v>
      </c>
      <c r="X51" s="171">
        <f>UE!N48</f>
        <v>0</v>
      </c>
      <c r="Y51" s="171">
        <f>IF(UE!N48=0,0,VLOOKUP(UE!N48,Caracteristicas!$B$36:$H$40,7))</f>
        <v>0</v>
      </c>
      <c r="Z51" s="171">
        <f>Y51*IF(UE!$F48=0,0,VLOOKUP(UE!$F48,Parametros!$B$6:$K$12,4,FALSE))</f>
        <v>0</v>
      </c>
      <c r="AA51" s="171">
        <f>Y51*IF(UE!$F48=0,0,VLOOKUP(UE!$F48,Parametros!$B$6:$K$12,6,FALSE))</f>
        <v>0</v>
      </c>
      <c r="AB51" s="171">
        <f>UE!O48</f>
        <v>0</v>
      </c>
      <c r="AC51" s="171">
        <f>IF(UE!O48=0,0,VLOOKUP(UE!O48,Caracteristicas!$B$36:$I$40,8))</f>
        <v>0</v>
      </c>
      <c r="AD51" s="171">
        <f>AC51*IF(UE!$F48=0,0,VLOOKUP(UE!$F48,Parametros!$B$6:$K$12,4,FALSE))</f>
        <v>0</v>
      </c>
      <c r="AE51" s="171">
        <f>AC51*IF(UE!$F48=0,0,VLOOKUP(UE!$F48,Parametros!$B$6:$K$12,6,FALSE))</f>
        <v>0</v>
      </c>
      <c r="AF51" s="171">
        <f t="shared" si="2"/>
        <v>0</v>
      </c>
      <c r="AG51" s="171">
        <f t="shared" si="3"/>
        <v>0</v>
      </c>
      <c r="AH51" s="171">
        <f t="shared" si="4"/>
        <v>0</v>
      </c>
      <c r="AJ51" s="158">
        <f>+UE!F48</f>
        <v>0</v>
      </c>
      <c r="AK51" s="172">
        <f>+UE!G48</f>
        <v>0</v>
      </c>
      <c r="AL51" s="172">
        <f>+UE!H48</f>
        <v>0</v>
      </c>
    </row>
    <row r="52" spans="2:38">
      <c r="B52" s="37" t="str">
        <f>UE!B49</f>
        <v>UE045</v>
      </c>
      <c r="C52" s="162" t="str">
        <f>"" &amp; UE!C49</f>
        <v/>
      </c>
      <c r="D52" s="171">
        <f>UE!I49</f>
        <v>0</v>
      </c>
      <c r="E52" s="171">
        <f>IF(UE!I49=0,0,VLOOKUP(UE!I49,Caracteristicas!$B$36:$C$40,2))</f>
        <v>0</v>
      </c>
      <c r="F52" s="171">
        <f>E52*IF(UE!$F49=0,0,VLOOKUP(UE!$F49,Parametros!$B$6:$K$12,4,FALSE))</f>
        <v>0</v>
      </c>
      <c r="G52" s="171">
        <f>E52*IF(UE!$F49=0,0,VLOOKUP(UE!$F49,Parametros!$B$6:$K$12,6,FALSE))</f>
        <v>0</v>
      </c>
      <c r="H52" s="171">
        <f>UE!J49</f>
        <v>0</v>
      </c>
      <c r="I52" s="171">
        <f>IF(UE!J49=0,0,VLOOKUP(UE!J49,Caracteristicas!$B$36:$D$40,3))</f>
        <v>0</v>
      </c>
      <c r="J52" s="171">
        <f>I52*IF(UE!$F49=0,0,VLOOKUP(UE!$F49,Parametros!$B$6:$K$12,4,FALSE))</f>
        <v>0</v>
      </c>
      <c r="K52" s="171">
        <f>I52*IF(UE!$F49=0,0,VLOOKUP(UE!$F49,Parametros!$B$6:$K$12,6,FALSE))</f>
        <v>0</v>
      </c>
      <c r="L52" s="171">
        <f>UE!K49</f>
        <v>0</v>
      </c>
      <c r="M52" s="171">
        <f>IF(UE!K49=0,0,VLOOKUP(UE!K49,Caracteristicas!$B$36:$E$40,4))</f>
        <v>0</v>
      </c>
      <c r="N52" s="171">
        <f>M52*IF(UE!$F49=0,0,VLOOKUP(UE!$F49,Parametros!$B$6:$K$12,4,FALSE))</f>
        <v>0</v>
      </c>
      <c r="O52" s="171">
        <f>M52*IF(UE!$F49=0,0,VLOOKUP(UE!$F49,Parametros!$B$6:$K$12,6,FALSE))</f>
        <v>0</v>
      </c>
      <c r="P52" s="171">
        <f>UE!L49</f>
        <v>0</v>
      </c>
      <c r="Q52" s="171">
        <f>IF(UE!L49=0,0,VLOOKUP(UE!L49,Caracteristicas!$B$36:$H$40,5))</f>
        <v>0</v>
      </c>
      <c r="R52" s="171">
        <f>Q52*IF(UE!$F49=0,0,VLOOKUP(UE!$F49,Parametros!$B$6:$K$12,4,FALSE))</f>
        <v>0</v>
      </c>
      <c r="S52" s="171">
        <f>Q52*IF(UE!$F49=0,0,VLOOKUP(UE!$F49,Parametros!$B$6:$K$12,6,FALSE))</f>
        <v>0</v>
      </c>
      <c r="T52" s="171">
        <f>UE!M49</f>
        <v>0</v>
      </c>
      <c r="U52" s="171">
        <f>IF(UE!M49=0,0,VLOOKUP(UE!M49,Caracteristicas!$B$36:$H$40,6))</f>
        <v>0</v>
      </c>
      <c r="V52" s="171">
        <f>U52*IF(UE!$F49=0,0,VLOOKUP(UE!$F49,Parametros!$B$6:$K$12,4,FALSE))</f>
        <v>0</v>
      </c>
      <c r="W52" s="171">
        <f>U52*IF(UE!$F49=0,0,VLOOKUP(UE!$F49,Parametros!$B$6:$K$12,6,FALSE))</f>
        <v>0</v>
      </c>
      <c r="X52" s="171">
        <f>UE!N49</f>
        <v>0</v>
      </c>
      <c r="Y52" s="171">
        <f>IF(UE!N49=0,0,VLOOKUP(UE!N49,Caracteristicas!$B$36:$H$40,7))</f>
        <v>0</v>
      </c>
      <c r="Z52" s="171">
        <f>Y52*IF(UE!$F49=0,0,VLOOKUP(UE!$F49,Parametros!$B$6:$K$12,4,FALSE))</f>
        <v>0</v>
      </c>
      <c r="AA52" s="171">
        <f>Y52*IF(UE!$F49=0,0,VLOOKUP(UE!$F49,Parametros!$B$6:$K$12,6,FALSE))</f>
        <v>0</v>
      </c>
      <c r="AB52" s="171">
        <f>UE!O49</f>
        <v>0</v>
      </c>
      <c r="AC52" s="171">
        <f>IF(UE!O49=0,0,VLOOKUP(UE!O49,Caracteristicas!$B$36:$I$40,8))</f>
        <v>0</v>
      </c>
      <c r="AD52" s="171">
        <f>AC52*IF(UE!$F49=0,0,VLOOKUP(UE!$F49,Parametros!$B$6:$K$12,4,FALSE))</f>
        <v>0</v>
      </c>
      <c r="AE52" s="171">
        <f>AC52*IF(UE!$F49=0,0,VLOOKUP(UE!$F49,Parametros!$B$6:$K$12,6,FALSE))</f>
        <v>0</v>
      </c>
      <c r="AF52" s="171">
        <f t="shared" si="2"/>
        <v>0</v>
      </c>
      <c r="AG52" s="171">
        <f t="shared" si="3"/>
        <v>0</v>
      </c>
      <c r="AH52" s="171">
        <f t="shared" si="4"/>
        <v>0</v>
      </c>
      <c r="AJ52" s="158">
        <f>+UE!F49</f>
        <v>0</v>
      </c>
      <c r="AK52" s="172">
        <f>+UE!G49</f>
        <v>0</v>
      </c>
      <c r="AL52" s="172">
        <f>+UE!H49</f>
        <v>0</v>
      </c>
    </row>
    <row r="53" spans="2:38">
      <c r="B53" s="37" t="str">
        <f>UE!B50</f>
        <v>UE046</v>
      </c>
      <c r="C53" s="162" t="str">
        <f>"" &amp; UE!C50</f>
        <v/>
      </c>
      <c r="D53" s="171">
        <f>UE!I50</f>
        <v>0</v>
      </c>
      <c r="E53" s="171">
        <f>IF(UE!I50=0,0,VLOOKUP(UE!I50,Caracteristicas!$B$36:$C$40,2))</f>
        <v>0</v>
      </c>
      <c r="F53" s="171">
        <f>E53*IF(UE!$F50=0,0,VLOOKUP(UE!$F50,Parametros!$B$6:$K$12,4,FALSE))</f>
        <v>0</v>
      </c>
      <c r="G53" s="171">
        <f>E53*IF(UE!$F50=0,0,VLOOKUP(UE!$F50,Parametros!$B$6:$K$12,6,FALSE))</f>
        <v>0</v>
      </c>
      <c r="H53" s="171">
        <f>UE!J50</f>
        <v>0</v>
      </c>
      <c r="I53" s="171">
        <f>IF(UE!J50=0,0,VLOOKUP(UE!J50,Caracteristicas!$B$36:$D$40,3))</f>
        <v>0</v>
      </c>
      <c r="J53" s="171">
        <f>I53*IF(UE!$F50=0,0,VLOOKUP(UE!$F50,Parametros!$B$6:$K$12,4,FALSE))</f>
        <v>0</v>
      </c>
      <c r="K53" s="171">
        <f>I53*IF(UE!$F50=0,0,VLOOKUP(UE!$F50,Parametros!$B$6:$K$12,6,FALSE))</f>
        <v>0</v>
      </c>
      <c r="L53" s="171">
        <f>UE!K50</f>
        <v>0</v>
      </c>
      <c r="M53" s="171">
        <f>IF(UE!K50=0,0,VLOOKUP(UE!K50,Caracteristicas!$B$36:$E$40,4))</f>
        <v>0</v>
      </c>
      <c r="N53" s="171">
        <f>M53*IF(UE!$F50=0,0,VLOOKUP(UE!$F50,Parametros!$B$6:$K$12,4,FALSE))</f>
        <v>0</v>
      </c>
      <c r="O53" s="171">
        <f>M53*IF(UE!$F50=0,0,VLOOKUP(UE!$F50,Parametros!$B$6:$K$12,6,FALSE))</f>
        <v>0</v>
      </c>
      <c r="P53" s="171">
        <f>UE!L50</f>
        <v>0</v>
      </c>
      <c r="Q53" s="171">
        <f>IF(UE!L50=0,0,VLOOKUP(UE!L50,Caracteristicas!$B$36:$H$40,5))</f>
        <v>0</v>
      </c>
      <c r="R53" s="171">
        <f>Q53*IF(UE!$F50=0,0,VLOOKUP(UE!$F50,Parametros!$B$6:$K$12,4,FALSE))</f>
        <v>0</v>
      </c>
      <c r="S53" s="171">
        <f>Q53*IF(UE!$F50=0,0,VLOOKUP(UE!$F50,Parametros!$B$6:$K$12,6,FALSE))</f>
        <v>0</v>
      </c>
      <c r="T53" s="171">
        <f>UE!M50</f>
        <v>0</v>
      </c>
      <c r="U53" s="171">
        <f>IF(UE!M50=0,0,VLOOKUP(UE!M50,Caracteristicas!$B$36:$H$40,6))</f>
        <v>0</v>
      </c>
      <c r="V53" s="171">
        <f>U53*IF(UE!$F50=0,0,VLOOKUP(UE!$F50,Parametros!$B$6:$K$12,4,FALSE))</f>
        <v>0</v>
      </c>
      <c r="W53" s="171">
        <f>U53*IF(UE!$F50=0,0,VLOOKUP(UE!$F50,Parametros!$B$6:$K$12,6,FALSE))</f>
        <v>0</v>
      </c>
      <c r="X53" s="171">
        <f>UE!N50</f>
        <v>0</v>
      </c>
      <c r="Y53" s="171">
        <f>IF(UE!N50=0,0,VLOOKUP(UE!N50,Caracteristicas!$B$36:$H$40,7))</f>
        <v>0</v>
      </c>
      <c r="Z53" s="171">
        <f>Y53*IF(UE!$F50=0,0,VLOOKUP(UE!$F50,Parametros!$B$6:$K$12,4,FALSE))</f>
        <v>0</v>
      </c>
      <c r="AA53" s="171">
        <f>Y53*IF(UE!$F50=0,0,VLOOKUP(UE!$F50,Parametros!$B$6:$K$12,6,FALSE))</f>
        <v>0</v>
      </c>
      <c r="AB53" s="171">
        <f>UE!O50</f>
        <v>0</v>
      </c>
      <c r="AC53" s="171">
        <f>IF(UE!O50=0,0,VLOOKUP(UE!O50,Caracteristicas!$B$36:$I$40,8))</f>
        <v>0</v>
      </c>
      <c r="AD53" s="171">
        <f>AC53*IF(UE!$F50=0,0,VLOOKUP(UE!$F50,Parametros!$B$6:$K$12,4,FALSE))</f>
        <v>0</v>
      </c>
      <c r="AE53" s="171">
        <f>AC53*IF(UE!$F50=0,0,VLOOKUP(UE!$F50,Parametros!$B$6:$K$12,6,FALSE))</f>
        <v>0</v>
      </c>
      <c r="AF53" s="171">
        <f t="shared" si="2"/>
        <v>0</v>
      </c>
      <c r="AG53" s="171">
        <f t="shared" si="3"/>
        <v>0</v>
      </c>
      <c r="AH53" s="171">
        <f t="shared" si="4"/>
        <v>0</v>
      </c>
      <c r="AJ53" s="158">
        <f>+UE!F50</f>
        <v>0</v>
      </c>
      <c r="AK53" s="172">
        <f>+UE!G50</f>
        <v>0</v>
      </c>
      <c r="AL53" s="172">
        <f>+UE!H50</f>
        <v>0</v>
      </c>
    </row>
    <row r="54" spans="2:38">
      <c r="B54" s="37" t="str">
        <f>UE!B51</f>
        <v>UE047</v>
      </c>
      <c r="C54" s="162" t="str">
        <f>"" &amp; UE!C51</f>
        <v/>
      </c>
      <c r="D54" s="171">
        <f>UE!I51</f>
        <v>0</v>
      </c>
      <c r="E54" s="171">
        <f>IF(UE!I51=0,0,VLOOKUP(UE!I51,Caracteristicas!$B$36:$C$40,2))</f>
        <v>0</v>
      </c>
      <c r="F54" s="171">
        <f>E54*IF(UE!$F51=0,0,VLOOKUP(UE!$F51,Parametros!$B$6:$K$12,4,FALSE))</f>
        <v>0</v>
      </c>
      <c r="G54" s="171">
        <f>E54*IF(UE!$F51=0,0,VLOOKUP(UE!$F51,Parametros!$B$6:$K$12,6,FALSE))</f>
        <v>0</v>
      </c>
      <c r="H54" s="171">
        <f>UE!J51</f>
        <v>0</v>
      </c>
      <c r="I54" s="171">
        <f>IF(UE!J51=0,0,VLOOKUP(UE!J51,Caracteristicas!$B$36:$D$40,3))</f>
        <v>0</v>
      </c>
      <c r="J54" s="171">
        <f>I54*IF(UE!$F51=0,0,VLOOKUP(UE!$F51,Parametros!$B$6:$K$12,4,FALSE))</f>
        <v>0</v>
      </c>
      <c r="K54" s="171">
        <f>I54*IF(UE!$F51=0,0,VLOOKUP(UE!$F51,Parametros!$B$6:$K$12,6,FALSE))</f>
        <v>0</v>
      </c>
      <c r="L54" s="171">
        <f>UE!K51</f>
        <v>0</v>
      </c>
      <c r="M54" s="171">
        <f>IF(UE!K51=0,0,VLOOKUP(UE!K51,Caracteristicas!$B$36:$E$40,4))</f>
        <v>0</v>
      </c>
      <c r="N54" s="171">
        <f>M54*IF(UE!$F51=0,0,VLOOKUP(UE!$F51,Parametros!$B$6:$K$12,4,FALSE))</f>
        <v>0</v>
      </c>
      <c r="O54" s="171">
        <f>M54*IF(UE!$F51=0,0,VLOOKUP(UE!$F51,Parametros!$B$6:$K$12,6,FALSE))</f>
        <v>0</v>
      </c>
      <c r="P54" s="171">
        <f>UE!L51</f>
        <v>0</v>
      </c>
      <c r="Q54" s="171">
        <f>IF(UE!L51=0,0,VLOOKUP(UE!L51,Caracteristicas!$B$36:$H$40,5))</f>
        <v>0</v>
      </c>
      <c r="R54" s="171">
        <f>Q54*IF(UE!$F51=0,0,VLOOKUP(UE!$F51,Parametros!$B$6:$K$12,4,FALSE))</f>
        <v>0</v>
      </c>
      <c r="S54" s="171">
        <f>Q54*IF(UE!$F51=0,0,VLOOKUP(UE!$F51,Parametros!$B$6:$K$12,6,FALSE))</f>
        <v>0</v>
      </c>
      <c r="T54" s="171">
        <f>UE!M51</f>
        <v>0</v>
      </c>
      <c r="U54" s="171">
        <f>IF(UE!M51=0,0,VLOOKUP(UE!M51,Caracteristicas!$B$36:$H$40,6))</f>
        <v>0</v>
      </c>
      <c r="V54" s="171">
        <f>U54*IF(UE!$F51=0,0,VLOOKUP(UE!$F51,Parametros!$B$6:$K$12,4,FALSE))</f>
        <v>0</v>
      </c>
      <c r="W54" s="171">
        <f>U54*IF(UE!$F51=0,0,VLOOKUP(UE!$F51,Parametros!$B$6:$K$12,6,FALSE))</f>
        <v>0</v>
      </c>
      <c r="X54" s="171">
        <f>UE!N51</f>
        <v>0</v>
      </c>
      <c r="Y54" s="171">
        <f>IF(UE!N51=0,0,VLOOKUP(UE!N51,Caracteristicas!$B$36:$H$40,7))</f>
        <v>0</v>
      </c>
      <c r="Z54" s="171">
        <f>Y54*IF(UE!$F51=0,0,VLOOKUP(UE!$F51,Parametros!$B$6:$K$12,4,FALSE))</f>
        <v>0</v>
      </c>
      <c r="AA54" s="171">
        <f>Y54*IF(UE!$F51=0,0,VLOOKUP(UE!$F51,Parametros!$B$6:$K$12,6,FALSE))</f>
        <v>0</v>
      </c>
      <c r="AB54" s="171">
        <f>UE!O51</f>
        <v>0</v>
      </c>
      <c r="AC54" s="171">
        <f>IF(UE!O51=0,0,VLOOKUP(UE!O51,Caracteristicas!$B$36:$I$40,8))</f>
        <v>0</v>
      </c>
      <c r="AD54" s="171">
        <f>AC54*IF(UE!$F51=0,0,VLOOKUP(UE!$F51,Parametros!$B$6:$K$12,4,FALSE))</f>
        <v>0</v>
      </c>
      <c r="AE54" s="171">
        <f>AC54*IF(UE!$F51=0,0,VLOOKUP(UE!$F51,Parametros!$B$6:$K$12,6,FALSE))</f>
        <v>0</v>
      </c>
      <c r="AF54" s="171">
        <f t="shared" si="2"/>
        <v>0</v>
      </c>
      <c r="AG54" s="171">
        <f t="shared" si="3"/>
        <v>0</v>
      </c>
      <c r="AH54" s="171">
        <f t="shared" si="4"/>
        <v>0</v>
      </c>
      <c r="AJ54" s="158">
        <f>+UE!F51</f>
        <v>0</v>
      </c>
      <c r="AK54" s="172">
        <f>+UE!G51</f>
        <v>0</v>
      </c>
      <c r="AL54" s="172">
        <f>+UE!H51</f>
        <v>0</v>
      </c>
    </row>
    <row r="55" spans="2:38">
      <c r="B55" s="37" t="str">
        <f>UE!B52</f>
        <v>UE048</v>
      </c>
      <c r="C55" s="162" t="str">
        <f>"" &amp; UE!C52</f>
        <v/>
      </c>
      <c r="D55" s="171">
        <f>UE!I52</f>
        <v>0</v>
      </c>
      <c r="E55" s="171">
        <f>IF(UE!I52=0,0,VLOOKUP(UE!I52,Caracteristicas!$B$36:$C$40,2))</f>
        <v>0</v>
      </c>
      <c r="F55" s="171">
        <f>E55*IF(UE!$F52=0,0,VLOOKUP(UE!$F52,Parametros!$B$6:$K$12,4,FALSE))</f>
        <v>0</v>
      </c>
      <c r="G55" s="171">
        <f>E55*IF(UE!$F52=0,0,VLOOKUP(UE!$F52,Parametros!$B$6:$K$12,6,FALSE))</f>
        <v>0</v>
      </c>
      <c r="H55" s="171">
        <f>UE!J52</f>
        <v>0</v>
      </c>
      <c r="I55" s="171">
        <f>IF(UE!J52=0,0,VLOOKUP(UE!J52,Caracteristicas!$B$36:$D$40,3))</f>
        <v>0</v>
      </c>
      <c r="J55" s="171">
        <f>I55*IF(UE!$F52=0,0,VLOOKUP(UE!$F52,Parametros!$B$6:$K$12,4,FALSE))</f>
        <v>0</v>
      </c>
      <c r="K55" s="171">
        <f>I55*IF(UE!$F52=0,0,VLOOKUP(UE!$F52,Parametros!$B$6:$K$12,6,FALSE))</f>
        <v>0</v>
      </c>
      <c r="L55" s="171">
        <f>UE!K52</f>
        <v>0</v>
      </c>
      <c r="M55" s="171">
        <f>IF(UE!K52=0,0,VLOOKUP(UE!K52,Caracteristicas!$B$36:$E$40,4))</f>
        <v>0</v>
      </c>
      <c r="N55" s="171">
        <f>M55*IF(UE!$F52=0,0,VLOOKUP(UE!$F52,Parametros!$B$6:$K$12,4,FALSE))</f>
        <v>0</v>
      </c>
      <c r="O55" s="171">
        <f>M55*IF(UE!$F52=0,0,VLOOKUP(UE!$F52,Parametros!$B$6:$K$12,6,FALSE))</f>
        <v>0</v>
      </c>
      <c r="P55" s="171">
        <f>UE!L52</f>
        <v>0</v>
      </c>
      <c r="Q55" s="171">
        <f>IF(UE!L52=0,0,VLOOKUP(UE!L52,Caracteristicas!$B$36:$H$40,5))</f>
        <v>0</v>
      </c>
      <c r="R55" s="171">
        <f>Q55*IF(UE!$F52=0,0,VLOOKUP(UE!$F52,Parametros!$B$6:$K$12,4,FALSE))</f>
        <v>0</v>
      </c>
      <c r="S55" s="171">
        <f>Q55*IF(UE!$F52=0,0,VLOOKUP(UE!$F52,Parametros!$B$6:$K$12,6,FALSE))</f>
        <v>0</v>
      </c>
      <c r="T55" s="171">
        <f>UE!M52</f>
        <v>0</v>
      </c>
      <c r="U55" s="171">
        <f>IF(UE!M52=0,0,VLOOKUP(UE!M52,Caracteristicas!$B$36:$H$40,6))</f>
        <v>0</v>
      </c>
      <c r="V55" s="171">
        <f>U55*IF(UE!$F52=0,0,VLOOKUP(UE!$F52,Parametros!$B$6:$K$12,4,FALSE))</f>
        <v>0</v>
      </c>
      <c r="W55" s="171">
        <f>U55*IF(UE!$F52=0,0,VLOOKUP(UE!$F52,Parametros!$B$6:$K$12,6,FALSE))</f>
        <v>0</v>
      </c>
      <c r="X55" s="171">
        <f>UE!N52</f>
        <v>0</v>
      </c>
      <c r="Y55" s="171">
        <f>IF(UE!N52=0,0,VLOOKUP(UE!N52,Caracteristicas!$B$36:$H$40,7))</f>
        <v>0</v>
      </c>
      <c r="Z55" s="171">
        <f>Y55*IF(UE!$F52=0,0,VLOOKUP(UE!$F52,Parametros!$B$6:$K$12,4,FALSE))</f>
        <v>0</v>
      </c>
      <c r="AA55" s="171">
        <f>Y55*IF(UE!$F52=0,0,VLOOKUP(UE!$F52,Parametros!$B$6:$K$12,6,FALSE))</f>
        <v>0</v>
      </c>
      <c r="AB55" s="171">
        <f>UE!O52</f>
        <v>0</v>
      </c>
      <c r="AC55" s="171">
        <f>IF(UE!O52=0,0,VLOOKUP(UE!O52,Caracteristicas!$B$36:$I$40,8))</f>
        <v>0</v>
      </c>
      <c r="AD55" s="171">
        <f>AC55*IF(UE!$F52=0,0,VLOOKUP(UE!$F52,Parametros!$B$6:$K$12,4,FALSE))</f>
        <v>0</v>
      </c>
      <c r="AE55" s="171">
        <f>AC55*IF(UE!$F52=0,0,VLOOKUP(UE!$F52,Parametros!$B$6:$K$12,6,FALSE))</f>
        <v>0</v>
      </c>
      <c r="AF55" s="171">
        <f t="shared" si="2"/>
        <v>0</v>
      </c>
      <c r="AG55" s="171">
        <f t="shared" si="3"/>
        <v>0</v>
      </c>
      <c r="AH55" s="171">
        <f t="shared" si="4"/>
        <v>0</v>
      </c>
      <c r="AJ55" s="158">
        <f>+UE!F52</f>
        <v>0</v>
      </c>
      <c r="AK55" s="172">
        <f>+UE!G52</f>
        <v>0</v>
      </c>
      <c r="AL55" s="172">
        <f>+UE!H52</f>
        <v>0</v>
      </c>
    </row>
    <row r="56" spans="2:38">
      <c r="B56" s="37" t="str">
        <f>UE!B53</f>
        <v>UE049</v>
      </c>
      <c r="C56" s="162" t="str">
        <f>"" &amp; UE!C53</f>
        <v/>
      </c>
      <c r="D56" s="171">
        <f>UE!I53</f>
        <v>0</v>
      </c>
      <c r="E56" s="171">
        <f>IF(UE!I53=0,0,VLOOKUP(UE!I53,Caracteristicas!$B$36:$C$40,2))</f>
        <v>0</v>
      </c>
      <c r="F56" s="171">
        <f>E56*IF(UE!$F53=0,0,VLOOKUP(UE!$F53,Parametros!$B$6:$K$12,4,FALSE))</f>
        <v>0</v>
      </c>
      <c r="G56" s="171">
        <f>E56*IF(UE!$F53=0,0,VLOOKUP(UE!$F53,Parametros!$B$6:$K$12,6,FALSE))</f>
        <v>0</v>
      </c>
      <c r="H56" s="171">
        <f>UE!J53</f>
        <v>0</v>
      </c>
      <c r="I56" s="171">
        <f>IF(UE!J53=0,0,VLOOKUP(UE!J53,Caracteristicas!$B$36:$D$40,3))</f>
        <v>0</v>
      </c>
      <c r="J56" s="171">
        <f>I56*IF(UE!$F53=0,0,VLOOKUP(UE!$F53,Parametros!$B$6:$K$12,4,FALSE))</f>
        <v>0</v>
      </c>
      <c r="K56" s="171">
        <f>I56*IF(UE!$F53=0,0,VLOOKUP(UE!$F53,Parametros!$B$6:$K$12,6,FALSE))</f>
        <v>0</v>
      </c>
      <c r="L56" s="171">
        <f>UE!K53</f>
        <v>0</v>
      </c>
      <c r="M56" s="171">
        <f>IF(UE!K53=0,0,VLOOKUP(UE!K53,Caracteristicas!$B$36:$E$40,4))</f>
        <v>0</v>
      </c>
      <c r="N56" s="171">
        <f>M56*IF(UE!$F53=0,0,VLOOKUP(UE!$F53,Parametros!$B$6:$K$12,4,FALSE))</f>
        <v>0</v>
      </c>
      <c r="O56" s="171">
        <f>M56*IF(UE!$F53=0,0,VLOOKUP(UE!$F53,Parametros!$B$6:$K$12,6,FALSE))</f>
        <v>0</v>
      </c>
      <c r="P56" s="171">
        <f>UE!L53</f>
        <v>0</v>
      </c>
      <c r="Q56" s="171">
        <f>IF(UE!L53=0,0,VLOOKUP(UE!L53,Caracteristicas!$B$36:$H$40,5))</f>
        <v>0</v>
      </c>
      <c r="R56" s="171">
        <f>Q56*IF(UE!$F53=0,0,VLOOKUP(UE!$F53,Parametros!$B$6:$K$12,4,FALSE))</f>
        <v>0</v>
      </c>
      <c r="S56" s="171">
        <f>Q56*IF(UE!$F53=0,0,VLOOKUP(UE!$F53,Parametros!$B$6:$K$12,6,FALSE))</f>
        <v>0</v>
      </c>
      <c r="T56" s="171">
        <f>UE!M53</f>
        <v>0</v>
      </c>
      <c r="U56" s="171">
        <f>IF(UE!M53=0,0,VLOOKUP(UE!M53,Caracteristicas!$B$36:$H$40,6))</f>
        <v>0</v>
      </c>
      <c r="V56" s="171">
        <f>U56*IF(UE!$F53=0,0,VLOOKUP(UE!$F53,Parametros!$B$6:$K$12,4,FALSE))</f>
        <v>0</v>
      </c>
      <c r="W56" s="171">
        <f>U56*IF(UE!$F53=0,0,VLOOKUP(UE!$F53,Parametros!$B$6:$K$12,6,FALSE))</f>
        <v>0</v>
      </c>
      <c r="X56" s="171">
        <f>UE!N53</f>
        <v>0</v>
      </c>
      <c r="Y56" s="171">
        <f>IF(UE!N53=0,0,VLOOKUP(UE!N53,Caracteristicas!$B$36:$H$40,7))</f>
        <v>0</v>
      </c>
      <c r="Z56" s="171">
        <f>Y56*IF(UE!$F53=0,0,VLOOKUP(UE!$F53,Parametros!$B$6:$K$12,4,FALSE))</f>
        <v>0</v>
      </c>
      <c r="AA56" s="171">
        <f>Y56*IF(UE!$F53=0,0,VLOOKUP(UE!$F53,Parametros!$B$6:$K$12,6,FALSE))</f>
        <v>0</v>
      </c>
      <c r="AB56" s="171">
        <f>UE!O53</f>
        <v>0</v>
      </c>
      <c r="AC56" s="171">
        <f>IF(UE!O53=0,0,VLOOKUP(UE!O53,Caracteristicas!$B$36:$I$40,8))</f>
        <v>0</v>
      </c>
      <c r="AD56" s="171">
        <f>AC56*IF(UE!$F53=0,0,VLOOKUP(UE!$F53,Parametros!$B$6:$K$12,4,FALSE))</f>
        <v>0</v>
      </c>
      <c r="AE56" s="171">
        <f>AC56*IF(UE!$F53=0,0,VLOOKUP(UE!$F53,Parametros!$B$6:$K$12,6,FALSE))</f>
        <v>0</v>
      </c>
      <c r="AF56" s="171">
        <f t="shared" si="2"/>
        <v>0</v>
      </c>
      <c r="AG56" s="171">
        <f t="shared" si="3"/>
        <v>0</v>
      </c>
      <c r="AH56" s="171">
        <f t="shared" si="4"/>
        <v>0</v>
      </c>
      <c r="AJ56" s="158">
        <f>+UE!F53</f>
        <v>0</v>
      </c>
      <c r="AK56" s="172">
        <f>+UE!G53</f>
        <v>0</v>
      </c>
      <c r="AL56" s="172">
        <f>+UE!H53</f>
        <v>0</v>
      </c>
    </row>
    <row r="57" spans="2:38">
      <c r="B57" s="37" t="str">
        <f>UE!B54</f>
        <v>UE050</v>
      </c>
      <c r="C57" s="162" t="str">
        <f>"" &amp; UE!C54</f>
        <v/>
      </c>
      <c r="D57" s="171">
        <f>UE!I54</f>
        <v>0</v>
      </c>
      <c r="E57" s="171">
        <f>IF(UE!I54=0,0,VLOOKUP(UE!I54,Caracteristicas!$B$36:$C$40,2))</f>
        <v>0</v>
      </c>
      <c r="F57" s="171">
        <f>E57*IF(UE!$F54=0,0,VLOOKUP(UE!$F54,Parametros!$B$6:$K$12,4,FALSE))</f>
        <v>0</v>
      </c>
      <c r="G57" s="171">
        <f>E57*IF(UE!$F54=0,0,VLOOKUP(UE!$F54,Parametros!$B$6:$K$12,6,FALSE))</f>
        <v>0</v>
      </c>
      <c r="H57" s="171">
        <f>UE!J54</f>
        <v>0</v>
      </c>
      <c r="I57" s="171">
        <f>IF(UE!J54=0,0,VLOOKUP(UE!J54,Caracteristicas!$B$36:$D$40,3))</f>
        <v>0</v>
      </c>
      <c r="J57" s="171">
        <f>I57*IF(UE!$F54=0,0,VLOOKUP(UE!$F54,Parametros!$B$6:$K$12,4,FALSE))</f>
        <v>0</v>
      </c>
      <c r="K57" s="171">
        <f>I57*IF(UE!$F54=0,0,VLOOKUP(UE!$F54,Parametros!$B$6:$K$12,6,FALSE))</f>
        <v>0</v>
      </c>
      <c r="L57" s="171">
        <f>UE!K54</f>
        <v>0</v>
      </c>
      <c r="M57" s="171">
        <f>IF(UE!K54=0,0,VLOOKUP(UE!K54,Caracteristicas!$B$36:$E$40,4))</f>
        <v>0</v>
      </c>
      <c r="N57" s="171">
        <f>M57*IF(UE!$F54=0,0,VLOOKUP(UE!$F54,Parametros!$B$6:$K$12,4,FALSE))</f>
        <v>0</v>
      </c>
      <c r="O57" s="171">
        <f>M57*IF(UE!$F54=0,0,VLOOKUP(UE!$F54,Parametros!$B$6:$K$12,6,FALSE))</f>
        <v>0</v>
      </c>
      <c r="P57" s="171">
        <f>UE!L54</f>
        <v>0</v>
      </c>
      <c r="Q57" s="171">
        <f>IF(UE!L54=0,0,VLOOKUP(UE!L54,Caracteristicas!$B$36:$H$40,5))</f>
        <v>0</v>
      </c>
      <c r="R57" s="171">
        <f>Q57*IF(UE!$F54=0,0,VLOOKUP(UE!$F54,Parametros!$B$6:$K$12,4,FALSE))</f>
        <v>0</v>
      </c>
      <c r="S57" s="171">
        <f>Q57*IF(UE!$F54=0,0,VLOOKUP(UE!$F54,Parametros!$B$6:$K$12,6,FALSE))</f>
        <v>0</v>
      </c>
      <c r="T57" s="171">
        <f>UE!M54</f>
        <v>0</v>
      </c>
      <c r="U57" s="171">
        <f>IF(UE!M54=0,0,VLOOKUP(UE!M54,Caracteristicas!$B$36:$H$40,6))</f>
        <v>0</v>
      </c>
      <c r="V57" s="171">
        <f>U57*IF(UE!$F54=0,0,VLOOKUP(UE!$F54,Parametros!$B$6:$K$12,4,FALSE))</f>
        <v>0</v>
      </c>
      <c r="W57" s="171">
        <f>U57*IF(UE!$F54=0,0,VLOOKUP(UE!$F54,Parametros!$B$6:$K$12,6,FALSE))</f>
        <v>0</v>
      </c>
      <c r="X57" s="171">
        <f>UE!N54</f>
        <v>0</v>
      </c>
      <c r="Y57" s="171">
        <f>IF(UE!N54=0,0,VLOOKUP(UE!N54,Caracteristicas!$B$36:$H$40,7))</f>
        <v>0</v>
      </c>
      <c r="Z57" s="171">
        <f>Y57*IF(UE!$F54=0,0,VLOOKUP(UE!$F54,Parametros!$B$6:$K$12,4,FALSE))</f>
        <v>0</v>
      </c>
      <c r="AA57" s="171">
        <f>Y57*IF(UE!$F54=0,0,VLOOKUP(UE!$F54,Parametros!$B$6:$K$12,6,FALSE))</f>
        <v>0</v>
      </c>
      <c r="AB57" s="171">
        <f>UE!O54</f>
        <v>0</v>
      </c>
      <c r="AC57" s="171">
        <f>IF(UE!O54=0,0,VLOOKUP(UE!O54,Caracteristicas!$B$36:$I$40,8))</f>
        <v>0</v>
      </c>
      <c r="AD57" s="171">
        <f>AC57*IF(UE!$F54=0,0,VLOOKUP(UE!$F54,Parametros!$B$6:$K$12,4,FALSE))</f>
        <v>0</v>
      </c>
      <c r="AE57" s="171">
        <f>AC57*IF(UE!$F54=0,0,VLOOKUP(UE!$F54,Parametros!$B$6:$K$12,6,FALSE))</f>
        <v>0</v>
      </c>
      <c r="AF57" s="171">
        <f t="shared" si="2"/>
        <v>0</v>
      </c>
      <c r="AG57" s="171">
        <f t="shared" si="3"/>
        <v>0</v>
      </c>
      <c r="AH57" s="171">
        <f t="shared" si="4"/>
        <v>0</v>
      </c>
      <c r="AJ57" s="158">
        <f>+UE!F54</f>
        <v>0</v>
      </c>
      <c r="AK57" s="172">
        <f>+UE!G54</f>
        <v>0</v>
      </c>
      <c r="AL57" s="172">
        <f>+UE!H54</f>
        <v>0</v>
      </c>
    </row>
    <row r="58" spans="2:38">
      <c r="B58" s="37" t="str">
        <f>UE!B55</f>
        <v>UE051</v>
      </c>
      <c r="C58" s="162" t="str">
        <f>"" &amp; UE!C55</f>
        <v/>
      </c>
      <c r="D58" s="171">
        <f>UE!I55</f>
        <v>0</v>
      </c>
      <c r="E58" s="171">
        <f>IF(UE!I55=0,0,VLOOKUP(UE!I55,Caracteristicas!$B$36:$C$40,2))</f>
        <v>0</v>
      </c>
      <c r="F58" s="171">
        <f>E58*IF(UE!$F55=0,0,VLOOKUP(UE!$F55,Parametros!$B$6:$K$12,4,FALSE))</f>
        <v>0</v>
      </c>
      <c r="G58" s="171">
        <f>E58*IF(UE!$F55=0,0,VLOOKUP(UE!$F55,Parametros!$B$6:$K$12,6,FALSE))</f>
        <v>0</v>
      </c>
      <c r="H58" s="171">
        <f>UE!J55</f>
        <v>0</v>
      </c>
      <c r="I58" s="171">
        <f>IF(UE!J55=0,0,VLOOKUP(UE!J55,Caracteristicas!$B$36:$D$40,3))</f>
        <v>0</v>
      </c>
      <c r="J58" s="171">
        <f>I58*IF(UE!$F55=0,0,VLOOKUP(UE!$F55,Parametros!$B$6:$K$12,4,FALSE))</f>
        <v>0</v>
      </c>
      <c r="K58" s="171">
        <f>I58*IF(UE!$F55=0,0,VLOOKUP(UE!$F55,Parametros!$B$6:$K$12,6,FALSE))</f>
        <v>0</v>
      </c>
      <c r="L58" s="171">
        <f>UE!K55</f>
        <v>0</v>
      </c>
      <c r="M58" s="171">
        <f>IF(UE!K55=0,0,VLOOKUP(UE!K55,Caracteristicas!$B$36:$E$40,4))</f>
        <v>0</v>
      </c>
      <c r="N58" s="171">
        <f>M58*IF(UE!$F55=0,0,VLOOKUP(UE!$F55,Parametros!$B$6:$K$12,4,FALSE))</f>
        <v>0</v>
      </c>
      <c r="O58" s="171">
        <f>M58*IF(UE!$F55=0,0,VLOOKUP(UE!$F55,Parametros!$B$6:$K$12,6,FALSE))</f>
        <v>0</v>
      </c>
      <c r="P58" s="171">
        <f>UE!L55</f>
        <v>0</v>
      </c>
      <c r="Q58" s="171">
        <f>IF(UE!L55=0,0,VLOOKUP(UE!L55,Caracteristicas!$B$36:$H$40,5))</f>
        <v>0</v>
      </c>
      <c r="R58" s="171">
        <f>Q58*IF(UE!$F55=0,0,VLOOKUP(UE!$F55,Parametros!$B$6:$K$12,4,FALSE))</f>
        <v>0</v>
      </c>
      <c r="S58" s="171">
        <f>Q58*IF(UE!$F55=0,0,VLOOKUP(UE!$F55,Parametros!$B$6:$K$12,6,FALSE))</f>
        <v>0</v>
      </c>
      <c r="T58" s="171">
        <f>UE!M55</f>
        <v>0</v>
      </c>
      <c r="U58" s="171">
        <f>IF(UE!M55=0,0,VLOOKUP(UE!M55,Caracteristicas!$B$36:$H$40,6))</f>
        <v>0</v>
      </c>
      <c r="V58" s="171">
        <f>U58*IF(UE!$F55=0,0,VLOOKUP(UE!$F55,Parametros!$B$6:$K$12,4,FALSE))</f>
        <v>0</v>
      </c>
      <c r="W58" s="171">
        <f>U58*IF(UE!$F55=0,0,VLOOKUP(UE!$F55,Parametros!$B$6:$K$12,6,FALSE))</f>
        <v>0</v>
      </c>
      <c r="X58" s="171">
        <f>UE!N55</f>
        <v>0</v>
      </c>
      <c r="Y58" s="171">
        <f>IF(UE!N55=0,0,VLOOKUP(UE!N55,Caracteristicas!$B$36:$H$40,7))</f>
        <v>0</v>
      </c>
      <c r="Z58" s="171">
        <f>Y58*IF(UE!$F55=0,0,VLOOKUP(UE!$F55,Parametros!$B$6:$K$12,4,FALSE))</f>
        <v>0</v>
      </c>
      <c r="AA58" s="171">
        <f>Y58*IF(UE!$F55=0,0,VLOOKUP(UE!$F55,Parametros!$B$6:$K$12,6,FALSE))</f>
        <v>0</v>
      </c>
      <c r="AB58" s="171">
        <f>UE!O55</f>
        <v>0</v>
      </c>
      <c r="AC58" s="171">
        <f>IF(UE!O55=0,0,VLOOKUP(UE!O55,Caracteristicas!$B$36:$I$40,8))</f>
        <v>0</v>
      </c>
      <c r="AD58" s="171">
        <f>AC58*IF(UE!$F55=0,0,VLOOKUP(UE!$F55,Parametros!$B$6:$K$12,4,FALSE))</f>
        <v>0</v>
      </c>
      <c r="AE58" s="171">
        <f>AC58*IF(UE!$F55=0,0,VLOOKUP(UE!$F55,Parametros!$B$6:$K$12,6,FALSE))</f>
        <v>0</v>
      </c>
      <c r="AF58" s="171">
        <f t="shared" si="2"/>
        <v>0</v>
      </c>
      <c r="AG58" s="171">
        <f t="shared" si="3"/>
        <v>0</v>
      </c>
      <c r="AH58" s="171">
        <f t="shared" si="4"/>
        <v>0</v>
      </c>
      <c r="AJ58" s="158">
        <f>+UE!F55</f>
        <v>0</v>
      </c>
      <c r="AK58" s="172">
        <f>+UE!G55</f>
        <v>0</v>
      </c>
      <c r="AL58" s="172">
        <f>+UE!H55</f>
        <v>0</v>
      </c>
    </row>
    <row r="59" spans="2:38">
      <c r="B59" s="37" t="str">
        <f>UE!B56</f>
        <v>UE052</v>
      </c>
      <c r="C59" s="162" t="str">
        <f>"" &amp; UE!C56</f>
        <v/>
      </c>
      <c r="D59" s="171">
        <f>UE!I56</f>
        <v>0</v>
      </c>
      <c r="E59" s="171">
        <f>IF(UE!I56=0,0,VLOOKUP(UE!I56,Caracteristicas!$B$36:$C$40,2))</f>
        <v>0</v>
      </c>
      <c r="F59" s="171">
        <f>E59*IF(UE!$F56=0,0,VLOOKUP(UE!$F56,Parametros!$B$6:$K$12,4,FALSE))</f>
        <v>0</v>
      </c>
      <c r="G59" s="171">
        <f>E59*IF(UE!$F56=0,0,VLOOKUP(UE!$F56,Parametros!$B$6:$K$12,6,FALSE))</f>
        <v>0</v>
      </c>
      <c r="H59" s="171">
        <f>UE!J56</f>
        <v>0</v>
      </c>
      <c r="I59" s="171">
        <f>IF(UE!J56=0,0,VLOOKUP(UE!J56,Caracteristicas!$B$36:$D$40,3))</f>
        <v>0</v>
      </c>
      <c r="J59" s="171">
        <f>I59*IF(UE!$F56=0,0,VLOOKUP(UE!$F56,Parametros!$B$6:$K$12,4,FALSE))</f>
        <v>0</v>
      </c>
      <c r="K59" s="171">
        <f>I59*IF(UE!$F56=0,0,VLOOKUP(UE!$F56,Parametros!$B$6:$K$12,6,FALSE))</f>
        <v>0</v>
      </c>
      <c r="L59" s="171">
        <f>UE!K56</f>
        <v>0</v>
      </c>
      <c r="M59" s="171">
        <f>IF(UE!K56=0,0,VLOOKUP(UE!K56,Caracteristicas!$B$36:$E$40,4))</f>
        <v>0</v>
      </c>
      <c r="N59" s="171">
        <f>M59*IF(UE!$F56=0,0,VLOOKUP(UE!$F56,Parametros!$B$6:$K$12,4,FALSE))</f>
        <v>0</v>
      </c>
      <c r="O59" s="171">
        <f>M59*IF(UE!$F56=0,0,VLOOKUP(UE!$F56,Parametros!$B$6:$K$12,6,FALSE))</f>
        <v>0</v>
      </c>
      <c r="P59" s="171">
        <f>UE!L56</f>
        <v>0</v>
      </c>
      <c r="Q59" s="171">
        <f>IF(UE!L56=0,0,VLOOKUP(UE!L56,Caracteristicas!$B$36:$H$40,5))</f>
        <v>0</v>
      </c>
      <c r="R59" s="171">
        <f>Q59*IF(UE!$F56=0,0,VLOOKUP(UE!$F56,Parametros!$B$6:$K$12,4,FALSE))</f>
        <v>0</v>
      </c>
      <c r="S59" s="171">
        <f>Q59*IF(UE!$F56=0,0,VLOOKUP(UE!$F56,Parametros!$B$6:$K$12,6,FALSE))</f>
        <v>0</v>
      </c>
      <c r="T59" s="171">
        <f>UE!M56</f>
        <v>0</v>
      </c>
      <c r="U59" s="171">
        <f>IF(UE!M56=0,0,VLOOKUP(UE!M56,Caracteristicas!$B$36:$H$40,6))</f>
        <v>0</v>
      </c>
      <c r="V59" s="171">
        <f>U59*IF(UE!$F56=0,0,VLOOKUP(UE!$F56,Parametros!$B$6:$K$12,4,FALSE))</f>
        <v>0</v>
      </c>
      <c r="W59" s="171">
        <f>U59*IF(UE!$F56=0,0,VLOOKUP(UE!$F56,Parametros!$B$6:$K$12,6,FALSE))</f>
        <v>0</v>
      </c>
      <c r="X59" s="171">
        <f>UE!N56</f>
        <v>0</v>
      </c>
      <c r="Y59" s="171">
        <f>IF(UE!N56=0,0,VLOOKUP(UE!N56,Caracteristicas!$B$36:$H$40,7))</f>
        <v>0</v>
      </c>
      <c r="Z59" s="171">
        <f>Y59*IF(UE!$F56=0,0,VLOOKUP(UE!$F56,Parametros!$B$6:$K$12,4,FALSE))</f>
        <v>0</v>
      </c>
      <c r="AA59" s="171">
        <f>Y59*IF(UE!$F56=0,0,VLOOKUP(UE!$F56,Parametros!$B$6:$K$12,6,FALSE))</f>
        <v>0</v>
      </c>
      <c r="AB59" s="171">
        <f>UE!O56</f>
        <v>0</v>
      </c>
      <c r="AC59" s="171">
        <f>IF(UE!O56=0,0,VLOOKUP(UE!O56,Caracteristicas!$B$36:$I$40,8))</f>
        <v>0</v>
      </c>
      <c r="AD59" s="171">
        <f>AC59*IF(UE!$F56=0,0,VLOOKUP(UE!$F56,Parametros!$B$6:$K$12,4,FALSE))</f>
        <v>0</v>
      </c>
      <c r="AE59" s="171">
        <f>AC59*IF(UE!$F56=0,0,VLOOKUP(UE!$F56,Parametros!$B$6:$K$12,6,FALSE))</f>
        <v>0</v>
      </c>
      <c r="AF59" s="171">
        <f t="shared" si="2"/>
        <v>0</v>
      </c>
      <c r="AG59" s="171">
        <f t="shared" si="3"/>
        <v>0</v>
      </c>
      <c r="AH59" s="171">
        <f t="shared" si="4"/>
        <v>0</v>
      </c>
      <c r="AJ59" s="158">
        <f>+UE!F56</f>
        <v>0</v>
      </c>
      <c r="AK59" s="172">
        <f>+UE!G56</f>
        <v>0</v>
      </c>
      <c r="AL59" s="172">
        <f>+UE!H56</f>
        <v>0</v>
      </c>
    </row>
    <row r="60" spans="2:38">
      <c r="B60" s="37" t="str">
        <f>UE!B57</f>
        <v>UE053</v>
      </c>
      <c r="C60" s="162" t="str">
        <f>"" &amp; UE!C57</f>
        <v/>
      </c>
      <c r="D60" s="171">
        <f>UE!I57</f>
        <v>0</v>
      </c>
      <c r="E60" s="171">
        <f>IF(UE!I57=0,0,VLOOKUP(UE!I57,Caracteristicas!$B$36:$C$40,2))</f>
        <v>0</v>
      </c>
      <c r="F60" s="171">
        <f>E60*IF(UE!$F57=0,0,VLOOKUP(UE!$F57,Parametros!$B$6:$K$12,4,FALSE))</f>
        <v>0</v>
      </c>
      <c r="G60" s="171">
        <f>E60*IF(UE!$F57=0,0,VLOOKUP(UE!$F57,Parametros!$B$6:$K$12,6,FALSE))</f>
        <v>0</v>
      </c>
      <c r="H60" s="171">
        <f>UE!J57</f>
        <v>0</v>
      </c>
      <c r="I60" s="171">
        <f>IF(UE!J57=0,0,VLOOKUP(UE!J57,Caracteristicas!$B$36:$D$40,3))</f>
        <v>0</v>
      </c>
      <c r="J60" s="171">
        <f>I60*IF(UE!$F57=0,0,VLOOKUP(UE!$F57,Parametros!$B$6:$K$12,4,FALSE))</f>
        <v>0</v>
      </c>
      <c r="K60" s="171">
        <f>I60*IF(UE!$F57=0,0,VLOOKUP(UE!$F57,Parametros!$B$6:$K$12,6,FALSE))</f>
        <v>0</v>
      </c>
      <c r="L60" s="171">
        <f>UE!K57</f>
        <v>0</v>
      </c>
      <c r="M60" s="171">
        <f>IF(UE!K57=0,0,VLOOKUP(UE!K57,Caracteristicas!$B$36:$E$40,4))</f>
        <v>0</v>
      </c>
      <c r="N60" s="171">
        <f>M60*IF(UE!$F57=0,0,VLOOKUP(UE!$F57,Parametros!$B$6:$K$12,4,FALSE))</f>
        <v>0</v>
      </c>
      <c r="O60" s="171">
        <f>M60*IF(UE!$F57=0,0,VLOOKUP(UE!$F57,Parametros!$B$6:$K$12,6,FALSE))</f>
        <v>0</v>
      </c>
      <c r="P60" s="171">
        <f>UE!L57</f>
        <v>0</v>
      </c>
      <c r="Q60" s="171">
        <f>IF(UE!L57=0,0,VLOOKUP(UE!L57,Caracteristicas!$B$36:$H$40,5))</f>
        <v>0</v>
      </c>
      <c r="R60" s="171">
        <f>Q60*IF(UE!$F57=0,0,VLOOKUP(UE!$F57,Parametros!$B$6:$K$12,4,FALSE))</f>
        <v>0</v>
      </c>
      <c r="S60" s="171">
        <f>Q60*IF(UE!$F57=0,0,VLOOKUP(UE!$F57,Parametros!$B$6:$K$12,6,FALSE))</f>
        <v>0</v>
      </c>
      <c r="T60" s="171">
        <f>UE!M57</f>
        <v>0</v>
      </c>
      <c r="U60" s="171">
        <f>IF(UE!M57=0,0,VLOOKUP(UE!M57,Caracteristicas!$B$36:$H$40,6))</f>
        <v>0</v>
      </c>
      <c r="V60" s="171">
        <f>U60*IF(UE!$F57=0,0,VLOOKUP(UE!$F57,Parametros!$B$6:$K$12,4,FALSE))</f>
        <v>0</v>
      </c>
      <c r="W60" s="171">
        <f>U60*IF(UE!$F57=0,0,VLOOKUP(UE!$F57,Parametros!$B$6:$K$12,6,FALSE))</f>
        <v>0</v>
      </c>
      <c r="X60" s="171">
        <f>UE!N57</f>
        <v>0</v>
      </c>
      <c r="Y60" s="171">
        <f>IF(UE!N57=0,0,VLOOKUP(UE!N57,Caracteristicas!$B$36:$H$40,7))</f>
        <v>0</v>
      </c>
      <c r="Z60" s="171">
        <f>Y60*IF(UE!$F57=0,0,VLOOKUP(UE!$F57,Parametros!$B$6:$K$12,4,FALSE))</f>
        <v>0</v>
      </c>
      <c r="AA60" s="171">
        <f>Y60*IF(UE!$F57=0,0,VLOOKUP(UE!$F57,Parametros!$B$6:$K$12,6,FALSE))</f>
        <v>0</v>
      </c>
      <c r="AB60" s="171">
        <f>UE!O57</f>
        <v>0</v>
      </c>
      <c r="AC60" s="171">
        <f>IF(UE!O57=0,0,VLOOKUP(UE!O57,Caracteristicas!$B$36:$I$40,8))</f>
        <v>0</v>
      </c>
      <c r="AD60" s="171">
        <f>AC60*IF(UE!$F57=0,0,VLOOKUP(UE!$F57,Parametros!$B$6:$K$12,4,FALSE))</f>
        <v>0</v>
      </c>
      <c r="AE60" s="171">
        <f>AC60*IF(UE!$F57=0,0,VLOOKUP(UE!$F57,Parametros!$B$6:$K$12,6,FALSE))</f>
        <v>0</v>
      </c>
      <c r="AF60" s="171">
        <f t="shared" si="2"/>
        <v>0</v>
      </c>
      <c r="AG60" s="171">
        <f t="shared" si="3"/>
        <v>0</v>
      </c>
      <c r="AH60" s="171">
        <f t="shared" si="4"/>
        <v>0</v>
      </c>
      <c r="AJ60" s="158">
        <f>+UE!F57</f>
        <v>0</v>
      </c>
      <c r="AK60" s="172">
        <f>+UE!G57</f>
        <v>0</v>
      </c>
      <c r="AL60" s="172">
        <f>+UE!H57</f>
        <v>0</v>
      </c>
    </row>
    <row r="61" spans="2:38">
      <c r="B61" s="37" t="str">
        <f>UE!B58</f>
        <v>UE054</v>
      </c>
      <c r="C61" s="162" t="str">
        <f>"" &amp; UE!C58</f>
        <v/>
      </c>
      <c r="D61" s="171">
        <f>UE!I58</f>
        <v>0</v>
      </c>
      <c r="E61" s="171">
        <f>IF(UE!I58=0,0,VLOOKUP(UE!I58,Caracteristicas!$B$36:$C$40,2))</f>
        <v>0</v>
      </c>
      <c r="F61" s="171">
        <f>E61*IF(UE!$F58=0,0,VLOOKUP(UE!$F58,Parametros!$B$6:$K$12,4,FALSE))</f>
        <v>0</v>
      </c>
      <c r="G61" s="171">
        <f>E61*IF(UE!$F58=0,0,VLOOKUP(UE!$F58,Parametros!$B$6:$K$12,6,FALSE))</f>
        <v>0</v>
      </c>
      <c r="H61" s="171">
        <f>UE!J58</f>
        <v>0</v>
      </c>
      <c r="I61" s="171">
        <f>IF(UE!J58=0,0,VLOOKUP(UE!J58,Caracteristicas!$B$36:$D$40,3))</f>
        <v>0</v>
      </c>
      <c r="J61" s="171">
        <f>I61*IF(UE!$F58=0,0,VLOOKUP(UE!$F58,Parametros!$B$6:$K$12,4,FALSE))</f>
        <v>0</v>
      </c>
      <c r="K61" s="171">
        <f>I61*IF(UE!$F58=0,0,VLOOKUP(UE!$F58,Parametros!$B$6:$K$12,6,FALSE))</f>
        <v>0</v>
      </c>
      <c r="L61" s="171">
        <f>UE!K58</f>
        <v>0</v>
      </c>
      <c r="M61" s="171">
        <f>IF(UE!K58=0,0,VLOOKUP(UE!K58,Caracteristicas!$B$36:$E$40,4))</f>
        <v>0</v>
      </c>
      <c r="N61" s="171">
        <f>M61*IF(UE!$F58=0,0,VLOOKUP(UE!$F58,Parametros!$B$6:$K$12,4,FALSE))</f>
        <v>0</v>
      </c>
      <c r="O61" s="171">
        <f>M61*IF(UE!$F58=0,0,VLOOKUP(UE!$F58,Parametros!$B$6:$K$12,6,FALSE))</f>
        <v>0</v>
      </c>
      <c r="P61" s="171">
        <f>UE!L58</f>
        <v>0</v>
      </c>
      <c r="Q61" s="171">
        <f>IF(UE!L58=0,0,VLOOKUP(UE!L58,Caracteristicas!$B$36:$H$40,5))</f>
        <v>0</v>
      </c>
      <c r="R61" s="171">
        <f>Q61*IF(UE!$F58=0,0,VLOOKUP(UE!$F58,Parametros!$B$6:$K$12,4,FALSE))</f>
        <v>0</v>
      </c>
      <c r="S61" s="171">
        <f>Q61*IF(UE!$F58=0,0,VLOOKUP(UE!$F58,Parametros!$B$6:$K$12,6,FALSE))</f>
        <v>0</v>
      </c>
      <c r="T61" s="171">
        <f>UE!M58</f>
        <v>0</v>
      </c>
      <c r="U61" s="171">
        <f>IF(UE!M58=0,0,VLOOKUP(UE!M58,Caracteristicas!$B$36:$H$40,6))</f>
        <v>0</v>
      </c>
      <c r="V61" s="171">
        <f>U61*IF(UE!$F58=0,0,VLOOKUP(UE!$F58,Parametros!$B$6:$K$12,4,FALSE))</f>
        <v>0</v>
      </c>
      <c r="W61" s="171">
        <f>U61*IF(UE!$F58=0,0,VLOOKUP(UE!$F58,Parametros!$B$6:$K$12,6,FALSE))</f>
        <v>0</v>
      </c>
      <c r="X61" s="171">
        <f>UE!N58</f>
        <v>0</v>
      </c>
      <c r="Y61" s="171">
        <f>IF(UE!N58=0,0,VLOOKUP(UE!N58,Caracteristicas!$B$36:$H$40,7))</f>
        <v>0</v>
      </c>
      <c r="Z61" s="171">
        <f>Y61*IF(UE!$F58=0,0,VLOOKUP(UE!$F58,Parametros!$B$6:$K$12,4,FALSE))</f>
        <v>0</v>
      </c>
      <c r="AA61" s="171">
        <f>Y61*IF(UE!$F58=0,0,VLOOKUP(UE!$F58,Parametros!$B$6:$K$12,6,FALSE))</f>
        <v>0</v>
      </c>
      <c r="AB61" s="171">
        <f>UE!O58</f>
        <v>0</v>
      </c>
      <c r="AC61" s="171">
        <f>IF(UE!O58=0,0,VLOOKUP(UE!O58,Caracteristicas!$B$36:$I$40,8))</f>
        <v>0</v>
      </c>
      <c r="AD61" s="171">
        <f>AC61*IF(UE!$F58=0,0,VLOOKUP(UE!$F58,Parametros!$B$6:$K$12,4,FALSE))</f>
        <v>0</v>
      </c>
      <c r="AE61" s="171">
        <f>AC61*IF(UE!$F58=0,0,VLOOKUP(UE!$F58,Parametros!$B$6:$K$12,6,FALSE))</f>
        <v>0</v>
      </c>
      <c r="AF61" s="171">
        <f t="shared" si="2"/>
        <v>0</v>
      </c>
      <c r="AG61" s="171">
        <f t="shared" si="3"/>
        <v>0</v>
      </c>
      <c r="AH61" s="171">
        <f t="shared" si="4"/>
        <v>0</v>
      </c>
      <c r="AJ61" s="158">
        <f>+UE!F58</f>
        <v>0</v>
      </c>
      <c r="AK61" s="172">
        <f>+UE!G58</f>
        <v>0</v>
      </c>
      <c r="AL61" s="172">
        <f>+UE!H58</f>
        <v>0</v>
      </c>
    </row>
    <row r="62" spans="2:38">
      <c r="B62" s="37" t="str">
        <f>UE!B59</f>
        <v>UE055</v>
      </c>
      <c r="C62" s="162" t="str">
        <f>"" &amp; UE!C59</f>
        <v/>
      </c>
      <c r="D62" s="171">
        <f>UE!I59</f>
        <v>0</v>
      </c>
      <c r="E62" s="171">
        <f>IF(UE!I59=0,0,VLOOKUP(UE!I59,Caracteristicas!$B$36:$C$40,2))</f>
        <v>0</v>
      </c>
      <c r="F62" s="171">
        <f>E62*IF(UE!$F59=0,0,VLOOKUP(UE!$F59,Parametros!$B$6:$K$12,4,FALSE))</f>
        <v>0</v>
      </c>
      <c r="G62" s="171">
        <f>E62*IF(UE!$F59=0,0,VLOOKUP(UE!$F59,Parametros!$B$6:$K$12,6,FALSE))</f>
        <v>0</v>
      </c>
      <c r="H62" s="171">
        <f>UE!J59</f>
        <v>0</v>
      </c>
      <c r="I62" s="171">
        <f>IF(UE!J59=0,0,VLOOKUP(UE!J59,Caracteristicas!$B$36:$D$40,3))</f>
        <v>0</v>
      </c>
      <c r="J62" s="171">
        <f>I62*IF(UE!$F59=0,0,VLOOKUP(UE!$F59,Parametros!$B$6:$K$12,4,FALSE))</f>
        <v>0</v>
      </c>
      <c r="K62" s="171">
        <f>I62*IF(UE!$F59=0,0,VLOOKUP(UE!$F59,Parametros!$B$6:$K$12,6,FALSE))</f>
        <v>0</v>
      </c>
      <c r="L62" s="171">
        <f>UE!K59</f>
        <v>0</v>
      </c>
      <c r="M62" s="171">
        <f>IF(UE!K59=0,0,VLOOKUP(UE!K59,Caracteristicas!$B$36:$E$40,4))</f>
        <v>0</v>
      </c>
      <c r="N62" s="171">
        <f>M62*IF(UE!$F59=0,0,VLOOKUP(UE!$F59,Parametros!$B$6:$K$12,4,FALSE))</f>
        <v>0</v>
      </c>
      <c r="O62" s="171">
        <f>M62*IF(UE!$F59=0,0,VLOOKUP(UE!$F59,Parametros!$B$6:$K$12,6,FALSE))</f>
        <v>0</v>
      </c>
      <c r="P62" s="171">
        <f>UE!L59</f>
        <v>0</v>
      </c>
      <c r="Q62" s="171">
        <f>IF(UE!L59=0,0,VLOOKUP(UE!L59,Caracteristicas!$B$36:$H$40,5))</f>
        <v>0</v>
      </c>
      <c r="R62" s="171">
        <f>Q62*IF(UE!$F59=0,0,VLOOKUP(UE!$F59,Parametros!$B$6:$K$12,4,FALSE))</f>
        <v>0</v>
      </c>
      <c r="S62" s="171">
        <f>Q62*IF(UE!$F59=0,0,VLOOKUP(UE!$F59,Parametros!$B$6:$K$12,6,FALSE))</f>
        <v>0</v>
      </c>
      <c r="T62" s="171">
        <f>UE!M59</f>
        <v>0</v>
      </c>
      <c r="U62" s="171">
        <f>IF(UE!M59=0,0,VLOOKUP(UE!M59,Caracteristicas!$B$36:$H$40,6))</f>
        <v>0</v>
      </c>
      <c r="V62" s="171">
        <f>U62*IF(UE!$F59=0,0,VLOOKUP(UE!$F59,Parametros!$B$6:$K$12,4,FALSE))</f>
        <v>0</v>
      </c>
      <c r="W62" s="171">
        <f>U62*IF(UE!$F59=0,0,VLOOKUP(UE!$F59,Parametros!$B$6:$K$12,6,FALSE))</f>
        <v>0</v>
      </c>
      <c r="X62" s="171">
        <f>UE!N59</f>
        <v>0</v>
      </c>
      <c r="Y62" s="171">
        <f>IF(UE!N59=0,0,VLOOKUP(UE!N59,Caracteristicas!$B$36:$H$40,7))</f>
        <v>0</v>
      </c>
      <c r="Z62" s="171">
        <f>Y62*IF(UE!$F59=0,0,VLOOKUP(UE!$F59,Parametros!$B$6:$K$12,4,FALSE))</f>
        <v>0</v>
      </c>
      <c r="AA62" s="171">
        <f>Y62*IF(UE!$F59=0,0,VLOOKUP(UE!$F59,Parametros!$B$6:$K$12,6,FALSE))</f>
        <v>0</v>
      </c>
      <c r="AB62" s="171">
        <f>UE!O59</f>
        <v>0</v>
      </c>
      <c r="AC62" s="171">
        <f>IF(UE!O59=0,0,VLOOKUP(UE!O59,Caracteristicas!$B$36:$I$40,8))</f>
        <v>0</v>
      </c>
      <c r="AD62" s="171">
        <f>AC62*IF(UE!$F59=0,0,VLOOKUP(UE!$F59,Parametros!$B$6:$K$12,4,FALSE))</f>
        <v>0</v>
      </c>
      <c r="AE62" s="171">
        <f>AC62*IF(UE!$F59=0,0,VLOOKUP(UE!$F59,Parametros!$B$6:$K$12,6,FALSE))</f>
        <v>0</v>
      </c>
      <c r="AF62" s="171">
        <f t="shared" si="2"/>
        <v>0</v>
      </c>
      <c r="AG62" s="171">
        <f t="shared" si="3"/>
        <v>0</v>
      </c>
      <c r="AH62" s="171">
        <f t="shared" si="4"/>
        <v>0</v>
      </c>
      <c r="AJ62" s="158">
        <f>+UE!F59</f>
        <v>0</v>
      </c>
      <c r="AK62" s="172">
        <f>+UE!G59</f>
        <v>0</v>
      </c>
      <c r="AL62" s="172">
        <f>+UE!H59</f>
        <v>0</v>
      </c>
    </row>
    <row r="63" spans="2:38">
      <c r="B63" s="37" t="str">
        <f>UE!B60</f>
        <v>UE056</v>
      </c>
      <c r="C63" s="162" t="str">
        <f>"" &amp; UE!C60</f>
        <v/>
      </c>
      <c r="D63" s="171">
        <f>UE!I60</f>
        <v>0</v>
      </c>
      <c r="E63" s="171">
        <f>IF(UE!I60=0,0,VLOOKUP(UE!I60,Caracteristicas!$B$36:$C$40,2))</f>
        <v>0</v>
      </c>
      <c r="F63" s="171">
        <f>E63*IF(UE!$F60=0,0,VLOOKUP(UE!$F60,Parametros!$B$6:$K$12,4,FALSE))</f>
        <v>0</v>
      </c>
      <c r="G63" s="171">
        <f>E63*IF(UE!$F60=0,0,VLOOKUP(UE!$F60,Parametros!$B$6:$K$12,6,FALSE))</f>
        <v>0</v>
      </c>
      <c r="H63" s="171">
        <f>UE!J60</f>
        <v>0</v>
      </c>
      <c r="I63" s="171">
        <f>IF(UE!J60=0,0,VLOOKUP(UE!J60,Caracteristicas!$B$36:$D$40,3))</f>
        <v>0</v>
      </c>
      <c r="J63" s="171">
        <f>I63*IF(UE!$F60=0,0,VLOOKUP(UE!$F60,Parametros!$B$6:$K$12,4,FALSE))</f>
        <v>0</v>
      </c>
      <c r="K63" s="171">
        <f>I63*IF(UE!$F60=0,0,VLOOKUP(UE!$F60,Parametros!$B$6:$K$12,6,FALSE))</f>
        <v>0</v>
      </c>
      <c r="L63" s="171">
        <f>UE!K60</f>
        <v>0</v>
      </c>
      <c r="M63" s="171">
        <f>IF(UE!K60=0,0,VLOOKUP(UE!K60,Caracteristicas!$B$36:$E$40,4))</f>
        <v>0</v>
      </c>
      <c r="N63" s="171">
        <f>M63*IF(UE!$F60=0,0,VLOOKUP(UE!$F60,Parametros!$B$6:$K$12,4,FALSE))</f>
        <v>0</v>
      </c>
      <c r="O63" s="171">
        <f>M63*IF(UE!$F60=0,0,VLOOKUP(UE!$F60,Parametros!$B$6:$K$12,6,FALSE))</f>
        <v>0</v>
      </c>
      <c r="P63" s="171">
        <f>UE!L60</f>
        <v>0</v>
      </c>
      <c r="Q63" s="171">
        <f>IF(UE!L60=0,0,VLOOKUP(UE!L60,Caracteristicas!$B$36:$H$40,5))</f>
        <v>0</v>
      </c>
      <c r="R63" s="171">
        <f>Q63*IF(UE!$F60=0,0,VLOOKUP(UE!$F60,Parametros!$B$6:$K$12,4,FALSE))</f>
        <v>0</v>
      </c>
      <c r="S63" s="171">
        <f>Q63*IF(UE!$F60=0,0,VLOOKUP(UE!$F60,Parametros!$B$6:$K$12,6,FALSE))</f>
        <v>0</v>
      </c>
      <c r="T63" s="171">
        <f>UE!M60</f>
        <v>0</v>
      </c>
      <c r="U63" s="171">
        <f>IF(UE!M60=0,0,VLOOKUP(UE!M60,Caracteristicas!$B$36:$H$40,6))</f>
        <v>0</v>
      </c>
      <c r="V63" s="171">
        <f>U63*IF(UE!$F60=0,0,VLOOKUP(UE!$F60,Parametros!$B$6:$K$12,4,FALSE))</f>
        <v>0</v>
      </c>
      <c r="W63" s="171">
        <f>U63*IF(UE!$F60=0,0,VLOOKUP(UE!$F60,Parametros!$B$6:$K$12,6,FALSE))</f>
        <v>0</v>
      </c>
      <c r="X63" s="171">
        <f>UE!N60</f>
        <v>0</v>
      </c>
      <c r="Y63" s="171">
        <f>IF(UE!N60=0,0,VLOOKUP(UE!N60,Caracteristicas!$B$36:$H$40,7))</f>
        <v>0</v>
      </c>
      <c r="Z63" s="171">
        <f>Y63*IF(UE!$F60=0,0,VLOOKUP(UE!$F60,Parametros!$B$6:$K$12,4,FALSE))</f>
        <v>0</v>
      </c>
      <c r="AA63" s="171">
        <f>Y63*IF(UE!$F60=0,0,VLOOKUP(UE!$F60,Parametros!$B$6:$K$12,6,FALSE))</f>
        <v>0</v>
      </c>
      <c r="AB63" s="171">
        <f>UE!O60</f>
        <v>0</v>
      </c>
      <c r="AC63" s="171">
        <f>IF(UE!O60=0,0,VLOOKUP(UE!O60,Caracteristicas!$B$36:$I$40,8))</f>
        <v>0</v>
      </c>
      <c r="AD63" s="171">
        <f>AC63*IF(UE!$F60=0,0,VLOOKUP(UE!$F60,Parametros!$B$6:$K$12,4,FALSE))</f>
        <v>0</v>
      </c>
      <c r="AE63" s="171">
        <f>AC63*IF(UE!$F60=0,0,VLOOKUP(UE!$F60,Parametros!$B$6:$K$12,6,FALSE))</f>
        <v>0</v>
      </c>
      <c r="AF63" s="171">
        <f t="shared" si="2"/>
        <v>0</v>
      </c>
      <c r="AG63" s="171">
        <f t="shared" si="3"/>
        <v>0</v>
      </c>
      <c r="AH63" s="171">
        <f t="shared" si="4"/>
        <v>0</v>
      </c>
      <c r="AJ63" s="158">
        <f>+UE!F60</f>
        <v>0</v>
      </c>
      <c r="AK63" s="172">
        <f>+UE!G60</f>
        <v>0</v>
      </c>
      <c r="AL63" s="172">
        <f>+UE!H60</f>
        <v>0</v>
      </c>
    </row>
    <row r="64" spans="2:38">
      <c r="B64" s="37" t="str">
        <f>UE!B61</f>
        <v>UE057</v>
      </c>
      <c r="C64" s="162" t="str">
        <f>"" &amp; UE!C61</f>
        <v/>
      </c>
      <c r="D64" s="171">
        <f>UE!I61</f>
        <v>0</v>
      </c>
      <c r="E64" s="171">
        <f>IF(UE!I61=0,0,VLOOKUP(UE!I61,Caracteristicas!$B$36:$C$40,2))</f>
        <v>0</v>
      </c>
      <c r="F64" s="171">
        <f>E64*IF(UE!$F61=0,0,VLOOKUP(UE!$F61,Parametros!$B$6:$K$12,4,FALSE))</f>
        <v>0</v>
      </c>
      <c r="G64" s="171">
        <f>E64*IF(UE!$F61=0,0,VLOOKUP(UE!$F61,Parametros!$B$6:$K$12,6,FALSE))</f>
        <v>0</v>
      </c>
      <c r="H64" s="171">
        <f>UE!J61</f>
        <v>0</v>
      </c>
      <c r="I64" s="171">
        <f>IF(UE!J61=0,0,VLOOKUP(UE!J61,Caracteristicas!$B$36:$D$40,3))</f>
        <v>0</v>
      </c>
      <c r="J64" s="171">
        <f>I64*IF(UE!$F61=0,0,VLOOKUP(UE!$F61,Parametros!$B$6:$K$12,4,FALSE))</f>
        <v>0</v>
      </c>
      <c r="K64" s="171">
        <f>I64*IF(UE!$F61=0,0,VLOOKUP(UE!$F61,Parametros!$B$6:$K$12,6,FALSE))</f>
        <v>0</v>
      </c>
      <c r="L64" s="171">
        <f>UE!K61</f>
        <v>0</v>
      </c>
      <c r="M64" s="171">
        <f>IF(UE!K61=0,0,VLOOKUP(UE!K61,Caracteristicas!$B$36:$E$40,4))</f>
        <v>0</v>
      </c>
      <c r="N64" s="171">
        <f>M64*IF(UE!$F61=0,0,VLOOKUP(UE!$F61,Parametros!$B$6:$K$12,4,FALSE))</f>
        <v>0</v>
      </c>
      <c r="O64" s="171">
        <f>M64*IF(UE!$F61=0,0,VLOOKUP(UE!$F61,Parametros!$B$6:$K$12,6,FALSE))</f>
        <v>0</v>
      </c>
      <c r="P64" s="171">
        <f>UE!L61</f>
        <v>0</v>
      </c>
      <c r="Q64" s="171">
        <f>IF(UE!L61=0,0,VLOOKUP(UE!L61,Caracteristicas!$B$36:$H$40,5))</f>
        <v>0</v>
      </c>
      <c r="R64" s="171">
        <f>Q64*IF(UE!$F61=0,0,VLOOKUP(UE!$F61,Parametros!$B$6:$K$12,4,FALSE))</f>
        <v>0</v>
      </c>
      <c r="S64" s="171">
        <f>Q64*IF(UE!$F61=0,0,VLOOKUP(UE!$F61,Parametros!$B$6:$K$12,6,FALSE))</f>
        <v>0</v>
      </c>
      <c r="T64" s="171">
        <f>UE!M61</f>
        <v>0</v>
      </c>
      <c r="U64" s="171">
        <f>IF(UE!M61=0,0,VLOOKUP(UE!M61,Caracteristicas!$B$36:$H$40,6))</f>
        <v>0</v>
      </c>
      <c r="V64" s="171">
        <f>U64*IF(UE!$F61=0,0,VLOOKUP(UE!$F61,Parametros!$B$6:$K$12,4,FALSE))</f>
        <v>0</v>
      </c>
      <c r="W64" s="171">
        <f>U64*IF(UE!$F61=0,0,VLOOKUP(UE!$F61,Parametros!$B$6:$K$12,6,FALSE))</f>
        <v>0</v>
      </c>
      <c r="X64" s="171">
        <f>UE!N61</f>
        <v>0</v>
      </c>
      <c r="Y64" s="171">
        <f>IF(UE!N61=0,0,VLOOKUP(UE!N61,Caracteristicas!$B$36:$H$40,7))</f>
        <v>0</v>
      </c>
      <c r="Z64" s="171">
        <f>Y64*IF(UE!$F61=0,0,VLOOKUP(UE!$F61,Parametros!$B$6:$K$12,4,FALSE))</f>
        <v>0</v>
      </c>
      <c r="AA64" s="171">
        <f>Y64*IF(UE!$F61=0,0,VLOOKUP(UE!$F61,Parametros!$B$6:$K$12,6,FALSE))</f>
        <v>0</v>
      </c>
      <c r="AB64" s="171">
        <f>UE!O61</f>
        <v>0</v>
      </c>
      <c r="AC64" s="171">
        <f>IF(UE!O61=0,0,VLOOKUP(UE!O61,Caracteristicas!$B$36:$I$40,8))</f>
        <v>0</v>
      </c>
      <c r="AD64" s="171">
        <f>AC64*IF(UE!$F61=0,0,VLOOKUP(UE!$F61,Parametros!$B$6:$K$12,4,FALSE))</f>
        <v>0</v>
      </c>
      <c r="AE64" s="171">
        <f>AC64*IF(UE!$F61=0,0,VLOOKUP(UE!$F61,Parametros!$B$6:$K$12,6,FALSE))</f>
        <v>0</v>
      </c>
      <c r="AF64" s="171">
        <f t="shared" si="2"/>
        <v>0</v>
      </c>
      <c r="AG64" s="171">
        <f t="shared" si="3"/>
        <v>0</v>
      </c>
      <c r="AH64" s="171">
        <f t="shared" si="4"/>
        <v>0</v>
      </c>
      <c r="AJ64" s="158">
        <f>+UE!F61</f>
        <v>0</v>
      </c>
      <c r="AK64" s="172">
        <f>+UE!G61</f>
        <v>0</v>
      </c>
      <c r="AL64" s="172">
        <f>+UE!H61</f>
        <v>0</v>
      </c>
    </row>
    <row r="65" spans="2:38">
      <c r="B65" s="37" t="str">
        <f>UE!B62</f>
        <v>UE058</v>
      </c>
      <c r="C65" s="162" t="str">
        <f>"" &amp; UE!C62</f>
        <v/>
      </c>
      <c r="D65" s="171">
        <f>UE!I62</f>
        <v>0</v>
      </c>
      <c r="E65" s="171">
        <f>IF(UE!I62=0,0,VLOOKUP(UE!I62,Caracteristicas!$B$36:$C$40,2))</f>
        <v>0</v>
      </c>
      <c r="F65" s="171">
        <f>E65*IF(UE!$F62=0,0,VLOOKUP(UE!$F62,Parametros!$B$6:$K$12,4,FALSE))</f>
        <v>0</v>
      </c>
      <c r="G65" s="171">
        <f>E65*IF(UE!$F62=0,0,VLOOKUP(UE!$F62,Parametros!$B$6:$K$12,6,FALSE))</f>
        <v>0</v>
      </c>
      <c r="H65" s="171">
        <f>UE!J62</f>
        <v>0</v>
      </c>
      <c r="I65" s="171">
        <f>IF(UE!J62=0,0,VLOOKUP(UE!J62,Caracteristicas!$B$36:$D$40,3))</f>
        <v>0</v>
      </c>
      <c r="J65" s="171">
        <f>I65*IF(UE!$F62=0,0,VLOOKUP(UE!$F62,Parametros!$B$6:$K$12,4,FALSE))</f>
        <v>0</v>
      </c>
      <c r="K65" s="171">
        <f>I65*IF(UE!$F62=0,0,VLOOKUP(UE!$F62,Parametros!$B$6:$K$12,6,FALSE))</f>
        <v>0</v>
      </c>
      <c r="L65" s="171">
        <f>UE!K62</f>
        <v>0</v>
      </c>
      <c r="M65" s="171">
        <f>IF(UE!K62=0,0,VLOOKUP(UE!K62,Caracteristicas!$B$36:$E$40,4))</f>
        <v>0</v>
      </c>
      <c r="N65" s="171">
        <f>M65*IF(UE!$F62=0,0,VLOOKUP(UE!$F62,Parametros!$B$6:$K$12,4,FALSE))</f>
        <v>0</v>
      </c>
      <c r="O65" s="171">
        <f>M65*IF(UE!$F62=0,0,VLOOKUP(UE!$F62,Parametros!$B$6:$K$12,6,FALSE))</f>
        <v>0</v>
      </c>
      <c r="P65" s="171">
        <f>UE!L62</f>
        <v>0</v>
      </c>
      <c r="Q65" s="171">
        <f>IF(UE!L62=0,0,VLOOKUP(UE!L62,Caracteristicas!$B$36:$H$40,5))</f>
        <v>0</v>
      </c>
      <c r="R65" s="171">
        <f>Q65*IF(UE!$F62=0,0,VLOOKUP(UE!$F62,Parametros!$B$6:$K$12,4,FALSE))</f>
        <v>0</v>
      </c>
      <c r="S65" s="171">
        <f>Q65*IF(UE!$F62=0,0,VLOOKUP(UE!$F62,Parametros!$B$6:$K$12,6,FALSE))</f>
        <v>0</v>
      </c>
      <c r="T65" s="171">
        <f>UE!M62</f>
        <v>0</v>
      </c>
      <c r="U65" s="171">
        <f>IF(UE!M62=0,0,VLOOKUP(UE!M62,Caracteristicas!$B$36:$H$40,6))</f>
        <v>0</v>
      </c>
      <c r="V65" s="171">
        <f>U65*IF(UE!$F62=0,0,VLOOKUP(UE!$F62,Parametros!$B$6:$K$12,4,FALSE))</f>
        <v>0</v>
      </c>
      <c r="W65" s="171">
        <f>U65*IF(UE!$F62=0,0,VLOOKUP(UE!$F62,Parametros!$B$6:$K$12,6,FALSE))</f>
        <v>0</v>
      </c>
      <c r="X65" s="171">
        <f>UE!N62</f>
        <v>0</v>
      </c>
      <c r="Y65" s="171">
        <f>IF(UE!N62=0,0,VLOOKUP(UE!N62,Caracteristicas!$B$36:$H$40,7))</f>
        <v>0</v>
      </c>
      <c r="Z65" s="171">
        <f>Y65*IF(UE!$F62=0,0,VLOOKUP(UE!$F62,Parametros!$B$6:$K$12,4,FALSE))</f>
        <v>0</v>
      </c>
      <c r="AA65" s="171">
        <f>Y65*IF(UE!$F62=0,0,VLOOKUP(UE!$F62,Parametros!$B$6:$K$12,6,FALSE))</f>
        <v>0</v>
      </c>
      <c r="AB65" s="171">
        <f>UE!O62</f>
        <v>0</v>
      </c>
      <c r="AC65" s="171">
        <f>IF(UE!O62=0,0,VLOOKUP(UE!O62,Caracteristicas!$B$36:$I$40,8))</f>
        <v>0</v>
      </c>
      <c r="AD65" s="171">
        <f>AC65*IF(UE!$F62=0,0,VLOOKUP(UE!$F62,Parametros!$B$6:$K$12,4,FALSE))</f>
        <v>0</v>
      </c>
      <c r="AE65" s="171">
        <f>AC65*IF(UE!$F62=0,0,VLOOKUP(UE!$F62,Parametros!$B$6:$K$12,6,FALSE))</f>
        <v>0</v>
      </c>
      <c r="AF65" s="171">
        <f t="shared" si="2"/>
        <v>0</v>
      </c>
      <c r="AG65" s="171">
        <f t="shared" si="3"/>
        <v>0</v>
      </c>
      <c r="AH65" s="171">
        <f t="shared" si="4"/>
        <v>0</v>
      </c>
      <c r="AJ65" s="158">
        <f>+UE!F62</f>
        <v>0</v>
      </c>
      <c r="AK65" s="172">
        <f>+UE!G62</f>
        <v>0</v>
      </c>
      <c r="AL65" s="172">
        <f>+UE!H62</f>
        <v>0</v>
      </c>
    </row>
    <row r="66" spans="2:38">
      <c r="B66" s="37" t="str">
        <f>UE!B63</f>
        <v>UE059</v>
      </c>
      <c r="C66" s="162" t="str">
        <f>"" &amp; UE!C63</f>
        <v/>
      </c>
      <c r="D66" s="171">
        <f>UE!I63</f>
        <v>0</v>
      </c>
      <c r="E66" s="171">
        <f>IF(UE!I63=0,0,VLOOKUP(UE!I63,Caracteristicas!$B$36:$C$40,2))</f>
        <v>0</v>
      </c>
      <c r="F66" s="171">
        <f>E66*IF(UE!$F63=0,0,VLOOKUP(UE!$F63,Parametros!$B$6:$K$12,4,FALSE))</f>
        <v>0</v>
      </c>
      <c r="G66" s="171">
        <f>E66*IF(UE!$F63=0,0,VLOOKUP(UE!$F63,Parametros!$B$6:$K$12,6,FALSE))</f>
        <v>0</v>
      </c>
      <c r="H66" s="171">
        <f>UE!J63</f>
        <v>0</v>
      </c>
      <c r="I66" s="171">
        <f>IF(UE!J63=0,0,VLOOKUP(UE!J63,Caracteristicas!$B$36:$D$40,3))</f>
        <v>0</v>
      </c>
      <c r="J66" s="171">
        <f>I66*IF(UE!$F63=0,0,VLOOKUP(UE!$F63,Parametros!$B$6:$K$12,4,FALSE))</f>
        <v>0</v>
      </c>
      <c r="K66" s="171">
        <f>I66*IF(UE!$F63=0,0,VLOOKUP(UE!$F63,Parametros!$B$6:$K$12,6,FALSE))</f>
        <v>0</v>
      </c>
      <c r="L66" s="171">
        <f>UE!K63</f>
        <v>0</v>
      </c>
      <c r="M66" s="171">
        <f>IF(UE!K63=0,0,VLOOKUP(UE!K63,Caracteristicas!$B$36:$E$40,4))</f>
        <v>0</v>
      </c>
      <c r="N66" s="171">
        <f>M66*IF(UE!$F63=0,0,VLOOKUP(UE!$F63,Parametros!$B$6:$K$12,4,FALSE))</f>
        <v>0</v>
      </c>
      <c r="O66" s="171">
        <f>M66*IF(UE!$F63=0,0,VLOOKUP(UE!$F63,Parametros!$B$6:$K$12,6,FALSE))</f>
        <v>0</v>
      </c>
      <c r="P66" s="171">
        <f>UE!L63</f>
        <v>0</v>
      </c>
      <c r="Q66" s="171">
        <f>IF(UE!L63=0,0,VLOOKUP(UE!L63,Caracteristicas!$B$36:$H$40,5))</f>
        <v>0</v>
      </c>
      <c r="R66" s="171">
        <f>Q66*IF(UE!$F63=0,0,VLOOKUP(UE!$F63,Parametros!$B$6:$K$12,4,FALSE))</f>
        <v>0</v>
      </c>
      <c r="S66" s="171">
        <f>Q66*IF(UE!$F63=0,0,VLOOKUP(UE!$F63,Parametros!$B$6:$K$12,6,FALSE))</f>
        <v>0</v>
      </c>
      <c r="T66" s="171">
        <f>UE!M63</f>
        <v>0</v>
      </c>
      <c r="U66" s="171">
        <f>IF(UE!M63=0,0,VLOOKUP(UE!M63,Caracteristicas!$B$36:$H$40,6))</f>
        <v>0</v>
      </c>
      <c r="V66" s="171">
        <f>U66*IF(UE!$F63=0,0,VLOOKUP(UE!$F63,Parametros!$B$6:$K$12,4,FALSE))</f>
        <v>0</v>
      </c>
      <c r="W66" s="171">
        <f>U66*IF(UE!$F63=0,0,VLOOKUP(UE!$F63,Parametros!$B$6:$K$12,6,FALSE))</f>
        <v>0</v>
      </c>
      <c r="X66" s="171">
        <f>UE!N63</f>
        <v>0</v>
      </c>
      <c r="Y66" s="171">
        <f>IF(UE!N63=0,0,VLOOKUP(UE!N63,Caracteristicas!$B$36:$H$40,7))</f>
        <v>0</v>
      </c>
      <c r="Z66" s="171">
        <f>Y66*IF(UE!$F63=0,0,VLOOKUP(UE!$F63,Parametros!$B$6:$K$12,4,FALSE))</f>
        <v>0</v>
      </c>
      <c r="AA66" s="171">
        <f>Y66*IF(UE!$F63=0,0,VLOOKUP(UE!$F63,Parametros!$B$6:$K$12,6,FALSE))</f>
        <v>0</v>
      </c>
      <c r="AB66" s="171">
        <f>UE!O63</f>
        <v>0</v>
      </c>
      <c r="AC66" s="171">
        <f>IF(UE!O63=0,0,VLOOKUP(UE!O63,Caracteristicas!$B$36:$I$40,8))</f>
        <v>0</v>
      </c>
      <c r="AD66" s="171">
        <f>AC66*IF(UE!$F63=0,0,VLOOKUP(UE!$F63,Parametros!$B$6:$K$12,4,FALSE))</f>
        <v>0</v>
      </c>
      <c r="AE66" s="171">
        <f>AC66*IF(UE!$F63=0,0,VLOOKUP(UE!$F63,Parametros!$B$6:$K$12,6,FALSE))</f>
        <v>0</v>
      </c>
      <c r="AF66" s="171">
        <f t="shared" si="2"/>
        <v>0</v>
      </c>
      <c r="AG66" s="171">
        <f t="shared" si="3"/>
        <v>0</v>
      </c>
      <c r="AH66" s="171">
        <f t="shared" si="4"/>
        <v>0</v>
      </c>
      <c r="AJ66" s="158">
        <f>+UE!F63</f>
        <v>0</v>
      </c>
      <c r="AK66" s="172">
        <f>+UE!G63</f>
        <v>0</v>
      </c>
      <c r="AL66" s="172">
        <f>+UE!H63</f>
        <v>0</v>
      </c>
    </row>
    <row r="67" spans="2:38">
      <c r="B67" s="37" t="str">
        <f>UE!B64</f>
        <v>UE060</v>
      </c>
      <c r="C67" s="162" t="str">
        <f>"" &amp; UE!C64</f>
        <v/>
      </c>
      <c r="D67" s="171">
        <f>UE!I64</f>
        <v>0</v>
      </c>
      <c r="E67" s="171">
        <f>IF(UE!I64=0,0,VLOOKUP(UE!I64,Caracteristicas!$B$36:$C$40,2))</f>
        <v>0</v>
      </c>
      <c r="F67" s="171">
        <f>E67*IF(UE!$F64=0,0,VLOOKUP(UE!$F64,Parametros!$B$6:$K$12,4,FALSE))</f>
        <v>0</v>
      </c>
      <c r="G67" s="171">
        <f>E67*IF(UE!$F64=0,0,VLOOKUP(UE!$F64,Parametros!$B$6:$K$12,6,FALSE))</f>
        <v>0</v>
      </c>
      <c r="H67" s="171">
        <f>UE!J64</f>
        <v>0</v>
      </c>
      <c r="I67" s="171">
        <f>IF(UE!J64=0,0,VLOOKUP(UE!J64,Caracteristicas!$B$36:$D$40,3))</f>
        <v>0</v>
      </c>
      <c r="J67" s="171">
        <f>I67*IF(UE!$F64=0,0,VLOOKUP(UE!$F64,Parametros!$B$6:$K$12,4,FALSE))</f>
        <v>0</v>
      </c>
      <c r="K67" s="171">
        <f>I67*IF(UE!$F64=0,0,VLOOKUP(UE!$F64,Parametros!$B$6:$K$12,6,FALSE))</f>
        <v>0</v>
      </c>
      <c r="L67" s="171">
        <f>UE!K64</f>
        <v>0</v>
      </c>
      <c r="M67" s="171">
        <f>IF(UE!K64=0,0,VLOOKUP(UE!K64,Caracteristicas!$B$36:$E$40,4))</f>
        <v>0</v>
      </c>
      <c r="N67" s="171">
        <f>M67*IF(UE!$F64=0,0,VLOOKUP(UE!$F64,Parametros!$B$6:$K$12,4,FALSE))</f>
        <v>0</v>
      </c>
      <c r="O67" s="171">
        <f>M67*IF(UE!$F64=0,0,VLOOKUP(UE!$F64,Parametros!$B$6:$K$12,6,FALSE))</f>
        <v>0</v>
      </c>
      <c r="P67" s="171">
        <f>UE!L64</f>
        <v>0</v>
      </c>
      <c r="Q67" s="171">
        <f>IF(UE!L64=0,0,VLOOKUP(UE!L64,Caracteristicas!$B$36:$H$40,5))</f>
        <v>0</v>
      </c>
      <c r="R67" s="171">
        <f>Q67*IF(UE!$F64=0,0,VLOOKUP(UE!$F64,Parametros!$B$6:$K$12,4,FALSE))</f>
        <v>0</v>
      </c>
      <c r="S67" s="171">
        <f>Q67*IF(UE!$F64=0,0,VLOOKUP(UE!$F64,Parametros!$B$6:$K$12,6,FALSE))</f>
        <v>0</v>
      </c>
      <c r="T67" s="171">
        <f>UE!M64</f>
        <v>0</v>
      </c>
      <c r="U67" s="171">
        <f>IF(UE!M64=0,0,VLOOKUP(UE!M64,Caracteristicas!$B$36:$H$40,6))</f>
        <v>0</v>
      </c>
      <c r="V67" s="171">
        <f>U67*IF(UE!$F64=0,0,VLOOKUP(UE!$F64,Parametros!$B$6:$K$12,4,FALSE))</f>
        <v>0</v>
      </c>
      <c r="W67" s="171">
        <f>U67*IF(UE!$F64=0,0,VLOOKUP(UE!$F64,Parametros!$B$6:$K$12,6,FALSE))</f>
        <v>0</v>
      </c>
      <c r="X67" s="171">
        <f>UE!N64</f>
        <v>0</v>
      </c>
      <c r="Y67" s="171">
        <f>IF(UE!N64=0,0,VLOOKUP(UE!N64,Caracteristicas!$B$36:$H$40,7))</f>
        <v>0</v>
      </c>
      <c r="Z67" s="171">
        <f>Y67*IF(UE!$F64=0,0,VLOOKUP(UE!$F64,Parametros!$B$6:$K$12,4,FALSE))</f>
        <v>0</v>
      </c>
      <c r="AA67" s="171">
        <f>Y67*IF(UE!$F64=0,0,VLOOKUP(UE!$F64,Parametros!$B$6:$K$12,6,FALSE))</f>
        <v>0</v>
      </c>
      <c r="AB67" s="171">
        <f>UE!O64</f>
        <v>0</v>
      </c>
      <c r="AC67" s="171">
        <f>IF(UE!O64=0,0,VLOOKUP(UE!O64,Caracteristicas!$B$36:$I$40,8))</f>
        <v>0</v>
      </c>
      <c r="AD67" s="171">
        <f>AC67*IF(UE!$F64=0,0,VLOOKUP(UE!$F64,Parametros!$B$6:$K$12,4,FALSE))</f>
        <v>0</v>
      </c>
      <c r="AE67" s="171">
        <f>AC67*IF(UE!$F64=0,0,VLOOKUP(UE!$F64,Parametros!$B$6:$K$12,6,FALSE))</f>
        <v>0</v>
      </c>
      <c r="AF67" s="171">
        <f t="shared" si="2"/>
        <v>0</v>
      </c>
      <c r="AG67" s="171">
        <f t="shared" si="3"/>
        <v>0</v>
      </c>
      <c r="AH67" s="171">
        <f t="shared" si="4"/>
        <v>0</v>
      </c>
      <c r="AJ67" s="158">
        <f>+UE!F64</f>
        <v>0</v>
      </c>
      <c r="AK67" s="172">
        <f>+UE!G64</f>
        <v>0</v>
      </c>
      <c r="AL67" s="172">
        <f>+UE!H64</f>
        <v>0</v>
      </c>
    </row>
    <row r="68" spans="2:38">
      <c r="B68" s="37" t="str">
        <f>UE!B65</f>
        <v>UE061</v>
      </c>
      <c r="C68" s="162" t="str">
        <f>"" &amp; UE!C65</f>
        <v/>
      </c>
      <c r="D68" s="171">
        <f>UE!I65</f>
        <v>0</v>
      </c>
      <c r="E68" s="171">
        <f>IF(UE!I65=0,0,VLOOKUP(UE!I65,Caracteristicas!$B$36:$C$40,2))</f>
        <v>0</v>
      </c>
      <c r="F68" s="171">
        <f>E68*IF(UE!$F65=0,0,VLOOKUP(UE!$F65,Parametros!$B$6:$K$12,4,FALSE))</f>
        <v>0</v>
      </c>
      <c r="G68" s="171">
        <f>E68*IF(UE!$F65=0,0,VLOOKUP(UE!$F65,Parametros!$B$6:$K$12,6,FALSE))</f>
        <v>0</v>
      </c>
      <c r="H68" s="171">
        <f>UE!J65</f>
        <v>0</v>
      </c>
      <c r="I68" s="171">
        <f>IF(UE!J65=0,0,VLOOKUP(UE!J65,Caracteristicas!$B$36:$D$40,3))</f>
        <v>0</v>
      </c>
      <c r="J68" s="171">
        <f>I68*IF(UE!$F65=0,0,VLOOKUP(UE!$F65,Parametros!$B$6:$K$12,4,FALSE))</f>
        <v>0</v>
      </c>
      <c r="K68" s="171">
        <f>I68*IF(UE!$F65=0,0,VLOOKUP(UE!$F65,Parametros!$B$6:$K$12,6,FALSE))</f>
        <v>0</v>
      </c>
      <c r="L68" s="171">
        <f>UE!K65</f>
        <v>0</v>
      </c>
      <c r="M68" s="171">
        <f>IF(UE!K65=0,0,VLOOKUP(UE!K65,Caracteristicas!$B$36:$E$40,4))</f>
        <v>0</v>
      </c>
      <c r="N68" s="171">
        <f>M68*IF(UE!$F65=0,0,VLOOKUP(UE!$F65,Parametros!$B$6:$K$12,4,FALSE))</f>
        <v>0</v>
      </c>
      <c r="O68" s="171">
        <f>M68*IF(UE!$F65=0,0,VLOOKUP(UE!$F65,Parametros!$B$6:$K$12,6,FALSE))</f>
        <v>0</v>
      </c>
      <c r="P68" s="171">
        <f>UE!L65</f>
        <v>0</v>
      </c>
      <c r="Q68" s="171">
        <f>IF(UE!L65=0,0,VLOOKUP(UE!L65,Caracteristicas!$B$36:$H$40,5))</f>
        <v>0</v>
      </c>
      <c r="R68" s="171">
        <f>Q68*IF(UE!$F65=0,0,VLOOKUP(UE!$F65,Parametros!$B$6:$K$12,4,FALSE))</f>
        <v>0</v>
      </c>
      <c r="S68" s="171">
        <f>Q68*IF(UE!$F65=0,0,VLOOKUP(UE!$F65,Parametros!$B$6:$K$12,6,FALSE))</f>
        <v>0</v>
      </c>
      <c r="T68" s="171">
        <f>UE!M65</f>
        <v>0</v>
      </c>
      <c r="U68" s="171">
        <f>IF(UE!M65=0,0,VLOOKUP(UE!M65,Caracteristicas!$B$36:$H$40,6))</f>
        <v>0</v>
      </c>
      <c r="V68" s="171">
        <f>U68*IF(UE!$F65=0,0,VLOOKUP(UE!$F65,Parametros!$B$6:$K$12,4,FALSE))</f>
        <v>0</v>
      </c>
      <c r="W68" s="171">
        <f>U68*IF(UE!$F65=0,0,VLOOKUP(UE!$F65,Parametros!$B$6:$K$12,6,FALSE))</f>
        <v>0</v>
      </c>
      <c r="X68" s="171">
        <f>UE!N65</f>
        <v>0</v>
      </c>
      <c r="Y68" s="171">
        <f>IF(UE!N65=0,0,VLOOKUP(UE!N65,Caracteristicas!$B$36:$H$40,7))</f>
        <v>0</v>
      </c>
      <c r="Z68" s="171">
        <f>Y68*IF(UE!$F65=0,0,VLOOKUP(UE!$F65,Parametros!$B$6:$K$12,4,FALSE))</f>
        <v>0</v>
      </c>
      <c r="AA68" s="171">
        <f>Y68*IF(UE!$F65=0,0,VLOOKUP(UE!$F65,Parametros!$B$6:$K$12,6,FALSE))</f>
        <v>0</v>
      </c>
      <c r="AB68" s="171">
        <f>UE!O65</f>
        <v>0</v>
      </c>
      <c r="AC68" s="171">
        <f>IF(UE!O65=0,0,VLOOKUP(UE!O65,Caracteristicas!$B$36:$I$40,8))</f>
        <v>0</v>
      </c>
      <c r="AD68" s="171">
        <f>AC68*IF(UE!$F65=0,0,VLOOKUP(UE!$F65,Parametros!$B$6:$K$12,4,FALSE))</f>
        <v>0</v>
      </c>
      <c r="AE68" s="171">
        <f>AC68*IF(UE!$F65=0,0,VLOOKUP(UE!$F65,Parametros!$B$6:$K$12,6,FALSE))</f>
        <v>0</v>
      </c>
      <c r="AF68" s="171">
        <f t="shared" si="2"/>
        <v>0</v>
      </c>
      <c r="AG68" s="171">
        <f t="shared" si="3"/>
        <v>0</v>
      </c>
      <c r="AH68" s="171">
        <f t="shared" si="4"/>
        <v>0</v>
      </c>
      <c r="AJ68" s="158">
        <f>+UE!F65</f>
        <v>0</v>
      </c>
      <c r="AK68" s="172">
        <f>+UE!G65</f>
        <v>0</v>
      </c>
      <c r="AL68" s="172">
        <f>+UE!H65</f>
        <v>0</v>
      </c>
    </row>
    <row r="69" spans="2:38">
      <c r="B69" s="37" t="str">
        <f>UE!B66</f>
        <v>UE062</v>
      </c>
      <c r="C69" s="162" t="str">
        <f>"" &amp; UE!C66</f>
        <v/>
      </c>
      <c r="D69" s="171">
        <f>UE!I66</f>
        <v>0</v>
      </c>
      <c r="E69" s="171">
        <f>IF(UE!I66=0,0,VLOOKUP(UE!I66,Caracteristicas!$B$36:$C$40,2))</f>
        <v>0</v>
      </c>
      <c r="F69" s="171">
        <f>E69*IF(UE!$F66=0,0,VLOOKUP(UE!$F66,Parametros!$B$6:$K$12,4,FALSE))</f>
        <v>0</v>
      </c>
      <c r="G69" s="171">
        <f>E69*IF(UE!$F66=0,0,VLOOKUP(UE!$F66,Parametros!$B$6:$K$12,6,FALSE))</f>
        <v>0</v>
      </c>
      <c r="H69" s="171">
        <f>UE!J66</f>
        <v>0</v>
      </c>
      <c r="I69" s="171">
        <f>IF(UE!J66=0,0,VLOOKUP(UE!J66,Caracteristicas!$B$36:$D$40,3))</f>
        <v>0</v>
      </c>
      <c r="J69" s="171">
        <f>I69*IF(UE!$F66=0,0,VLOOKUP(UE!$F66,Parametros!$B$6:$K$12,4,FALSE))</f>
        <v>0</v>
      </c>
      <c r="K69" s="171">
        <f>I69*IF(UE!$F66=0,0,VLOOKUP(UE!$F66,Parametros!$B$6:$K$12,6,FALSE))</f>
        <v>0</v>
      </c>
      <c r="L69" s="171">
        <f>UE!K66</f>
        <v>0</v>
      </c>
      <c r="M69" s="171">
        <f>IF(UE!K66=0,0,VLOOKUP(UE!K66,Caracteristicas!$B$36:$E$40,4))</f>
        <v>0</v>
      </c>
      <c r="N69" s="171">
        <f>M69*IF(UE!$F66=0,0,VLOOKUP(UE!$F66,Parametros!$B$6:$K$12,4,FALSE))</f>
        <v>0</v>
      </c>
      <c r="O69" s="171">
        <f>M69*IF(UE!$F66=0,0,VLOOKUP(UE!$F66,Parametros!$B$6:$K$12,6,FALSE))</f>
        <v>0</v>
      </c>
      <c r="P69" s="171">
        <f>UE!L66</f>
        <v>0</v>
      </c>
      <c r="Q69" s="171">
        <f>IF(UE!L66=0,0,VLOOKUP(UE!L66,Caracteristicas!$B$36:$H$40,5))</f>
        <v>0</v>
      </c>
      <c r="R69" s="171">
        <f>Q69*IF(UE!$F66=0,0,VLOOKUP(UE!$F66,Parametros!$B$6:$K$12,4,FALSE))</f>
        <v>0</v>
      </c>
      <c r="S69" s="171">
        <f>Q69*IF(UE!$F66=0,0,VLOOKUP(UE!$F66,Parametros!$B$6:$K$12,6,FALSE))</f>
        <v>0</v>
      </c>
      <c r="T69" s="171">
        <f>UE!M66</f>
        <v>0</v>
      </c>
      <c r="U69" s="171">
        <f>IF(UE!M66=0,0,VLOOKUP(UE!M66,Caracteristicas!$B$36:$H$40,6))</f>
        <v>0</v>
      </c>
      <c r="V69" s="171">
        <f>U69*IF(UE!$F66=0,0,VLOOKUP(UE!$F66,Parametros!$B$6:$K$12,4,FALSE))</f>
        <v>0</v>
      </c>
      <c r="W69" s="171">
        <f>U69*IF(UE!$F66=0,0,VLOOKUP(UE!$F66,Parametros!$B$6:$K$12,6,FALSE))</f>
        <v>0</v>
      </c>
      <c r="X69" s="171">
        <f>UE!N66</f>
        <v>0</v>
      </c>
      <c r="Y69" s="171">
        <f>IF(UE!N66=0,0,VLOOKUP(UE!N66,Caracteristicas!$B$36:$H$40,7))</f>
        <v>0</v>
      </c>
      <c r="Z69" s="171">
        <f>Y69*IF(UE!$F66=0,0,VLOOKUP(UE!$F66,Parametros!$B$6:$K$12,4,FALSE))</f>
        <v>0</v>
      </c>
      <c r="AA69" s="171">
        <f>Y69*IF(UE!$F66=0,0,VLOOKUP(UE!$F66,Parametros!$B$6:$K$12,6,FALSE))</f>
        <v>0</v>
      </c>
      <c r="AB69" s="171">
        <f>UE!O66</f>
        <v>0</v>
      </c>
      <c r="AC69" s="171">
        <f>IF(UE!O66=0,0,VLOOKUP(UE!O66,Caracteristicas!$B$36:$I$40,8))</f>
        <v>0</v>
      </c>
      <c r="AD69" s="171">
        <f>AC69*IF(UE!$F66=0,0,VLOOKUP(UE!$F66,Parametros!$B$6:$K$12,4,FALSE))</f>
        <v>0</v>
      </c>
      <c r="AE69" s="171">
        <f>AC69*IF(UE!$F66=0,0,VLOOKUP(UE!$F66,Parametros!$B$6:$K$12,6,FALSE))</f>
        <v>0</v>
      </c>
      <c r="AF69" s="171">
        <f t="shared" si="2"/>
        <v>0</v>
      </c>
      <c r="AG69" s="171">
        <f t="shared" si="3"/>
        <v>0</v>
      </c>
      <c r="AH69" s="171">
        <f t="shared" si="4"/>
        <v>0</v>
      </c>
      <c r="AJ69" s="158">
        <f>+UE!F66</f>
        <v>0</v>
      </c>
      <c r="AK69" s="172">
        <f>+UE!G66</f>
        <v>0</v>
      </c>
      <c r="AL69" s="172">
        <f>+UE!H66</f>
        <v>0</v>
      </c>
    </row>
    <row r="70" spans="2:38">
      <c r="B70" s="37" t="str">
        <f>UE!B67</f>
        <v>UE063</v>
      </c>
      <c r="C70" s="162" t="str">
        <f>"" &amp; UE!C67</f>
        <v/>
      </c>
      <c r="D70" s="171">
        <f>UE!I67</f>
        <v>0</v>
      </c>
      <c r="E70" s="171">
        <f>IF(UE!I67=0,0,VLOOKUP(UE!I67,Caracteristicas!$B$36:$C$40,2))</f>
        <v>0</v>
      </c>
      <c r="F70" s="171">
        <f>E70*IF(UE!$F67=0,0,VLOOKUP(UE!$F67,Parametros!$B$6:$K$12,4,FALSE))</f>
        <v>0</v>
      </c>
      <c r="G70" s="171">
        <f>E70*IF(UE!$F67=0,0,VLOOKUP(UE!$F67,Parametros!$B$6:$K$12,6,FALSE))</f>
        <v>0</v>
      </c>
      <c r="H70" s="171">
        <f>UE!J67</f>
        <v>0</v>
      </c>
      <c r="I70" s="171">
        <f>IF(UE!J67=0,0,VLOOKUP(UE!J67,Caracteristicas!$B$36:$D$40,3))</f>
        <v>0</v>
      </c>
      <c r="J70" s="171">
        <f>I70*IF(UE!$F67=0,0,VLOOKUP(UE!$F67,Parametros!$B$6:$K$12,4,FALSE))</f>
        <v>0</v>
      </c>
      <c r="K70" s="171">
        <f>I70*IF(UE!$F67=0,0,VLOOKUP(UE!$F67,Parametros!$B$6:$K$12,6,FALSE))</f>
        <v>0</v>
      </c>
      <c r="L70" s="171">
        <f>UE!K67</f>
        <v>0</v>
      </c>
      <c r="M70" s="171">
        <f>IF(UE!K67=0,0,VLOOKUP(UE!K67,Caracteristicas!$B$36:$E$40,4))</f>
        <v>0</v>
      </c>
      <c r="N70" s="171">
        <f>M70*IF(UE!$F67=0,0,VLOOKUP(UE!$F67,Parametros!$B$6:$K$12,4,FALSE))</f>
        <v>0</v>
      </c>
      <c r="O70" s="171">
        <f>M70*IF(UE!$F67=0,0,VLOOKUP(UE!$F67,Parametros!$B$6:$K$12,6,FALSE))</f>
        <v>0</v>
      </c>
      <c r="P70" s="171">
        <f>UE!L67</f>
        <v>0</v>
      </c>
      <c r="Q70" s="171">
        <f>IF(UE!L67=0,0,VLOOKUP(UE!L67,Caracteristicas!$B$36:$H$40,5))</f>
        <v>0</v>
      </c>
      <c r="R70" s="171">
        <f>Q70*IF(UE!$F67=0,0,VLOOKUP(UE!$F67,Parametros!$B$6:$K$12,4,FALSE))</f>
        <v>0</v>
      </c>
      <c r="S70" s="171">
        <f>Q70*IF(UE!$F67=0,0,VLOOKUP(UE!$F67,Parametros!$B$6:$K$12,6,FALSE))</f>
        <v>0</v>
      </c>
      <c r="T70" s="171">
        <f>UE!M67</f>
        <v>0</v>
      </c>
      <c r="U70" s="171">
        <f>IF(UE!M67=0,0,VLOOKUP(UE!M67,Caracteristicas!$B$36:$H$40,6))</f>
        <v>0</v>
      </c>
      <c r="V70" s="171">
        <f>U70*IF(UE!$F67=0,0,VLOOKUP(UE!$F67,Parametros!$B$6:$K$12,4,FALSE))</f>
        <v>0</v>
      </c>
      <c r="W70" s="171">
        <f>U70*IF(UE!$F67=0,0,VLOOKUP(UE!$F67,Parametros!$B$6:$K$12,6,FALSE))</f>
        <v>0</v>
      </c>
      <c r="X70" s="171">
        <f>UE!N67</f>
        <v>0</v>
      </c>
      <c r="Y70" s="171">
        <f>IF(UE!N67=0,0,VLOOKUP(UE!N67,Caracteristicas!$B$36:$H$40,7))</f>
        <v>0</v>
      </c>
      <c r="Z70" s="171">
        <f>Y70*IF(UE!$F67=0,0,VLOOKUP(UE!$F67,Parametros!$B$6:$K$12,4,FALSE))</f>
        <v>0</v>
      </c>
      <c r="AA70" s="171">
        <f>Y70*IF(UE!$F67=0,0,VLOOKUP(UE!$F67,Parametros!$B$6:$K$12,6,FALSE))</f>
        <v>0</v>
      </c>
      <c r="AB70" s="171">
        <f>UE!O67</f>
        <v>0</v>
      </c>
      <c r="AC70" s="171">
        <f>IF(UE!O67=0,0,VLOOKUP(UE!O67,Caracteristicas!$B$36:$I$40,8))</f>
        <v>0</v>
      </c>
      <c r="AD70" s="171">
        <f>AC70*IF(UE!$F67=0,0,VLOOKUP(UE!$F67,Parametros!$B$6:$K$12,4,FALSE))</f>
        <v>0</v>
      </c>
      <c r="AE70" s="171">
        <f>AC70*IF(UE!$F67=0,0,VLOOKUP(UE!$F67,Parametros!$B$6:$K$12,6,FALSE))</f>
        <v>0</v>
      </c>
      <c r="AF70" s="171">
        <f t="shared" si="2"/>
        <v>0</v>
      </c>
      <c r="AG70" s="171">
        <f t="shared" si="3"/>
        <v>0</v>
      </c>
      <c r="AH70" s="171">
        <f t="shared" si="4"/>
        <v>0</v>
      </c>
      <c r="AJ70" s="158">
        <f>+UE!F67</f>
        <v>0</v>
      </c>
      <c r="AK70" s="172">
        <f>+UE!G67</f>
        <v>0</v>
      </c>
      <c r="AL70" s="172">
        <f>+UE!H67</f>
        <v>0</v>
      </c>
    </row>
    <row r="71" spans="2:38">
      <c r="B71" s="37" t="str">
        <f>UE!B68</f>
        <v>UE064</v>
      </c>
      <c r="C71" s="162" t="str">
        <f>"" &amp; UE!C68</f>
        <v/>
      </c>
      <c r="D71" s="171">
        <f>UE!I68</f>
        <v>0</v>
      </c>
      <c r="E71" s="171">
        <f>IF(UE!I68=0,0,VLOOKUP(UE!I68,Caracteristicas!$B$36:$C$40,2))</f>
        <v>0</v>
      </c>
      <c r="F71" s="171">
        <f>E71*IF(UE!$F68=0,0,VLOOKUP(UE!$F68,Parametros!$B$6:$K$12,4,FALSE))</f>
        <v>0</v>
      </c>
      <c r="G71" s="171">
        <f>E71*IF(UE!$F68=0,0,VLOOKUP(UE!$F68,Parametros!$B$6:$K$12,6,FALSE))</f>
        <v>0</v>
      </c>
      <c r="H71" s="171">
        <f>UE!J68</f>
        <v>0</v>
      </c>
      <c r="I71" s="171">
        <f>IF(UE!J68=0,0,VLOOKUP(UE!J68,Caracteristicas!$B$36:$D$40,3))</f>
        <v>0</v>
      </c>
      <c r="J71" s="171">
        <f>I71*IF(UE!$F68=0,0,VLOOKUP(UE!$F68,Parametros!$B$6:$K$12,4,FALSE))</f>
        <v>0</v>
      </c>
      <c r="K71" s="171">
        <f>I71*IF(UE!$F68=0,0,VLOOKUP(UE!$F68,Parametros!$B$6:$K$12,6,FALSE))</f>
        <v>0</v>
      </c>
      <c r="L71" s="171">
        <f>UE!K68</f>
        <v>0</v>
      </c>
      <c r="M71" s="171">
        <f>IF(UE!K68=0,0,VLOOKUP(UE!K68,Caracteristicas!$B$36:$E$40,4))</f>
        <v>0</v>
      </c>
      <c r="N71" s="171">
        <f>M71*IF(UE!$F68=0,0,VLOOKUP(UE!$F68,Parametros!$B$6:$K$12,4,FALSE))</f>
        <v>0</v>
      </c>
      <c r="O71" s="171">
        <f>M71*IF(UE!$F68=0,0,VLOOKUP(UE!$F68,Parametros!$B$6:$K$12,6,FALSE))</f>
        <v>0</v>
      </c>
      <c r="P71" s="171">
        <f>UE!L68</f>
        <v>0</v>
      </c>
      <c r="Q71" s="171">
        <f>IF(UE!L68=0,0,VLOOKUP(UE!L68,Caracteristicas!$B$36:$H$40,5))</f>
        <v>0</v>
      </c>
      <c r="R71" s="171">
        <f>Q71*IF(UE!$F68=0,0,VLOOKUP(UE!$F68,Parametros!$B$6:$K$12,4,FALSE))</f>
        <v>0</v>
      </c>
      <c r="S71" s="171">
        <f>Q71*IF(UE!$F68=0,0,VLOOKUP(UE!$F68,Parametros!$B$6:$K$12,6,FALSE))</f>
        <v>0</v>
      </c>
      <c r="T71" s="171">
        <f>UE!M68</f>
        <v>0</v>
      </c>
      <c r="U71" s="171">
        <f>IF(UE!M68=0,0,VLOOKUP(UE!M68,Caracteristicas!$B$36:$H$40,6))</f>
        <v>0</v>
      </c>
      <c r="V71" s="171">
        <f>U71*IF(UE!$F68=0,0,VLOOKUP(UE!$F68,Parametros!$B$6:$K$12,4,FALSE))</f>
        <v>0</v>
      </c>
      <c r="W71" s="171">
        <f>U71*IF(UE!$F68=0,0,VLOOKUP(UE!$F68,Parametros!$B$6:$K$12,6,FALSE))</f>
        <v>0</v>
      </c>
      <c r="X71" s="171">
        <f>UE!N68</f>
        <v>0</v>
      </c>
      <c r="Y71" s="171">
        <f>IF(UE!N68=0,0,VLOOKUP(UE!N68,Caracteristicas!$B$36:$H$40,7))</f>
        <v>0</v>
      </c>
      <c r="Z71" s="171">
        <f>Y71*IF(UE!$F68=0,0,VLOOKUP(UE!$F68,Parametros!$B$6:$K$12,4,FALSE))</f>
        <v>0</v>
      </c>
      <c r="AA71" s="171">
        <f>Y71*IF(UE!$F68=0,0,VLOOKUP(UE!$F68,Parametros!$B$6:$K$12,6,FALSE))</f>
        <v>0</v>
      </c>
      <c r="AB71" s="171">
        <f>UE!O68</f>
        <v>0</v>
      </c>
      <c r="AC71" s="171">
        <f>IF(UE!O68=0,0,VLOOKUP(UE!O68,Caracteristicas!$B$36:$I$40,8))</f>
        <v>0</v>
      </c>
      <c r="AD71" s="171">
        <f>AC71*IF(UE!$F68=0,0,VLOOKUP(UE!$F68,Parametros!$B$6:$K$12,4,FALSE))</f>
        <v>0</v>
      </c>
      <c r="AE71" s="171">
        <f>AC71*IF(UE!$F68=0,0,VLOOKUP(UE!$F68,Parametros!$B$6:$K$12,6,FALSE))</f>
        <v>0</v>
      </c>
      <c r="AF71" s="171">
        <f t="shared" ref="AF71:AF134" si="5">U71+Q71+M71+I71+E71+Y71+AC71</f>
        <v>0</v>
      </c>
      <c r="AG71" s="171">
        <f t="shared" ref="AG71:AG134" si="6">V71+R71+N71+J71+F71+Z71+AD71</f>
        <v>0</v>
      </c>
      <c r="AH71" s="171">
        <f t="shared" ref="AH71:AH134" si="7">W71+S71+O71+K71+G71+AA71+AE71</f>
        <v>0</v>
      </c>
      <c r="AJ71" s="158">
        <f>+UE!F68</f>
        <v>0</v>
      </c>
      <c r="AK71" s="172">
        <f>+UE!G68</f>
        <v>0</v>
      </c>
      <c r="AL71" s="172">
        <f>+UE!H68</f>
        <v>0</v>
      </c>
    </row>
    <row r="72" spans="2:38">
      <c r="B72" s="37" t="str">
        <f>UE!B69</f>
        <v>UE065</v>
      </c>
      <c r="C72" s="162" t="str">
        <f>"" &amp; UE!C69</f>
        <v/>
      </c>
      <c r="D72" s="171">
        <f>UE!I69</f>
        <v>0</v>
      </c>
      <c r="E72" s="171">
        <f>IF(UE!I69=0,0,VLOOKUP(UE!I69,Caracteristicas!$B$36:$C$40,2))</f>
        <v>0</v>
      </c>
      <c r="F72" s="171">
        <f>E72*IF(UE!$F69=0,0,VLOOKUP(UE!$F69,Parametros!$B$6:$K$12,4,FALSE))</f>
        <v>0</v>
      </c>
      <c r="G72" s="171">
        <f>E72*IF(UE!$F69=0,0,VLOOKUP(UE!$F69,Parametros!$B$6:$K$12,6,FALSE))</f>
        <v>0</v>
      </c>
      <c r="H72" s="171">
        <f>UE!J69</f>
        <v>0</v>
      </c>
      <c r="I72" s="171">
        <f>IF(UE!J69=0,0,VLOOKUP(UE!J69,Caracteristicas!$B$36:$D$40,3))</f>
        <v>0</v>
      </c>
      <c r="J72" s="171">
        <f>I72*IF(UE!$F69=0,0,VLOOKUP(UE!$F69,Parametros!$B$6:$K$12,4,FALSE))</f>
        <v>0</v>
      </c>
      <c r="K72" s="171">
        <f>I72*IF(UE!$F69=0,0,VLOOKUP(UE!$F69,Parametros!$B$6:$K$12,6,FALSE))</f>
        <v>0</v>
      </c>
      <c r="L72" s="171">
        <f>UE!K69</f>
        <v>0</v>
      </c>
      <c r="M72" s="171">
        <f>IF(UE!K69=0,0,VLOOKUP(UE!K69,Caracteristicas!$B$36:$E$40,4))</f>
        <v>0</v>
      </c>
      <c r="N72" s="171">
        <f>M72*IF(UE!$F69=0,0,VLOOKUP(UE!$F69,Parametros!$B$6:$K$12,4,FALSE))</f>
        <v>0</v>
      </c>
      <c r="O72" s="171">
        <f>M72*IF(UE!$F69=0,0,VLOOKUP(UE!$F69,Parametros!$B$6:$K$12,6,FALSE))</f>
        <v>0</v>
      </c>
      <c r="P72" s="171">
        <f>UE!L69</f>
        <v>0</v>
      </c>
      <c r="Q72" s="171">
        <f>IF(UE!L69=0,0,VLOOKUP(UE!L69,Caracteristicas!$B$36:$H$40,5))</f>
        <v>0</v>
      </c>
      <c r="R72" s="171">
        <f>Q72*IF(UE!$F69=0,0,VLOOKUP(UE!$F69,Parametros!$B$6:$K$12,4,FALSE))</f>
        <v>0</v>
      </c>
      <c r="S72" s="171">
        <f>Q72*IF(UE!$F69=0,0,VLOOKUP(UE!$F69,Parametros!$B$6:$K$12,6,FALSE))</f>
        <v>0</v>
      </c>
      <c r="T72" s="171">
        <f>UE!M69</f>
        <v>0</v>
      </c>
      <c r="U72" s="171">
        <f>IF(UE!M69=0,0,VLOOKUP(UE!M69,Caracteristicas!$B$36:$H$40,6))</f>
        <v>0</v>
      </c>
      <c r="V72" s="171">
        <f>U72*IF(UE!$F69=0,0,VLOOKUP(UE!$F69,Parametros!$B$6:$K$12,4,FALSE))</f>
        <v>0</v>
      </c>
      <c r="W72" s="171">
        <f>U72*IF(UE!$F69=0,0,VLOOKUP(UE!$F69,Parametros!$B$6:$K$12,6,FALSE))</f>
        <v>0</v>
      </c>
      <c r="X72" s="171">
        <f>UE!N69</f>
        <v>0</v>
      </c>
      <c r="Y72" s="171">
        <f>IF(UE!N69=0,0,VLOOKUP(UE!N69,Caracteristicas!$B$36:$H$40,7))</f>
        <v>0</v>
      </c>
      <c r="Z72" s="171">
        <f>Y72*IF(UE!$F69=0,0,VLOOKUP(UE!$F69,Parametros!$B$6:$K$12,4,FALSE))</f>
        <v>0</v>
      </c>
      <c r="AA72" s="171">
        <f>Y72*IF(UE!$F69=0,0,VLOOKUP(UE!$F69,Parametros!$B$6:$K$12,6,FALSE))</f>
        <v>0</v>
      </c>
      <c r="AB72" s="171">
        <f>UE!O69</f>
        <v>0</v>
      </c>
      <c r="AC72" s="171">
        <f>IF(UE!O69=0,0,VLOOKUP(UE!O69,Caracteristicas!$B$36:$I$40,8))</f>
        <v>0</v>
      </c>
      <c r="AD72" s="171">
        <f>AC72*IF(UE!$F69=0,0,VLOOKUP(UE!$F69,Parametros!$B$6:$K$12,4,FALSE))</f>
        <v>0</v>
      </c>
      <c r="AE72" s="171">
        <f>AC72*IF(UE!$F69=0,0,VLOOKUP(UE!$F69,Parametros!$B$6:$K$12,6,FALSE))</f>
        <v>0</v>
      </c>
      <c r="AF72" s="171">
        <f t="shared" si="5"/>
        <v>0</v>
      </c>
      <c r="AG72" s="171">
        <f t="shared" si="6"/>
        <v>0</v>
      </c>
      <c r="AH72" s="171">
        <f t="shared" si="7"/>
        <v>0</v>
      </c>
      <c r="AJ72" s="158">
        <f>+UE!F69</f>
        <v>0</v>
      </c>
      <c r="AK72" s="172">
        <f>+UE!G69</f>
        <v>0</v>
      </c>
      <c r="AL72" s="172">
        <f>+UE!H69</f>
        <v>0</v>
      </c>
    </row>
    <row r="73" spans="2:38">
      <c r="B73" s="37" t="str">
        <f>UE!B70</f>
        <v>UE066</v>
      </c>
      <c r="C73" s="162" t="str">
        <f>"" &amp; UE!C70</f>
        <v/>
      </c>
      <c r="D73" s="171">
        <f>UE!I70</f>
        <v>0</v>
      </c>
      <c r="E73" s="171">
        <f>IF(UE!I70=0,0,VLOOKUP(UE!I70,Caracteristicas!$B$36:$C$40,2))</f>
        <v>0</v>
      </c>
      <c r="F73" s="171">
        <f>E73*IF(UE!$F70=0,0,VLOOKUP(UE!$F70,Parametros!$B$6:$K$12,4,FALSE))</f>
        <v>0</v>
      </c>
      <c r="G73" s="171">
        <f>E73*IF(UE!$F70=0,0,VLOOKUP(UE!$F70,Parametros!$B$6:$K$12,6,FALSE))</f>
        <v>0</v>
      </c>
      <c r="H73" s="171">
        <f>UE!J70</f>
        <v>0</v>
      </c>
      <c r="I73" s="171">
        <f>IF(UE!J70=0,0,VLOOKUP(UE!J70,Caracteristicas!$B$36:$D$40,3))</f>
        <v>0</v>
      </c>
      <c r="J73" s="171">
        <f>I73*IF(UE!$F70=0,0,VLOOKUP(UE!$F70,Parametros!$B$6:$K$12,4,FALSE))</f>
        <v>0</v>
      </c>
      <c r="K73" s="171">
        <f>I73*IF(UE!$F70=0,0,VLOOKUP(UE!$F70,Parametros!$B$6:$K$12,6,FALSE))</f>
        <v>0</v>
      </c>
      <c r="L73" s="171">
        <f>UE!K70</f>
        <v>0</v>
      </c>
      <c r="M73" s="171">
        <f>IF(UE!K70=0,0,VLOOKUP(UE!K70,Caracteristicas!$B$36:$E$40,4))</f>
        <v>0</v>
      </c>
      <c r="N73" s="171">
        <f>M73*IF(UE!$F70=0,0,VLOOKUP(UE!$F70,Parametros!$B$6:$K$12,4,FALSE))</f>
        <v>0</v>
      </c>
      <c r="O73" s="171">
        <f>M73*IF(UE!$F70=0,0,VLOOKUP(UE!$F70,Parametros!$B$6:$K$12,6,FALSE))</f>
        <v>0</v>
      </c>
      <c r="P73" s="171">
        <f>UE!L70</f>
        <v>0</v>
      </c>
      <c r="Q73" s="171">
        <f>IF(UE!L70=0,0,VLOOKUP(UE!L70,Caracteristicas!$B$36:$H$40,5))</f>
        <v>0</v>
      </c>
      <c r="R73" s="171">
        <f>Q73*IF(UE!$F70=0,0,VLOOKUP(UE!$F70,Parametros!$B$6:$K$12,4,FALSE))</f>
        <v>0</v>
      </c>
      <c r="S73" s="171">
        <f>Q73*IF(UE!$F70=0,0,VLOOKUP(UE!$F70,Parametros!$B$6:$K$12,6,FALSE))</f>
        <v>0</v>
      </c>
      <c r="T73" s="171">
        <f>UE!M70</f>
        <v>0</v>
      </c>
      <c r="U73" s="171">
        <f>IF(UE!M70=0,0,VLOOKUP(UE!M70,Caracteristicas!$B$36:$H$40,6))</f>
        <v>0</v>
      </c>
      <c r="V73" s="171">
        <f>U73*IF(UE!$F70=0,0,VLOOKUP(UE!$F70,Parametros!$B$6:$K$12,4,FALSE))</f>
        <v>0</v>
      </c>
      <c r="W73" s="171">
        <f>U73*IF(UE!$F70=0,0,VLOOKUP(UE!$F70,Parametros!$B$6:$K$12,6,FALSE))</f>
        <v>0</v>
      </c>
      <c r="X73" s="171">
        <f>UE!N70</f>
        <v>0</v>
      </c>
      <c r="Y73" s="171">
        <f>IF(UE!N70=0,0,VLOOKUP(UE!N70,Caracteristicas!$B$36:$H$40,7))</f>
        <v>0</v>
      </c>
      <c r="Z73" s="171">
        <f>Y73*IF(UE!$F70=0,0,VLOOKUP(UE!$F70,Parametros!$B$6:$K$12,4,FALSE))</f>
        <v>0</v>
      </c>
      <c r="AA73" s="171">
        <f>Y73*IF(UE!$F70=0,0,VLOOKUP(UE!$F70,Parametros!$B$6:$K$12,6,FALSE))</f>
        <v>0</v>
      </c>
      <c r="AB73" s="171">
        <f>UE!O70</f>
        <v>0</v>
      </c>
      <c r="AC73" s="171">
        <f>IF(UE!O70=0,0,VLOOKUP(UE!O70,Caracteristicas!$B$36:$I$40,8))</f>
        <v>0</v>
      </c>
      <c r="AD73" s="171">
        <f>AC73*IF(UE!$F70=0,0,VLOOKUP(UE!$F70,Parametros!$B$6:$K$12,4,FALSE))</f>
        <v>0</v>
      </c>
      <c r="AE73" s="171">
        <f>AC73*IF(UE!$F70=0,0,VLOOKUP(UE!$F70,Parametros!$B$6:$K$12,6,FALSE))</f>
        <v>0</v>
      </c>
      <c r="AF73" s="171">
        <f t="shared" si="5"/>
        <v>0</v>
      </c>
      <c r="AG73" s="171">
        <f t="shared" si="6"/>
        <v>0</v>
      </c>
      <c r="AH73" s="171">
        <f t="shared" si="7"/>
        <v>0</v>
      </c>
      <c r="AJ73" s="158">
        <f>+UE!F70</f>
        <v>0</v>
      </c>
      <c r="AK73" s="172">
        <f>+UE!G70</f>
        <v>0</v>
      </c>
      <c r="AL73" s="172">
        <f>+UE!H70</f>
        <v>0</v>
      </c>
    </row>
    <row r="74" spans="2:38">
      <c r="B74" s="37" t="str">
        <f>UE!B71</f>
        <v>UE067</v>
      </c>
      <c r="C74" s="162" t="str">
        <f>"" &amp; UE!C71</f>
        <v/>
      </c>
      <c r="D74" s="171">
        <f>UE!I71</f>
        <v>0</v>
      </c>
      <c r="E74" s="171">
        <f>IF(UE!I71=0,0,VLOOKUP(UE!I71,Caracteristicas!$B$36:$C$40,2))</f>
        <v>0</v>
      </c>
      <c r="F74" s="171">
        <f>E74*IF(UE!$F71=0,0,VLOOKUP(UE!$F71,Parametros!$B$6:$K$12,4,FALSE))</f>
        <v>0</v>
      </c>
      <c r="G74" s="171">
        <f>E74*IF(UE!$F71=0,0,VLOOKUP(UE!$F71,Parametros!$B$6:$K$12,6,FALSE))</f>
        <v>0</v>
      </c>
      <c r="H74" s="171">
        <f>UE!J71</f>
        <v>0</v>
      </c>
      <c r="I74" s="171">
        <f>IF(UE!J71=0,0,VLOOKUP(UE!J71,Caracteristicas!$B$36:$D$40,3))</f>
        <v>0</v>
      </c>
      <c r="J74" s="171">
        <f>I74*IF(UE!$F71=0,0,VLOOKUP(UE!$F71,Parametros!$B$6:$K$12,4,FALSE))</f>
        <v>0</v>
      </c>
      <c r="K74" s="171">
        <f>I74*IF(UE!$F71=0,0,VLOOKUP(UE!$F71,Parametros!$B$6:$K$12,6,FALSE))</f>
        <v>0</v>
      </c>
      <c r="L74" s="171">
        <f>UE!K71</f>
        <v>0</v>
      </c>
      <c r="M74" s="171">
        <f>IF(UE!K71=0,0,VLOOKUP(UE!K71,Caracteristicas!$B$36:$E$40,4))</f>
        <v>0</v>
      </c>
      <c r="N74" s="171">
        <f>M74*IF(UE!$F71=0,0,VLOOKUP(UE!$F71,Parametros!$B$6:$K$12,4,FALSE))</f>
        <v>0</v>
      </c>
      <c r="O74" s="171">
        <f>M74*IF(UE!$F71=0,0,VLOOKUP(UE!$F71,Parametros!$B$6:$K$12,6,FALSE))</f>
        <v>0</v>
      </c>
      <c r="P74" s="171">
        <f>UE!L71</f>
        <v>0</v>
      </c>
      <c r="Q74" s="171">
        <f>IF(UE!L71=0,0,VLOOKUP(UE!L71,Caracteristicas!$B$36:$H$40,5))</f>
        <v>0</v>
      </c>
      <c r="R74" s="171">
        <f>Q74*IF(UE!$F71=0,0,VLOOKUP(UE!$F71,Parametros!$B$6:$K$12,4,FALSE))</f>
        <v>0</v>
      </c>
      <c r="S74" s="171">
        <f>Q74*IF(UE!$F71=0,0,VLOOKUP(UE!$F71,Parametros!$B$6:$K$12,6,FALSE))</f>
        <v>0</v>
      </c>
      <c r="T74" s="171">
        <f>UE!M71</f>
        <v>0</v>
      </c>
      <c r="U74" s="171">
        <f>IF(UE!M71=0,0,VLOOKUP(UE!M71,Caracteristicas!$B$36:$H$40,6))</f>
        <v>0</v>
      </c>
      <c r="V74" s="171">
        <f>U74*IF(UE!$F71=0,0,VLOOKUP(UE!$F71,Parametros!$B$6:$K$12,4,FALSE))</f>
        <v>0</v>
      </c>
      <c r="W74" s="171">
        <f>U74*IF(UE!$F71=0,0,VLOOKUP(UE!$F71,Parametros!$B$6:$K$12,6,FALSE))</f>
        <v>0</v>
      </c>
      <c r="X74" s="171">
        <f>UE!N71</f>
        <v>0</v>
      </c>
      <c r="Y74" s="171">
        <f>IF(UE!N71=0,0,VLOOKUP(UE!N71,Caracteristicas!$B$36:$H$40,7))</f>
        <v>0</v>
      </c>
      <c r="Z74" s="171">
        <f>Y74*IF(UE!$F71=0,0,VLOOKUP(UE!$F71,Parametros!$B$6:$K$12,4,FALSE))</f>
        <v>0</v>
      </c>
      <c r="AA74" s="171">
        <f>Y74*IF(UE!$F71=0,0,VLOOKUP(UE!$F71,Parametros!$B$6:$K$12,6,FALSE))</f>
        <v>0</v>
      </c>
      <c r="AB74" s="171">
        <f>UE!O71</f>
        <v>0</v>
      </c>
      <c r="AC74" s="171">
        <f>IF(UE!O71=0,0,VLOOKUP(UE!O71,Caracteristicas!$B$36:$I$40,8))</f>
        <v>0</v>
      </c>
      <c r="AD74" s="171">
        <f>AC74*IF(UE!$F71=0,0,VLOOKUP(UE!$F71,Parametros!$B$6:$K$12,4,FALSE))</f>
        <v>0</v>
      </c>
      <c r="AE74" s="171">
        <f>AC74*IF(UE!$F71=0,0,VLOOKUP(UE!$F71,Parametros!$B$6:$K$12,6,FALSE))</f>
        <v>0</v>
      </c>
      <c r="AF74" s="171">
        <f t="shared" si="5"/>
        <v>0</v>
      </c>
      <c r="AG74" s="171">
        <f t="shared" si="6"/>
        <v>0</v>
      </c>
      <c r="AH74" s="171">
        <f t="shared" si="7"/>
        <v>0</v>
      </c>
      <c r="AJ74" s="158">
        <f>+UE!F71</f>
        <v>0</v>
      </c>
      <c r="AK74" s="172">
        <f>+UE!G71</f>
        <v>0</v>
      </c>
      <c r="AL74" s="172">
        <f>+UE!H71</f>
        <v>0</v>
      </c>
    </row>
    <row r="75" spans="2:38">
      <c r="B75" s="37" t="str">
        <f>UE!B72</f>
        <v>UE068</v>
      </c>
      <c r="C75" s="162" t="str">
        <f>"" &amp; UE!C72</f>
        <v/>
      </c>
      <c r="D75" s="171">
        <f>UE!I72</f>
        <v>0</v>
      </c>
      <c r="E75" s="171">
        <f>IF(UE!I72=0,0,VLOOKUP(UE!I72,Caracteristicas!$B$36:$C$40,2))</f>
        <v>0</v>
      </c>
      <c r="F75" s="171">
        <f>E75*IF(UE!$F72=0,0,VLOOKUP(UE!$F72,Parametros!$B$6:$K$12,4,FALSE))</f>
        <v>0</v>
      </c>
      <c r="G75" s="171">
        <f>E75*IF(UE!$F72=0,0,VLOOKUP(UE!$F72,Parametros!$B$6:$K$12,6,FALSE))</f>
        <v>0</v>
      </c>
      <c r="H75" s="171">
        <f>UE!J72</f>
        <v>0</v>
      </c>
      <c r="I75" s="171">
        <f>IF(UE!J72=0,0,VLOOKUP(UE!J72,Caracteristicas!$B$36:$D$40,3))</f>
        <v>0</v>
      </c>
      <c r="J75" s="171">
        <f>I75*IF(UE!$F72=0,0,VLOOKUP(UE!$F72,Parametros!$B$6:$K$12,4,FALSE))</f>
        <v>0</v>
      </c>
      <c r="K75" s="171">
        <f>I75*IF(UE!$F72=0,0,VLOOKUP(UE!$F72,Parametros!$B$6:$K$12,6,FALSE))</f>
        <v>0</v>
      </c>
      <c r="L75" s="171">
        <f>UE!K72</f>
        <v>0</v>
      </c>
      <c r="M75" s="171">
        <f>IF(UE!K72=0,0,VLOOKUP(UE!K72,Caracteristicas!$B$36:$E$40,4))</f>
        <v>0</v>
      </c>
      <c r="N75" s="171">
        <f>M75*IF(UE!$F72=0,0,VLOOKUP(UE!$F72,Parametros!$B$6:$K$12,4,FALSE))</f>
        <v>0</v>
      </c>
      <c r="O75" s="171">
        <f>M75*IF(UE!$F72=0,0,VLOOKUP(UE!$F72,Parametros!$B$6:$K$12,6,FALSE))</f>
        <v>0</v>
      </c>
      <c r="P75" s="171">
        <f>UE!L72</f>
        <v>0</v>
      </c>
      <c r="Q75" s="171">
        <f>IF(UE!L72=0,0,VLOOKUP(UE!L72,Caracteristicas!$B$36:$H$40,5))</f>
        <v>0</v>
      </c>
      <c r="R75" s="171">
        <f>Q75*IF(UE!$F72=0,0,VLOOKUP(UE!$F72,Parametros!$B$6:$K$12,4,FALSE))</f>
        <v>0</v>
      </c>
      <c r="S75" s="171">
        <f>Q75*IF(UE!$F72=0,0,VLOOKUP(UE!$F72,Parametros!$B$6:$K$12,6,FALSE))</f>
        <v>0</v>
      </c>
      <c r="T75" s="171">
        <f>UE!M72</f>
        <v>0</v>
      </c>
      <c r="U75" s="171">
        <f>IF(UE!M72=0,0,VLOOKUP(UE!M72,Caracteristicas!$B$36:$H$40,6))</f>
        <v>0</v>
      </c>
      <c r="V75" s="171">
        <f>U75*IF(UE!$F72=0,0,VLOOKUP(UE!$F72,Parametros!$B$6:$K$12,4,FALSE))</f>
        <v>0</v>
      </c>
      <c r="W75" s="171">
        <f>U75*IF(UE!$F72=0,0,VLOOKUP(UE!$F72,Parametros!$B$6:$K$12,6,FALSE))</f>
        <v>0</v>
      </c>
      <c r="X75" s="171">
        <f>UE!N72</f>
        <v>0</v>
      </c>
      <c r="Y75" s="171">
        <f>IF(UE!N72=0,0,VLOOKUP(UE!N72,Caracteristicas!$B$36:$H$40,7))</f>
        <v>0</v>
      </c>
      <c r="Z75" s="171">
        <f>Y75*IF(UE!$F72=0,0,VLOOKUP(UE!$F72,Parametros!$B$6:$K$12,4,FALSE))</f>
        <v>0</v>
      </c>
      <c r="AA75" s="171">
        <f>Y75*IF(UE!$F72=0,0,VLOOKUP(UE!$F72,Parametros!$B$6:$K$12,6,FALSE))</f>
        <v>0</v>
      </c>
      <c r="AB75" s="171">
        <f>UE!O72</f>
        <v>0</v>
      </c>
      <c r="AC75" s="171">
        <f>IF(UE!O72=0,0,VLOOKUP(UE!O72,Caracteristicas!$B$36:$I$40,8))</f>
        <v>0</v>
      </c>
      <c r="AD75" s="171">
        <f>AC75*IF(UE!$F72=0,0,VLOOKUP(UE!$F72,Parametros!$B$6:$K$12,4,FALSE))</f>
        <v>0</v>
      </c>
      <c r="AE75" s="171">
        <f>AC75*IF(UE!$F72=0,0,VLOOKUP(UE!$F72,Parametros!$B$6:$K$12,6,FALSE))</f>
        <v>0</v>
      </c>
      <c r="AF75" s="171">
        <f t="shared" si="5"/>
        <v>0</v>
      </c>
      <c r="AG75" s="171">
        <f t="shared" si="6"/>
        <v>0</v>
      </c>
      <c r="AH75" s="171">
        <f t="shared" si="7"/>
        <v>0</v>
      </c>
      <c r="AJ75" s="158">
        <f>+UE!F72</f>
        <v>0</v>
      </c>
      <c r="AK75" s="172">
        <f>+UE!G72</f>
        <v>0</v>
      </c>
      <c r="AL75" s="172">
        <f>+UE!H72</f>
        <v>0</v>
      </c>
    </row>
    <row r="76" spans="2:38">
      <c r="B76" s="37" t="str">
        <f>UE!B73</f>
        <v>UE069</v>
      </c>
      <c r="C76" s="162" t="str">
        <f>"" &amp; UE!C73</f>
        <v/>
      </c>
      <c r="D76" s="171">
        <f>UE!I73</f>
        <v>0</v>
      </c>
      <c r="E76" s="171">
        <f>IF(UE!I73=0,0,VLOOKUP(UE!I73,Caracteristicas!$B$36:$C$40,2))</f>
        <v>0</v>
      </c>
      <c r="F76" s="171">
        <f>E76*IF(UE!$F73=0,0,VLOOKUP(UE!$F73,Parametros!$B$6:$K$12,4,FALSE))</f>
        <v>0</v>
      </c>
      <c r="G76" s="171">
        <f>E76*IF(UE!$F73=0,0,VLOOKUP(UE!$F73,Parametros!$B$6:$K$12,6,FALSE))</f>
        <v>0</v>
      </c>
      <c r="H76" s="171">
        <f>UE!J73</f>
        <v>0</v>
      </c>
      <c r="I76" s="171">
        <f>IF(UE!J73=0,0,VLOOKUP(UE!J73,Caracteristicas!$B$36:$D$40,3))</f>
        <v>0</v>
      </c>
      <c r="J76" s="171">
        <f>I76*IF(UE!$F73=0,0,VLOOKUP(UE!$F73,Parametros!$B$6:$K$12,4,FALSE))</f>
        <v>0</v>
      </c>
      <c r="K76" s="171">
        <f>I76*IF(UE!$F73=0,0,VLOOKUP(UE!$F73,Parametros!$B$6:$K$12,6,FALSE))</f>
        <v>0</v>
      </c>
      <c r="L76" s="171">
        <f>UE!K73</f>
        <v>0</v>
      </c>
      <c r="M76" s="171">
        <f>IF(UE!K73=0,0,VLOOKUP(UE!K73,Caracteristicas!$B$36:$E$40,4))</f>
        <v>0</v>
      </c>
      <c r="N76" s="171">
        <f>M76*IF(UE!$F73=0,0,VLOOKUP(UE!$F73,Parametros!$B$6:$K$12,4,FALSE))</f>
        <v>0</v>
      </c>
      <c r="O76" s="171">
        <f>M76*IF(UE!$F73=0,0,VLOOKUP(UE!$F73,Parametros!$B$6:$K$12,6,FALSE))</f>
        <v>0</v>
      </c>
      <c r="P76" s="171">
        <f>UE!L73</f>
        <v>0</v>
      </c>
      <c r="Q76" s="171">
        <f>IF(UE!L73=0,0,VLOOKUP(UE!L73,Caracteristicas!$B$36:$H$40,5))</f>
        <v>0</v>
      </c>
      <c r="R76" s="171">
        <f>Q76*IF(UE!$F73=0,0,VLOOKUP(UE!$F73,Parametros!$B$6:$K$12,4,FALSE))</f>
        <v>0</v>
      </c>
      <c r="S76" s="171">
        <f>Q76*IF(UE!$F73=0,0,VLOOKUP(UE!$F73,Parametros!$B$6:$K$12,6,FALSE))</f>
        <v>0</v>
      </c>
      <c r="T76" s="171">
        <f>UE!M73</f>
        <v>0</v>
      </c>
      <c r="U76" s="171">
        <f>IF(UE!M73=0,0,VLOOKUP(UE!M73,Caracteristicas!$B$36:$H$40,6))</f>
        <v>0</v>
      </c>
      <c r="V76" s="171">
        <f>U76*IF(UE!$F73=0,0,VLOOKUP(UE!$F73,Parametros!$B$6:$K$12,4,FALSE))</f>
        <v>0</v>
      </c>
      <c r="W76" s="171">
        <f>U76*IF(UE!$F73=0,0,VLOOKUP(UE!$F73,Parametros!$B$6:$K$12,6,FALSE))</f>
        <v>0</v>
      </c>
      <c r="X76" s="171">
        <f>UE!N73</f>
        <v>0</v>
      </c>
      <c r="Y76" s="171">
        <f>IF(UE!N73=0,0,VLOOKUP(UE!N73,Caracteristicas!$B$36:$H$40,7))</f>
        <v>0</v>
      </c>
      <c r="Z76" s="171">
        <f>Y76*IF(UE!$F73=0,0,VLOOKUP(UE!$F73,Parametros!$B$6:$K$12,4,FALSE))</f>
        <v>0</v>
      </c>
      <c r="AA76" s="171">
        <f>Y76*IF(UE!$F73=0,0,VLOOKUP(UE!$F73,Parametros!$B$6:$K$12,6,FALSE))</f>
        <v>0</v>
      </c>
      <c r="AB76" s="171">
        <f>UE!O73</f>
        <v>0</v>
      </c>
      <c r="AC76" s="171">
        <f>IF(UE!O73=0,0,VLOOKUP(UE!O73,Caracteristicas!$B$36:$I$40,8))</f>
        <v>0</v>
      </c>
      <c r="AD76" s="171">
        <f>AC76*IF(UE!$F73=0,0,VLOOKUP(UE!$F73,Parametros!$B$6:$K$12,4,FALSE))</f>
        <v>0</v>
      </c>
      <c r="AE76" s="171">
        <f>AC76*IF(UE!$F73=0,0,VLOOKUP(UE!$F73,Parametros!$B$6:$K$12,6,FALSE))</f>
        <v>0</v>
      </c>
      <c r="AF76" s="171">
        <f t="shared" si="5"/>
        <v>0</v>
      </c>
      <c r="AG76" s="171">
        <f t="shared" si="6"/>
        <v>0</v>
      </c>
      <c r="AH76" s="171">
        <f t="shared" si="7"/>
        <v>0</v>
      </c>
      <c r="AJ76" s="158">
        <f>+UE!F73</f>
        <v>0</v>
      </c>
      <c r="AK76" s="172">
        <f>+UE!G73</f>
        <v>0</v>
      </c>
      <c r="AL76" s="172">
        <f>+UE!H73</f>
        <v>0</v>
      </c>
    </row>
    <row r="77" spans="2:38">
      <c r="B77" s="37" t="str">
        <f>UE!B74</f>
        <v>UE070</v>
      </c>
      <c r="C77" s="162" t="str">
        <f>"" &amp; UE!C74</f>
        <v/>
      </c>
      <c r="D77" s="171">
        <f>UE!I74</f>
        <v>0</v>
      </c>
      <c r="E77" s="171">
        <f>IF(UE!I74=0,0,VLOOKUP(UE!I74,Caracteristicas!$B$36:$C$40,2))</f>
        <v>0</v>
      </c>
      <c r="F77" s="171">
        <f>E77*IF(UE!$F74=0,0,VLOOKUP(UE!$F74,Parametros!$B$6:$K$12,4,FALSE))</f>
        <v>0</v>
      </c>
      <c r="G77" s="171">
        <f>E77*IF(UE!$F74=0,0,VLOOKUP(UE!$F74,Parametros!$B$6:$K$12,6,FALSE))</f>
        <v>0</v>
      </c>
      <c r="H77" s="171">
        <f>UE!J74</f>
        <v>0</v>
      </c>
      <c r="I77" s="171">
        <f>IF(UE!J74=0,0,VLOOKUP(UE!J74,Caracteristicas!$B$36:$D$40,3))</f>
        <v>0</v>
      </c>
      <c r="J77" s="171">
        <f>I77*IF(UE!$F74=0,0,VLOOKUP(UE!$F74,Parametros!$B$6:$K$12,4,FALSE))</f>
        <v>0</v>
      </c>
      <c r="K77" s="171">
        <f>I77*IF(UE!$F74=0,0,VLOOKUP(UE!$F74,Parametros!$B$6:$K$12,6,FALSE))</f>
        <v>0</v>
      </c>
      <c r="L77" s="171">
        <f>UE!K74</f>
        <v>0</v>
      </c>
      <c r="M77" s="171">
        <f>IF(UE!K74=0,0,VLOOKUP(UE!K74,Caracteristicas!$B$36:$E$40,4))</f>
        <v>0</v>
      </c>
      <c r="N77" s="171">
        <f>M77*IF(UE!$F74=0,0,VLOOKUP(UE!$F74,Parametros!$B$6:$K$12,4,FALSE))</f>
        <v>0</v>
      </c>
      <c r="O77" s="171">
        <f>M77*IF(UE!$F74=0,0,VLOOKUP(UE!$F74,Parametros!$B$6:$K$12,6,FALSE))</f>
        <v>0</v>
      </c>
      <c r="P77" s="171">
        <f>UE!L74</f>
        <v>0</v>
      </c>
      <c r="Q77" s="171">
        <f>IF(UE!L74=0,0,VLOOKUP(UE!L74,Caracteristicas!$B$36:$H$40,5))</f>
        <v>0</v>
      </c>
      <c r="R77" s="171">
        <f>Q77*IF(UE!$F74=0,0,VLOOKUP(UE!$F74,Parametros!$B$6:$K$12,4,FALSE))</f>
        <v>0</v>
      </c>
      <c r="S77" s="171">
        <f>Q77*IF(UE!$F74=0,0,VLOOKUP(UE!$F74,Parametros!$B$6:$K$12,6,FALSE))</f>
        <v>0</v>
      </c>
      <c r="T77" s="171">
        <f>UE!M74</f>
        <v>0</v>
      </c>
      <c r="U77" s="171">
        <f>IF(UE!M74=0,0,VLOOKUP(UE!M74,Caracteristicas!$B$36:$H$40,6))</f>
        <v>0</v>
      </c>
      <c r="V77" s="171">
        <f>U77*IF(UE!$F74=0,0,VLOOKUP(UE!$F74,Parametros!$B$6:$K$12,4,FALSE))</f>
        <v>0</v>
      </c>
      <c r="W77" s="171">
        <f>U77*IF(UE!$F74=0,0,VLOOKUP(UE!$F74,Parametros!$B$6:$K$12,6,FALSE))</f>
        <v>0</v>
      </c>
      <c r="X77" s="171">
        <f>UE!N74</f>
        <v>0</v>
      </c>
      <c r="Y77" s="171">
        <f>IF(UE!N74=0,0,VLOOKUP(UE!N74,Caracteristicas!$B$36:$H$40,7))</f>
        <v>0</v>
      </c>
      <c r="Z77" s="171">
        <f>Y77*IF(UE!$F74=0,0,VLOOKUP(UE!$F74,Parametros!$B$6:$K$12,4,FALSE))</f>
        <v>0</v>
      </c>
      <c r="AA77" s="171">
        <f>Y77*IF(UE!$F74=0,0,VLOOKUP(UE!$F74,Parametros!$B$6:$K$12,6,FALSE))</f>
        <v>0</v>
      </c>
      <c r="AB77" s="171">
        <f>UE!O74</f>
        <v>0</v>
      </c>
      <c r="AC77" s="171">
        <f>IF(UE!O74=0,0,VLOOKUP(UE!O74,Caracteristicas!$B$36:$I$40,8))</f>
        <v>0</v>
      </c>
      <c r="AD77" s="171">
        <f>AC77*IF(UE!$F74=0,0,VLOOKUP(UE!$F74,Parametros!$B$6:$K$12,4,FALSE))</f>
        <v>0</v>
      </c>
      <c r="AE77" s="171">
        <f>AC77*IF(UE!$F74=0,0,VLOOKUP(UE!$F74,Parametros!$B$6:$K$12,6,FALSE))</f>
        <v>0</v>
      </c>
      <c r="AF77" s="171">
        <f t="shared" si="5"/>
        <v>0</v>
      </c>
      <c r="AG77" s="171">
        <f t="shared" si="6"/>
        <v>0</v>
      </c>
      <c r="AH77" s="171">
        <f t="shared" si="7"/>
        <v>0</v>
      </c>
      <c r="AJ77" s="158">
        <f>+UE!F74</f>
        <v>0</v>
      </c>
      <c r="AK77" s="172">
        <f>+UE!G74</f>
        <v>0</v>
      </c>
      <c r="AL77" s="172">
        <f>+UE!H74</f>
        <v>0</v>
      </c>
    </row>
    <row r="78" spans="2:38">
      <c r="B78" s="37" t="str">
        <f>UE!B75</f>
        <v>UE071</v>
      </c>
      <c r="C78" s="162" t="str">
        <f>"" &amp; UE!C75</f>
        <v/>
      </c>
      <c r="D78" s="171">
        <f>UE!I75</f>
        <v>0</v>
      </c>
      <c r="E78" s="171">
        <f>IF(UE!I75=0,0,VLOOKUP(UE!I75,Caracteristicas!$B$36:$C$40,2))</f>
        <v>0</v>
      </c>
      <c r="F78" s="171">
        <f>E78*IF(UE!$F75=0,0,VLOOKUP(UE!$F75,Parametros!$B$6:$K$12,4,FALSE))</f>
        <v>0</v>
      </c>
      <c r="G78" s="171">
        <f>E78*IF(UE!$F75=0,0,VLOOKUP(UE!$F75,Parametros!$B$6:$K$12,6,FALSE))</f>
        <v>0</v>
      </c>
      <c r="H78" s="171">
        <f>UE!J75</f>
        <v>0</v>
      </c>
      <c r="I78" s="171">
        <f>IF(UE!J75=0,0,VLOOKUP(UE!J75,Caracteristicas!$B$36:$D$40,3))</f>
        <v>0</v>
      </c>
      <c r="J78" s="171">
        <f>I78*IF(UE!$F75=0,0,VLOOKUP(UE!$F75,Parametros!$B$6:$K$12,4,FALSE))</f>
        <v>0</v>
      </c>
      <c r="K78" s="171">
        <f>I78*IF(UE!$F75=0,0,VLOOKUP(UE!$F75,Parametros!$B$6:$K$12,6,FALSE))</f>
        <v>0</v>
      </c>
      <c r="L78" s="171">
        <f>UE!K75</f>
        <v>0</v>
      </c>
      <c r="M78" s="171">
        <f>IF(UE!K75=0,0,VLOOKUP(UE!K75,Caracteristicas!$B$36:$E$40,4))</f>
        <v>0</v>
      </c>
      <c r="N78" s="171">
        <f>M78*IF(UE!$F75=0,0,VLOOKUP(UE!$F75,Parametros!$B$6:$K$12,4,FALSE))</f>
        <v>0</v>
      </c>
      <c r="O78" s="171">
        <f>M78*IF(UE!$F75=0,0,VLOOKUP(UE!$F75,Parametros!$B$6:$K$12,6,FALSE))</f>
        <v>0</v>
      </c>
      <c r="P78" s="171">
        <f>UE!L75</f>
        <v>0</v>
      </c>
      <c r="Q78" s="171">
        <f>IF(UE!L75=0,0,VLOOKUP(UE!L75,Caracteristicas!$B$36:$H$40,5))</f>
        <v>0</v>
      </c>
      <c r="R78" s="171">
        <f>Q78*IF(UE!$F75=0,0,VLOOKUP(UE!$F75,Parametros!$B$6:$K$12,4,FALSE))</f>
        <v>0</v>
      </c>
      <c r="S78" s="171">
        <f>Q78*IF(UE!$F75=0,0,VLOOKUP(UE!$F75,Parametros!$B$6:$K$12,6,FALSE))</f>
        <v>0</v>
      </c>
      <c r="T78" s="171">
        <f>UE!M75</f>
        <v>0</v>
      </c>
      <c r="U78" s="171">
        <f>IF(UE!M75=0,0,VLOOKUP(UE!M75,Caracteristicas!$B$36:$H$40,6))</f>
        <v>0</v>
      </c>
      <c r="V78" s="171">
        <f>U78*IF(UE!$F75=0,0,VLOOKUP(UE!$F75,Parametros!$B$6:$K$12,4,FALSE))</f>
        <v>0</v>
      </c>
      <c r="W78" s="171">
        <f>U78*IF(UE!$F75=0,0,VLOOKUP(UE!$F75,Parametros!$B$6:$K$12,6,FALSE))</f>
        <v>0</v>
      </c>
      <c r="X78" s="171">
        <f>UE!N75</f>
        <v>0</v>
      </c>
      <c r="Y78" s="171">
        <f>IF(UE!N75=0,0,VLOOKUP(UE!N75,Caracteristicas!$B$36:$H$40,7))</f>
        <v>0</v>
      </c>
      <c r="Z78" s="171">
        <f>Y78*IF(UE!$F75=0,0,VLOOKUP(UE!$F75,Parametros!$B$6:$K$12,4,FALSE))</f>
        <v>0</v>
      </c>
      <c r="AA78" s="171">
        <f>Y78*IF(UE!$F75=0,0,VLOOKUP(UE!$F75,Parametros!$B$6:$K$12,6,FALSE))</f>
        <v>0</v>
      </c>
      <c r="AB78" s="171">
        <f>UE!O75</f>
        <v>0</v>
      </c>
      <c r="AC78" s="171">
        <f>IF(UE!O75=0,0,VLOOKUP(UE!O75,Caracteristicas!$B$36:$I$40,8))</f>
        <v>0</v>
      </c>
      <c r="AD78" s="171">
        <f>AC78*IF(UE!$F75=0,0,VLOOKUP(UE!$F75,Parametros!$B$6:$K$12,4,FALSE))</f>
        <v>0</v>
      </c>
      <c r="AE78" s="171">
        <f>AC78*IF(UE!$F75=0,0,VLOOKUP(UE!$F75,Parametros!$B$6:$K$12,6,FALSE))</f>
        <v>0</v>
      </c>
      <c r="AF78" s="171">
        <f t="shared" si="5"/>
        <v>0</v>
      </c>
      <c r="AG78" s="171">
        <f t="shared" si="6"/>
        <v>0</v>
      </c>
      <c r="AH78" s="171">
        <f t="shared" si="7"/>
        <v>0</v>
      </c>
      <c r="AJ78" s="158">
        <f>+UE!F75</f>
        <v>0</v>
      </c>
      <c r="AK78" s="172">
        <f>+UE!G75</f>
        <v>0</v>
      </c>
      <c r="AL78" s="172">
        <f>+UE!H75</f>
        <v>0</v>
      </c>
    </row>
    <row r="79" spans="2:38">
      <c r="B79" s="37" t="str">
        <f>UE!B76</f>
        <v>UE072</v>
      </c>
      <c r="C79" s="162" t="str">
        <f>"" &amp; UE!C76</f>
        <v/>
      </c>
      <c r="D79" s="171">
        <f>UE!I76</f>
        <v>0</v>
      </c>
      <c r="E79" s="171">
        <f>IF(UE!I76=0,0,VLOOKUP(UE!I76,Caracteristicas!$B$36:$C$40,2))</f>
        <v>0</v>
      </c>
      <c r="F79" s="171">
        <f>E79*IF(UE!$F76=0,0,VLOOKUP(UE!$F76,Parametros!$B$6:$K$12,4,FALSE))</f>
        <v>0</v>
      </c>
      <c r="G79" s="171">
        <f>E79*IF(UE!$F76=0,0,VLOOKUP(UE!$F76,Parametros!$B$6:$K$12,6,FALSE))</f>
        <v>0</v>
      </c>
      <c r="H79" s="171">
        <f>UE!J76</f>
        <v>0</v>
      </c>
      <c r="I79" s="171">
        <f>IF(UE!J76=0,0,VLOOKUP(UE!J76,Caracteristicas!$B$36:$D$40,3))</f>
        <v>0</v>
      </c>
      <c r="J79" s="171">
        <f>I79*IF(UE!$F76=0,0,VLOOKUP(UE!$F76,Parametros!$B$6:$K$12,4,FALSE))</f>
        <v>0</v>
      </c>
      <c r="K79" s="171">
        <f>I79*IF(UE!$F76=0,0,VLOOKUP(UE!$F76,Parametros!$B$6:$K$12,6,FALSE))</f>
        <v>0</v>
      </c>
      <c r="L79" s="171">
        <f>UE!K76</f>
        <v>0</v>
      </c>
      <c r="M79" s="171">
        <f>IF(UE!K76=0,0,VLOOKUP(UE!K76,Caracteristicas!$B$36:$E$40,4))</f>
        <v>0</v>
      </c>
      <c r="N79" s="171">
        <f>M79*IF(UE!$F76=0,0,VLOOKUP(UE!$F76,Parametros!$B$6:$K$12,4,FALSE))</f>
        <v>0</v>
      </c>
      <c r="O79" s="171">
        <f>M79*IF(UE!$F76=0,0,VLOOKUP(UE!$F76,Parametros!$B$6:$K$12,6,FALSE))</f>
        <v>0</v>
      </c>
      <c r="P79" s="171">
        <f>UE!L76</f>
        <v>0</v>
      </c>
      <c r="Q79" s="171">
        <f>IF(UE!L76=0,0,VLOOKUP(UE!L76,Caracteristicas!$B$36:$H$40,5))</f>
        <v>0</v>
      </c>
      <c r="R79" s="171">
        <f>Q79*IF(UE!$F76=0,0,VLOOKUP(UE!$F76,Parametros!$B$6:$K$12,4,FALSE))</f>
        <v>0</v>
      </c>
      <c r="S79" s="171">
        <f>Q79*IF(UE!$F76=0,0,VLOOKUP(UE!$F76,Parametros!$B$6:$K$12,6,FALSE))</f>
        <v>0</v>
      </c>
      <c r="T79" s="171">
        <f>UE!M76</f>
        <v>0</v>
      </c>
      <c r="U79" s="171">
        <f>IF(UE!M76=0,0,VLOOKUP(UE!M76,Caracteristicas!$B$36:$H$40,6))</f>
        <v>0</v>
      </c>
      <c r="V79" s="171">
        <f>U79*IF(UE!$F76=0,0,VLOOKUP(UE!$F76,Parametros!$B$6:$K$12,4,FALSE))</f>
        <v>0</v>
      </c>
      <c r="W79" s="171">
        <f>U79*IF(UE!$F76=0,0,VLOOKUP(UE!$F76,Parametros!$B$6:$K$12,6,FALSE))</f>
        <v>0</v>
      </c>
      <c r="X79" s="171">
        <f>UE!N76</f>
        <v>0</v>
      </c>
      <c r="Y79" s="171">
        <f>IF(UE!N76=0,0,VLOOKUP(UE!N76,Caracteristicas!$B$36:$H$40,7))</f>
        <v>0</v>
      </c>
      <c r="Z79" s="171">
        <f>Y79*IF(UE!$F76=0,0,VLOOKUP(UE!$F76,Parametros!$B$6:$K$12,4,FALSE))</f>
        <v>0</v>
      </c>
      <c r="AA79" s="171">
        <f>Y79*IF(UE!$F76=0,0,VLOOKUP(UE!$F76,Parametros!$B$6:$K$12,6,FALSE))</f>
        <v>0</v>
      </c>
      <c r="AB79" s="171">
        <f>UE!O76</f>
        <v>0</v>
      </c>
      <c r="AC79" s="171">
        <f>IF(UE!O76=0,0,VLOOKUP(UE!O76,Caracteristicas!$B$36:$I$40,8))</f>
        <v>0</v>
      </c>
      <c r="AD79" s="171">
        <f>AC79*IF(UE!$F76=0,0,VLOOKUP(UE!$F76,Parametros!$B$6:$K$12,4,FALSE))</f>
        <v>0</v>
      </c>
      <c r="AE79" s="171">
        <f>AC79*IF(UE!$F76=0,0,VLOOKUP(UE!$F76,Parametros!$B$6:$K$12,6,FALSE))</f>
        <v>0</v>
      </c>
      <c r="AF79" s="171">
        <f t="shared" si="5"/>
        <v>0</v>
      </c>
      <c r="AG79" s="171">
        <f t="shared" si="6"/>
        <v>0</v>
      </c>
      <c r="AH79" s="171">
        <f t="shared" si="7"/>
        <v>0</v>
      </c>
      <c r="AJ79" s="158">
        <f>+UE!F76</f>
        <v>0</v>
      </c>
      <c r="AK79" s="172">
        <f>+UE!G76</f>
        <v>0</v>
      </c>
      <c r="AL79" s="172">
        <f>+UE!H76</f>
        <v>0</v>
      </c>
    </row>
    <row r="80" spans="2:38">
      <c r="B80" s="37" t="str">
        <f>UE!B77</f>
        <v>UE073</v>
      </c>
      <c r="C80" s="162" t="str">
        <f>"" &amp; UE!C77</f>
        <v/>
      </c>
      <c r="D80" s="171">
        <f>UE!I77</f>
        <v>0</v>
      </c>
      <c r="E80" s="171">
        <f>IF(UE!I77=0,0,VLOOKUP(UE!I77,Caracteristicas!$B$36:$C$40,2))</f>
        <v>0</v>
      </c>
      <c r="F80" s="171">
        <f>E80*IF(UE!$F77=0,0,VLOOKUP(UE!$F77,Parametros!$B$6:$K$12,4,FALSE))</f>
        <v>0</v>
      </c>
      <c r="G80" s="171">
        <f>E80*IF(UE!$F77=0,0,VLOOKUP(UE!$F77,Parametros!$B$6:$K$12,6,FALSE))</f>
        <v>0</v>
      </c>
      <c r="H80" s="171">
        <f>UE!J77</f>
        <v>0</v>
      </c>
      <c r="I80" s="171">
        <f>IF(UE!J77=0,0,VLOOKUP(UE!J77,Caracteristicas!$B$36:$D$40,3))</f>
        <v>0</v>
      </c>
      <c r="J80" s="171">
        <f>I80*IF(UE!$F77=0,0,VLOOKUP(UE!$F77,Parametros!$B$6:$K$12,4,FALSE))</f>
        <v>0</v>
      </c>
      <c r="K80" s="171">
        <f>I80*IF(UE!$F77=0,0,VLOOKUP(UE!$F77,Parametros!$B$6:$K$12,6,FALSE))</f>
        <v>0</v>
      </c>
      <c r="L80" s="171">
        <f>UE!K77</f>
        <v>0</v>
      </c>
      <c r="M80" s="171">
        <f>IF(UE!K77=0,0,VLOOKUP(UE!K77,Caracteristicas!$B$36:$E$40,4))</f>
        <v>0</v>
      </c>
      <c r="N80" s="171">
        <f>M80*IF(UE!$F77=0,0,VLOOKUP(UE!$F77,Parametros!$B$6:$K$12,4,FALSE))</f>
        <v>0</v>
      </c>
      <c r="O80" s="171">
        <f>M80*IF(UE!$F77=0,0,VLOOKUP(UE!$F77,Parametros!$B$6:$K$12,6,FALSE))</f>
        <v>0</v>
      </c>
      <c r="P80" s="171">
        <f>UE!L77</f>
        <v>0</v>
      </c>
      <c r="Q80" s="171">
        <f>IF(UE!L77=0,0,VLOOKUP(UE!L77,Caracteristicas!$B$36:$H$40,5))</f>
        <v>0</v>
      </c>
      <c r="R80" s="171">
        <f>Q80*IF(UE!$F77=0,0,VLOOKUP(UE!$F77,Parametros!$B$6:$K$12,4,FALSE))</f>
        <v>0</v>
      </c>
      <c r="S80" s="171">
        <f>Q80*IF(UE!$F77=0,0,VLOOKUP(UE!$F77,Parametros!$B$6:$K$12,6,FALSE))</f>
        <v>0</v>
      </c>
      <c r="T80" s="171">
        <f>UE!M77</f>
        <v>0</v>
      </c>
      <c r="U80" s="171">
        <f>IF(UE!M77=0,0,VLOOKUP(UE!M77,Caracteristicas!$B$36:$H$40,6))</f>
        <v>0</v>
      </c>
      <c r="V80" s="171">
        <f>U80*IF(UE!$F77=0,0,VLOOKUP(UE!$F77,Parametros!$B$6:$K$12,4,FALSE))</f>
        <v>0</v>
      </c>
      <c r="W80" s="171">
        <f>U80*IF(UE!$F77=0,0,VLOOKUP(UE!$F77,Parametros!$B$6:$K$12,6,FALSE))</f>
        <v>0</v>
      </c>
      <c r="X80" s="171">
        <f>UE!N77</f>
        <v>0</v>
      </c>
      <c r="Y80" s="171">
        <f>IF(UE!N77=0,0,VLOOKUP(UE!N77,Caracteristicas!$B$36:$H$40,7))</f>
        <v>0</v>
      </c>
      <c r="Z80" s="171">
        <f>Y80*IF(UE!$F77=0,0,VLOOKUP(UE!$F77,Parametros!$B$6:$K$12,4,FALSE))</f>
        <v>0</v>
      </c>
      <c r="AA80" s="171">
        <f>Y80*IF(UE!$F77=0,0,VLOOKUP(UE!$F77,Parametros!$B$6:$K$12,6,FALSE))</f>
        <v>0</v>
      </c>
      <c r="AB80" s="171">
        <f>UE!O77</f>
        <v>0</v>
      </c>
      <c r="AC80" s="171">
        <f>IF(UE!O77=0,0,VLOOKUP(UE!O77,Caracteristicas!$B$36:$I$40,8))</f>
        <v>0</v>
      </c>
      <c r="AD80" s="171">
        <f>AC80*IF(UE!$F77=0,0,VLOOKUP(UE!$F77,Parametros!$B$6:$K$12,4,FALSE))</f>
        <v>0</v>
      </c>
      <c r="AE80" s="171">
        <f>AC80*IF(UE!$F77=0,0,VLOOKUP(UE!$F77,Parametros!$B$6:$K$12,6,FALSE))</f>
        <v>0</v>
      </c>
      <c r="AF80" s="171">
        <f t="shared" si="5"/>
        <v>0</v>
      </c>
      <c r="AG80" s="171">
        <f t="shared" si="6"/>
        <v>0</v>
      </c>
      <c r="AH80" s="171">
        <f t="shared" si="7"/>
        <v>0</v>
      </c>
      <c r="AJ80" s="158">
        <f>+UE!F77</f>
        <v>0</v>
      </c>
      <c r="AK80" s="172">
        <f>+UE!G77</f>
        <v>0</v>
      </c>
      <c r="AL80" s="172">
        <f>+UE!H77</f>
        <v>0</v>
      </c>
    </row>
    <row r="81" spans="2:38">
      <c r="B81" s="37" t="str">
        <f>UE!B78</f>
        <v>UE074</v>
      </c>
      <c r="C81" s="162" t="str">
        <f>"" &amp; UE!C78</f>
        <v/>
      </c>
      <c r="D81" s="171">
        <f>UE!I78</f>
        <v>0</v>
      </c>
      <c r="E81" s="171">
        <f>IF(UE!I78=0,0,VLOOKUP(UE!I78,Caracteristicas!$B$36:$C$40,2))</f>
        <v>0</v>
      </c>
      <c r="F81" s="171">
        <f>E81*IF(UE!$F78=0,0,VLOOKUP(UE!$F78,Parametros!$B$6:$K$12,4,FALSE))</f>
        <v>0</v>
      </c>
      <c r="G81" s="171">
        <f>E81*IF(UE!$F78=0,0,VLOOKUP(UE!$F78,Parametros!$B$6:$K$12,6,FALSE))</f>
        <v>0</v>
      </c>
      <c r="H81" s="171">
        <f>UE!J78</f>
        <v>0</v>
      </c>
      <c r="I81" s="171">
        <f>IF(UE!J78=0,0,VLOOKUP(UE!J78,Caracteristicas!$B$36:$D$40,3))</f>
        <v>0</v>
      </c>
      <c r="J81" s="171">
        <f>I81*IF(UE!$F78=0,0,VLOOKUP(UE!$F78,Parametros!$B$6:$K$12,4,FALSE))</f>
        <v>0</v>
      </c>
      <c r="K81" s="171">
        <f>I81*IF(UE!$F78=0,0,VLOOKUP(UE!$F78,Parametros!$B$6:$K$12,6,FALSE))</f>
        <v>0</v>
      </c>
      <c r="L81" s="171">
        <f>UE!K78</f>
        <v>0</v>
      </c>
      <c r="M81" s="171">
        <f>IF(UE!K78=0,0,VLOOKUP(UE!K78,Caracteristicas!$B$36:$E$40,4))</f>
        <v>0</v>
      </c>
      <c r="N81" s="171">
        <f>M81*IF(UE!$F78=0,0,VLOOKUP(UE!$F78,Parametros!$B$6:$K$12,4,FALSE))</f>
        <v>0</v>
      </c>
      <c r="O81" s="171">
        <f>M81*IF(UE!$F78=0,0,VLOOKUP(UE!$F78,Parametros!$B$6:$K$12,6,FALSE))</f>
        <v>0</v>
      </c>
      <c r="P81" s="171">
        <f>UE!L78</f>
        <v>0</v>
      </c>
      <c r="Q81" s="171">
        <f>IF(UE!L78=0,0,VLOOKUP(UE!L78,Caracteristicas!$B$36:$H$40,5))</f>
        <v>0</v>
      </c>
      <c r="R81" s="171">
        <f>Q81*IF(UE!$F78=0,0,VLOOKUP(UE!$F78,Parametros!$B$6:$K$12,4,FALSE))</f>
        <v>0</v>
      </c>
      <c r="S81" s="171">
        <f>Q81*IF(UE!$F78=0,0,VLOOKUP(UE!$F78,Parametros!$B$6:$K$12,6,FALSE))</f>
        <v>0</v>
      </c>
      <c r="T81" s="171">
        <f>UE!M78</f>
        <v>0</v>
      </c>
      <c r="U81" s="171">
        <f>IF(UE!M78=0,0,VLOOKUP(UE!M78,Caracteristicas!$B$36:$H$40,6))</f>
        <v>0</v>
      </c>
      <c r="V81" s="171">
        <f>U81*IF(UE!$F78=0,0,VLOOKUP(UE!$F78,Parametros!$B$6:$K$12,4,FALSE))</f>
        <v>0</v>
      </c>
      <c r="W81" s="171">
        <f>U81*IF(UE!$F78=0,0,VLOOKUP(UE!$F78,Parametros!$B$6:$K$12,6,FALSE))</f>
        <v>0</v>
      </c>
      <c r="X81" s="171">
        <f>UE!N78</f>
        <v>0</v>
      </c>
      <c r="Y81" s="171">
        <f>IF(UE!N78=0,0,VLOOKUP(UE!N78,Caracteristicas!$B$36:$H$40,7))</f>
        <v>0</v>
      </c>
      <c r="Z81" s="171">
        <f>Y81*IF(UE!$F78=0,0,VLOOKUP(UE!$F78,Parametros!$B$6:$K$12,4,FALSE))</f>
        <v>0</v>
      </c>
      <c r="AA81" s="171">
        <f>Y81*IF(UE!$F78=0,0,VLOOKUP(UE!$F78,Parametros!$B$6:$K$12,6,FALSE))</f>
        <v>0</v>
      </c>
      <c r="AB81" s="171">
        <f>UE!O78</f>
        <v>0</v>
      </c>
      <c r="AC81" s="171">
        <f>IF(UE!O78=0,0,VLOOKUP(UE!O78,Caracteristicas!$B$36:$I$40,8))</f>
        <v>0</v>
      </c>
      <c r="AD81" s="171">
        <f>AC81*IF(UE!$F78=0,0,VLOOKUP(UE!$F78,Parametros!$B$6:$K$12,4,FALSE))</f>
        <v>0</v>
      </c>
      <c r="AE81" s="171">
        <f>AC81*IF(UE!$F78=0,0,VLOOKUP(UE!$F78,Parametros!$B$6:$K$12,6,FALSE))</f>
        <v>0</v>
      </c>
      <c r="AF81" s="171">
        <f t="shared" si="5"/>
        <v>0</v>
      </c>
      <c r="AG81" s="171">
        <f t="shared" si="6"/>
        <v>0</v>
      </c>
      <c r="AH81" s="171">
        <f t="shared" si="7"/>
        <v>0</v>
      </c>
      <c r="AJ81" s="158">
        <f>+UE!F78</f>
        <v>0</v>
      </c>
      <c r="AK81" s="172">
        <f>+UE!G78</f>
        <v>0</v>
      </c>
      <c r="AL81" s="172">
        <f>+UE!H78</f>
        <v>0</v>
      </c>
    </row>
    <row r="82" spans="2:38">
      <c r="B82" s="37" t="str">
        <f>UE!B79</f>
        <v>UE075</v>
      </c>
      <c r="C82" s="162" t="str">
        <f>"" &amp; UE!C79</f>
        <v/>
      </c>
      <c r="D82" s="171">
        <f>UE!I79</f>
        <v>0</v>
      </c>
      <c r="E82" s="171">
        <f>IF(UE!I79=0,0,VLOOKUP(UE!I79,Caracteristicas!$B$36:$C$40,2))</f>
        <v>0</v>
      </c>
      <c r="F82" s="171">
        <f>E82*IF(UE!$F79=0,0,VLOOKUP(UE!$F79,Parametros!$B$6:$K$12,4,FALSE))</f>
        <v>0</v>
      </c>
      <c r="G82" s="171">
        <f>E82*IF(UE!$F79=0,0,VLOOKUP(UE!$F79,Parametros!$B$6:$K$12,6,FALSE))</f>
        <v>0</v>
      </c>
      <c r="H82" s="171">
        <f>UE!J79</f>
        <v>0</v>
      </c>
      <c r="I82" s="171">
        <f>IF(UE!J79=0,0,VLOOKUP(UE!J79,Caracteristicas!$B$36:$D$40,3))</f>
        <v>0</v>
      </c>
      <c r="J82" s="171">
        <f>I82*IF(UE!$F79=0,0,VLOOKUP(UE!$F79,Parametros!$B$6:$K$12,4,FALSE))</f>
        <v>0</v>
      </c>
      <c r="K82" s="171">
        <f>I82*IF(UE!$F79=0,0,VLOOKUP(UE!$F79,Parametros!$B$6:$K$12,6,FALSE))</f>
        <v>0</v>
      </c>
      <c r="L82" s="171">
        <f>UE!K79</f>
        <v>0</v>
      </c>
      <c r="M82" s="171">
        <f>IF(UE!K79=0,0,VLOOKUP(UE!K79,Caracteristicas!$B$36:$E$40,4))</f>
        <v>0</v>
      </c>
      <c r="N82" s="171">
        <f>M82*IF(UE!$F79=0,0,VLOOKUP(UE!$F79,Parametros!$B$6:$K$12,4,FALSE))</f>
        <v>0</v>
      </c>
      <c r="O82" s="171">
        <f>M82*IF(UE!$F79=0,0,VLOOKUP(UE!$F79,Parametros!$B$6:$K$12,6,FALSE))</f>
        <v>0</v>
      </c>
      <c r="P82" s="171">
        <f>UE!L79</f>
        <v>0</v>
      </c>
      <c r="Q82" s="171">
        <f>IF(UE!L79=0,0,VLOOKUP(UE!L79,Caracteristicas!$B$36:$H$40,5))</f>
        <v>0</v>
      </c>
      <c r="R82" s="171">
        <f>Q82*IF(UE!$F79=0,0,VLOOKUP(UE!$F79,Parametros!$B$6:$K$12,4,FALSE))</f>
        <v>0</v>
      </c>
      <c r="S82" s="171">
        <f>Q82*IF(UE!$F79=0,0,VLOOKUP(UE!$F79,Parametros!$B$6:$K$12,6,FALSE))</f>
        <v>0</v>
      </c>
      <c r="T82" s="171">
        <f>UE!M79</f>
        <v>0</v>
      </c>
      <c r="U82" s="171">
        <f>IF(UE!M79=0,0,VLOOKUP(UE!M79,Caracteristicas!$B$36:$H$40,6))</f>
        <v>0</v>
      </c>
      <c r="V82" s="171">
        <f>U82*IF(UE!$F79=0,0,VLOOKUP(UE!$F79,Parametros!$B$6:$K$12,4,FALSE))</f>
        <v>0</v>
      </c>
      <c r="W82" s="171">
        <f>U82*IF(UE!$F79=0,0,VLOOKUP(UE!$F79,Parametros!$B$6:$K$12,6,FALSE))</f>
        <v>0</v>
      </c>
      <c r="X82" s="171">
        <f>UE!N79</f>
        <v>0</v>
      </c>
      <c r="Y82" s="171">
        <f>IF(UE!N79=0,0,VLOOKUP(UE!N79,Caracteristicas!$B$36:$H$40,7))</f>
        <v>0</v>
      </c>
      <c r="Z82" s="171">
        <f>Y82*IF(UE!$F79=0,0,VLOOKUP(UE!$F79,Parametros!$B$6:$K$12,4,FALSE))</f>
        <v>0</v>
      </c>
      <c r="AA82" s="171">
        <f>Y82*IF(UE!$F79=0,0,VLOOKUP(UE!$F79,Parametros!$B$6:$K$12,6,FALSE))</f>
        <v>0</v>
      </c>
      <c r="AB82" s="171">
        <f>UE!O79</f>
        <v>0</v>
      </c>
      <c r="AC82" s="171">
        <f>IF(UE!O79=0,0,VLOOKUP(UE!O79,Caracteristicas!$B$36:$I$40,8))</f>
        <v>0</v>
      </c>
      <c r="AD82" s="171">
        <f>AC82*IF(UE!$F79=0,0,VLOOKUP(UE!$F79,Parametros!$B$6:$K$12,4,FALSE))</f>
        <v>0</v>
      </c>
      <c r="AE82" s="171">
        <f>AC82*IF(UE!$F79=0,0,VLOOKUP(UE!$F79,Parametros!$B$6:$K$12,6,FALSE))</f>
        <v>0</v>
      </c>
      <c r="AF82" s="171">
        <f t="shared" si="5"/>
        <v>0</v>
      </c>
      <c r="AG82" s="171">
        <f t="shared" si="6"/>
        <v>0</v>
      </c>
      <c r="AH82" s="171">
        <f t="shared" si="7"/>
        <v>0</v>
      </c>
      <c r="AJ82" s="158">
        <f>+UE!F79</f>
        <v>0</v>
      </c>
      <c r="AK82" s="172">
        <f>+UE!G79</f>
        <v>0</v>
      </c>
      <c r="AL82" s="172">
        <f>+UE!H79</f>
        <v>0</v>
      </c>
    </row>
    <row r="83" spans="2:38">
      <c r="B83" s="37" t="str">
        <f>UE!B80</f>
        <v>UE076</v>
      </c>
      <c r="C83" s="162" t="str">
        <f>"" &amp; UE!C80</f>
        <v/>
      </c>
      <c r="D83" s="171">
        <f>UE!I80</f>
        <v>0</v>
      </c>
      <c r="E83" s="171">
        <f>IF(UE!I80=0,0,VLOOKUP(UE!I80,Caracteristicas!$B$36:$C$40,2))</f>
        <v>0</v>
      </c>
      <c r="F83" s="171">
        <f>E83*IF(UE!$F80=0,0,VLOOKUP(UE!$F80,Parametros!$B$6:$K$12,4,FALSE))</f>
        <v>0</v>
      </c>
      <c r="G83" s="171">
        <f>E83*IF(UE!$F80=0,0,VLOOKUP(UE!$F80,Parametros!$B$6:$K$12,6,FALSE))</f>
        <v>0</v>
      </c>
      <c r="H83" s="171">
        <f>UE!J80</f>
        <v>0</v>
      </c>
      <c r="I83" s="171">
        <f>IF(UE!J80=0,0,VLOOKUP(UE!J80,Caracteristicas!$B$36:$D$40,3))</f>
        <v>0</v>
      </c>
      <c r="J83" s="171">
        <f>I83*IF(UE!$F80=0,0,VLOOKUP(UE!$F80,Parametros!$B$6:$K$12,4,FALSE))</f>
        <v>0</v>
      </c>
      <c r="K83" s="171">
        <f>I83*IF(UE!$F80=0,0,VLOOKUP(UE!$F80,Parametros!$B$6:$K$12,6,FALSE))</f>
        <v>0</v>
      </c>
      <c r="L83" s="171">
        <f>UE!K80</f>
        <v>0</v>
      </c>
      <c r="M83" s="171">
        <f>IF(UE!K80=0,0,VLOOKUP(UE!K80,Caracteristicas!$B$36:$E$40,4))</f>
        <v>0</v>
      </c>
      <c r="N83" s="171">
        <f>M83*IF(UE!$F80=0,0,VLOOKUP(UE!$F80,Parametros!$B$6:$K$12,4,FALSE))</f>
        <v>0</v>
      </c>
      <c r="O83" s="171">
        <f>M83*IF(UE!$F80=0,0,VLOOKUP(UE!$F80,Parametros!$B$6:$K$12,6,FALSE))</f>
        <v>0</v>
      </c>
      <c r="P83" s="171">
        <f>UE!L80</f>
        <v>0</v>
      </c>
      <c r="Q83" s="171">
        <f>IF(UE!L80=0,0,VLOOKUP(UE!L80,Caracteristicas!$B$36:$H$40,5))</f>
        <v>0</v>
      </c>
      <c r="R83" s="171">
        <f>Q83*IF(UE!$F80=0,0,VLOOKUP(UE!$F80,Parametros!$B$6:$K$12,4,FALSE))</f>
        <v>0</v>
      </c>
      <c r="S83" s="171">
        <f>Q83*IF(UE!$F80=0,0,VLOOKUP(UE!$F80,Parametros!$B$6:$K$12,6,FALSE))</f>
        <v>0</v>
      </c>
      <c r="T83" s="171">
        <f>UE!M80</f>
        <v>0</v>
      </c>
      <c r="U83" s="171">
        <f>IF(UE!M80=0,0,VLOOKUP(UE!M80,Caracteristicas!$B$36:$H$40,6))</f>
        <v>0</v>
      </c>
      <c r="V83" s="171">
        <f>U83*IF(UE!$F80=0,0,VLOOKUP(UE!$F80,Parametros!$B$6:$K$12,4,FALSE))</f>
        <v>0</v>
      </c>
      <c r="W83" s="171">
        <f>U83*IF(UE!$F80=0,0,VLOOKUP(UE!$F80,Parametros!$B$6:$K$12,6,FALSE))</f>
        <v>0</v>
      </c>
      <c r="X83" s="171">
        <f>UE!N80</f>
        <v>0</v>
      </c>
      <c r="Y83" s="171">
        <f>IF(UE!N80=0,0,VLOOKUP(UE!N80,Caracteristicas!$B$36:$H$40,7))</f>
        <v>0</v>
      </c>
      <c r="Z83" s="171">
        <f>Y83*IF(UE!$F80=0,0,VLOOKUP(UE!$F80,Parametros!$B$6:$K$12,4,FALSE))</f>
        <v>0</v>
      </c>
      <c r="AA83" s="171">
        <f>Y83*IF(UE!$F80=0,0,VLOOKUP(UE!$F80,Parametros!$B$6:$K$12,6,FALSE))</f>
        <v>0</v>
      </c>
      <c r="AB83" s="171">
        <f>UE!O80</f>
        <v>0</v>
      </c>
      <c r="AC83" s="171">
        <f>IF(UE!O80=0,0,VLOOKUP(UE!O80,Caracteristicas!$B$36:$I$40,8))</f>
        <v>0</v>
      </c>
      <c r="AD83" s="171">
        <f>AC83*IF(UE!$F80=0,0,VLOOKUP(UE!$F80,Parametros!$B$6:$K$12,4,FALSE))</f>
        <v>0</v>
      </c>
      <c r="AE83" s="171">
        <f>AC83*IF(UE!$F80=0,0,VLOOKUP(UE!$F80,Parametros!$B$6:$K$12,6,FALSE))</f>
        <v>0</v>
      </c>
      <c r="AF83" s="171">
        <f t="shared" si="5"/>
        <v>0</v>
      </c>
      <c r="AG83" s="171">
        <f t="shared" si="6"/>
        <v>0</v>
      </c>
      <c r="AH83" s="171">
        <f t="shared" si="7"/>
        <v>0</v>
      </c>
      <c r="AJ83" s="158">
        <f>+UE!F80</f>
        <v>0</v>
      </c>
      <c r="AK83" s="172">
        <f>+UE!G80</f>
        <v>0</v>
      </c>
      <c r="AL83" s="172">
        <f>+UE!H80</f>
        <v>0</v>
      </c>
    </row>
    <row r="84" spans="2:38">
      <c r="B84" s="37" t="str">
        <f>UE!B81</f>
        <v>UE077</v>
      </c>
      <c r="C84" s="162" t="str">
        <f>"" &amp; UE!C81</f>
        <v/>
      </c>
      <c r="D84" s="171">
        <f>UE!I81</f>
        <v>0</v>
      </c>
      <c r="E84" s="171">
        <f>IF(UE!I81=0,0,VLOOKUP(UE!I81,Caracteristicas!$B$36:$C$40,2))</f>
        <v>0</v>
      </c>
      <c r="F84" s="171">
        <f>E84*IF(UE!$F81=0,0,VLOOKUP(UE!$F81,Parametros!$B$6:$K$12,4,FALSE))</f>
        <v>0</v>
      </c>
      <c r="G84" s="171">
        <f>E84*IF(UE!$F81=0,0,VLOOKUP(UE!$F81,Parametros!$B$6:$K$12,6,FALSE))</f>
        <v>0</v>
      </c>
      <c r="H84" s="171">
        <f>UE!J81</f>
        <v>0</v>
      </c>
      <c r="I84" s="171">
        <f>IF(UE!J81=0,0,VLOOKUP(UE!J81,Caracteristicas!$B$36:$D$40,3))</f>
        <v>0</v>
      </c>
      <c r="J84" s="171">
        <f>I84*IF(UE!$F81=0,0,VLOOKUP(UE!$F81,Parametros!$B$6:$K$12,4,FALSE))</f>
        <v>0</v>
      </c>
      <c r="K84" s="171">
        <f>I84*IF(UE!$F81=0,0,VLOOKUP(UE!$F81,Parametros!$B$6:$K$12,6,FALSE))</f>
        <v>0</v>
      </c>
      <c r="L84" s="171">
        <f>UE!K81</f>
        <v>0</v>
      </c>
      <c r="M84" s="171">
        <f>IF(UE!K81=0,0,VLOOKUP(UE!K81,Caracteristicas!$B$36:$E$40,4))</f>
        <v>0</v>
      </c>
      <c r="N84" s="171">
        <f>M84*IF(UE!$F81=0,0,VLOOKUP(UE!$F81,Parametros!$B$6:$K$12,4,FALSE))</f>
        <v>0</v>
      </c>
      <c r="O84" s="171">
        <f>M84*IF(UE!$F81=0,0,VLOOKUP(UE!$F81,Parametros!$B$6:$K$12,6,FALSE))</f>
        <v>0</v>
      </c>
      <c r="P84" s="171">
        <f>UE!L81</f>
        <v>0</v>
      </c>
      <c r="Q84" s="171">
        <f>IF(UE!L81=0,0,VLOOKUP(UE!L81,Caracteristicas!$B$36:$H$40,5))</f>
        <v>0</v>
      </c>
      <c r="R84" s="171">
        <f>Q84*IF(UE!$F81=0,0,VLOOKUP(UE!$F81,Parametros!$B$6:$K$12,4,FALSE))</f>
        <v>0</v>
      </c>
      <c r="S84" s="171">
        <f>Q84*IF(UE!$F81=0,0,VLOOKUP(UE!$F81,Parametros!$B$6:$K$12,6,FALSE))</f>
        <v>0</v>
      </c>
      <c r="T84" s="171">
        <f>UE!M81</f>
        <v>0</v>
      </c>
      <c r="U84" s="171">
        <f>IF(UE!M81=0,0,VLOOKUP(UE!M81,Caracteristicas!$B$36:$H$40,6))</f>
        <v>0</v>
      </c>
      <c r="V84" s="171">
        <f>U84*IF(UE!$F81=0,0,VLOOKUP(UE!$F81,Parametros!$B$6:$K$12,4,FALSE))</f>
        <v>0</v>
      </c>
      <c r="W84" s="171">
        <f>U84*IF(UE!$F81=0,0,VLOOKUP(UE!$F81,Parametros!$B$6:$K$12,6,FALSE))</f>
        <v>0</v>
      </c>
      <c r="X84" s="171">
        <f>UE!N81</f>
        <v>0</v>
      </c>
      <c r="Y84" s="171">
        <f>IF(UE!N81=0,0,VLOOKUP(UE!N81,Caracteristicas!$B$36:$H$40,7))</f>
        <v>0</v>
      </c>
      <c r="Z84" s="171">
        <f>Y84*IF(UE!$F81=0,0,VLOOKUP(UE!$F81,Parametros!$B$6:$K$12,4,FALSE))</f>
        <v>0</v>
      </c>
      <c r="AA84" s="171">
        <f>Y84*IF(UE!$F81=0,0,VLOOKUP(UE!$F81,Parametros!$B$6:$K$12,6,FALSE))</f>
        <v>0</v>
      </c>
      <c r="AB84" s="171">
        <f>UE!O81</f>
        <v>0</v>
      </c>
      <c r="AC84" s="171">
        <f>IF(UE!O81=0,0,VLOOKUP(UE!O81,Caracteristicas!$B$36:$I$40,8))</f>
        <v>0</v>
      </c>
      <c r="AD84" s="171">
        <f>AC84*IF(UE!$F81=0,0,VLOOKUP(UE!$F81,Parametros!$B$6:$K$12,4,FALSE))</f>
        <v>0</v>
      </c>
      <c r="AE84" s="171">
        <f>AC84*IF(UE!$F81=0,0,VLOOKUP(UE!$F81,Parametros!$B$6:$K$12,6,FALSE))</f>
        <v>0</v>
      </c>
      <c r="AF84" s="171">
        <f t="shared" si="5"/>
        <v>0</v>
      </c>
      <c r="AG84" s="171">
        <f t="shared" si="6"/>
        <v>0</v>
      </c>
      <c r="AH84" s="171">
        <f t="shared" si="7"/>
        <v>0</v>
      </c>
      <c r="AJ84" s="158">
        <f>+UE!F81</f>
        <v>0</v>
      </c>
      <c r="AK84" s="172">
        <f>+UE!G81</f>
        <v>0</v>
      </c>
      <c r="AL84" s="172">
        <f>+UE!H81</f>
        <v>0</v>
      </c>
    </row>
    <row r="85" spans="2:38">
      <c r="B85" s="37" t="str">
        <f>UE!B82</f>
        <v>UE078</v>
      </c>
      <c r="C85" s="162" t="str">
        <f>"" &amp; UE!C82</f>
        <v/>
      </c>
      <c r="D85" s="171">
        <f>UE!I82</f>
        <v>0</v>
      </c>
      <c r="E85" s="171">
        <f>IF(UE!I82=0,0,VLOOKUP(UE!I82,Caracteristicas!$B$36:$C$40,2))</f>
        <v>0</v>
      </c>
      <c r="F85" s="171">
        <f>E85*IF(UE!$F82=0,0,VLOOKUP(UE!$F82,Parametros!$B$6:$K$12,4,FALSE))</f>
        <v>0</v>
      </c>
      <c r="G85" s="171">
        <f>E85*IF(UE!$F82=0,0,VLOOKUP(UE!$F82,Parametros!$B$6:$K$12,6,FALSE))</f>
        <v>0</v>
      </c>
      <c r="H85" s="171">
        <f>UE!J82</f>
        <v>0</v>
      </c>
      <c r="I85" s="171">
        <f>IF(UE!J82=0,0,VLOOKUP(UE!J82,Caracteristicas!$B$36:$D$40,3))</f>
        <v>0</v>
      </c>
      <c r="J85" s="171">
        <f>I85*IF(UE!$F82=0,0,VLOOKUP(UE!$F82,Parametros!$B$6:$K$12,4,FALSE))</f>
        <v>0</v>
      </c>
      <c r="K85" s="171">
        <f>I85*IF(UE!$F82=0,0,VLOOKUP(UE!$F82,Parametros!$B$6:$K$12,6,FALSE))</f>
        <v>0</v>
      </c>
      <c r="L85" s="171">
        <f>UE!K82</f>
        <v>0</v>
      </c>
      <c r="M85" s="171">
        <f>IF(UE!K82=0,0,VLOOKUP(UE!K82,Caracteristicas!$B$36:$E$40,4))</f>
        <v>0</v>
      </c>
      <c r="N85" s="171">
        <f>M85*IF(UE!$F82=0,0,VLOOKUP(UE!$F82,Parametros!$B$6:$K$12,4,FALSE))</f>
        <v>0</v>
      </c>
      <c r="O85" s="171">
        <f>M85*IF(UE!$F82=0,0,VLOOKUP(UE!$F82,Parametros!$B$6:$K$12,6,FALSE))</f>
        <v>0</v>
      </c>
      <c r="P85" s="171">
        <f>UE!L82</f>
        <v>0</v>
      </c>
      <c r="Q85" s="171">
        <f>IF(UE!L82=0,0,VLOOKUP(UE!L82,Caracteristicas!$B$36:$H$40,5))</f>
        <v>0</v>
      </c>
      <c r="R85" s="171">
        <f>Q85*IF(UE!$F82=0,0,VLOOKUP(UE!$F82,Parametros!$B$6:$K$12,4,FALSE))</f>
        <v>0</v>
      </c>
      <c r="S85" s="171">
        <f>Q85*IF(UE!$F82=0,0,VLOOKUP(UE!$F82,Parametros!$B$6:$K$12,6,FALSE))</f>
        <v>0</v>
      </c>
      <c r="T85" s="171">
        <f>UE!M82</f>
        <v>0</v>
      </c>
      <c r="U85" s="171">
        <f>IF(UE!M82=0,0,VLOOKUP(UE!M82,Caracteristicas!$B$36:$H$40,6))</f>
        <v>0</v>
      </c>
      <c r="V85" s="171">
        <f>U85*IF(UE!$F82=0,0,VLOOKUP(UE!$F82,Parametros!$B$6:$K$12,4,FALSE))</f>
        <v>0</v>
      </c>
      <c r="W85" s="171">
        <f>U85*IF(UE!$F82=0,0,VLOOKUP(UE!$F82,Parametros!$B$6:$K$12,6,FALSE))</f>
        <v>0</v>
      </c>
      <c r="X85" s="171">
        <f>UE!N82</f>
        <v>0</v>
      </c>
      <c r="Y85" s="171">
        <f>IF(UE!N82=0,0,VLOOKUP(UE!N82,Caracteristicas!$B$36:$H$40,7))</f>
        <v>0</v>
      </c>
      <c r="Z85" s="171">
        <f>Y85*IF(UE!$F82=0,0,VLOOKUP(UE!$F82,Parametros!$B$6:$K$12,4,FALSE))</f>
        <v>0</v>
      </c>
      <c r="AA85" s="171">
        <f>Y85*IF(UE!$F82=0,0,VLOOKUP(UE!$F82,Parametros!$B$6:$K$12,6,FALSE))</f>
        <v>0</v>
      </c>
      <c r="AB85" s="171">
        <f>UE!O82</f>
        <v>0</v>
      </c>
      <c r="AC85" s="171">
        <f>IF(UE!O82=0,0,VLOOKUP(UE!O82,Caracteristicas!$B$36:$I$40,8))</f>
        <v>0</v>
      </c>
      <c r="AD85" s="171">
        <f>AC85*IF(UE!$F82=0,0,VLOOKUP(UE!$F82,Parametros!$B$6:$K$12,4,FALSE))</f>
        <v>0</v>
      </c>
      <c r="AE85" s="171">
        <f>AC85*IF(UE!$F82=0,0,VLOOKUP(UE!$F82,Parametros!$B$6:$K$12,6,FALSE))</f>
        <v>0</v>
      </c>
      <c r="AF85" s="171">
        <f t="shared" si="5"/>
        <v>0</v>
      </c>
      <c r="AG85" s="171">
        <f t="shared" si="6"/>
        <v>0</v>
      </c>
      <c r="AH85" s="171">
        <f t="shared" si="7"/>
        <v>0</v>
      </c>
      <c r="AJ85" s="158">
        <f>+UE!F82</f>
        <v>0</v>
      </c>
      <c r="AK85" s="172">
        <f>+UE!G82</f>
        <v>0</v>
      </c>
      <c r="AL85" s="172">
        <f>+UE!H82</f>
        <v>0</v>
      </c>
    </row>
    <row r="86" spans="2:38">
      <c r="B86" s="37" t="str">
        <f>UE!B83</f>
        <v>UE079</v>
      </c>
      <c r="C86" s="162" t="str">
        <f>"" &amp; UE!C83</f>
        <v/>
      </c>
      <c r="D86" s="171">
        <f>UE!I83</f>
        <v>0</v>
      </c>
      <c r="E86" s="171">
        <f>IF(UE!I83=0,0,VLOOKUP(UE!I83,Caracteristicas!$B$36:$C$40,2))</f>
        <v>0</v>
      </c>
      <c r="F86" s="171">
        <f>E86*IF(UE!$F83=0,0,VLOOKUP(UE!$F83,Parametros!$B$6:$K$12,4,FALSE))</f>
        <v>0</v>
      </c>
      <c r="G86" s="171">
        <f>E86*IF(UE!$F83=0,0,VLOOKUP(UE!$F83,Parametros!$B$6:$K$12,6,FALSE))</f>
        <v>0</v>
      </c>
      <c r="H86" s="171">
        <f>UE!J83</f>
        <v>0</v>
      </c>
      <c r="I86" s="171">
        <f>IF(UE!J83=0,0,VLOOKUP(UE!J83,Caracteristicas!$B$36:$D$40,3))</f>
        <v>0</v>
      </c>
      <c r="J86" s="171">
        <f>I86*IF(UE!$F83=0,0,VLOOKUP(UE!$F83,Parametros!$B$6:$K$12,4,FALSE))</f>
        <v>0</v>
      </c>
      <c r="K86" s="171">
        <f>I86*IF(UE!$F83=0,0,VLOOKUP(UE!$F83,Parametros!$B$6:$K$12,6,FALSE))</f>
        <v>0</v>
      </c>
      <c r="L86" s="171">
        <f>UE!K83</f>
        <v>0</v>
      </c>
      <c r="M86" s="171">
        <f>IF(UE!K83=0,0,VLOOKUP(UE!K83,Caracteristicas!$B$36:$E$40,4))</f>
        <v>0</v>
      </c>
      <c r="N86" s="171">
        <f>M86*IF(UE!$F83=0,0,VLOOKUP(UE!$F83,Parametros!$B$6:$K$12,4,FALSE))</f>
        <v>0</v>
      </c>
      <c r="O86" s="171">
        <f>M86*IF(UE!$F83=0,0,VLOOKUP(UE!$F83,Parametros!$B$6:$K$12,6,FALSE))</f>
        <v>0</v>
      </c>
      <c r="P86" s="171">
        <f>UE!L83</f>
        <v>0</v>
      </c>
      <c r="Q86" s="171">
        <f>IF(UE!L83=0,0,VLOOKUP(UE!L83,Caracteristicas!$B$36:$H$40,5))</f>
        <v>0</v>
      </c>
      <c r="R86" s="171">
        <f>Q86*IF(UE!$F83=0,0,VLOOKUP(UE!$F83,Parametros!$B$6:$K$12,4,FALSE))</f>
        <v>0</v>
      </c>
      <c r="S86" s="171">
        <f>Q86*IF(UE!$F83=0,0,VLOOKUP(UE!$F83,Parametros!$B$6:$K$12,6,FALSE))</f>
        <v>0</v>
      </c>
      <c r="T86" s="171">
        <f>UE!M83</f>
        <v>0</v>
      </c>
      <c r="U86" s="171">
        <f>IF(UE!M83=0,0,VLOOKUP(UE!M83,Caracteristicas!$B$36:$H$40,6))</f>
        <v>0</v>
      </c>
      <c r="V86" s="171">
        <f>U86*IF(UE!$F83=0,0,VLOOKUP(UE!$F83,Parametros!$B$6:$K$12,4,FALSE))</f>
        <v>0</v>
      </c>
      <c r="W86" s="171">
        <f>U86*IF(UE!$F83=0,0,VLOOKUP(UE!$F83,Parametros!$B$6:$K$12,6,FALSE))</f>
        <v>0</v>
      </c>
      <c r="X86" s="171">
        <f>UE!N83</f>
        <v>0</v>
      </c>
      <c r="Y86" s="171">
        <f>IF(UE!N83=0,0,VLOOKUP(UE!N83,Caracteristicas!$B$36:$H$40,7))</f>
        <v>0</v>
      </c>
      <c r="Z86" s="171">
        <f>Y86*IF(UE!$F83=0,0,VLOOKUP(UE!$F83,Parametros!$B$6:$K$12,4,FALSE))</f>
        <v>0</v>
      </c>
      <c r="AA86" s="171">
        <f>Y86*IF(UE!$F83=0,0,VLOOKUP(UE!$F83,Parametros!$B$6:$K$12,6,FALSE))</f>
        <v>0</v>
      </c>
      <c r="AB86" s="171">
        <f>UE!O83</f>
        <v>0</v>
      </c>
      <c r="AC86" s="171">
        <f>IF(UE!O83=0,0,VLOOKUP(UE!O83,Caracteristicas!$B$36:$I$40,8))</f>
        <v>0</v>
      </c>
      <c r="AD86" s="171">
        <f>AC86*IF(UE!$F83=0,0,VLOOKUP(UE!$F83,Parametros!$B$6:$K$12,4,FALSE))</f>
        <v>0</v>
      </c>
      <c r="AE86" s="171">
        <f>AC86*IF(UE!$F83=0,0,VLOOKUP(UE!$F83,Parametros!$B$6:$K$12,6,FALSE))</f>
        <v>0</v>
      </c>
      <c r="AF86" s="171">
        <f t="shared" si="5"/>
        <v>0</v>
      </c>
      <c r="AG86" s="171">
        <f t="shared" si="6"/>
        <v>0</v>
      </c>
      <c r="AH86" s="171">
        <f t="shared" si="7"/>
        <v>0</v>
      </c>
      <c r="AJ86" s="158">
        <f>+UE!F83</f>
        <v>0</v>
      </c>
      <c r="AK86" s="172">
        <f>+UE!G83</f>
        <v>0</v>
      </c>
      <c r="AL86" s="172">
        <f>+UE!H83</f>
        <v>0</v>
      </c>
    </row>
    <row r="87" spans="2:38">
      <c r="B87" s="37" t="str">
        <f>UE!B84</f>
        <v>UE080</v>
      </c>
      <c r="C87" s="162" t="str">
        <f>"" &amp; UE!C84</f>
        <v/>
      </c>
      <c r="D87" s="171">
        <f>UE!I84</f>
        <v>0</v>
      </c>
      <c r="E87" s="171">
        <f>IF(UE!I84=0,0,VLOOKUP(UE!I84,Caracteristicas!$B$36:$C$40,2))</f>
        <v>0</v>
      </c>
      <c r="F87" s="171">
        <f>E87*IF(UE!$F84=0,0,VLOOKUP(UE!$F84,Parametros!$B$6:$K$12,4,FALSE))</f>
        <v>0</v>
      </c>
      <c r="G87" s="171">
        <f>E87*IF(UE!$F84=0,0,VLOOKUP(UE!$F84,Parametros!$B$6:$K$12,6,FALSE))</f>
        <v>0</v>
      </c>
      <c r="H87" s="171">
        <f>UE!J84</f>
        <v>0</v>
      </c>
      <c r="I87" s="171">
        <f>IF(UE!J84=0,0,VLOOKUP(UE!J84,Caracteristicas!$B$36:$D$40,3))</f>
        <v>0</v>
      </c>
      <c r="J87" s="171">
        <f>I87*IF(UE!$F84=0,0,VLOOKUP(UE!$F84,Parametros!$B$6:$K$12,4,FALSE))</f>
        <v>0</v>
      </c>
      <c r="K87" s="171">
        <f>I87*IF(UE!$F84=0,0,VLOOKUP(UE!$F84,Parametros!$B$6:$K$12,6,FALSE))</f>
        <v>0</v>
      </c>
      <c r="L87" s="171">
        <f>UE!K84</f>
        <v>0</v>
      </c>
      <c r="M87" s="171">
        <f>IF(UE!K84=0,0,VLOOKUP(UE!K84,Caracteristicas!$B$36:$E$40,4))</f>
        <v>0</v>
      </c>
      <c r="N87" s="171">
        <f>M87*IF(UE!$F84=0,0,VLOOKUP(UE!$F84,Parametros!$B$6:$K$12,4,FALSE))</f>
        <v>0</v>
      </c>
      <c r="O87" s="171">
        <f>M87*IF(UE!$F84=0,0,VLOOKUP(UE!$F84,Parametros!$B$6:$K$12,6,FALSE))</f>
        <v>0</v>
      </c>
      <c r="P87" s="171">
        <f>UE!L84</f>
        <v>0</v>
      </c>
      <c r="Q87" s="171">
        <f>IF(UE!L84=0,0,VLOOKUP(UE!L84,Caracteristicas!$B$36:$H$40,5))</f>
        <v>0</v>
      </c>
      <c r="R87" s="171">
        <f>Q87*IF(UE!$F84=0,0,VLOOKUP(UE!$F84,Parametros!$B$6:$K$12,4,FALSE))</f>
        <v>0</v>
      </c>
      <c r="S87" s="171">
        <f>Q87*IF(UE!$F84=0,0,VLOOKUP(UE!$F84,Parametros!$B$6:$K$12,6,FALSE))</f>
        <v>0</v>
      </c>
      <c r="T87" s="171">
        <f>UE!M84</f>
        <v>0</v>
      </c>
      <c r="U87" s="171">
        <f>IF(UE!M84=0,0,VLOOKUP(UE!M84,Caracteristicas!$B$36:$H$40,6))</f>
        <v>0</v>
      </c>
      <c r="V87" s="171">
        <f>U87*IF(UE!$F84=0,0,VLOOKUP(UE!$F84,Parametros!$B$6:$K$12,4,FALSE))</f>
        <v>0</v>
      </c>
      <c r="W87" s="171">
        <f>U87*IF(UE!$F84=0,0,VLOOKUP(UE!$F84,Parametros!$B$6:$K$12,6,FALSE))</f>
        <v>0</v>
      </c>
      <c r="X87" s="171">
        <f>UE!N84</f>
        <v>0</v>
      </c>
      <c r="Y87" s="171">
        <f>IF(UE!N84=0,0,VLOOKUP(UE!N84,Caracteristicas!$B$36:$H$40,7))</f>
        <v>0</v>
      </c>
      <c r="Z87" s="171">
        <f>Y87*IF(UE!$F84=0,0,VLOOKUP(UE!$F84,Parametros!$B$6:$K$12,4,FALSE))</f>
        <v>0</v>
      </c>
      <c r="AA87" s="171">
        <f>Y87*IF(UE!$F84=0,0,VLOOKUP(UE!$F84,Parametros!$B$6:$K$12,6,FALSE))</f>
        <v>0</v>
      </c>
      <c r="AB87" s="171">
        <f>UE!O84</f>
        <v>0</v>
      </c>
      <c r="AC87" s="171">
        <f>IF(UE!O84=0,0,VLOOKUP(UE!O84,Caracteristicas!$B$36:$I$40,8))</f>
        <v>0</v>
      </c>
      <c r="AD87" s="171">
        <f>AC87*IF(UE!$F84=0,0,VLOOKUP(UE!$F84,Parametros!$B$6:$K$12,4,FALSE))</f>
        <v>0</v>
      </c>
      <c r="AE87" s="171">
        <f>AC87*IF(UE!$F84=0,0,VLOOKUP(UE!$F84,Parametros!$B$6:$K$12,6,FALSE))</f>
        <v>0</v>
      </c>
      <c r="AF87" s="171">
        <f t="shared" si="5"/>
        <v>0</v>
      </c>
      <c r="AG87" s="171">
        <f t="shared" si="6"/>
        <v>0</v>
      </c>
      <c r="AH87" s="171">
        <f t="shared" si="7"/>
        <v>0</v>
      </c>
      <c r="AJ87" s="158">
        <f>+UE!F84</f>
        <v>0</v>
      </c>
      <c r="AK87" s="172">
        <f>+UE!G84</f>
        <v>0</v>
      </c>
      <c r="AL87" s="172">
        <f>+UE!H84</f>
        <v>0</v>
      </c>
    </row>
    <row r="88" spans="2:38">
      <c r="B88" s="37" t="str">
        <f>UE!B85</f>
        <v>UE081</v>
      </c>
      <c r="C88" s="162" t="str">
        <f>"" &amp; UE!C85</f>
        <v/>
      </c>
      <c r="D88" s="171">
        <f>UE!I85</f>
        <v>0</v>
      </c>
      <c r="E88" s="171">
        <f>IF(UE!I85=0,0,VLOOKUP(UE!I85,Caracteristicas!$B$36:$C$40,2))</f>
        <v>0</v>
      </c>
      <c r="F88" s="171">
        <f>E88*IF(UE!$F85=0,0,VLOOKUP(UE!$F85,Parametros!$B$6:$K$12,4,FALSE))</f>
        <v>0</v>
      </c>
      <c r="G88" s="171">
        <f>E88*IF(UE!$F85=0,0,VLOOKUP(UE!$F85,Parametros!$B$6:$K$12,6,FALSE))</f>
        <v>0</v>
      </c>
      <c r="H88" s="171">
        <f>UE!J85</f>
        <v>0</v>
      </c>
      <c r="I88" s="171">
        <f>IF(UE!J85=0,0,VLOOKUP(UE!J85,Caracteristicas!$B$36:$D$40,3))</f>
        <v>0</v>
      </c>
      <c r="J88" s="171">
        <f>I88*IF(UE!$F85=0,0,VLOOKUP(UE!$F85,Parametros!$B$6:$K$12,4,FALSE))</f>
        <v>0</v>
      </c>
      <c r="K88" s="171">
        <f>I88*IF(UE!$F85=0,0,VLOOKUP(UE!$F85,Parametros!$B$6:$K$12,6,FALSE))</f>
        <v>0</v>
      </c>
      <c r="L88" s="171">
        <f>UE!K85</f>
        <v>0</v>
      </c>
      <c r="M88" s="171">
        <f>IF(UE!K85=0,0,VLOOKUP(UE!K85,Caracteristicas!$B$36:$E$40,4))</f>
        <v>0</v>
      </c>
      <c r="N88" s="171">
        <f>M88*IF(UE!$F85=0,0,VLOOKUP(UE!$F85,Parametros!$B$6:$K$12,4,FALSE))</f>
        <v>0</v>
      </c>
      <c r="O88" s="171">
        <f>M88*IF(UE!$F85=0,0,VLOOKUP(UE!$F85,Parametros!$B$6:$K$12,6,FALSE))</f>
        <v>0</v>
      </c>
      <c r="P88" s="171">
        <f>UE!L85</f>
        <v>0</v>
      </c>
      <c r="Q88" s="171">
        <f>IF(UE!L85=0,0,VLOOKUP(UE!L85,Caracteristicas!$B$36:$H$40,5))</f>
        <v>0</v>
      </c>
      <c r="R88" s="171">
        <f>Q88*IF(UE!$F85=0,0,VLOOKUP(UE!$F85,Parametros!$B$6:$K$12,4,FALSE))</f>
        <v>0</v>
      </c>
      <c r="S88" s="171">
        <f>Q88*IF(UE!$F85=0,0,VLOOKUP(UE!$F85,Parametros!$B$6:$K$12,6,FALSE))</f>
        <v>0</v>
      </c>
      <c r="T88" s="171">
        <f>UE!M85</f>
        <v>0</v>
      </c>
      <c r="U88" s="171">
        <f>IF(UE!M85=0,0,VLOOKUP(UE!M85,Caracteristicas!$B$36:$H$40,6))</f>
        <v>0</v>
      </c>
      <c r="V88" s="171">
        <f>U88*IF(UE!$F85=0,0,VLOOKUP(UE!$F85,Parametros!$B$6:$K$12,4,FALSE))</f>
        <v>0</v>
      </c>
      <c r="W88" s="171">
        <f>U88*IF(UE!$F85=0,0,VLOOKUP(UE!$F85,Parametros!$B$6:$K$12,6,FALSE))</f>
        <v>0</v>
      </c>
      <c r="X88" s="171">
        <f>UE!N85</f>
        <v>0</v>
      </c>
      <c r="Y88" s="171">
        <f>IF(UE!N85=0,0,VLOOKUP(UE!N85,Caracteristicas!$B$36:$H$40,7))</f>
        <v>0</v>
      </c>
      <c r="Z88" s="171">
        <f>Y88*IF(UE!$F85=0,0,VLOOKUP(UE!$F85,Parametros!$B$6:$K$12,4,FALSE))</f>
        <v>0</v>
      </c>
      <c r="AA88" s="171">
        <f>Y88*IF(UE!$F85=0,0,VLOOKUP(UE!$F85,Parametros!$B$6:$K$12,6,FALSE))</f>
        <v>0</v>
      </c>
      <c r="AB88" s="171">
        <f>UE!O85</f>
        <v>0</v>
      </c>
      <c r="AC88" s="171">
        <f>IF(UE!O85=0,0,VLOOKUP(UE!O85,Caracteristicas!$B$36:$I$40,8))</f>
        <v>0</v>
      </c>
      <c r="AD88" s="171">
        <f>AC88*IF(UE!$F85=0,0,VLOOKUP(UE!$F85,Parametros!$B$6:$K$12,4,FALSE))</f>
        <v>0</v>
      </c>
      <c r="AE88" s="171">
        <f>AC88*IF(UE!$F85=0,0,VLOOKUP(UE!$F85,Parametros!$B$6:$K$12,6,FALSE))</f>
        <v>0</v>
      </c>
      <c r="AF88" s="171">
        <f t="shared" si="5"/>
        <v>0</v>
      </c>
      <c r="AG88" s="171">
        <f t="shared" si="6"/>
        <v>0</v>
      </c>
      <c r="AH88" s="171">
        <f t="shared" si="7"/>
        <v>0</v>
      </c>
      <c r="AJ88" s="158">
        <f>+UE!F85</f>
        <v>0</v>
      </c>
      <c r="AK88" s="172">
        <f>+UE!G85</f>
        <v>0</v>
      </c>
      <c r="AL88" s="172">
        <f>+UE!H85</f>
        <v>0</v>
      </c>
    </row>
    <row r="89" spans="2:38">
      <c r="B89" s="37" t="str">
        <f>UE!B86</f>
        <v>UE082</v>
      </c>
      <c r="C89" s="162" t="str">
        <f>"" &amp; UE!C86</f>
        <v/>
      </c>
      <c r="D89" s="171">
        <f>UE!I86</f>
        <v>0</v>
      </c>
      <c r="E89" s="171">
        <f>IF(UE!I86=0,0,VLOOKUP(UE!I86,Caracteristicas!$B$36:$C$40,2))</f>
        <v>0</v>
      </c>
      <c r="F89" s="171">
        <f>E89*IF(UE!$F86=0,0,VLOOKUP(UE!$F86,Parametros!$B$6:$K$12,4,FALSE))</f>
        <v>0</v>
      </c>
      <c r="G89" s="171">
        <f>E89*IF(UE!$F86=0,0,VLOOKUP(UE!$F86,Parametros!$B$6:$K$12,6,FALSE))</f>
        <v>0</v>
      </c>
      <c r="H89" s="171">
        <f>UE!J86</f>
        <v>0</v>
      </c>
      <c r="I89" s="171">
        <f>IF(UE!J86=0,0,VLOOKUP(UE!J86,Caracteristicas!$B$36:$D$40,3))</f>
        <v>0</v>
      </c>
      <c r="J89" s="171">
        <f>I89*IF(UE!$F86=0,0,VLOOKUP(UE!$F86,Parametros!$B$6:$K$12,4,FALSE))</f>
        <v>0</v>
      </c>
      <c r="K89" s="171">
        <f>I89*IF(UE!$F86=0,0,VLOOKUP(UE!$F86,Parametros!$B$6:$K$12,6,FALSE))</f>
        <v>0</v>
      </c>
      <c r="L89" s="171">
        <f>UE!K86</f>
        <v>0</v>
      </c>
      <c r="M89" s="171">
        <f>IF(UE!K86=0,0,VLOOKUP(UE!K86,Caracteristicas!$B$36:$E$40,4))</f>
        <v>0</v>
      </c>
      <c r="N89" s="171">
        <f>M89*IF(UE!$F86=0,0,VLOOKUP(UE!$F86,Parametros!$B$6:$K$12,4,FALSE))</f>
        <v>0</v>
      </c>
      <c r="O89" s="171">
        <f>M89*IF(UE!$F86=0,0,VLOOKUP(UE!$F86,Parametros!$B$6:$K$12,6,FALSE))</f>
        <v>0</v>
      </c>
      <c r="P89" s="171">
        <f>UE!L86</f>
        <v>0</v>
      </c>
      <c r="Q89" s="171">
        <f>IF(UE!L86=0,0,VLOOKUP(UE!L86,Caracteristicas!$B$36:$H$40,5))</f>
        <v>0</v>
      </c>
      <c r="R89" s="171">
        <f>Q89*IF(UE!$F86=0,0,VLOOKUP(UE!$F86,Parametros!$B$6:$K$12,4,FALSE))</f>
        <v>0</v>
      </c>
      <c r="S89" s="171">
        <f>Q89*IF(UE!$F86=0,0,VLOOKUP(UE!$F86,Parametros!$B$6:$K$12,6,FALSE))</f>
        <v>0</v>
      </c>
      <c r="T89" s="171">
        <f>UE!M86</f>
        <v>0</v>
      </c>
      <c r="U89" s="171">
        <f>IF(UE!M86=0,0,VLOOKUP(UE!M86,Caracteristicas!$B$36:$H$40,6))</f>
        <v>0</v>
      </c>
      <c r="V89" s="171">
        <f>U89*IF(UE!$F86=0,0,VLOOKUP(UE!$F86,Parametros!$B$6:$K$12,4,FALSE))</f>
        <v>0</v>
      </c>
      <c r="W89" s="171">
        <f>U89*IF(UE!$F86=0,0,VLOOKUP(UE!$F86,Parametros!$B$6:$K$12,6,FALSE))</f>
        <v>0</v>
      </c>
      <c r="X89" s="171">
        <f>UE!N86</f>
        <v>0</v>
      </c>
      <c r="Y89" s="171">
        <f>IF(UE!N86=0,0,VLOOKUP(UE!N86,Caracteristicas!$B$36:$H$40,7))</f>
        <v>0</v>
      </c>
      <c r="Z89" s="171">
        <f>Y89*IF(UE!$F86=0,0,VLOOKUP(UE!$F86,Parametros!$B$6:$K$12,4,FALSE))</f>
        <v>0</v>
      </c>
      <c r="AA89" s="171">
        <f>Y89*IF(UE!$F86=0,0,VLOOKUP(UE!$F86,Parametros!$B$6:$K$12,6,FALSE))</f>
        <v>0</v>
      </c>
      <c r="AB89" s="171">
        <f>UE!O86</f>
        <v>0</v>
      </c>
      <c r="AC89" s="171">
        <f>IF(UE!O86=0,0,VLOOKUP(UE!O86,Caracteristicas!$B$36:$I$40,8))</f>
        <v>0</v>
      </c>
      <c r="AD89" s="171">
        <f>AC89*IF(UE!$F86=0,0,VLOOKUP(UE!$F86,Parametros!$B$6:$K$12,4,FALSE))</f>
        <v>0</v>
      </c>
      <c r="AE89" s="171">
        <f>AC89*IF(UE!$F86=0,0,VLOOKUP(UE!$F86,Parametros!$B$6:$K$12,6,FALSE))</f>
        <v>0</v>
      </c>
      <c r="AF89" s="171">
        <f t="shared" si="5"/>
        <v>0</v>
      </c>
      <c r="AG89" s="171">
        <f t="shared" si="6"/>
        <v>0</v>
      </c>
      <c r="AH89" s="171">
        <f t="shared" si="7"/>
        <v>0</v>
      </c>
      <c r="AJ89" s="158">
        <f>+UE!F86</f>
        <v>0</v>
      </c>
      <c r="AK89" s="172">
        <f>+UE!G86</f>
        <v>0</v>
      </c>
      <c r="AL89" s="172">
        <f>+UE!H86</f>
        <v>0</v>
      </c>
    </row>
    <row r="90" spans="2:38">
      <c r="B90" s="37" t="str">
        <f>UE!B87</f>
        <v>UE083</v>
      </c>
      <c r="C90" s="162" t="str">
        <f>"" &amp; UE!C87</f>
        <v/>
      </c>
      <c r="D90" s="171">
        <f>UE!I87</f>
        <v>0</v>
      </c>
      <c r="E90" s="171">
        <f>IF(UE!I87=0,0,VLOOKUP(UE!I87,Caracteristicas!$B$36:$C$40,2))</f>
        <v>0</v>
      </c>
      <c r="F90" s="171">
        <f>E90*IF(UE!$F87=0,0,VLOOKUP(UE!$F87,Parametros!$B$6:$K$12,4,FALSE))</f>
        <v>0</v>
      </c>
      <c r="G90" s="171">
        <f>E90*IF(UE!$F87=0,0,VLOOKUP(UE!$F87,Parametros!$B$6:$K$12,6,FALSE))</f>
        <v>0</v>
      </c>
      <c r="H90" s="171">
        <f>UE!J87</f>
        <v>0</v>
      </c>
      <c r="I90" s="171">
        <f>IF(UE!J87=0,0,VLOOKUP(UE!J87,Caracteristicas!$B$36:$D$40,3))</f>
        <v>0</v>
      </c>
      <c r="J90" s="171">
        <f>I90*IF(UE!$F87=0,0,VLOOKUP(UE!$F87,Parametros!$B$6:$K$12,4,FALSE))</f>
        <v>0</v>
      </c>
      <c r="K90" s="171">
        <f>I90*IF(UE!$F87=0,0,VLOOKUP(UE!$F87,Parametros!$B$6:$K$12,6,FALSE))</f>
        <v>0</v>
      </c>
      <c r="L90" s="171">
        <f>UE!K87</f>
        <v>0</v>
      </c>
      <c r="M90" s="171">
        <f>IF(UE!K87=0,0,VLOOKUP(UE!K87,Caracteristicas!$B$36:$E$40,4))</f>
        <v>0</v>
      </c>
      <c r="N90" s="171">
        <f>M90*IF(UE!$F87=0,0,VLOOKUP(UE!$F87,Parametros!$B$6:$K$12,4,FALSE))</f>
        <v>0</v>
      </c>
      <c r="O90" s="171">
        <f>M90*IF(UE!$F87=0,0,VLOOKUP(UE!$F87,Parametros!$B$6:$K$12,6,FALSE))</f>
        <v>0</v>
      </c>
      <c r="P90" s="171">
        <f>UE!L87</f>
        <v>0</v>
      </c>
      <c r="Q90" s="171">
        <f>IF(UE!L87=0,0,VLOOKUP(UE!L87,Caracteristicas!$B$36:$H$40,5))</f>
        <v>0</v>
      </c>
      <c r="R90" s="171">
        <f>Q90*IF(UE!$F87=0,0,VLOOKUP(UE!$F87,Parametros!$B$6:$K$12,4,FALSE))</f>
        <v>0</v>
      </c>
      <c r="S90" s="171">
        <f>Q90*IF(UE!$F87=0,0,VLOOKUP(UE!$F87,Parametros!$B$6:$K$12,6,FALSE))</f>
        <v>0</v>
      </c>
      <c r="T90" s="171">
        <f>UE!M87</f>
        <v>0</v>
      </c>
      <c r="U90" s="171">
        <f>IF(UE!M87=0,0,VLOOKUP(UE!M87,Caracteristicas!$B$36:$H$40,6))</f>
        <v>0</v>
      </c>
      <c r="V90" s="171">
        <f>U90*IF(UE!$F87=0,0,VLOOKUP(UE!$F87,Parametros!$B$6:$K$12,4,FALSE))</f>
        <v>0</v>
      </c>
      <c r="W90" s="171">
        <f>U90*IF(UE!$F87=0,0,VLOOKUP(UE!$F87,Parametros!$B$6:$K$12,6,FALSE))</f>
        <v>0</v>
      </c>
      <c r="X90" s="171">
        <f>UE!N87</f>
        <v>0</v>
      </c>
      <c r="Y90" s="171">
        <f>IF(UE!N87=0,0,VLOOKUP(UE!N87,Caracteristicas!$B$36:$H$40,7))</f>
        <v>0</v>
      </c>
      <c r="Z90" s="171">
        <f>Y90*IF(UE!$F87=0,0,VLOOKUP(UE!$F87,Parametros!$B$6:$K$12,4,FALSE))</f>
        <v>0</v>
      </c>
      <c r="AA90" s="171">
        <f>Y90*IF(UE!$F87=0,0,VLOOKUP(UE!$F87,Parametros!$B$6:$K$12,6,FALSE))</f>
        <v>0</v>
      </c>
      <c r="AB90" s="171">
        <f>UE!O87</f>
        <v>0</v>
      </c>
      <c r="AC90" s="171">
        <f>IF(UE!O87=0,0,VLOOKUP(UE!O87,Caracteristicas!$B$36:$I$40,8))</f>
        <v>0</v>
      </c>
      <c r="AD90" s="171">
        <f>AC90*IF(UE!$F87=0,0,VLOOKUP(UE!$F87,Parametros!$B$6:$K$12,4,FALSE))</f>
        <v>0</v>
      </c>
      <c r="AE90" s="171">
        <f>AC90*IF(UE!$F87=0,0,VLOOKUP(UE!$F87,Parametros!$B$6:$K$12,6,FALSE))</f>
        <v>0</v>
      </c>
      <c r="AF90" s="171">
        <f t="shared" si="5"/>
        <v>0</v>
      </c>
      <c r="AG90" s="171">
        <f t="shared" si="6"/>
        <v>0</v>
      </c>
      <c r="AH90" s="171">
        <f t="shared" si="7"/>
        <v>0</v>
      </c>
      <c r="AJ90" s="158">
        <f>+UE!F87</f>
        <v>0</v>
      </c>
      <c r="AK90" s="172">
        <f>+UE!G87</f>
        <v>0</v>
      </c>
      <c r="AL90" s="172">
        <f>+UE!H87</f>
        <v>0</v>
      </c>
    </row>
    <row r="91" spans="2:38">
      <c r="B91" s="37" t="str">
        <f>UE!B88</f>
        <v>UE084</v>
      </c>
      <c r="C91" s="162" t="str">
        <f>"" &amp; UE!C88</f>
        <v/>
      </c>
      <c r="D91" s="171">
        <f>UE!I88</f>
        <v>0</v>
      </c>
      <c r="E91" s="171">
        <f>IF(UE!I88=0,0,VLOOKUP(UE!I88,Caracteristicas!$B$36:$C$40,2))</f>
        <v>0</v>
      </c>
      <c r="F91" s="171">
        <f>E91*IF(UE!$F88=0,0,VLOOKUP(UE!$F88,Parametros!$B$6:$K$12,4,FALSE))</f>
        <v>0</v>
      </c>
      <c r="G91" s="171">
        <f>E91*IF(UE!$F88=0,0,VLOOKUP(UE!$F88,Parametros!$B$6:$K$12,6,FALSE))</f>
        <v>0</v>
      </c>
      <c r="H91" s="171">
        <f>UE!J88</f>
        <v>0</v>
      </c>
      <c r="I91" s="171">
        <f>IF(UE!J88=0,0,VLOOKUP(UE!J88,Caracteristicas!$B$36:$D$40,3))</f>
        <v>0</v>
      </c>
      <c r="J91" s="171">
        <f>I91*IF(UE!$F88=0,0,VLOOKUP(UE!$F88,Parametros!$B$6:$K$12,4,FALSE))</f>
        <v>0</v>
      </c>
      <c r="K91" s="171">
        <f>I91*IF(UE!$F88=0,0,VLOOKUP(UE!$F88,Parametros!$B$6:$K$12,6,FALSE))</f>
        <v>0</v>
      </c>
      <c r="L91" s="171">
        <f>UE!K88</f>
        <v>0</v>
      </c>
      <c r="M91" s="171">
        <f>IF(UE!K88=0,0,VLOOKUP(UE!K88,Caracteristicas!$B$36:$E$40,4))</f>
        <v>0</v>
      </c>
      <c r="N91" s="171">
        <f>M91*IF(UE!$F88=0,0,VLOOKUP(UE!$F88,Parametros!$B$6:$K$12,4,FALSE))</f>
        <v>0</v>
      </c>
      <c r="O91" s="171">
        <f>M91*IF(UE!$F88=0,0,VLOOKUP(UE!$F88,Parametros!$B$6:$K$12,6,FALSE))</f>
        <v>0</v>
      </c>
      <c r="P91" s="171">
        <f>UE!L88</f>
        <v>0</v>
      </c>
      <c r="Q91" s="171">
        <f>IF(UE!L88=0,0,VLOOKUP(UE!L88,Caracteristicas!$B$36:$H$40,5))</f>
        <v>0</v>
      </c>
      <c r="R91" s="171">
        <f>Q91*IF(UE!$F88=0,0,VLOOKUP(UE!$F88,Parametros!$B$6:$K$12,4,FALSE))</f>
        <v>0</v>
      </c>
      <c r="S91" s="171">
        <f>Q91*IF(UE!$F88=0,0,VLOOKUP(UE!$F88,Parametros!$B$6:$K$12,6,FALSE))</f>
        <v>0</v>
      </c>
      <c r="T91" s="171">
        <f>UE!M88</f>
        <v>0</v>
      </c>
      <c r="U91" s="171">
        <f>IF(UE!M88=0,0,VLOOKUP(UE!M88,Caracteristicas!$B$36:$H$40,6))</f>
        <v>0</v>
      </c>
      <c r="V91" s="171">
        <f>U91*IF(UE!$F88=0,0,VLOOKUP(UE!$F88,Parametros!$B$6:$K$12,4,FALSE))</f>
        <v>0</v>
      </c>
      <c r="W91" s="171">
        <f>U91*IF(UE!$F88=0,0,VLOOKUP(UE!$F88,Parametros!$B$6:$K$12,6,FALSE))</f>
        <v>0</v>
      </c>
      <c r="X91" s="171">
        <f>UE!N88</f>
        <v>0</v>
      </c>
      <c r="Y91" s="171">
        <f>IF(UE!N88=0,0,VLOOKUP(UE!N88,Caracteristicas!$B$36:$H$40,7))</f>
        <v>0</v>
      </c>
      <c r="Z91" s="171">
        <f>Y91*IF(UE!$F88=0,0,VLOOKUP(UE!$F88,Parametros!$B$6:$K$12,4,FALSE))</f>
        <v>0</v>
      </c>
      <c r="AA91" s="171">
        <f>Y91*IF(UE!$F88=0,0,VLOOKUP(UE!$F88,Parametros!$B$6:$K$12,6,FALSE))</f>
        <v>0</v>
      </c>
      <c r="AB91" s="171">
        <f>UE!O88</f>
        <v>0</v>
      </c>
      <c r="AC91" s="171">
        <f>IF(UE!O88=0,0,VLOOKUP(UE!O88,Caracteristicas!$B$36:$I$40,8))</f>
        <v>0</v>
      </c>
      <c r="AD91" s="171">
        <f>AC91*IF(UE!$F88=0,0,VLOOKUP(UE!$F88,Parametros!$B$6:$K$12,4,FALSE))</f>
        <v>0</v>
      </c>
      <c r="AE91" s="171">
        <f>AC91*IF(UE!$F88=0,0,VLOOKUP(UE!$F88,Parametros!$B$6:$K$12,6,FALSE))</f>
        <v>0</v>
      </c>
      <c r="AF91" s="171">
        <f t="shared" si="5"/>
        <v>0</v>
      </c>
      <c r="AG91" s="171">
        <f t="shared" si="6"/>
        <v>0</v>
      </c>
      <c r="AH91" s="171">
        <f t="shared" si="7"/>
        <v>0</v>
      </c>
      <c r="AJ91" s="158">
        <f>+UE!F88</f>
        <v>0</v>
      </c>
      <c r="AK91" s="172">
        <f>+UE!G88</f>
        <v>0</v>
      </c>
      <c r="AL91" s="172">
        <f>+UE!H88</f>
        <v>0</v>
      </c>
    </row>
    <row r="92" spans="2:38">
      <c r="B92" s="37" t="str">
        <f>UE!B89</f>
        <v>UE085</v>
      </c>
      <c r="C92" s="162" t="str">
        <f>"" &amp; UE!C89</f>
        <v/>
      </c>
      <c r="D92" s="171">
        <f>UE!I89</f>
        <v>0</v>
      </c>
      <c r="E92" s="171">
        <f>IF(UE!I89=0,0,VLOOKUP(UE!I89,Caracteristicas!$B$36:$C$40,2))</f>
        <v>0</v>
      </c>
      <c r="F92" s="171">
        <f>E92*IF(UE!$F89=0,0,VLOOKUP(UE!$F89,Parametros!$B$6:$K$12,4,FALSE))</f>
        <v>0</v>
      </c>
      <c r="G92" s="171">
        <f>E92*IF(UE!$F89=0,0,VLOOKUP(UE!$F89,Parametros!$B$6:$K$12,6,FALSE))</f>
        <v>0</v>
      </c>
      <c r="H92" s="171">
        <f>UE!J89</f>
        <v>0</v>
      </c>
      <c r="I92" s="171">
        <f>IF(UE!J89=0,0,VLOOKUP(UE!J89,Caracteristicas!$B$36:$D$40,3))</f>
        <v>0</v>
      </c>
      <c r="J92" s="171">
        <f>I92*IF(UE!$F89=0,0,VLOOKUP(UE!$F89,Parametros!$B$6:$K$12,4,FALSE))</f>
        <v>0</v>
      </c>
      <c r="K92" s="171">
        <f>I92*IF(UE!$F89=0,0,VLOOKUP(UE!$F89,Parametros!$B$6:$K$12,6,FALSE))</f>
        <v>0</v>
      </c>
      <c r="L92" s="171">
        <f>UE!K89</f>
        <v>0</v>
      </c>
      <c r="M92" s="171">
        <f>IF(UE!K89=0,0,VLOOKUP(UE!K89,Caracteristicas!$B$36:$E$40,4))</f>
        <v>0</v>
      </c>
      <c r="N92" s="171">
        <f>M92*IF(UE!$F89=0,0,VLOOKUP(UE!$F89,Parametros!$B$6:$K$12,4,FALSE))</f>
        <v>0</v>
      </c>
      <c r="O92" s="171">
        <f>M92*IF(UE!$F89=0,0,VLOOKUP(UE!$F89,Parametros!$B$6:$K$12,6,FALSE))</f>
        <v>0</v>
      </c>
      <c r="P92" s="171">
        <f>UE!L89</f>
        <v>0</v>
      </c>
      <c r="Q92" s="171">
        <f>IF(UE!L89=0,0,VLOOKUP(UE!L89,Caracteristicas!$B$36:$H$40,5))</f>
        <v>0</v>
      </c>
      <c r="R92" s="171">
        <f>Q92*IF(UE!$F89=0,0,VLOOKUP(UE!$F89,Parametros!$B$6:$K$12,4,FALSE))</f>
        <v>0</v>
      </c>
      <c r="S92" s="171">
        <f>Q92*IF(UE!$F89=0,0,VLOOKUP(UE!$F89,Parametros!$B$6:$K$12,6,FALSE))</f>
        <v>0</v>
      </c>
      <c r="T92" s="171">
        <f>UE!M89</f>
        <v>0</v>
      </c>
      <c r="U92" s="171">
        <f>IF(UE!M89=0,0,VLOOKUP(UE!M89,Caracteristicas!$B$36:$H$40,6))</f>
        <v>0</v>
      </c>
      <c r="V92" s="171">
        <f>U92*IF(UE!$F89=0,0,VLOOKUP(UE!$F89,Parametros!$B$6:$K$12,4,FALSE))</f>
        <v>0</v>
      </c>
      <c r="W92" s="171">
        <f>U92*IF(UE!$F89=0,0,VLOOKUP(UE!$F89,Parametros!$B$6:$K$12,6,FALSE))</f>
        <v>0</v>
      </c>
      <c r="X92" s="171">
        <f>UE!N89</f>
        <v>0</v>
      </c>
      <c r="Y92" s="171">
        <f>IF(UE!N89=0,0,VLOOKUP(UE!N89,Caracteristicas!$B$36:$H$40,7))</f>
        <v>0</v>
      </c>
      <c r="Z92" s="171">
        <f>Y92*IF(UE!$F89=0,0,VLOOKUP(UE!$F89,Parametros!$B$6:$K$12,4,FALSE))</f>
        <v>0</v>
      </c>
      <c r="AA92" s="171">
        <f>Y92*IF(UE!$F89=0,0,VLOOKUP(UE!$F89,Parametros!$B$6:$K$12,6,FALSE))</f>
        <v>0</v>
      </c>
      <c r="AB92" s="171">
        <f>UE!O89</f>
        <v>0</v>
      </c>
      <c r="AC92" s="171">
        <f>IF(UE!O89=0,0,VLOOKUP(UE!O89,Caracteristicas!$B$36:$I$40,8))</f>
        <v>0</v>
      </c>
      <c r="AD92" s="171">
        <f>AC92*IF(UE!$F89=0,0,VLOOKUP(UE!$F89,Parametros!$B$6:$K$12,4,FALSE))</f>
        <v>0</v>
      </c>
      <c r="AE92" s="171">
        <f>AC92*IF(UE!$F89=0,0,VLOOKUP(UE!$F89,Parametros!$B$6:$K$12,6,FALSE))</f>
        <v>0</v>
      </c>
      <c r="AF92" s="171">
        <f t="shared" si="5"/>
        <v>0</v>
      </c>
      <c r="AG92" s="171">
        <f t="shared" si="6"/>
        <v>0</v>
      </c>
      <c r="AH92" s="171">
        <f t="shared" si="7"/>
        <v>0</v>
      </c>
      <c r="AJ92" s="158">
        <f>+UE!F89</f>
        <v>0</v>
      </c>
      <c r="AK92" s="172">
        <f>+UE!G89</f>
        <v>0</v>
      </c>
      <c r="AL92" s="172">
        <f>+UE!H89</f>
        <v>0</v>
      </c>
    </row>
    <row r="93" spans="2:38">
      <c r="B93" s="37" t="str">
        <f>UE!B90</f>
        <v>UE086</v>
      </c>
      <c r="C93" s="162" t="str">
        <f>"" &amp; UE!C90</f>
        <v/>
      </c>
      <c r="D93" s="171">
        <f>UE!I90</f>
        <v>0</v>
      </c>
      <c r="E93" s="171">
        <f>IF(UE!I90=0,0,VLOOKUP(UE!I90,Caracteristicas!$B$36:$C$40,2))</f>
        <v>0</v>
      </c>
      <c r="F93" s="171">
        <f>E93*IF(UE!$F90=0,0,VLOOKUP(UE!$F90,Parametros!$B$6:$K$12,4,FALSE))</f>
        <v>0</v>
      </c>
      <c r="G93" s="171">
        <f>E93*IF(UE!$F90=0,0,VLOOKUP(UE!$F90,Parametros!$B$6:$K$12,6,FALSE))</f>
        <v>0</v>
      </c>
      <c r="H93" s="171">
        <f>UE!J90</f>
        <v>0</v>
      </c>
      <c r="I93" s="171">
        <f>IF(UE!J90=0,0,VLOOKUP(UE!J90,Caracteristicas!$B$36:$D$40,3))</f>
        <v>0</v>
      </c>
      <c r="J93" s="171">
        <f>I93*IF(UE!$F90=0,0,VLOOKUP(UE!$F90,Parametros!$B$6:$K$12,4,FALSE))</f>
        <v>0</v>
      </c>
      <c r="K93" s="171">
        <f>I93*IF(UE!$F90=0,0,VLOOKUP(UE!$F90,Parametros!$B$6:$K$12,6,FALSE))</f>
        <v>0</v>
      </c>
      <c r="L93" s="171">
        <f>UE!K90</f>
        <v>0</v>
      </c>
      <c r="M93" s="171">
        <f>IF(UE!K90=0,0,VLOOKUP(UE!K90,Caracteristicas!$B$36:$E$40,4))</f>
        <v>0</v>
      </c>
      <c r="N93" s="171">
        <f>M93*IF(UE!$F90=0,0,VLOOKUP(UE!$F90,Parametros!$B$6:$K$12,4,FALSE))</f>
        <v>0</v>
      </c>
      <c r="O93" s="171">
        <f>M93*IF(UE!$F90=0,0,VLOOKUP(UE!$F90,Parametros!$B$6:$K$12,6,FALSE))</f>
        <v>0</v>
      </c>
      <c r="P93" s="171">
        <f>UE!L90</f>
        <v>0</v>
      </c>
      <c r="Q93" s="171">
        <f>IF(UE!L90=0,0,VLOOKUP(UE!L90,Caracteristicas!$B$36:$H$40,5))</f>
        <v>0</v>
      </c>
      <c r="R93" s="171">
        <f>Q93*IF(UE!$F90=0,0,VLOOKUP(UE!$F90,Parametros!$B$6:$K$12,4,FALSE))</f>
        <v>0</v>
      </c>
      <c r="S93" s="171">
        <f>Q93*IF(UE!$F90=0,0,VLOOKUP(UE!$F90,Parametros!$B$6:$K$12,6,FALSE))</f>
        <v>0</v>
      </c>
      <c r="T93" s="171">
        <f>UE!M90</f>
        <v>0</v>
      </c>
      <c r="U93" s="171">
        <f>IF(UE!M90=0,0,VLOOKUP(UE!M90,Caracteristicas!$B$36:$H$40,6))</f>
        <v>0</v>
      </c>
      <c r="V93" s="171">
        <f>U93*IF(UE!$F90=0,0,VLOOKUP(UE!$F90,Parametros!$B$6:$K$12,4,FALSE))</f>
        <v>0</v>
      </c>
      <c r="W93" s="171">
        <f>U93*IF(UE!$F90=0,0,VLOOKUP(UE!$F90,Parametros!$B$6:$K$12,6,FALSE))</f>
        <v>0</v>
      </c>
      <c r="X93" s="171">
        <f>UE!N90</f>
        <v>0</v>
      </c>
      <c r="Y93" s="171">
        <f>IF(UE!N90=0,0,VLOOKUP(UE!N90,Caracteristicas!$B$36:$H$40,7))</f>
        <v>0</v>
      </c>
      <c r="Z93" s="171">
        <f>Y93*IF(UE!$F90=0,0,VLOOKUP(UE!$F90,Parametros!$B$6:$K$12,4,FALSE))</f>
        <v>0</v>
      </c>
      <c r="AA93" s="171">
        <f>Y93*IF(UE!$F90=0,0,VLOOKUP(UE!$F90,Parametros!$B$6:$K$12,6,FALSE))</f>
        <v>0</v>
      </c>
      <c r="AB93" s="171">
        <f>UE!O90</f>
        <v>0</v>
      </c>
      <c r="AC93" s="171">
        <f>IF(UE!O90=0,0,VLOOKUP(UE!O90,Caracteristicas!$B$36:$I$40,8))</f>
        <v>0</v>
      </c>
      <c r="AD93" s="171">
        <f>AC93*IF(UE!$F90=0,0,VLOOKUP(UE!$F90,Parametros!$B$6:$K$12,4,FALSE))</f>
        <v>0</v>
      </c>
      <c r="AE93" s="171">
        <f>AC93*IF(UE!$F90=0,0,VLOOKUP(UE!$F90,Parametros!$B$6:$K$12,6,FALSE))</f>
        <v>0</v>
      </c>
      <c r="AF93" s="171">
        <f t="shared" si="5"/>
        <v>0</v>
      </c>
      <c r="AG93" s="171">
        <f t="shared" si="6"/>
        <v>0</v>
      </c>
      <c r="AH93" s="171">
        <f t="shared" si="7"/>
        <v>0</v>
      </c>
      <c r="AJ93" s="158">
        <f>+UE!F90</f>
        <v>0</v>
      </c>
      <c r="AK93" s="172">
        <f>+UE!G90</f>
        <v>0</v>
      </c>
      <c r="AL93" s="172">
        <f>+UE!H90</f>
        <v>0</v>
      </c>
    </row>
    <row r="94" spans="2:38">
      <c r="B94" s="37" t="str">
        <f>UE!B91</f>
        <v>UE087</v>
      </c>
      <c r="C94" s="162" t="str">
        <f>"" &amp; UE!C91</f>
        <v/>
      </c>
      <c r="D94" s="171">
        <f>UE!I91</f>
        <v>0</v>
      </c>
      <c r="E94" s="171">
        <f>IF(UE!I91=0,0,VLOOKUP(UE!I91,Caracteristicas!$B$36:$C$40,2))</f>
        <v>0</v>
      </c>
      <c r="F94" s="171">
        <f>E94*IF(UE!$F91=0,0,VLOOKUP(UE!$F91,Parametros!$B$6:$K$12,4,FALSE))</f>
        <v>0</v>
      </c>
      <c r="G94" s="171">
        <f>E94*IF(UE!$F91=0,0,VLOOKUP(UE!$F91,Parametros!$B$6:$K$12,6,FALSE))</f>
        <v>0</v>
      </c>
      <c r="H94" s="171">
        <f>UE!J91</f>
        <v>0</v>
      </c>
      <c r="I94" s="171">
        <f>IF(UE!J91=0,0,VLOOKUP(UE!J91,Caracteristicas!$B$36:$D$40,3))</f>
        <v>0</v>
      </c>
      <c r="J94" s="171">
        <f>I94*IF(UE!$F91=0,0,VLOOKUP(UE!$F91,Parametros!$B$6:$K$12,4,FALSE))</f>
        <v>0</v>
      </c>
      <c r="K94" s="171">
        <f>I94*IF(UE!$F91=0,0,VLOOKUP(UE!$F91,Parametros!$B$6:$K$12,6,FALSE))</f>
        <v>0</v>
      </c>
      <c r="L94" s="171">
        <f>UE!K91</f>
        <v>0</v>
      </c>
      <c r="M94" s="171">
        <f>IF(UE!K91=0,0,VLOOKUP(UE!K91,Caracteristicas!$B$36:$E$40,4))</f>
        <v>0</v>
      </c>
      <c r="N94" s="171">
        <f>M94*IF(UE!$F91=0,0,VLOOKUP(UE!$F91,Parametros!$B$6:$K$12,4,FALSE))</f>
        <v>0</v>
      </c>
      <c r="O94" s="171">
        <f>M94*IF(UE!$F91=0,0,VLOOKUP(UE!$F91,Parametros!$B$6:$K$12,6,FALSE))</f>
        <v>0</v>
      </c>
      <c r="P94" s="171">
        <f>UE!L91</f>
        <v>0</v>
      </c>
      <c r="Q94" s="171">
        <f>IF(UE!L91=0,0,VLOOKUP(UE!L91,Caracteristicas!$B$36:$H$40,5))</f>
        <v>0</v>
      </c>
      <c r="R94" s="171">
        <f>Q94*IF(UE!$F91=0,0,VLOOKUP(UE!$F91,Parametros!$B$6:$K$12,4,FALSE))</f>
        <v>0</v>
      </c>
      <c r="S94" s="171">
        <f>Q94*IF(UE!$F91=0,0,VLOOKUP(UE!$F91,Parametros!$B$6:$K$12,6,FALSE))</f>
        <v>0</v>
      </c>
      <c r="T94" s="171">
        <f>UE!M91</f>
        <v>0</v>
      </c>
      <c r="U94" s="171">
        <f>IF(UE!M91=0,0,VLOOKUP(UE!M91,Caracteristicas!$B$36:$H$40,6))</f>
        <v>0</v>
      </c>
      <c r="V94" s="171">
        <f>U94*IF(UE!$F91=0,0,VLOOKUP(UE!$F91,Parametros!$B$6:$K$12,4,FALSE))</f>
        <v>0</v>
      </c>
      <c r="W94" s="171">
        <f>U94*IF(UE!$F91=0,0,VLOOKUP(UE!$F91,Parametros!$B$6:$K$12,6,FALSE))</f>
        <v>0</v>
      </c>
      <c r="X94" s="171">
        <f>UE!N91</f>
        <v>0</v>
      </c>
      <c r="Y94" s="171">
        <f>IF(UE!N91=0,0,VLOOKUP(UE!N91,Caracteristicas!$B$36:$H$40,7))</f>
        <v>0</v>
      </c>
      <c r="Z94" s="171">
        <f>Y94*IF(UE!$F91=0,0,VLOOKUP(UE!$F91,Parametros!$B$6:$K$12,4,FALSE))</f>
        <v>0</v>
      </c>
      <c r="AA94" s="171">
        <f>Y94*IF(UE!$F91=0,0,VLOOKUP(UE!$F91,Parametros!$B$6:$K$12,6,FALSE))</f>
        <v>0</v>
      </c>
      <c r="AB94" s="171">
        <f>UE!O91</f>
        <v>0</v>
      </c>
      <c r="AC94" s="171">
        <f>IF(UE!O91=0,0,VLOOKUP(UE!O91,Caracteristicas!$B$36:$I$40,8))</f>
        <v>0</v>
      </c>
      <c r="AD94" s="171">
        <f>AC94*IF(UE!$F91=0,0,VLOOKUP(UE!$F91,Parametros!$B$6:$K$12,4,FALSE))</f>
        <v>0</v>
      </c>
      <c r="AE94" s="171">
        <f>AC94*IF(UE!$F91=0,0,VLOOKUP(UE!$F91,Parametros!$B$6:$K$12,6,FALSE))</f>
        <v>0</v>
      </c>
      <c r="AF94" s="171">
        <f t="shared" si="5"/>
        <v>0</v>
      </c>
      <c r="AG94" s="171">
        <f t="shared" si="6"/>
        <v>0</v>
      </c>
      <c r="AH94" s="171">
        <f t="shared" si="7"/>
        <v>0</v>
      </c>
      <c r="AJ94" s="158">
        <f>+UE!F91</f>
        <v>0</v>
      </c>
      <c r="AK94" s="172">
        <f>+UE!G91</f>
        <v>0</v>
      </c>
      <c r="AL94" s="172">
        <f>+UE!H91</f>
        <v>0</v>
      </c>
    </row>
    <row r="95" spans="2:38">
      <c r="B95" s="37" t="str">
        <f>UE!B92</f>
        <v>UE088</v>
      </c>
      <c r="C95" s="162" t="str">
        <f>"" &amp; UE!C92</f>
        <v/>
      </c>
      <c r="D95" s="171">
        <f>UE!I92</f>
        <v>0</v>
      </c>
      <c r="E95" s="171">
        <f>IF(UE!I92=0,0,VLOOKUP(UE!I92,Caracteristicas!$B$36:$C$40,2))</f>
        <v>0</v>
      </c>
      <c r="F95" s="171">
        <f>E95*IF(UE!$F92=0,0,VLOOKUP(UE!$F92,Parametros!$B$6:$K$12,4,FALSE))</f>
        <v>0</v>
      </c>
      <c r="G95" s="171">
        <f>E95*IF(UE!$F92=0,0,VLOOKUP(UE!$F92,Parametros!$B$6:$K$12,6,FALSE))</f>
        <v>0</v>
      </c>
      <c r="H95" s="171">
        <f>UE!J92</f>
        <v>0</v>
      </c>
      <c r="I95" s="171">
        <f>IF(UE!J92=0,0,VLOOKUP(UE!J92,Caracteristicas!$B$36:$D$40,3))</f>
        <v>0</v>
      </c>
      <c r="J95" s="171">
        <f>I95*IF(UE!$F92=0,0,VLOOKUP(UE!$F92,Parametros!$B$6:$K$12,4,FALSE))</f>
        <v>0</v>
      </c>
      <c r="K95" s="171">
        <f>I95*IF(UE!$F92=0,0,VLOOKUP(UE!$F92,Parametros!$B$6:$K$12,6,FALSE))</f>
        <v>0</v>
      </c>
      <c r="L95" s="171">
        <f>UE!K92</f>
        <v>0</v>
      </c>
      <c r="M95" s="171">
        <f>IF(UE!K92=0,0,VLOOKUP(UE!K92,Caracteristicas!$B$36:$E$40,4))</f>
        <v>0</v>
      </c>
      <c r="N95" s="171">
        <f>M95*IF(UE!$F92=0,0,VLOOKUP(UE!$F92,Parametros!$B$6:$K$12,4,FALSE))</f>
        <v>0</v>
      </c>
      <c r="O95" s="171">
        <f>M95*IF(UE!$F92=0,0,VLOOKUP(UE!$F92,Parametros!$B$6:$K$12,6,FALSE))</f>
        <v>0</v>
      </c>
      <c r="P95" s="171">
        <f>UE!L92</f>
        <v>0</v>
      </c>
      <c r="Q95" s="171">
        <f>IF(UE!L92=0,0,VLOOKUP(UE!L92,Caracteristicas!$B$36:$H$40,5))</f>
        <v>0</v>
      </c>
      <c r="R95" s="171">
        <f>Q95*IF(UE!$F92=0,0,VLOOKUP(UE!$F92,Parametros!$B$6:$K$12,4,FALSE))</f>
        <v>0</v>
      </c>
      <c r="S95" s="171">
        <f>Q95*IF(UE!$F92=0,0,VLOOKUP(UE!$F92,Parametros!$B$6:$K$12,6,FALSE))</f>
        <v>0</v>
      </c>
      <c r="T95" s="171">
        <f>UE!M92</f>
        <v>0</v>
      </c>
      <c r="U95" s="171">
        <f>IF(UE!M92=0,0,VLOOKUP(UE!M92,Caracteristicas!$B$36:$H$40,6))</f>
        <v>0</v>
      </c>
      <c r="V95" s="171">
        <f>U95*IF(UE!$F92=0,0,VLOOKUP(UE!$F92,Parametros!$B$6:$K$12,4,FALSE))</f>
        <v>0</v>
      </c>
      <c r="W95" s="171">
        <f>U95*IF(UE!$F92=0,0,VLOOKUP(UE!$F92,Parametros!$B$6:$K$12,6,FALSE))</f>
        <v>0</v>
      </c>
      <c r="X95" s="171">
        <f>UE!N92</f>
        <v>0</v>
      </c>
      <c r="Y95" s="171">
        <f>IF(UE!N92=0,0,VLOOKUP(UE!N92,Caracteristicas!$B$36:$H$40,7))</f>
        <v>0</v>
      </c>
      <c r="Z95" s="171">
        <f>Y95*IF(UE!$F92=0,0,VLOOKUP(UE!$F92,Parametros!$B$6:$K$12,4,FALSE))</f>
        <v>0</v>
      </c>
      <c r="AA95" s="171">
        <f>Y95*IF(UE!$F92=0,0,VLOOKUP(UE!$F92,Parametros!$B$6:$K$12,6,FALSE))</f>
        <v>0</v>
      </c>
      <c r="AB95" s="171">
        <f>UE!O92</f>
        <v>0</v>
      </c>
      <c r="AC95" s="171">
        <f>IF(UE!O92=0,0,VLOOKUP(UE!O92,Caracteristicas!$B$36:$I$40,8))</f>
        <v>0</v>
      </c>
      <c r="AD95" s="171">
        <f>AC95*IF(UE!$F92=0,0,VLOOKUP(UE!$F92,Parametros!$B$6:$K$12,4,FALSE))</f>
        <v>0</v>
      </c>
      <c r="AE95" s="171">
        <f>AC95*IF(UE!$F92=0,0,VLOOKUP(UE!$F92,Parametros!$B$6:$K$12,6,FALSE))</f>
        <v>0</v>
      </c>
      <c r="AF95" s="171">
        <f t="shared" si="5"/>
        <v>0</v>
      </c>
      <c r="AG95" s="171">
        <f t="shared" si="6"/>
        <v>0</v>
      </c>
      <c r="AH95" s="171">
        <f t="shared" si="7"/>
        <v>0</v>
      </c>
      <c r="AJ95" s="158">
        <f>+UE!F92</f>
        <v>0</v>
      </c>
      <c r="AK95" s="172">
        <f>+UE!G92</f>
        <v>0</v>
      </c>
      <c r="AL95" s="172">
        <f>+UE!H92</f>
        <v>0</v>
      </c>
    </row>
    <row r="96" spans="2:38">
      <c r="B96" s="37" t="str">
        <f>UE!B93</f>
        <v>UE089</v>
      </c>
      <c r="C96" s="162" t="str">
        <f>"" &amp; UE!C93</f>
        <v/>
      </c>
      <c r="D96" s="171">
        <f>UE!I93</f>
        <v>0</v>
      </c>
      <c r="E96" s="171">
        <f>IF(UE!I93=0,0,VLOOKUP(UE!I93,Caracteristicas!$B$36:$C$40,2))</f>
        <v>0</v>
      </c>
      <c r="F96" s="171">
        <f>E96*IF(UE!$F93=0,0,VLOOKUP(UE!$F93,Parametros!$B$6:$K$12,4,FALSE))</f>
        <v>0</v>
      </c>
      <c r="G96" s="171">
        <f>E96*IF(UE!$F93=0,0,VLOOKUP(UE!$F93,Parametros!$B$6:$K$12,6,FALSE))</f>
        <v>0</v>
      </c>
      <c r="H96" s="171">
        <f>UE!J93</f>
        <v>0</v>
      </c>
      <c r="I96" s="171">
        <f>IF(UE!J93=0,0,VLOOKUP(UE!J93,Caracteristicas!$B$36:$D$40,3))</f>
        <v>0</v>
      </c>
      <c r="J96" s="171">
        <f>I96*IF(UE!$F93=0,0,VLOOKUP(UE!$F93,Parametros!$B$6:$K$12,4,FALSE))</f>
        <v>0</v>
      </c>
      <c r="K96" s="171">
        <f>I96*IF(UE!$F93=0,0,VLOOKUP(UE!$F93,Parametros!$B$6:$K$12,6,FALSE))</f>
        <v>0</v>
      </c>
      <c r="L96" s="171">
        <f>UE!K93</f>
        <v>0</v>
      </c>
      <c r="M96" s="171">
        <f>IF(UE!K93=0,0,VLOOKUP(UE!K93,Caracteristicas!$B$36:$E$40,4))</f>
        <v>0</v>
      </c>
      <c r="N96" s="171">
        <f>M96*IF(UE!$F93=0,0,VLOOKUP(UE!$F93,Parametros!$B$6:$K$12,4,FALSE))</f>
        <v>0</v>
      </c>
      <c r="O96" s="171">
        <f>M96*IF(UE!$F93=0,0,VLOOKUP(UE!$F93,Parametros!$B$6:$K$12,6,FALSE))</f>
        <v>0</v>
      </c>
      <c r="P96" s="171">
        <f>UE!L93</f>
        <v>0</v>
      </c>
      <c r="Q96" s="171">
        <f>IF(UE!L93=0,0,VLOOKUP(UE!L93,Caracteristicas!$B$36:$H$40,5))</f>
        <v>0</v>
      </c>
      <c r="R96" s="171">
        <f>Q96*IF(UE!$F93=0,0,VLOOKUP(UE!$F93,Parametros!$B$6:$K$12,4,FALSE))</f>
        <v>0</v>
      </c>
      <c r="S96" s="171">
        <f>Q96*IF(UE!$F93=0,0,VLOOKUP(UE!$F93,Parametros!$B$6:$K$12,6,FALSE))</f>
        <v>0</v>
      </c>
      <c r="T96" s="171">
        <f>UE!M93</f>
        <v>0</v>
      </c>
      <c r="U96" s="171">
        <f>IF(UE!M93=0,0,VLOOKUP(UE!M93,Caracteristicas!$B$36:$H$40,6))</f>
        <v>0</v>
      </c>
      <c r="V96" s="171">
        <f>U96*IF(UE!$F93=0,0,VLOOKUP(UE!$F93,Parametros!$B$6:$K$12,4,FALSE))</f>
        <v>0</v>
      </c>
      <c r="W96" s="171">
        <f>U96*IF(UE!$F93=0,0,VLOOKUP(UE!$F93,Parametros!$B$6:$K$12,6,FALSE))</f>
        <v>0</v>
      </c>
      <c r="X96" s="171">
        <f>UE!N93</f>
        <v>0</v>
      </c>
      <c r="Y96" s="171">
        <f>IF(UE!N93=0,0,VLOOKUP(UE!N93,Caracteristicas!$B$36:$H$40,7))</f>
        <v>0</v>
      </c>
      <c r="Z96" s="171">
        <f>Y96*IF(UE!$F93=0,0,VLOOKUP(UE!$F93,Parametros!$B$6:$K$12,4,FALSE))</f>
        <v>0</v>
      </c>
      <c r="AA96" s="171">
        <f>Y96*IF(UE!$F93=0,0,VLOOKUP(UE!$F93,Parametros!$B$6:$K$12,6,FALSE))</f>
        <v>0</v>
      </c>
      <c r="AB96" s="171">
        <f>UE!O93</f>
        <v>0</v>
      </c>
      <c r="AC96" s="171">
        <f>IF(UE!O93=0,0,VLOOKUP(UE!O93,Caracteristicas!$B$36:$I$40,8))</f>
        <v>0</v>
      </c>
      <c r="AD96" s="171">
        <f>AC96*IF(UE!$F93=0,0,VLOOKUP(UE!$F93,Parametros!$B$6:$K$12,4,FALSE))</f>
        <v>0</v>
      </c>
      <c r="AE96" s="171">
        <f>AC96*IF(UE!$F93=0,0,VLOOKUP(UE!$F93,Parametros!$B$6:$K$12,6,FALSE))</f>
        <v>0</v>
      </c>
      <c r="AF96" s="171">
        <f t="shared" si="5"/>
        <v>0</v>
      </c>
      <c r="AG96" s="171">
        <f t="shared" si="6"/>
        <v>0</v>
      </c>
      <c r="AH96" s="171">
        <f t="shared" si="7"/>
        <v>0</v>
      </c>
      <c r="AJ96" s="158">
        <f>+UE!F93</f>
        <v>0</v>
      </c>
      <c r="AK96" s="172">
        <f>+UE!G93</f>
        <v>0</v>
      </c>
      <c r="AL96" s="172">
        <f>+UE!H93</f>
        <v>0</v>
      </c>
    </row>
    <row r="97" spans="2:38">
      <c r="B97" s="37" t="str">
        <f>UE!B94</f>
        <v>UE090</v>
      </c>
      <c r="C97" s="162" t="str">
        <f>"" &amp; UE!C94</f>
        <v/>
      </c>
      <c r="D97" s="171">
        <f>UE!I94</f>
        <v>0</v>
      </c>
      <c r="E97" s="171">
        <f>IF(UE!I94=0,0,VLOOKUP(UE!I94,Caracteristicas!$B$36:$C$40,2))</f>
        <v>0</v>
      </c>
      <c r="F97" s="171">
        <f>E97*IF(UE!$F94=0,0,VLOOKUP(UE!$F94,Parametros!$B$6:$K$12,4,FALSE))</f>
        <v>0</v>
      </c>
      <c r="G97" s="171">
        <f>E97*IF(UE!$F94=0,0,VLOOKUP(UE!$F94,Parametros!$B$6:$K$12,6,FALSE))</f>
        <v>0</v>
      </c>
      <c r="H97" s="171">
        <f>UE!J94</f>
        <v>0</v>
      </c>
      <c r="I97" s="171">
        <f>IF(UE!J94=0,0,VLOOKUP(UE!J94,Caracteristicas!$B$36:$D$40,3))</f>
        <v>0</v>
      </c>
      <c r="J97" s="171">
        <f>I97*IF(UE!$F94=0,0,VLOOKUP(UE!$F94,Parametros!$B$6:$K$12,4,FALSE))</f>
        <v>0</v>
      </c>
      <c r="K97" s="171">
        <f>I97*IF(UE!$F94=0,0,VLOOKUP(UE!$F94,Parametros!$B$6:$K$12,6,FALSE))</f>
        <v>0</v>
      </c>
      <c r="L97" s="171">
        <f>UE!K94</f>
        <v>0</v>
      </c>
      <c r="M97" s="171">
        <f>IF(UE!K94=0,0,VLOOKUP(UE!K94,Caracteristicas!$B$36:$E$40,4))</f>
        <v>0</v>
      </c>
      <c r="N97" s="171">
        <f>M97*IF(UE!$F94=0,0,VLOOKUP(UE!$F94,Parametros!$B$6:$K$12,4,FALSE))</f>
        <v>0</v>
      </c>
      <c r="O97" s="171">
        <f>M97*IF(UE!$F94=0,0,VLOOKUP(UE!$F94,Parametros!$B$6:$K$12,6,FALSE))</f>
        <v>0</v>
      </c>
      <c r="P97" s="171">
        <f>UE!L94</f>
        <v>0</v>
      </c>
      <c r="Q97" s="171">
        <f>IF(UE!L94=0,0,VLOOKUP(UE!L94,Caracteristicas!$B$36:$H$40,5))</f>
        <v>0</v>
      </c>
      <c r="R97" s="171">
        <f>Q97*IF(UE!$F94=0,0,VLOOKUP(UE!$F94,Parametros!$B$6:$K$12,4,FALSE))</f>
        <v>0</v>
      </c>
      <c r="S97" s="171">
        <f>Q97*IF(UE!$F94=0,0,VLOOKUP(UE!$F94,Parametros!$B$6:$K$12,6,FALSE))</f>
        <v>0</v>
      </c>
      <c r="T97" s="171">
        <f>UE!M94</f>
        <v>0</v>
      </c>
      <c r="U97" s="171">
        <f>IF(UE!M94=0,0,VLOOKUP(UE!M94,Caracteristicas!$B$36:$H$40,6))</f>
        <v>0</v>
      </c>
      <c r="V97" s="171">
        <f>U97*IF(UE!$F94=0,0,VLOOKUP(UE!$F94,Parametros!$B$6:$K$12,4,FALSE))</f>
        <v>0</v>
      </c>
      <c r="W97" s="171">
        <f>U97*IF(UE!$F94=0,0,VLOOKUP(UE!$F94,Parametros!$B$6:$K$12,6,FALSE))</f>
        <v>0</v>
      </c>
      <c r="X97" s="171">
        <f>UE!N94</f>
        <v>0</v>
      </c>
      <c r="Y97" s="171">
        <f>IF(UE!N94=0,0,VLOOKUP(UE!N94,Caracteristicas!$B$36:$H$40,7))</f>
        <v>0</v>
      </c>
      <c r="Z97" s="171">
        <f>Y97*IF(UE!$F94=0,0,VLOOKUP(UE!$F94,Parametros!$B$6:$K$12,4,FALSE))</f>
        <v>0</v>
      </c>
      <c r="AA97" s="171">
        <f>Y97*IF(UE!$F94=0,0,VLOOKUP(UE!$F94,Parametros!$B$6:$K$12,6,FALSE))</f>
        <v>0</v>
      </c>
      <c r="AB97" s="171">
        <f>UE!O94</f>
        <v>0</v>
      </c>
      <c r="AC97" s="171">
        <f>IF(UE!O94=0,0,VLOOKUP(UE!O94,Caracteristicas!$B$36:$I$40,8))</f>
        <v>0</v>
      </c>
      <c r="AD97" s="171">
        <f>AC97*IF(UE!$F94=0,0,VLOOKUP(UE!$F94,Parametros!$B$6:$K$12,4,FALSE))</f>
        <v>0</v>
      </c>
      <c r="AE97" s="171">
        <f>AC97*IF(UE!$F94=0,0,VLOOKUP(UE!$F94,Parametros!$B$6:$K$12,6,FALSE))</f>
        <v>0</v>
      </c>
      <c r="AF97" s="171">
        <f t="shared" si="5"/>
        <v>0</v>
      </c>
      <c r="AG97" s="171">
        <f t="shared" si="6"/>
        <v>0</v>
      </c>
      <c r="AH97" s="171">
        <f t="shared" si="7"/>
        <v>0</v>
      </c>
      <c r="AJ97" s="158">
        <f>+UE!F94</f>
        <v>0</v>
      </c>
      <c r="AK97" s="172">
        <f>+UE!G94</f>
        <v>0</v>
      </c>
      <c r="AL97" s="172">
        <f>+UE!H94</f>
        <v>0</v>
      </c>
    </row>
    <row r="98" spans="2:38">
      <c r="B98" s="37" t="str">
        <f>UE!B95</f>
        <v>UE091</v>
      </c>
      <c r="C98" s="162" t="str">
        <f>"" &amp; UE!C95</f>
        <v/>
      </c>
      <c r="D98" s="171">
        <f>UE!I95</f>
        <v>0</v>
      </c>
      <c r="E98" s="171">
        <f>IF(UE!I95=0,0,VLOOKUP(UE!I95,Caracteristicas!$B$36:$C$40,2))</f>
        <v>0</v>
      </c>
      <c r="F98" s="171">
        <f>E98*IF(UE!$F95=0,0,VLOOKUP(UE!$F95,Parametros!$B$6:$K$12,4,FALSE))</f>
        <v>0</v>
      </c>
      <c r="G98" s="171">
        <f>E98*IF(UE!$F95=0,0,VLOOKUP(UE!$F95,Parametros!$B$6:$K$12,6,FALSE))</f>
        <v>0</v>
      </c>
      <c r="H98" s="171">
        <f>UE!J95</f>
        <v>0</v>
      </c>
      <c r="I98" s="171">
        <f>IF(UE!J95=0,0,VLOOKUP(UE!J95,Caracteristicas!$B$36:$D$40,3))</f>
        <v>0</v>
      </c>
      <c r="J98" s="171">
        <f>I98*IF(UE!$F95=0,0,VLOOKUP(UE!$F95,Parametros!$B$6:$K$12,4,FALSE))</f>
        <v>0</v>
      </c>
      <c r="K98" s="171">
        <f>I98*IF(UE!$F95=0,0,VLOOKUP(UE!$F95,Parametros!$B$6:$K$12,6,FALSE))</f>
        <v>0</v>
      </c>
      <c r="L98" s="171">
        <f>UE!K95</f>
        <v>0</v>
      </c>
      <c r="M98" s="171">
        <f>IF(UE!K95=0,0,VLOOKUP(UE!K95,Caracteristicas!$B$36:$E$40,4))</f>
        <v>0</v>
      </c>
      <c r="N98" s="171">
        <f>M98*IF(UE!$F95=0,0,VLOOKUP(UE!$F95,Parametros!$B$6:$K$12,4,FALSE))</f>
        <v>0</v>
      </c>
      <c r="O98" s="171">
        <f>M98*IF(UE!$F95=0,0,VLOOKUP(UE!$F95,Parametros!$B$6:$K$12,6,FALSE))</f>
        <v>0</v>
      </c>
      <c r="P98" s="171">
        <f>UE!L95</f>
        <v>0</v>
      </c>
      <c r="Q98" s="171">
        <f>IF(UE!L95=0,0,VLOOKUP(UE!L95,Caracteristicas!$B$36:$H$40,5))</f>
        <v>0</v>
      </c>
      <c r="R98" s="171">
        <f>Q98*IF(UE!$F95=0,0,VLOOKUP(UE!$F95,Parametros!$B$6:$K$12,4,FALSE))</f>
        <v>0</v>
      </c>
      <c r="S98" s="171">
        <f>Q98*IF(UE!$F95=0,0,VLOOKUP(UE!$F95,Parametros!$B$6:$K$12,6,FALSE))</f>
        <v>0</v>
      </c>
      <c r="T98" s="171">
        <f>UE!M95</f>
        <v>0</v>
      </c>
      <c r="U98" s="171">
        <f>IF(UE!M95=0,0,VLOOKUP(UE!M95,Caracteristicas!$B$36:$H$40,6))</f>
        <v>0</v>
      </c>
      <c r="V98" s="171">
        <f>U98*IF(UE!$F95=0,0,VLOOKUP(UE!$F95,Parametros!$B$6:$K$12,4,FALSE))</f>
        <v>0</v>
      </c>
      <c r="W98" s="171">
        <f>U98*IF(UE!$F95=0,0,VLOOKUP(UE!$F95,Parametros!$B$6:$K$12,6,FALSE))</f>
        <v>0</v>
      </c>
      <c r="X98" s="171">
        <f>UE!N95</f>
        <v>0</v>
      </c>
      <c r="Y98" s="171">
        <f>IF(UE!N95=0,0,VLOOKUP(UE!N95,Caracteristicas!$B$36:$H$40,7))</f>
        <v>0</v>
      </c>
      <c r="Z98" s="171">
        <f>Y98*IF(UE!$F95=0,0,VLOOKUP(UE!$F95,Parametros!$B$6:$K$12,4,FALSE))</f>
        <v>0</v>
      </c>
      <c r="AA98" s="171">
        <f>Y98*IF(UE!$F95=0,0,VLOOKUP(UE!$F95,Parametros!$B$6:$K$12,6,FALSE))</f>
        <v>0</v>
      </c>
      <c r="AB98" s="171">
        <f>UE!O95</f>
        <v>0</v>
      </c>
      <c r="AC98" s="171">
        <f>IF(UE!O95=0,0,VLOOKUP(UE!O95,Caracteristicas!$B$36:$I$40,8))</f>
        <v>0</v>
      </c>
      <c r="AD98" s="171">
        <f>AC98*IF(UE!$F95=0,0,VLOOKUP(UE!$F95,Parametros!$B$6:$K$12,4,FALSE))</f>
        <v>0</v>
      </c>
      <c r="AE98" s="171">
        <f>AC98*IF(UE!$F95=0,0,VLOOKUP(UE!$F95,Parametros!$B$6:$K$12,6,FALSE))</f>
        <v>0</v>
      </c>
      <c r="AF98" s="171">
        <f t="shared" si="5"/>
        <v>0</v>
      </c>
      <c r="AG98" s="171">
        <f t="shared" si="6"/>
        <v>0</v>
      </c>
      <c r="AH98" s="171">
        <f t="shared" si="7"/>
        <v>0</v>
      </c>
      <c r="AJ98" s="158">
        <f>+UE!F95</f>
        <v>0</v>
      </c>
      <c r="AK98" s="172">
        <f>+UE!G95</f>
        <v>0</v>
      </c>
      <c r="AL98" s="172">
        <f>+UE!H95</f>
        <v>0</v>
      </c>
    </row>
    <row r="99" spans="2:38">
      <c r="B99" s="37" t="str">
        <f>UE!B96</f>
        <v>UE092</v>
      </c>
      <c r="C99" s="162" t="str">
        <f>"" &amp; UE!C96</f>
        <v/>
      </c>
      <c r="D99" s="171">
        <f>UE!I96</f>
        <v>0</v>
      </c>
      <c r="E99" s="171">
        <f>IF(UE!I96=0,0,VLOOKUP(UE!I96,Caracteristicas!$B$36:$C$40,2))</f>
        <v>0</v>
      </c>
      <c r="F99" s="171">
        <f>E99*IF(UE!$F96=0,0,VLOOKUP(UE!$F96,Parametros!$B$6:$K$12,4,FALSE))</f>
        <v>0</v>
      </c>
      <c r="G99" s="171">
        <f>E99*IF(UE!$F96=0,0,VLOOKUP(UE!$F96,Parametros!$B$6:$K$12,6,FALSE))</f>
        <v>0</v>
      </c>
      <c r="H99" s="171">
        <f>UE!J96</f>
        <v>0</v>
      </c>
      <c r="I99" s="171">
        <f>IF(UE!J96=0,0,VLOOKUP(UE!J96,Caracteristicas!$B$36:$D$40,3))</f>
        <v>0</v>
      </c>
      <c r="J99" s="171">
        <f>I99*IF(UE!$F96=0,0,VLOOKUP(UE!$F96,Parametros!$B$6:$K$12,4,FALSE))</f>
        <v>0</v>
      </c>
      <c r="K99" s="171">
        <f>I99*IF(UE!$F96=0,0,VLOOKUP(UE!$F96,Parametros!$B$6:$K$12,6,FALSE))</f>
        <v>0</v>
      </c>
      <c r="L99" s="171">
        <f>UE!K96</f>
        <v>0</v>
      </c>
      <c r="M99" s="171">
        <f>IF(UE!K96=0,0,VLOOKUP(UE!K96,Caracteristicas!$B$36:$E$40,4))</f>
        <v>0</v>
      </c>
      <c r="N99" s="171">
        <f>M99*IF(UE!$F96=0,0,VLOOKUP(UE!$F96,Parametros!$B$6:$K$12,4,FALSE))</f>
        <v>0</v>
      </c>
      <c r="O99" s="171">
        <f>M99*IF(UE!$F96=0,0,VLOOKUP(UE!$F96,Parametros!$B$6:$K$12,6,FALSE))</f>
        <v>0</v>
      </c>
      <c r="P99" s="171">
        <f>UE!L96</f>
        <v>0</v>
      </c>
      <c r="Q99" s="171">
        <f>IF(UE!L96=0,0,VLOOKUP(UE!L96,Caracteristicas!$B$36:$H$40,5))</f>
        <v>0</v>
      </c>
      <c r="R99" s="171">
        <f>Q99*IF(UE!$F96=0,0,VLOOKUP(UE!$F96,Parametros!$B$6:$K$12,4,FALSE))</f>
        <v>0</v>
      </c>
      <c r="S99" s="171">
        <f>Q99*IF(UE!$F96=0,0,VLOOKUP(UE!$F96,Parametros!$B$6:$K$12,6,FALSE))</f>
        <v>0</v>
      </c>
      <c r="T99" s="171">
        <f>UE!M96</f>
        <v>0</v>
      </c>
      <c r="U99" s="171">
        <f>IF(UE!M96=0,0,VLOOKUP(UE!M96,Caracteristicas!$B$36:$H$40,6))</f>
        <v>0</v>
      </c>
      <c r="V99" s="171">
        <f>U99*IF(UE!$F96=0,0,VLOOKUP(UE!$F96,Parametros!$B$6:$K$12,4,FALSE))</f>
        <v>0</v>
      </c>
      <c r="W99" s="171">
        <f>U99*IF(UE!$F96=0,0,VLOOKUP(UE!$F96,Parametros!$B$6:$K$12,6,FALSE))</f>
        <v>0</v>
      </c>
      <c r="X99" s="171">
        <f>UE!N96</f>
        <v>0</v>
      </c>
      <c r="Y99" s="171">
        <f>IF(UE!N96=0,0,VLOOKUP(UE!N96,Caracteristicas!$B$36:$H$40,7))</f>
        <v>0</v>
      </c>
      <c r="Z99" s="171">
        <f>Y99*IF(UE!$F96=0,0,VLOOKUP(UE!$F96,Parametros!$B$6:$K$12,4,FALSE))</f>
        <v>0</v>
      </c>
      <c r="AA99" s="171">
        <f>Y99*IF(UE!$F96=0,0,VLOOKUP(UE!$F96,Parametros!$B$6:$K$12,6,FALSE))</f>
        <v>0</v>
      </c>
      <c r="AB99" s="171">
        <f>UE!O96</f>
        <v>0</v>
      </c>
      <c r="AC99" s="171">
        <f>IF(UE!O96=0,0,VLOOKUP(UE!O96,Caracteristicas!$B$36:$I$40,8))</f>
        <v>0</v>
      </c>
      <c r="AD99" s="171">
        <f>AC99*IF(UE!$F96=0,0,VLOOKUP(UE!$F96,Parametros!$B$6:$K$12,4,FALSE))</f>
        <v>0</v>
      </c>
      <c r="AE99" s="171">
        <f>AC99*IF(UE!$F96=0,0,VLOOKUP(UE!$F96,Parametros!$B$6:$K$12,6,FALSE))</f>
        <v>0</v>
      </c>
      <c r="AF99" s="171">
        <f t="shared" si="5"/>
        <v>0</v>
      </c>
      <c r="AG99" s="171">
        <f t="shared" si="6"/>
        <v>0</v>
      </c>
      <c r="AH99" s="171">
        <f t="shared" si="7"/>
        <v>0</v>
      </c>
      <c r="AJ99" s="158">
        <f>+UE!F96</f>
        <v>0</v>
      </c>
      <c r="AK99" s="172">
        <f>+UE!G96</f>
        <v>0</v>
      </c>
      <c r="AL99" s="172">
        <f>+UE!H96</f>
        <v>0</v>
      </c>
    </row>
    <row r="100" spans="2:38">
      <c r="B100" s="37" t="str">
        <f>UE!B97</f>
        <v>UE093</v>
      </c>
      <c r="C100" s="162" t="str">
        <f>"" &amp; UE!C97</f>
        <v/>
      </c>
      <c r="D100" s="171">
        <f>UE!I97</f>
        <v>0</v>
      </c>
      <c r="E100" s="171">
        <f>IF(UE!I97=0,0,VLOOKUP(UE!I97,Caracteristicas!$B$36:$C$40,2))</f>
        <v>0</v>
      </c>
      <c r="F100" s="171">
        <f>E100*IF(UE!$F97=0,0,VLOOKUP(UE!$F97,Parametros!$B$6:$K$12,4,FALSE))</f>
        <v>0</v>
      </c>
      <c r="G100" s="171">
        <f>E100*IF(UE!$F97=0,0,VLOOKUP(UE!$F97,Parametros!$B$6:$K$12,6,FALSE))</f>
        <v>0</v>
      </c>
      <c r="H100" s="171">
        <f>UE!J97</f>
        <v>0</v>
      </c>
      <c r="I100" s="171">
        <f>IF(UE!J97=0,0,VLOOKUP(UE!J97,Caracteristicas!$B$36:$D$40,3))</f>
        <v>0</v>
      </c>
      <c r="J100" s="171">
        <f>I100*IF(UE!$F97=0,0,VLOOKUP(UE!$F97,Parametros!$B$6:$K$12,4,FALSE))</f>
        <v>0</v>
      </c>
      <c r="K100" s="171">
        <f>I100*IF(UE!$F97=0,0,VLOOKUP(UE!$F97,Parametros!$B$6:$K$12,6,FALSE))</f>
        <v>0</v>
      </c>
      <c r="L100" s="171">
        <f>UE!K97</f>
        <v>0</v>
      </c>
      <c r="M100" s="171">
        <f>IF(UE!K97=0,0,VLOOKUP(UE!K97,Caracteristicas!$B$36:$E$40,4))</f>
        <v>0</v>
      </c>
      <c r="N100" s="171">
        <f>M100*IF(UE!$F97=0,0,VLOOKUP(UE!$F97,Parametros!$B$6:$K$12,4,FALSE))</f>
        <v>0</v>
      </c>
      <c r="O100" s="171">
        <f>M100*IF(UE!$F97=0,0,VLOOKUP(UE!$F97,Parametros!$B$6:$K$12,6,FALSE))</f>
        <v>0</v>
      </c>
      <c r="P100" s="171">
        <f>UE!L97</f>
        <v>0</v>
      </c>
      <c r="Q100" s="171">
        <f>IF(UE!L97=0,0,VLOOKUP(UE!L97,Caracteristicas!$B$36:$H$40,5))</f>
        <v>0</v>
      </c>
      <c r="R100" s="171">
        <f>Q100*IF(UE!$F97=0,0,VLOOKUP(UE!$F97,Parametros!$B$6:$K$12,4,FALSE))</f>
        <v>0</v>
      </c>
      <c r="S100" s="171">
        <f>Q100*IF(UE!$F97=0,0,VLOOKUP(UE!$F97,Parametros!$B$6:$K$12,6,FALSE))</f>
        <v>0</v>
      </c>
      <c r="T100" s="171">
        <f>UE!M97</f>
        <v>0</v>
      </c>
      <c r="U100" s="171">
        <f>IF(UE!M97=0,0,VLOOKUP(UE!M97,Caracteristicas!$B$36:$H$40,6))</f>
        <v>0</v>
      </c>
      <c r="V100" s="171">
        <f>U100*IF(UE!$F97=0,0,VLOOKUP(UE!$F97,Parametros!$B$6:$K$12,4,FALSE))</f>
        <v>0</v>
      </c>
      <c r="W100" s="171">
        <f>U100*IF(UE!$F97=0,0,VLOOKUP(UE!$F97,Parametros!$B$6:$K$12,6,FALSE))</f>
        <v>0</v>
      </c>
      <c r="X100" s="171">
        <f>UE!N97</f>
        <v>0</v>
      </c>
      <c r="Y100" s="171">
        <f>IF(UE!N97=0,0,VLOOKUP(UE!N97,Caracteristicas!$B$36:$H$40,7))</f>
        <v>0</v>
      </c>
      <c r="Z100" s="171">
        <f>Y100*IF(UE!$F97=0,0,VLOOKUP(UE!$F97,Parametros!$B$6:$K$12,4,FALSE))</f>
        <v>0</v>
      </c>
      <c r="AA100" s="171">
        <f>Y100*IF(UE!$F97=0,0,VLOOKUP(UE!$F97,Parametros!$B$6:$K$12,6,FALSE))</f>
        <v>0</v>
      </c>
      <c r="AB100" s="171">
        <f>UE!O97</f>
        <v>0</v>
      </c>
      <c r="AC100" s="171">
        <f>IF(UE!O97=0,0,VLOOKUP(UE!O97,Caracteristicas!$B$36:$I$40,8))</f>
        <v>0</v>
      </c>
      <c r="AD100" s="171">
        <f>AC100*IF(UE!$F97=0,0,VLOOKUP(UE!$F97,Parametros!$B$6:$K$12,4,FALSE))</f>
        <v>0</v>
      </c>
      <c r="AE100" s="171">
        <f>AC100*IF(UE!$F97=0,0,VLOOKUP(UE!$F97,Parametros!$B$6:$K$12,6,FALSE))</f>
        <v>0</v>
      </c>
      <c r="AF100" s="171">
        <f t="shared" si="5"/>
        <v>0</v>
      </c>
      <c r="AG100" s="171">
        <f t="shared" si="6"/>
        <v>0</v>
      </c>
      <c r="AH100" s="171">
        <f t="shared" si="7"/>
        <v>0</v>
      </c>
      <c r="AJ100" s="158">
        <f>+UE!F97</f>
        <v>0</v>
      </c>
      <c r="AK100" s="172">
        <f>+UE!G97</f>
        <v>0</v>
      </c>
      <c r="AL100" s="172">
        <f>+UE!H97</f>
        <v>0</v>
      </c>
    </row>
    <row r="101" spans="2:38">
      <c r="B101" s="37" t="str">
        <f>UE!B98</f>
        <v>UE094</v>
      </c>
      <c r="C101" s="162" t="str">
        <f>"" &amp; UE!C98</f>
        <v/>
      </c>
      <c r="D101" s="171">
        <f>UE!I98</f>
        <v>0</v>
      </c>
      <c r="E101" s="171">
        <f>IF(UE!I98=0,0,VLOOKUP(UE!I98,Caracteristicas!$B$36:$C$40,2))</f>
        <v>0</v>
      </c>
      <c r="F101" s="171">
        <f>E101*IF(UE!$F98=0,0,VLOOKUP(UE!$F98,Parametros!$B$6:$K$12,4,FALSE))</f>
        <v>0</v>
      </c>
      <c r="G101" s="171">
        <f>E101*IF(UE!$F98=0,0,VLOOKUP(UE!$F98,Parametros!$B$6:$K$12,6,FALSE))</f>
        <v>0</v>
      </c>
      <c r="H101" s="171">
        <f>UE!J98</f>
        <v>0</v>
      </c>
      <c r="I101" s="171">
        <f>IF(UE!J98=0,0,VLOOKUP(UE!J98,Caracteristicas!$B$36:$D$40,3))</f>
        <v>0</v>
      </c>
      <c r="J101" s="171">
        <f>I101*IF(UE!$F98=0,0,VLOOKUP(UE!$F98,Parametros!$B$6:$K$12,4,FALSE))</f>
        <v>0</v>
      </c>
      <c r="K101" s="171">
        <f>I101*IF(UE!$F98=0,0,VLOOKUP(UE!$F98,Parametros!$B$6:$K$12,6,FALSE))</f>
        <v>0</v>
      </c>
      <c r="L101" s="171">
        <f>UE!K98</f>
        <v>0</v>
      </c>
      <c r="M101" s="171">
        <f>IF(UE!K98=0,0,VLOOKUP(UE!K98,Caracteristicas!$B$36:$E$40,4))</f>
        <v>0</v>
      </c>
      <c r="N101" s="171">
        <f>M101*IF(UE!$F98=0,0,VLOOKUP(UE!$F98,Parametros!$B$6:$K$12,4,FALSE))</f>
        <v>0</v>
      </c>
      <c r="O101" s="171">
        <f>M101*IF(UE!$F98=0,0,VLOOKUP(UE!$F98,Parametros!$B$6:$K$12,6,FALSE))</f>
        <v>0</v>
      </c>
      <c r="P101" s="171">
        <f>UE!L98</f>
        <v>0</v>
      </c>
      <c r="Q101" s="171">
        <f>IF(UE!L98=0,0,VLOOKUP(UE!L98,Caracteristicas!$B$36:$H$40,5))</f>
        <v>0</v>
      </c>
      <c r="R101" s="171">
        <f>Q101*IF(UE!$F98=0,0,VLOOKUP(UE!$F98,Parametros!$B$6:$K$12,4,FALSE))</f>
        <v>0</v>
      </c>
      <c r="S101" s="171">
        <f>Q101*IF(UE!$F98=0,0,VLOOKUP(UE!$F98,Parametros!$B$6:$K$12,6,FALSE))</f>
        <v>0</v>
      </c>
      <c r="T101" s="171">
        <f>UE!M98</f>
        <v>0</v>
      </c>
      <c r="U101" s="171">
        <f>IF(UE!M98=0,0,VLOOKUP(UE!M98,Caracteristicas!$B$36:$H$40,6))</f>
        <v>0</v>
      </c>
      <c r="V101" s="171">
        <f>U101*IF(UE!$F98=0,0,VLOOKUP(UE!$F98,Parametros!$B$6:$K$12,4,FALSE))</f>
        <v>0</v>
      </c>
      <c r="W101" s="171">
        <f>U101*IF(UE!$F98=0,0,VLOOKUP(UE!$F98,Parametros!$B$6:$K$12,6,FALSE))</f>
        <v>0</v>
      </c>
      <c r="X101" s="171">
        <f>UE!N98</f>
        <v>0</v>
      </c>
      <c r="Y101" s="171">
        <f>IF(UE!N98=0,0,VLOOKUP(UE!N98,Caracteristicas!$B$36:$H$40,7))</f>
        <v>0</v>
      </c>
      <c r="Z101" s="171">
        <f>Y101*IF(UE!$F98=0,0,VLOOKUP(UE!$F98,Parametros!$B$6:$K$12,4,FALSE))</f>
        <v>0</v>
      </c>
      <c r="AA101" s="171">
        <f>Y101*IF(UE!$F98=0,0,VLOOKUP(UE!$F98,Parametros!$B$6:$K$12,6,FALSE))</f>
        <v>0</v>
      </c>
      <c r="AB101" s="171">
        <f>UE!O98</f>
        <v>0</v>
      </c>
      <c r="AC101" s="171">
        <f>IF(UE!O98=0,0,VLOOKUP(UE!O98,Caracteristicas!$B$36:$I$40,8))</f>
        <v>0</v>
      </c>
      <c r="AD101" s="171">
        <f>AC101*IF(UE!$F98=0,0,VLOOKUP(UE!$F98,Parametros!$B$6:$K$12,4,FALSE))</f>
        <v>0</v>
      </c>
      <c r="AE101" s="171">
        <f>AC101*IF(UE!$F98=0,0,VLOOKUP(UE!$F98,Parametros!$B$6:$K$12,6,FALSE))</f>
        <v>0</v>
      </c>
      <c r="AF101" s="171">
        <f t="shared" si="5"/>
        <v>0</v>
      </c>
      <c r="AG101" s="171">
        <f t="shared" si="6"/>
        <v>0</v>
      </c>
      <c r="AH101" s="171">
        <f t="shared" si="7"/>
        <v>0</v>
      </c>
      <c r="AJ101" s="158">
        <f>+UE!F98</f>
        <v>0</v>
      </c>
      <c r="AK101" s="172">
        <f>+UE!G98</f>
        <v>0</v>
      </c>
      <c r="AL101" s="172">
        <f>+UE!H98</f>
        <v>0</v>
      </c>
    </row>
    <row r="102" spans="2:38">
      <c r="B102" s="37" t="str">
        <f>UE!B99</f>
        <v>UE095</v>
      </c>
      <c r="C102" s="162" t="str">
        <f>"" &amp; UE!C99</f>
        <v/>
      </c>
      <c r="D102" s="171">
        <f>UE!I99</f>
        <v>0</v>
      </c>
      <c r="E102" s="171">
        <f>IF(UE!I99=0,0,VLOOKUP(UE!I99,Caracteristicas!$B$36:$C$40,2))</f>
        <v>0</v>
      </c>
      <c r="F102" s="171">
        <f>E102*IF(UE!$F99=0,0,VLOOKUP(UE!$F99,Parametros!$B$6:$K$12,4,FALSE))</f>
        <v>0</v>
      </c>
      <c r="G102" s="171">
        <f>E102*IF(UE!$F99=0,0,VLOOKUP(UE!$F99,Parametros!$B$6:$K$12,6,FALSE))</f>
        <v>0</v>
      </c>
      <c r="H102" s="171">
        <f>UE!J99</f>
        <v>0</v>
      </c>
      <c r="I102" s="171">
        <f>IF(UE!J99=0,0,VLOOKUP(UE!J99,Caracteristicas!$B$36:$D$40,3))</f>
        <v>0</v>
      </c>
      <c r="J102" s="171">
        <f>I102*IF(UE!$F99=0,0,VLOOKUP(UE!$F99,Parametros!$B$6:$K$12,4,FALSE))</f>
        <v>0</v>
      </c>
      <c r="K102" s="171">
        <f>I102*IF(UE!$F99=0,0,VLOOKUP(UE!$F99,Parametros!$B$6:$K$12,6,FALSE))</f>
        <v>0</v>
      </c>
      <c r="L102" s="171">
        <f>UE!K99</f>
        <v>0</v>
      </c>
      <c r="M102" s="171">
        <f>IF(UE!K99=0,0,VLOOKUP(UE!K99,Caracteristicas!$B$36:$E$40,4))</f>
        <v>0</v>
      </c>
      <c r="N102" s="171">
        <f>M102*IF(UE!$F99=0,0,VLOOKUP(UE!$F99,Parametros!$B$6:$K$12,4,FALSE))</f>
        <v>0</v>
      </c>
      <c r="O102" s="171">
        <f>M102*IF(UE!$F99=0,0,VLOOKUP(UE!$F99,Parametros!$B$6:$K$12,6,FALSE))</f>
        <v>0</v>
      </c>
      <c r="P102" s="171">
        <f>UE!L99</f>
        <v>0</v>
      </c>
      <c r="Q102" s="171">
        <f>IF(UE!L99=0,0,VLOOKUP(UE!L99,Caracteristicas!$B$36:$H$40,5))</f>
        <v>0</v>
      </c>
      <c r="R102" s="171">
        <f>Q102*IF(UE!$F99=0,0,VLOOKUP(UE!$F99,Parametros!$B$6:$K$12,4,FALSE))</f>
        <v>0</v>
      </c>
      <c r="S102" s="171">
        <f>Q102*IF(UE!$F99=0,0,VLOOKUP(UE!$F99,Parametros!$B$6:$K$12,6,FALSE))</f>
        <v>0</v>
      </c>
      <c r="T102" s="171">
        <f>UE!M99</f>
        <v>0</v>
      </c>
      <c r="U102" s="171">
        <f>IF(UE!M99=0,0,VLOOKUP(UE!M99,Caracteristicas!$B$36:$H$40,6))</f>
        <v>0</v>
      </c>
      <c r="V102" s="171">
        <f>U102*IF(UE!$F99=0,0,VLOOKUP(UE!$F99,Parametros!$B$6:$K$12,4,FALSE))</f>
        <v>0</v>
      </c>
      <c r="W102" s="171">
        <f>U102*IF(UE!$F99=0,0,VLOOKUP(UE!$F99,Parametros!$B$6:$K$12,6,FALSE))</f>
        <v>0</v>
      </c>
      <c r="X102" s="171">
        <f>UE!N99</f>
        <v>0</v>
      </c>
      <c r="Y102" s="171">
        <f>IF(UE!N99=0,0,VLOOKUP(UE!N99,Caracteristicas!$B$36:$H$40,7))</f>
        <v>0</v>
      </c>
      <c r="Z102" s="171">
        <f>Y102*IF(UE!$F99=0,0,VLOOKUP(UE!$F99,Parametros!$B$6:$K$12,4,FALSE))</f>
        <v>0</v>
      </c>
      <c r="AA102" s="171">
        <f>Y102*IF(UE!$F99=0,0,VLOOKUP(UE!$F99,Parametros!$B$6:$K$12,6,FALSE))</f>
        <v>0</v>
      </c>
      <c r="AB102" s="171">
        <f>UE!O99</f>
        <v>0</v>
      </c>
      <c r="AC102" s="171">
        <f>IF(UE!O99=0,0,VLOOKUP(UE!O99,Caracteristicas!$B$36:$I$40,8))</f>
        <v>0</v>
      </c>
      <c r="AD102" s="171">
        <f>AC102*IF(UE!$F99=0,0,VLOOKUP(UE!$F99,Parametros!$B$6:$K$12,4,FALSE))</f>
        <v>0</v>
      </c>
      <c r="AE102" s="171">
        <f>AC102*IF(UE!$F99=0,0,VLOOKUP(UE!$F99,Parametros!$B$6:$K$12,6,FALSE))</f>
        <v>0</v>
      </c>
      <c r="AF102" s="171">
        <f t="shared" si="5"/>
        <v>0</v>
      </c>
      <c r="AG102" s="171">
        <f t="shared" si="6"/>
        <v>0</v>
      </c>
      <c r="AH102" s="171">
        <f t="shared" si="7"/>
        <v>0</v>
      </c>
      <c r="AJ102" s="158">
        <f>+UE!F99</f>
        <v>0</v>
      </c>
      <c r="AK102" s="172">
        <f>+UE!G99</f>
        <v>0</v>
      </c>
      <c r="AL102" s="172">
        <f>+UE!H99</f>
        <v>0</v>
      </c>
    </row>
    <row r="103" spans="2:38">
      <c r="B103" s="37" t="str">
        <f>UE!B100</f>
        <v>UE096</v>
      </c>
      <c r="C103" s="162" t="str">
        <f>"" &amp; UE!C100</f>
        <v/>
      </c>
      <c r="D103" s="171">
        <f>UE!I100</f>
        <v>0</v>
      </c>
      <c r="E103" s="171">
        <f>IF(UE!I100=0,0,VLOOKUP(UE!I100,Caracteristicas!$B$36:$C$40,2))</f>
        <v>0</v>
      </c>
      <c r="F103" s="171">
        <f>E103*IF(UE!$F100=0,0,VLOOKUP(UE!$F100,Parametros!$B$6:$K$12,4,FALSE))</f>
        <v>0</v>
      </c>
      <c r="G103" s="171">
        <f>E103*IF(UE!$F100=0,0,VLOOKUP(UE!$F100,Parametros!$B$6:$K$12,6,FALSE))</f>
        <v>0</v>
      </c>
      <c r="H103" s="171">
        <f>UE!J100</f>
        <v>0</v>
      </c>
      <c r="I103" s="171">
        <f>IF(UE!J100=0,0,VLOOKUP(UE!J100,Caracteristicas!$B$36:$D$40,3))</f>
        <v>0</v>
      </c>
      <c r="J103" s="171">
        <f>I103*IF(UE!$F100=0,0,VLOOKUP(UE!$F100,Parametros!$B$6:$K$12,4,FALSE))</f>
        <v>0</v>
      </c>
      <c r="K103" s="171">
        <f>I103*IF(UE!$F100=0,0,VLOOKUP(UE!$F100,Parametros!$B$6:$K$12,6,FALSE))</f>
        <v>0</v>
      </c>
      <c r="L103" s="171">
        <f>UE!K100</f>
        <v>0</v>
      </c>
      <c r="M103" s="171">
        <f>IF(UE!K100=0,0,VLOOKUP(UE!K100,Caracteristicas!$B$36:$E$40,4))</f>
        <v>0</v>
      </c>
      <c r="N103" s="171">
        <f>M103*IF(UE!$F100=0,0,VLOOKUP(UE!$F100,Parametros!$B$6:$K$12,4,FALSE))</f>
        <v>0</v>
      </c>
      <c r="O103" s="171">
        <f>M103*IF(UE!$F100=0,0,VLOOKUP(UE!$F100,Parametros!$B$6:$K$12,6,FALSE))</f>
        <v>0</v>
      </c>
      <c r="P103" s="171">
        <f>UE!L100</f>
        <v>0</v>
      </c>
      <c r="Q103" s="171">
        <f>IF(UE!L100=0,0,VLOOKUP(UE!L100,Caracteristicas!$B$36:$H$40,5))</f>
        <v>0</v>
      </c>
      <c r="R103" s="171">
        <f>Q103*IF(UE!$F100=0,0,VLOOKUP(UE!$F100,Parametros!$B$6:$K$12,4,FALSE))</f>
        <v>0</v>
      </c>
      <c r="S103" s="171">
        <f>Q103*IF(UE!$F100=0,0,VLOOKUP(UE!$F100,Parametros!$B$6:$K$12,6,FALSE))</f>
        <v>0</v>
      </c>
      <c r="T103" s="171">
        <f>UE!M100</f>
        <v>0</v>
      </c>
      <c r="U103" s="171">
        <f>IF(UE!M100=0,0,VLOOKUP(UE!M100,Caracteristicas!$B$36:$H$40,6))</f>
        <v>0</v>
      </c>
      <c r="V103" s="171">
        <f>U103*IF(UE!$F100=0,0,VLOOKUP(UE!$F100,Parametros!$B$6:$K$12,4,FALSE))</f>
        <v>0</v>
      </c>
      <c r="W103" s="171">
        <f>U103*IF(UE!$F100=0,0,VLOOKUP(UE!$F100,Parametros!$B$6:$K$12,6,FALSE))</f>
        <v>0</v>
      </c>
      <c r="X103" s="171">
        <f>UE!N100</f>
        <v>0</v>
      </c>
      <c r="Y103" s="171">
        <f>IF(UE!N100=0,0,VLOOKUP(UE!N100,Caracteristicas!$B$36:$H$40,7))</f>
        <v>0</v>
      </c>
      <c r="Z103" s="171">
        <f>Y103*IF(UE!$F100=0,0,VLOOKUP(UE!$F100,Parametros!$B$6:$K$12,4,FALSE))</f>
        <v>0</v>
      </c>
      <c r="AA103" s="171">
        <f>Y103*IF(UE!$F100=0,0,VLOOKUP(UE!$F100,Parametros!$B$6:$K$12,6,FALSE))</f>
        <v>0</v>
      </c>
      <c r="AB103" s="171">
        <f>UE!O100</f>
        <v>0</v>
      </c>
      <c r="AC103" s="171">
        <f>IF(UE!O100=0,0,VLOOKUP(UE!O100,Caracteristicas!$B$36:$I$40,8))</f>
        <v>0</v>
      </c>
      <c r="AD103" s="171">
        <f>AC103*IF(UE!$F100=0,0,VLOOKUP(UE!$F100,Parametros!$B$6:$K$12,4,FALSE))</f>
        <v>0</v>
      </c>
      <c r="AE103" s="171">
        <f>AC103*IF(UE!$F100=0,0,VLOOKUP(UE!$F100,Parametros!$B$6:$K$12,6,FALSE))</f>
        <v>0</v>
      </c>
      <c r="AF103" s="171">
        <f t="shared" si="5"/>
        <v>0</v>
      </c>
      <c r="AG103" s="171">
        <f t="shared" si="6"/>
        <v>0</v>
      </c>
      <c r="AH103" s="171">
        <f t="shared" si="7"/>
        <v>0</v>
      </c>
      <c r="AJ103" s="158">
        <f>+UE!F100</f>
        <v>0</v>
      </c>
      <c r="AK103" s="172">
        <f>+UE!G100</f>
        <v>0</v>
      </c>
      <c r="AL103" s="172">
        <f>+UE!H100</f>
        <v>0</v>
      </c>
    </row>
    <row r="104" spans="2:38">
      <c r="B104" s="37" t="str">
        <f>UE!B101</f>
        <v>UE097</v>
      </c>
      <c r="C104" s="162" t="str">
        <f>"" &amp; UE!C101</f>
        <v/>
      </c>
      <c r="D104" s="171">
        <f>UE!I101</f>
        <v>0</v>
      </c>
      <c r="E104" s="171">
        <f>IF(UE!I101=0,0,VLOOKUP(UE!I101,Caracteristicas!$B$36:$C$40,2))</f>
        <v>0</v>
      </c>
      <c r="F104" s="171">
        <f>E104*IF(UE!$F101=0,0,VLOOKUP(UE!$F101,Parametros!$B$6:$K$12,4,FALSE))</f>
        <v>0</v>
      </c>
      <c r="G104" s="171">
        <f>E104*IF(UE!$F101=0,0,VLOOKUP(UE!$F101,Parametros!$B$6:$K$12,6,FALSE))</f>
        <v>0</v>
      </c>
      <c r="H104" s="171">
        <f>UE!J101</f>
        <v>0</v>
      </c>
      <c r="I104" s="171">
        <f>IF(UE!J101=0,0,VLOOKUP(UE!J101,Caracteristicas!$B$36:$D$40,3))</f>
        <v>0</v>
      </c>
      <c r="J104" s="171">
        <f>I104*IF(UE!$F101=0,0,VLOOKUP(UE!$F101,Parametros!$B$6:$K$12,4,FALSE))</f>
        <v>0</v>
      </c>
      <c r="K104" s="171">
        <f>I104*IF(UE!$F101=0,0,VLOOKUP(UE!$F101,Parametros!$B$6:$K$12,6,FALSE))</f>
        <v>0</v>
      </c>
      <c r="L104" s="171">
        <f>UE!K101</f>
        <v>0</v>
      </c>
      <c r="M104" s="171">
        <f>IF(UE!K101=0,0,VLOOKUP(UE!K101,Caracteristicas!$B$36:$E$40,4))</f>
        <v>0</v>
      </c>
      <c r="N104" s="171">
        <f>M104*IF(UE!$F101=0,0,VLOOKUP(UE!$F101,Parametros!$B$6:$K$12,4,FALSE))</f>
        <v>0</v>
      </c>
      <c r="O104" s="171">
        <f>M104*IF(UE!$F101=0,0,VLOOKUP(UE!$F101,Parametros!$B$6:$K$12,6,FALSE))</f>
        <v>0</v>
      </c>
      <c r="P104" s="171">
        <f>UE!L101</f>
        <v>0</v>
      </c>
      <c r="Q104" s="171">
        <f>IF(UE!L101=0,0,VLOOKUP(UE!L101,Caracteristicas!$B$36:$H$40,5))</f>
        <v>0</v>
      </c>
      <c r="R104" s="171">
        <f>Q104*IF(UE!$F101=0,0,VLOOKUP(UE!$F101,Parametros!$B$6:$K$12,4,FALSE))</f>
        <v>0</v>
      </c>
      <c r="S104" s="171">
        <f>Q104*IF(UE!$F101=0,0,VLOOKUP(UE!$F101,Parametros!$B$6:$K$12,6,FALSE))</f>
        <v>0</v>
      </c>
      <c r="T104" s="171">
        <f>UE!M101</f>
        <v>0</v>
      </c>
      <c r="U104" s="171">
        <f>IF(UE!M101=0,0,VLOOKUP(UE!M101,Caracteristicas!$B$36:$H$40,6))</f>
        <v>0</v>
      </c>
      <c r="V104" s="171">
        <f>U104*IF(UE!$F101=0,0,VLOOKUP(UE!$F101,Parametros!$B$6:$K$12,4,FALSE))</f>
        <v>0</v>
      </c>
      <c r="W104" s="171">
        <f>U104*IF(UE!$F101=0,0,VLOOKUP(UE!$F101,Parametros!$B$6:$K$12,6,FALSE))</f>
        <v>0</v>
      </c>
      <c r="X104" s="171">
        <f>UE!N101</f>
        <v>0</v>
      </c>
      <c r="Y104" s="171">
        <f>IF(UE!N101=0,0,VLOOKUP(UE!N101,Caracteristicas!$B$36:$H$40,7))</f>
        <v>0</v>
      </c>
      <c r="Z104" s="171">
        <f>Y104*IF(UE!$F101=0,0,VLOOKUP(UE!$F101,Parametros!$B$6:$K$12,4,FALSE))</f>
        <v>0</v>
      </c>
      <c r="AA104" s="171">
        <f>Y104*IF(UE!$F101=0,0,VLOOKUP(UE!$F101,Parametros!$B$6:$K$12,6,FALSE))</f>
        <v>0</v>
      </c>
      <c r="AB104" s="171">
        <f>UE!O101</f>
        <v>0</v>
      </c>
      <c r="AC104" s="171">
        <f>IF(UE!O101=0,0,VLOOKUP(UE!O101,Caracteristicas!$B$36:$I$40,8))</f>
        <v>0</v>
      </c>
      <c r="AD104" s="171">
        <f>AC104*IF(UE!$F101=0,0,VLOOKUP(UE!$F101,Parametros!$B$6:$K$12,4,FALSE))</f>
        <v>0</v>
      </c>
      <c r="AE104" s="171">
        <f>AC104*IF(UE!$F101=0,0,VLOOKUP(UE!$F101,Parametros!$B$6:$K$12,6,FALSE))</f>
        <v>0</v>
      </c>
      <c r="AF104" s="171">
        <f t="shared" si="5"/>
        <v>0</v>
      </c>
      <c r="AG104" s="171">
        <f t="shared" si="6"/>
        <v>0</v>
      </c>
      <c r="AH104" s="171">
        <f t="shared" si="7"/>
        <v>0</v>
      </c>
      <c r="AJ104" s="158">
        <f>+UE!F101</f>
        <v>0</v>
      </c>
      <c r="AK104" s="172">
        <f>+UE!G101</f>
        <v>0</v>
      </c>
      <c r="AL104" s="172">
        <f>+UE!H101</f>
        <v>0</v>
      </c>
    </row>
    <row r="105" spans="2:38">
      <c r="B105" s="37" t="str">
        <f>UE!B102</f>
        <v>UE098</v>
      </c>
      <c r="C105" s="162" t="str">
        <f>"" &amp; UE!C102</f>
        <v/>
      </c>
      <c r="D105" s="171">
        <f>UE!I102</f>
        <v>0</v>
      </c>
      <c r="E105" s="171">
        <f>IF(UE!I102=0,0,VLOOKUP(UE!I102,Caracteristicas!$B$36:$C$40,2))</f>
        <v>0</v>
      </c>
      <c r="F105" s="171">
        <f>E105*IF(UE!$F102=0,0,VLOOKUP(UE!$F102,Parametros!$B$6:$K$12,4,FALSE))</f>
        <v>0</v>
      </c>
      <c r="G105" s="171">
        <f>E105*IF(UE!$F102=0,0,VLOOKUP(UE!$F102,Parametros!$B$6:$K$12,6,FALSE))</f>
        <v>0</v>
      </c>
      <c r="H105" s="171">
        <f>UE!J102</f>
        <v>0</v>
      </c>
      <c r="I105" s="171">
        <f>IF(UE!J102=0,0,VLOOKUP(UE!J102,Caracteristicas!$B$36:$D$40,3))</f>
        <v>0</v>
      </c>
      <c r="J105" s="171">
        <f>I105*IF(UE!$F102=0,0,VLOOKUP(UE!$F102,Parametros!$B$6:$K$12,4,FALSE))</f>
        <v>0</v>
      </c>
      <c r="K105" s="171">
        <f>I105*IF(UE!$F102=0,0,VLOOKUP(UE!$F102,Parametros!$B$6:$K$12,6,FALSE))</f>
        <v>0</v>
      </c>
      <c r="L105" s="171">
        <f>UE!K102</f>
        <v>0</v>
      </c>
      <c r="M105" s="171">
        <f>IF(UE!K102=0,0,VLOOKUP(UE!K102,Caracteristicas!$B$36:$E$40,4))</f>
        <v>0</v>
      </c>
      <c r="N105" s="171">
        <f>M105*IF(UE!$F102=0,0,VLOOKUP(UE!$F102,Parametros!$B$6:$K$12,4,FALSE))</f>
        <v>0</v>
      </c>
      <c r="O105" s="171">
        <f>M105*IF(UE!$F102=0,0,VLOOKUP(UE!$F102,Parametros!$B$6:$K$12,6,FALSE))</f>
        <v>0</v>
      </c>
      <c r="P105" s="171">
        <f>UE!L102</f>
        <v>0</v>
      </c>
      <c r="Q105" s="171">
        <f>IF(UE!L102=0,0,VLOOKUP(UE!L102,Caracteristicas!$B$36:$H$40,5))</f>
        <v>0</v>
      </c>
      <c r="R105" s="171">
        <f>Q105*IF(UE!$F102=0,0,VLOOKUP(UE!$F102,Parametros!$B$6:$K$12,4,FALSE))</f>
        <v>0</v>
      </c>
      <c r="S105" s="171">
        <f>Q105*IF(UE!$F102=0,0,VLOOKUP(UE!$F102,Parametros!$B$6:$K$12,6,FALSE))</f>
        <v>0</v>
      </c>
      <c r="T105" s="171">
        <f>UE!M102</f>
        <v>0</v>
      </c>
      <c r="U105" s="171">
        <f>IF(UE!M102=0,0,VLOOKUP(UE!M102,Caracteristicas!$B$36:$H$40,6))</f>
        <v>0</v>
      </c>
      <c r="V105" s="171">
        <f>U105*IF(UE!$F102=0,0,VLOOKUP(UE!$F102,Parametros!$B$6:$K$12,4,FALSE))</f>
        <v>0</v>
      </c>
      <c r="W105" s="171">
        <f>U105*IF(UE!$F102=0,0,VLOOKUP(UE!$F102,Parametros!$B$6:$K$12,6,FALSE))</f>
        <v>0</v>
      </c>
      <c r="X105" s="171">
        <f>UE!N102</f>
        <v>0</v>
      </c>
      <c r="Y105" s="171">
        <f>IF(UE!N102=0,0,VLOOKUP(UE!N102,Caracteristicas!$B$36:$H$40,7))</f>
        <v>0</v>
      </c>
      <c r="Z105" s="171">
        <f>Y105*IF(UE!$F102=0,0,VLOOKUP(UE!$F102,Parametros!$B$6:$K$12,4,FALSE))</f>
        <v>0</v>
      </c>
      <c r="AA105" s="171">
        <f>Y105*IF(UE!$F102=0,0,VLOOKUP(UE!$F102,Parametros!$B$6:$K$12,6,FALSE))</f>
        <v>0</v>
      </c>
      <c r="AB105" s="171">
        <f>UE!O102</f>
        <v>0</v>
      </c>
      <c r="AC105" s="171">
        <f>IF(UE!O102=0,0,VLOOKUP(UE!O102,Caracteristicas!$B$36:$I$40,8))</f>
        <v>0</v>
      </c>
      <c r="AD105" s="171">
        <f>AC105*IF(UE!$F102=0,0,VLOOKUP(UE!$F102,Parametros!$B$6:$K$12,4,FALSE))</f>
        <v>0</v>
      </c>
      <c r="AE105" s="171">
        <f>AC105*IF(UE!$F102=0,0,VLOOKUP(UE!$F102,Parametros!$B$6:$K$12,6,FALSE))</f>
        <v>0</v>
      </c>
      <c r="AF105" s="171">
        <f t="shared" si="5"/>
        <v>0</v>
      </c>
      <c r="AG105" s="171">
        <f t="shared" si="6"/>
        <v>0</v>
      </c>
      <c r="AH105" s="171">
        <f t="shared" si="7"/>
        <v>0</v>
      </c>
      <c r="AJ105" s="158">
        <f>+UE!F102</f>
        <v>0</v>
      </c>
      <c r="AK105" s="172">
        <f>+UE!G102</f>
        <v>0</v>
      </c>
      <c r="AL105" s="172">
        <f>+UE!H102</f>
        <v>0</v>
      </c>
    </row>
    <row r="106" spans="2:38">
      <c r="B106" s="37" t="str">
        <f>UE!B103</f>
        <v>UE099</v>
      </c>
      <c r="C106" s="162" t="str">
        <f>"" &amp; UE!C103</f>
        <v/>
      </c>
      <c r="D106" s="171">
        <f>UE!I103</f>
        <v>0</v>
      </c>
      <c r="E106" s="171">
        <f>IF(UE!I103=0,0,VLOOKUP(UE!I103,Caracteristicas!$B$36:$C$40,2))</f>
        <v>0</v>
      </c>
      <c r="F106" s="171">
        <f>E106*IF(UE!$F103=0,0,VLOOKUP(UE!$F103,Parametros!$B$6:$K$12,4,FALSE))</f>
        <v>0</v>
      </c>
      <c r="G106" s="171">
        <f>E106*IF(UE!$F103=0,0,VLOOKUP(UE!$F103,Parametros!$B$6:$K$12,6,FALSE))</f>
        <v>0</v>
      </c>
      <c r="H106" s="171">
        <f>UE!J103</f>
        <v>0</v>
      </c>
      <c r="I106" s="171">
        <f>IF(UE!J103=0,0,VLOOKUP(UE!J103,Caracteristicas!$B$36:$D$40,3))</f>
        <v>0</v>
      </c>
      <c r="J106" s="171">
        <f>I106*IF(UE!$F103=0,0,VLOOKUP(UE!$F103,Parametros!$B$6:$K$12,4,FALSE))</f>
        <v>0</v>
      </c>
      <c r="K106" s="171">
        <f>I106*IF(UE!$F103=0,0,VLOOKUP(UE!$F103,Parametros!$B$6:$K$12,6,FALSE))</f>
        <v>0</v>
      </c>
      <c r="L106" s="171">
        <f>UE!K103</f>
        <v>0</v>
      </c>
      <c r="M106" s="171">
        <f>IF(UE!K103=0,0,VLOOKUP(UE!K103,Caracteristicas!$B$36:$E$40,4))</f>
        <v>0</v>
      </c>
      <c r="N106" s="171">
        <f>M106*IF(UE!$F103=0,0,VLOOKUP(UE!$F103,Parametros!$B$6:$K$12,4,FALSE))</f>
        <v>0</v>
      </c>
      <c r="O106" s="171">
        <f>M106*IF(UE!$F103=0,0,VLOOKUP(UE!$F103,Parametros!$B$6:$K$12,6,FALSE))</f>
        <v>0</v>
      </c>
      <c r="P106" s="171">
        <f>UE!L103</f>
        <v>0</v>
      </c>
      <c r="Q106" s="171">
        <f>IF(UE!L103=0,0,VLOOKUP(UE!L103,Caracteristicas!$B$36:$H$40,5))</f>
        <v>0</v>
      </c>
      <c r="R106" s="171">
        <f>Q106*IF(UE!$F103=0,0,VLOOKUP(UE!$F103,Parametros!$B$6:$K$12,4,FALSE))</f>
        <v>0</v>
      </c>
      <c r="S106" s="171">
        <f>Q106*IF(UE!$F103=0,0,VLOOKUP(UE!$F103,Parametros!$B$6:$K$12,6,FALSE))</f>
        <v>0</v>
      </c>
      <c r="T106" s="171">
        <f>UE!M103</f>
        <v>0</v>
      </c>
      <c r="U106" s="171">
        <f>IF(UE!M103=0,0,VLOOKUP(UE!M103,Caracteristicas!$B$36:$H$40,6))</f>
        <v>0</v>
      </c>
      <c r="V106" s="171">
        <f>U106*IF(UE!$F103=0,0,VLOOKUP(UE!$F103,Parametros!$B$6:$K$12,4,FALSE))</f>
        <v>0</v>
      </c>
      <c r="W106" s="171">
        <f>U106*IF(UE!$F103=0,0,VLOOKUP(UE!$F103,Parametros!$B$6:$K$12,6,FALSE))</f>
        <v>0</v>
      </c>
      <c r="X106" s="171">
        <f>UE!N103</f>
        <v>0</v>
      </c>
      <c r="Y106" s="171">
        <f>IF(UE!N103=0,0,VLOOKUP(UE!N103,Caracteristicas!$B$36:$H$40,7))</f>
        <v>0</v>
      </c>
      <c r="Z106" s="171">
        <f>Y106*IF(UE!$F103=0,0,VLOOKUP(UE!$F103,Parametros!$B$6:$K$12,4,FALSE))</f>
        <v>0</v>
      </c>
      <c r="AA106" s="171">
        <f>Y106*IF(UE!$F103=0,0,VLOOKUP(UE!$F103,Parametros!$B$6:$K$12,6,FALSE))</f>
        <v>0</v>
      </c>
      <c r="AB106" s="171">
        <f>UE!O103</f>
        <v>0</v>
      </c>
      <c r="AC106" s="171">
        <f>IF(UE!O103=0,0,VLOOKUP(UE!O103,Caracteristicas!$B$36:$I$40,8))</f>
        <v>0</v>
      </c>
      <c r="AD106" s="171">
        <f>AC106*IF(UE!$F103=0,0,VLOOKUP(UE!$F103,Parametros!$B$6:$K$12,4,FALSE))</f>
        <v>0</v>
      </c>
      <c r="AE106" s="171">
        <f>AC106*IF(UE!$F103=0,0,VLOOKUP(UE!$F103,Parametros!$B$6:$K$12,6,FALSE))</f>
        <v>0</v>
      </c>
      <c r="AF106" s="171">
        <f t="shared" si="5"/>
        <v>0</v>
      </c>
      <c r="AG106" s="171">
        <f t="shared" si="6"/>
        <v>0</v>
      </c>
      <c r="AH106" s="171">
        <f t="shared" si="7"/>
        <v>0</v>
      </c>
      <c r="AJ106" s="158">
        <f>+UE!F103</f>
        <v>0</v>
      </c>
      <c r="AK106" s="172">
        <f>+UE!G103</f>
        <v>0</v>
      </c>
      <c r="AL106" s="172">
        <f>+UE!H103</f>
        <v>0</v>
      </c>
    </row>
    <row r="107" spans="2:38">
      <c r="B107" s="37" t="str">
        <f>UE!B104</f>
        <v>UE100</v>
      </c>
      <c r="C107" s="162" t="str">
        <f>"" &amp; UE!C104</f>
        <v/>
      </c>
      <c r="D107" s="171">
        <f>UE!I104</f>
        <v>0</v>
      </c>
      <c r="E107" s="171">
        <f>IF(UE!I104=0,0,VLOOKUP(UE!I104,Caracteristicas!$B$36:$C$40,2))</f>
        <v>0</v>
      </c>
      <c r="F107" s="171">
        <f>E107*IF(UE!$F104=0,0,VLOOKUP(UE!$F104,Parametros!$B$6:$K$12,4,FALSE))</f>
        <v>0</v>
      </c>
      <c r="G107" s="171">
        <f>E107*IF(UE!$F104=0,0,VLOOKUP(UE!$F104,Parametros!$B$6:$K$12,6,FALSE))</f>
        <v>0</v>
      </c>
      <c r="H107" s="171">
        <f>UE!J104</f>
        <v>0</v>
      </c>
      <c r="I107" s="171">
        <f>IF(UE!J104=0,0,VLOOKUP(UE!J104,Caracteristicas!$B$36:$D$40,3))</f>
        <v>0</v>
      </c>
      <c r="J107" s="171">
        <f>I107*IF(UE!$F104=0,0,VLOOKUP(UE!$F104,Parametros!$B$6:$K$12,4,FALSE))</f>
        <v>0</v>
      </c>
      <c r="K107" s="171">
        <f>I107*IF(UE!$F104=0,0,VLOOKUP(UE!$F104,Parametros!$B$6:$K$12,6,FALSE))</f>
        <v>0</v>
      </c>
      <c r="L107" s="171">
        <f>UE!K104</f>
        <v>0</v>
      </c>
      <c r="M107" s="171">
        <f>IF(UE!K104=0,0,VLOOKUP(UE!K104,Caracteristicas!$B$36:$E$40,4))</f>
        <v>0</v>
      </c>
      <c r="N107" s="171">
        <f>M107*IF(UE!$F104=0,0,VLOOKUP(UE!$F104,Parametros!$B$6:$K$12,4,FALSE))</f>
        <v>0</v>
      </c>
      <c r="O107" s="171">
        <f>M107*IF(UE!$F104=0,0,VLOOKUP(UE!$F104,Parametros!$B$6:$K$12,6,FALSE))</f>
        <v>0</v>
      </c>
      <c r="P107" s="171">
        <f>UE!L104</f>
        <v>0</v>
      </c>
      <c r="Q107" s="171">
        <f>IF(UE!L104=0,0,VLOOKUP(UE!L104,Caracteristicas!$B$36:$H$40,5))</f>
        <v>0</v>
      </c>
      <c r="R107" s="171">
        <f>Q107*IF(UE!$F104=0,0,VLOOKUP(UE!$F104,Parametros!$B$6:$K$12,4,FALSE))</f>
        <v>0</v>
      </c>
      <c r="S107" s="171">
        <f>Q107*IF(UE!$F104=0,0,VLOOKUP(UE!$F104,Parametros!$B$6:$K$12,6,FALSE))</f>
        <v>0</v>
      </c>
      <c r="T107" s="171">
        <f>UE!M104</f>
        <v>0</v>
      </c>
      <c r="U107" s="171">
        <f>IF(UE!M104=0,0,VLOOKUP(UE!M104,Caracteristicas!$B$36:$H$40,6))</f>
        <v>0</v>
      </c>
      <c r="V107" s="171">
        <f>U107*IF(UE!$F104=0,0,VLOOKUP(UE!$F104,Parametros!$B$6:$K$12,4,FALSE))</f>
        <v>0</v>
      </c>
      <c r="W107" s="171">
        <f>U107*IF(UE!$F104=0,0,VLOOKUP(UE!$F104,Parametros!$B$6:$K$12,6,FALSE))</f>
        <v>0</v>
      </c>
      <c r="X107" s="171">
        <f>UE!N104</f>
        <v>0</v>
      </c>
      <c r="Y107" s="171">
        <f>IF(UE!N104=0,0,VLOOKUP(UE!N104,Caracteristicas!$B$36:$H$40,7))</f>
        <v>0</v>
      </c>
      <c r="Z107" s="171">
        <f>Y107*IF(UE!$F104=0,0,VLOOKUP(UE!$F104,Parametros!$B$6:$K$12,4,FALSE))</f>
        <v>0</v>
      </c>
      <c r="AA107" s="171">
        <f>Y107*IF(UE!$F104=0,0,VLOOKUP(UE!$F104,Parametros!$B$6:$K$12,6,FALSE))</f>
        <v>0</v>
      </c>
      <c r="AB107" s="171">
        <f>UE!O104</f>
        <v>0</v>
      </c>
      <c r="AC107" s="171">
        <f>IF(UE!O104=0,0,VLOOKUP(UE!O104,Caracteristicas!$B$36:$I$40,8))</f>
        <v>0</v>
      </c>
      <c r="AD107" s="171">
        <f>AC107*IF(UE!$F104=0,0,VLOOKUP(UE!$F104,Parametros!$B$6:$K$12,4,FALSE))</f>
        <v>0</v>
      </c>
      <c r="AE107" s="171">
        <f>AC107*IF(UE!$F104=0,0,VLOOKUP(UE!$F104,Parametros!$B$6:$K$12,6,FALSE))</f>
        <v>0</v>
      </c>
      <c r="AF107" s="171">
        <f t="shared" si="5"/>
        <v>0</v>
      </c>
      <c r="AG107" s="171">
        <f t="shared" si="6"/>
        <v>0</v>
      </c>
      <c r="AH107" s="171">
        <f t="shared" si="7"/>
        <v>0</v>
      </c>
      <c r="AJ107" s="158">
        <f>+UE!F104</f>
        <v>0</v>
      </c>
      <c r="AK107" s="172">
        <f>+UE!G104</f>
        <v>0</v>
      </c>
      <c r="AL107" s="172">
        <f>+UE!H104</f>
        <v>0</v>
      </c>
    </row>
    <row r="108" spans="2:38">
      <c r="B108" s="37" t="str">
        <f>UE!B105</f>
        <v>UE101</v>
      </c>
      <c r="C108" s="162" t="str">
        <f>"" &amp; UE!C105</f>
        <v/>
      </c>
      <c r="D108" s="171">
        <f>UE!I105</f>
        <v>0</v>
      </c>
      <c r="E108" s="171">
        <f>IF(UE!I105=0,0,VLOOKUP(UE!I105,Caracteristicas!$B$36:$C$40,2))</f>
        <v>0</v>
      </c>
      <c r="F108" s="171">
        <f>E108*IF(UE!$F105=0,0,VLOOKUP(UE!$F105,Parametros!$B$6:$K$12,4,FALSE))</f>
        <v>0</v>
      </c>
      <c r="G108" s="171">
        <f>E108*IF(UE!$F105=0,0,VLOOKUP(UE!$F105,Parametros!$B$6:$K$12,6,FALSE))</f>
        <v>0</v>
      </c>
      <c r="H108" s="171">
        <f>UE!J105</f>
        <v>0</v>
      </c>
      <c r="I108" s="171">
        <f>IF(UE!J105=0,0,VLOOKUP(UE!J105,Caracteristicas!$B$36:$D$40,3))</f>
        <v>0</v>
      </c>
      <c r="J108" s="171">
        <f>I108*IF(UE!$F105=0,0,VLOOKUP(UE!$F105,Parametros!$B$6:$K$12,4,FALSE))</f>
        <v>0</v>
      </c>
      <c r="K108" s="171">
        <f>I108*IF(UE!$F105=0,0,VLOOKUP(UE!$F105,Parametros!$B$6:$K$12,6,FALSE))</f>
        <v>0</v>
      </c>
      <c r="L108" s="171">
        <f>UE!K105</f>
        <v>0</v>
      </c>
      <c r="M108" s="171">
        <f>IF(UE!K105=0,0,VLOOKUP(UE!K105,Caracteristicas!$B$36:$E$40,4))</f>
        <v>0</v>
      </c>
      <c r="N108" s="171">
        <f>M108*IF(UE!$F105=0,0,VLOOKUP(UE!$F105,Parametros!$B$6:$K$12,4,FALSE))</f>
        <v>0</v>
      </c>
      <c r="O108" s="171">
        <f>M108*IF(UE!$F105=0,0,VLOOKUP(UE!$F105,Parametros!$B$6:$K$12,6,FALSE))</f>
        <v>0</v>
      </c>
      <c r="P108" s="171">
        <f>UE!L105</f>
        <v>0</v>
      </c>
      <c r="Q108" s="171">
        <f>IF(UE!L105=0,0,VLOOKUP(UE!L105,Caracteristicas!$B$36:$H$40,5))</f>
        <v>0</v>
      </c>
      <c r="R108" s="171">
        <f>Q108*IF(UE!$F105=0,0,VLOOKUP(UE!$F105,Parametros!$B$6:$K$12,4,FALSE))</f>
        <v>0</v>
      </c>
      <c r="S108" s="171">
        <f>Q108*IF(UE!$F105=0,0,VLOOKUP(UE!$F105,Parametros!$B$6:$K$12,6,FALSE))</f>
        <v>0</v>
      </c>
      <c r="T108" s="171">
        <f>UE!M105</f>
        <v>0</v>
      </c>
      <c r="U108" s="171">
        <f>IF(UE!M105=0,0,VLOOKUP(UE!M105,Caracteristicas!$B$36:$H$40,6))</f>
        <v>0</v>
      </c>
      <c r="V108" s="171">
        <f>U108*IF(UE!$F105=0,0,VLOOKUP(UE!$F105,Parametros!$B$6:$K$12,4,FALSE))</f>
        <v>0</v>
      </c>
      <c r="W108" s="171">
        <f>U108*IF(UE!$F105=0,0,VLOOKUP(UE!$F105,Parametros!$B$6:$K$12,6,FALSE))</f>
        <v>0</v>
      </c>
      <c r="X108" s="171">
        <f>UE!N105</f>
        <v>0</v>
      </c>
      <c r="Y108" s="171">
        <f>IF(UE!N105=0,0,VLOOKUP(UE!N105,Caracteristicas!$B$36:$H$40,7))</f>
        <v>0</v>
      </c>
      <c r="Z108" s="171">
        <f>Y108*IF(UE!$F105=0,0,VLOOKUP(UE!$F105,Parametros!$B$6:$K$12,4,FALSE))</f>
        <v>0</v>
      </c>
      <c r="AA108" s="171">
        <f>Y108*IF(UE!$F105=0,0,VLOOKUP(UE!$F105,Parametros!$B$6:$K$12,6,FALSE))</f>
        <v>0</v>
      </c>
      <c r="AB108" s="171">
        <f>UE!O105</f>
        <v>0</v>
      </c>
      <c r="AC108" s="171">
        <f>IF(UE!O105=0,0,VLOOKUP(UE!O105,Caracteristicas!$B$36:$I$40,8))</f>
        <v>0</v>
      </c>
      <c r="AD108" s="171">
        <f>AC108*IF(UE!$F105=0,0,VLOOKUP(UE!$F105,Parametros!$B$6:$K$12,4,FALSE))</f>
        <v>0</v>
      </c>
      <c r="AE108" s="171">
        <f>AC108*IF(UE!$F105=0,0,VLOOKUP(UE!$F105,Parametros!$B$6:$K$12,6,FALSE))</f>
        <v>0</v>
      </c>
      <c r="AF108" s="171">
        <f t="shared" si="5"/>
        <v>0</v>
      </c>
      <c r="AG108" s="171">
        <f t="shared" si="6"/>
        <v>0</v>
      </c>
      <c r="AH108" s="171">
        <f t="shared" si="7"/>
        <v>0</v>
      </c>
      <c r="AJ108" s="158">
        <f>+UE!F105</f>
        <v>0</v>
      </c>
      <c r="AK108" s="172">
        <f>+UE!G105</f>
        <v>0</v>
      </c>
      <c r="AL108" s="172">
        <f>+UE!H105</f>
        <v>0</v>
      </c>
    </row>
    <row r="109" spans="2:38">
      <c r="B109" s="37" t="str">
        <f>UE!B106</f>
        <v>UE102</v>
      </c>
      <c r="C109" s="162" t="str">
        <f>"" &amp; UE!C106</f>
        <v/>
      </c>
      <c r="D109" s="171">
        <f>UE!I106</f>
        <v>0</v>
      </c>
      <c r="E109" s="171">
        <f>IF(UE!I106=0,0,VLOOKUP(UE!I106,Caracteristicas!$B$36:$C$40,2))</f>
        <v>0</v>
      </c>
      <c r="F109" s="171">
        <f>E109*IF(UE!$F106=0,0,VLOOKUP(UE!$F106,Parametros!$B$6:$K$12,4,FALSE))</f>
        <v>0</v>
      </c>
      <c r="G109" s="171">
        <f>E109*IF(UE!$F106=0,0,VLOOKUP(UE!$F106,Parametros!$B$6:$K$12,6,FALSE))</f>
        <v>0</v>
      </c>
      <c r="H109" s="171">
        <f>UE!J106</f>
        <v>0</v>
      </c>
      <c r="I109" s="171">
        <f>IF(UE!J106=0,0,VLOOKUP(UE!J106,Caracteristicas!$B$36:$D$40,3))</f>
        <v>0</v>
      </c>
      <c r="J109" s="171">
        <f>I109*IF(UE!$F106=0,0,VLOOKUP(UE!$F106,Parametros!$B$6:$K$12,4,FALSE))</f>
        <v>0</v>
      </c>
      <c r="K109" s="171">
        <f>I109*IF(UE!$F106=0,0,VLOOKUP(UE!$F106,Parametros!$B$6:$K$12,6,FALSE))</f>
        <v>0</v>
      </c>
      <c r="L109" s="171">
        <f>UE!K106</f>
        <v>0</v>
      </c>
      <c r="M109" s="171">
        <f>IF(UE!K106=0,0,VLOOKUP(UE!K106,Caracteristicas!$B$36:$E$40,4))</f>
        <v>0</v>
      </c>
      <c r="N109" s="171">
        <f>M109*IF(UE!$F106=0,0,VLOOKUP(UE!$F106,Parametros!$B$6:$K$12,4,FALSE))</f>
        <v>0</v>
      </c>
      <c r="O109" s="171">
        <f>M109*IF(UE!$F106=0,0,VLOOKUP(UE!$F106,Parametros!$B$6:$K$12,6,FALSE))</f>
        <v>0</v>
      </c>
      <c r="P109" s="171">
        <f>UE!L106</f>
        <v>0</v>
      </c>
      <c r="Q109" s="171">
        <f>IF(UE!L106=0,0,VLOOKUP(UE!L106,Caracteristicas!$B$36:$H$40,5))</f>
        <v>0</v>
      </c>
      <c r="R109" s="171">
        <f>Q109*IF(UE!$F106=0,0,VLOOKUP(UE!$F106,Parametros!$B$6:$K$12,4,FALSE))</f>
        <v>0</v>
      </c>
      <c r="S109" s="171">
        <f>Q109*IF(UE!$F106=0,0,VLOOKUP(UE!$F106,Parametros!$B$6:$K$12,6,FALSE))</f>
        <v>0</v>
      </c>
      <c r="T109" s="171">
        <f>UE!M106</f>
        <v>0</v>
      </c>
      <c r="U109" s="171">
        <f>IF(UE!M106=0,0,VLOOKUP(UE!M106,Caracteristicas!$B$36:$H$40,6))</f>
        <v>0</v>
      </c>
      <c r="V109" s="171">
        <f>U109*IF(UE!$F106=0,0,VLOOKUP(UE!$F106,Parametros!$B$6:$K$12,4,FALSE))</f>
        <v>0</v>
      </c>
      <c r="W109" s="171">
        <f>U109*IF(UE!$F106=0,0,VLOOKUP(UE!$F106,Parametros!$B$6:$K$12,6,FALSE))</f>
        <v>0</v>
      </c>
      <c r="X109" s="171">
        <f>UE!N106</f>
        <v>0</v>
      </c>
      <c r="Y109" s="171">
        <f>IF(UE!N106=0,0,VLOOKUP(UE!N106,Caracteristicas!$B$36:$H$40,7))</f>
        <v>0</v>
      </c>
      <c r="Z109" s="171">
        <f>Y109*IF(UE!$F106=0,0,VLOOKUP(UE!$F106,Parametros!$B$6:$K$12,4,FALSE))</f>
        <v>0</v>
      </c>
      <c r="AA109" s="171">
        <f>Y109*IF(UE!$F106=0,0,VLOOKUP(UE!$F106,Parametros!$B$6:$K$12,6,FALSE))</f>
        <v>0</v>
      </c>
      <c r="AB109" s="171">
        <f>UE!O106</f>
        <v>0</v>
      </c>
      <c r="AC109" s="171">
        <f>IF(UE!O106=0,0,VLOOKUP(UE!O106,Caracteristicas!$B$36:$I$40,8))</f>
        <v>0</v>
      </c>
      <c r="AD109" s="171">
        <f>AC109*IF(UE!$F106=0,0,VLOOKUP(UE!$F106,Parametros!$B$6:$K$12,4,FALSE))</f>
        <v>0</v>
      </c>
      <c r="AE109" s="171">
        <f>AC109*IF(UE!$F106=0,0,VLOOKUP(UE!$F106,Parametros!$B$6:$K$12,6,FALSE))</f>
        <v>0</v>
      </c>
      <c r="AF109" s="171">
        <f t="shared" si="5"/>
        <v>0</v>
      </c>
      <c r="AG109" s="171">
        <f t="shared" si="6"/>
        <v>0</v>
      </c>
      <c r="AH109" s="171">
        <f t="shared" si="7"/>
        <v>0</v>
      </c>
      <c r="AJ109" s="158">
        <f>+UE!F106</f>
        <v>0</v>
      </c>
      <c r="AK109" s="172">
        <f>+UE!G106</f>
        <v>0</v>
      </c>
      <c r="AL109" s="172">
        <f>+UE!H106</f>
        <v>0</v>
      </c>
    </row>
    <row r="110" spans="2:38">
      <c r="B110" s="37" t="str">
        <f>UE!B107</f>
        <v>UE103</v>
      </c>
      <c r="C110" s="162" t="str">
        <f>"" &amp; UE!C107</f>
        <v/>
      </c>
      <c r="D110" s="171">
        <f>UE!I107</f>
        <v>0</v>
      </c>
      <c r="E110" s="171">
        <f>IF(UE!I107=0,0,VLOOKUP(UE!I107,Caracteristicas!$B$36:$C$40,2))</f>
        <v>0</v>
      </c>
      <c r="F110" s="171">
        <f>E110*IF(UE!$F107=0,0,VLOOKUP(UE!$F107,Parametros!$B$6:$K$12,4,FALSE))</f>
        <v>0</v>
      </c>
      <c r="G110" s="171">
        <f>E110*IF(UE!$F107=0,0,VLOOKUP(UE!$F107,Parametros!$B$6:$K$12,6,FALSE))</f>
        <v>0</v>
      </c>
      <c r="H110" s="171">
        <f>UE!J107</f>
        <v>0</v>
      </c>
      <c r="I110" s="171">
        <f>IF(UE!J107=0,0,VLOOKUP(UE!J107,Caracteristicas!$B$36:$D$40,3))</f>
        <v>0</v>
      </c>
      <c r="J110" s="171">
        <f>I110*IF(UE!$F107=0,0,VLOOKUP(UE!$F107,Parametros!$B$6:$K$12,4,FALSE))</f>
        <v>0</v>
      </c>
      <c r="K110" s="171">
        <f>I110*IF(UE!$F107=0,0,VLOOKUP(UE!$F107,Parametros!$B$6:$K$12,6,FALSE))</f>
        <v>0</v>
      </c>
      <c r="L110" s="171">
        <f>UE!K107</f>
        <v>0</v>
      </c>
      <c r="M110" s="171">
        <f>IF(UE!K107=0,0,VLOOKUP(UE!K107,Caracteristicas!$B$36:$E$40,4))</f>
        <v>0</v>
      </c>
      <c r="N110" s="171">
        <f>M110*IF(UE!$F107=0,0,VLOOKUP(UE!$F107,Parametros!$B$6:$K$12,4,FALSE))</f>
        <v>0</v>
      </c>
      <c r="O110" s="171">
        <f>M110*IF(UE!$F107=0,0,VLOOKUP(UE!$F107,Parametros!$B$6:$K$12,6,FALSE))</f>
        <v>0</v>
      </c>
      <c r="P110" s="171">
        <f>UE!L107</f>
        <v>0</v>
      </c>
      <c r="Q110" s="171">
        <f>IF(UE!L107=0,0,VLOOKUP(UE!L107,Caracteristicas!$B$36:$H$40,5))</f>
        <v>0</v>
      </c>
      <c r="R110" s="171">
        <f>Q110*IF(UE!$F107=0,0,VLOOKUP(UE!$F107,Parametros!$B$6:$K$12,4,FALSE))</f>
        <v>0</v>
      </c>
      <c r="S110" s="171">
        <f>Q110*IF(UE!$F107=0,0,VLOOKUP(UE!$F107,Parametros!$B$6:$K$12,6,FALSE))</f>
        <v>0</v>
      </c>
      <c r="T110" s="171">
        <f>UE!M107</f>
        <v>0</v>
      </c>
      <c r="U110" s="171">
        <f>IF(UE!M107=0,0,VLOOKUP(UE!M107,Caracteristicas!$B$36:$H$40,6))</f>
        <v>0</v>
      </c>
      <c r="V110" s="171">
        <f>U110*IF(UE!$F107=0,0,VLOOKUP(UE!$F107,Parametros!$B$6:$K$12,4,FALSE))</f>
        <v>0</v>
      </c>
      <c r="W110" s="171">
        <f>U110*IF(UE!$F107=0,0,VLOOKUP(UE!$F107,Parametros!$B$6:$K$12,6,FALSE))</f>
        <v>0</v>
      </c>
      <c r="X110" s="171">
        <f>UE!N107</f>
        <v>0</v>
      </c>
      <c r="Y110" s="171">
        <f>IF(UE!N107=0,0,VLOOKUP(UE!N107,Caracteristicas!$B$36:$H$40,7))</f>
        <v>0</v>
      </c>
      <c r="Z110" s="171">
        <f>Y110*IF(UE!$F107=0,0,VLOOKUP(UE!$F107,Parametros!$B$6:$K$12,4,FALSE))</f>
        <v>0</v>
      </c>
      <c r="AA110" s="171">
        <f>Y110*IF(UE!$F107=0,0,VLOOKUP(UE!$F107,Parametros!$B$6:$K$12,6,FALSE))</f>
        <v>0</v>
      </c>
      <c r="AB110" s="171">
        <f>UE!O107</f>
        <v>0</v>
      </c>
      <c r="AC110" s="171">
        <f>IF(UE!O107=0,0,VLOOKUP(UE!O107,Caracteristicas!$B$36:$I$40,8))</f>
        <v>0</v>
      </c>
      <c r="AD110" s="171">
        <f>AC110*IF(UE!$F107=0,0,VLOOKUP(UE!$F107,Parametros!$B$6:$K$12,4,FALSE))</f>
        <v>0</v>
      </c>
      <c r="AE110" s="171">
        <f>AC110*IF(UE!$F107=0,0,VLOOKUP(UE!$F107,Parametros!$B$6:$K$12,6,FALSE))</f>
        <v>0</v>
      </c>
      <c r="AF110" s="171">
        <f t="shared" si="5"/>
        <v>0</v>
      </c>
      <c r="AG110" s="171">
        <f t="shared" si="6"/>
        <v>0</v>
      </c>
      <c r="AH110" s="171">
        <f t="shared" si="7"/>
        <v>0</v>
      </c>
      <c r="AJ110" s="158">
        <f>+UE!F107</f>
        <v>0</v>
      </c>
      <c r="AK110" s="172">
        <f>+UE!G107</f>
        <v>0</v>
      </c>
      <c r="AL110" s="172">
        <f>+UE!H107</f>
        <v>0</v>
      </c>
    </row>
    <row r="111" spans="2:38">
      <c r="B111" s="37" t="str">
        <f>UE!B108</f>
        <v>UE104</v>
      </c>
      <c r="C111" s="162" t="str">
        <f>"" &amp; UE!C108</f>
        <v/>
      </c>
      <c r="D111" s="171">
        <f>UE!I108</f>
        <v>0</v>
      </c>
      <c r="E111" s="171">
        <f>IF(UE!I108=0,0,VLOOKUP(UE!I108,Caracteristicas!$B$36:$C$40,2))</f>
        <v>0</v>
      </c>
      <c r="F111" s="171">
        <f>E111*IF(UE!$F108=0,0,VLOOKUP(UE!$F108,Parametros!$B$6:$K$12,4,FALSE))</f>
        <v>0</v>
      </c>
      <c r="G111" s="171">
        <f>E111*IF(UE!$F108=0,0,VLOOKUP(UE!$F108,Parametros!$B$6:$K$12,6,FALSE))</f>
        <v>0</v>
      </c>
      <c r="H111" s="171">
        <f>UE!J108</f>
        <v>0</v>
      </c>
      <c r="I111" s="171">
        <f>IF(UE!J108=0,0,VLOOKUP(UE!J108,Caracteristicas!$B$36:$D$40,3))</f>
        <v>0</v>
      </c>
      <c r="J111" s="171">
        <f>I111*IF(UE!$F108=0,0,VLOOKUP(UE!$F108,Parametros!$B$6:$K$12,4,FALSE))</f>
        <v>0</v>
      </c>
      <c r="K111" s="171">
        <f>I111*IF(UE!$F108=0,0,VLOOKUP(UE!$F108,Parametros!$B$6:$K$12,6,FALSE))</f>
        <v>0</v>
      </c>
      <c r="L111" s="171">
        <f>UE!K108</f>
        <v>0</v>
      </c>
      <c r="M111" s="171">
        <f>IF(UE!K108=0,0,VLOOKUP(UE!K108,Caracteristicas!$B$36:$E$40,4))</f>
        <v>0</v>
      </c>
      <c r="N111" s="171">
        <f>M111*IF(UE!$F108=0,0,VLOOKUP(UE!$F108,Parametros!$B$6:$K$12,4,FALSE))</f>
        <v>0</v>
      </c>
      <c r="O111" s="171">
        <f>M111*IF(UE!$F108=0,0,VLOOKUP(UE!$F108,Parametros!$B$6:$K$12,6,FALSE))</f>
        <v>0</v>
      </c>
      <c r="P111" s="171">
        <f>UE!L108</f>
        <v>0</v>
      </c>
      <c r="Q111" s="171">
        <f>IF(UE!L108=0,0,VLOOKUP(UE!L108,Caracteristicas!$B$36:$H$40,5))</f>
        <v>0</v>
      </c>
      <c r="R111" s="171">
        <f>Q111*IF(UE!$F108=0,0,VLOOKUP(UE!$F108,Parametros!$B$6:$K$12,4,FALSE))</f>
        <v>0</v>
      </c>
      <c r="S111" s="171">
        <f>Q111*IF(UE!$F108=0,0,VLOOKUP(UE!$F108,Parametros!$B$6:$K$12,6,FALSE))</f>
        <v>0</v>
      </c>
      <c r="T111" s="171">
        <f>UE!M108</f>
        <v>0</v>
      </c>
      <c r="U111" s="171">
        <f>IF(UE!M108=0,0,VLOOKUP(UE!M108,Caracteristicas!$B$36:$H$40,6))</f>
        <v>0</v>
      </c>
      <c r="V111" s="171">
        <f>U111*IF(UE!$F108=0,0,VLOOKUP(UE!$F108,Parametros!$B$6:$K$12,4,FALSE))</f>
        <v>0</v>
      </c>
      <c r="W111" s="171">
        <f>U111*IF(UE!$F108=0,0,VLOOKUP(UE!$F108,Parametros!$B$6:$K$12,6,FALSE))</f>
        <v>0</v>
      </c>
      <c r="X111" s="171">
        <f>UE!N108</f>
        <v>0</v>
      </c>
      <c r="Y111" s="171">
        <f>IF(UE!N108=0,0,VLOOKUP(UE!N108,Caracteristicas!$B$36:$H$40,7))</f>
        <v>0</v>
      </c>
      <c r="Z111" s="171">
        <f>Y111*IF(UE!$F108=0,0,VLOOKUP(UE!$F108,Parametros!$B$6:$K$12,4,FALSE))</f>
        <v>0</v>
      </c>
      <c r="AA111" s="171">
        <f>Y111*IF(UE!$F108=0,0,VLOOKUP(UE!$F108,Parametros!$B$6:$K$12,6,FALSE))</f>
        <v>0</v>
      </c>
      <c r="AB111" s="171">
        <f>UE!O108</f>
        <v>0</v>
      </c>
      <c r="AC111" s="171">
        <f>IF(UE!O108=0,0,VLOOKUP(UE!O108,Caracteristicas!$B$36:$I$40,8))</f>
        <v>0</v>
      </c>
      <c r="AD111" s="171">
        <f>AC111*IF(UE!$F108=0,0,VLOOKUP(UE!$F108,Parametros!$B$6:$K$12,4,FALSE))</f>
        <v>0</v>
      </c>
      <c r="AE111" s="171">
        <f>AC111*IF(UE!$F108=0,0,VLOOKUP(UE!$F108,Parametros!$B$6:$K$12,6,FALSE))</f>
        <v>0</v>
      </c>
      <c r="AF111" s="171">
        <f t="shared" si="5"/>
        <v>0</v>
      </c>
      <c r="AG111" s="171">
        <f t="shared" si="6"/>
        <v>0</v>
      </c>
      <c r="AH111" s="171">
        <f t="shared" si="7"/>
        <v>0</v>
      </c>
      <c r="AJ111" s="158">
        <f>+UE!F108</f>
        <v>0</v>
      </c>
      <c r="AK111" s="172">
        <f>+UE!G108</f>
        <v>0</v>
      </c>
      <c r="AL111" s="172">
        <f>+UE!H108</f>
        <v>0</v>
      </c>
    </row>
    <row r="112" spans="2:38">
      <c r="B112" s="37" t="str">
        <f>UE!B109</f>
        <v>UE105</v>
      </c>
      <c r="C112" s="162" t="str">
        <f>"" &amp; UE!C109</f>
        <v/>
      </c>
      <c r="D112" s="171">
        <f>UE!I109</f>
        <v>0</v>
      </c>
      <c r="E112" s="171">
        <f>IF(UE!I109=0,0,VLOOKUP(UE!I109,Caracteristicas!$B$36:$C$40,2))</f>
        <v>0</v>
      </c>
      <c r="F112" s="171">
        <f>E112*IF(UE!$F109=0,0,VLOOKUP(UE!$F109,Parametros!$B$6:$K$12,4,FALSE))</f>
        <v>0</v>
      </c>
      <c r="G112" s="171">
        <f>E112*IF(UE!$F109=0,0,VLOOKUP(UE!$F109,Parametros!$B$6:$K$12,6,FALSE))</f>
        <v>0</v>
      </c>
      <c r="H112" s="171">
        <f>UE!J109</f>
        <v>0</v>
      </c>
      <c r="I112" s="171">
        <f>IF(UE!J109=0,0,VLOOKUP(UE!J109,Caracteristicas!$B$36:$D$40,3))</f>
        <v>0</v>
      </c>
      <c r="J112" s="171">
        <f>I112*IF(UE!$F109=0,0,VLOOKUP(UE!$F109,Parametros!$B$6:$K$12,4,FALSE))</f>
        <v>0</v>
      </c>
      <c r="K112" s="171">
        <f>I112*IF(UE!$F109=0,0,VLOOKUP(UE!$F109,Parametros!$B$6:$K$12,6,FALSE))</f>
        <v>0</v>
      </c>
      <c r="L112" s="171">
        <f>UE!K109</f>
        <v>0</v>
      </c>
      <c r="M112" s="171">
        <f>IF(UE!K109=0,0,VLOOKUP(UE!K109,Caracteristicas!$B$36:$E$40,4))</f>
        <v>0</v>
      </c>
      <c r="N112" s="171">
        <f>M112*IF(UE!$F109=0,0,VLOOKUP(UE!$F109,Parametros!$B$6:$K$12,4,FALSE))</f>
        <v>0</v>
      </c>
      <c r="O112" s="171">
        <f>M112*IF(UE!$F109=0,0,VLOOKUP(UE!$F109,Parametros!$B$6:$K$12,6,FALSE))</f>
        <v>0</v>
      </c>
      <c r="P112" s="171">
        <f>UE!L109</f>
        <v>0</v>
      </c>
      <c r="Q112" s="171">
        <f>IF(UE!L109=0,0,VLOOKUP(UE!L109,Caracteristicas!$B$36:$H$40,5))</f>
        <v>0</v>
      </c>
      <c r="R112" s="171">
        <f>Q112*IF(UE!$F109=0,0,VLOOKUP(UE!$F109,Parametros!$B$6:$K$12,4,FALSE))</f>
        <v>0</v>
      </c>
      <c r="S112" s="171">
        <f>Q112*IF(UE!$F109=0,0,VLOOKUP(UE!$F109,Parametros!$B$6:$K$12,6,FALSE))</f>
        <v>0</v>
      </c>
      <c r="T112" s="171">
        <f>UE!M109</f>
        <v>0</v>
      </c>
      <c r="U112" s="171">
        <f>IF(UE!M109=0,0,VLOOKUP(UE!M109,Caracteristicas!$B$36:$H$40,6))</f>
        <v>0</v>
      </c>
      <c r="V112" s="171">
        <f>U112*IF(UE!$F109=0,0,VLOOKUP(UE!$F109,Parametros!$B$6:$K$12,4,FALSE))</f>
        <v>0</v>
      </c>
      <c r="W112" s="171">
        <f>U112*IF(UE!$F109=0,0,VLOOKUP(UE!$F109,Parametros!$B$6:$K$12,6,FALSE))</f>
        <v>0</v>
      </c>
      <c r="X112" s="171">
        <f>UE!N109</f>
        <v>0</v>
      </c>
      <c r="Y112" s="171">
        <f>IF(UE!N109=0,0,VLOOKUP(UE!N109,Caracteristicas!$B$36:$H$40,7))</f>
        <v>0</v>
      </c>
      <c r="Z112" s="171">
        <f>Y112*IF(UE!$F109=0,0,VLOOKUP(UE!$F109,Parametros!$B$6:$K$12,4,FALSE))</f>
        <v>0</v>
      </c>
      <c r="AA112" s="171">
        <f>Y112*IF(UE!$F109=0,0,VLOOKUP(UE!$F109,Parametros!$B$6:$K$12,6,FALSE))</f>
        <v>0</v>
      </c>
      <c r="AB112" s="171">
        <f>UE!O109</f>
        <v>0</v>
      </c>
      <c r="AC112" s="171">
        <f>IF(UE!O109=0,0,VLOOKUP(UE!O109,Caracteristicas!$B$36:$I$40,8))</f>
        <v>0</v>
      </c>
      <c r="AD112" s="171">
        <f>AC112*IF(UE!$F109=0,0,VLOOKUP(UE!$F109,Parametros!$B$6:$K$12,4,FALSE))</f>
        <v>0</v>
      </c>
      <c r="AE112" s="171">
        <f>AC112*IF(UE!$F109=0,0,VLOOKUP(UE!$F109,Parametros!$B$6:$K$12,6,FALSE))</f>
        <v>0</v>
      </c>
      <c r="AF112" s="171">
        <f t="shared" si="5"/>
        <v>0</v>
      </c>
      <c r="AG112" s="171">
        <f t="shared" si="6"/>
        <v>0</v>
      </c>
      <c r="AH112" s="171">
        <f t="shared" si="7"/>
        <v>0</v>
      </c>
      <c r="AJ112" s="158">
        <f>+UE!F109</f>
        <v>0</v>
      </c>
      <c r="AK112" s="172">
        <f>+UE!G109</f>
        <v>0</v>
      </c>
      <c r="AL112" s="172">
        <f>+UE!H109</f>
        <v>0</v>
      </c>
    </row>
    <row r="113" spans="2:38">
      <c r="B113" s="37" t="str">
        <f>UE!B110</f>
        <v>UE106</v>
      </c>
      <c r="C113" s="162" t="str">
        <f>"" &amp; UE!C110</f>
        <v/>
      </c>
      <c r="D113" s="171">
        <f>UE!I110</f>
        <v>0</v>
      </c>
      <c r="E113" s="171">
        <f>IF(UE!I110=0,0,VLOOKUP(UE!I110,Caracteristicas!$B$36:$C$40,2))</f>
        <v>0</v>
      </c>
      <c r="F113" s="171">
        <f>E113*IF(UE!$F110=0,0,VLOOKUP(UE!$F110,Parametros!$B$6:$K$12,4,FALSE))</f>
        <v>0</v>
      </c>
      <c r="G113" s="171">
        <f>E113*IF(UE!$F110=0,0,VLOOKUP(UE!$F110,Parametros!$B$6:$K$12,6,FALSE))</f>
        <v>0</v>
      </c>
      <c r="H113" s="171">
        <f>UE!J110</f>
        <v>0</v>
      </c>
      <c r="I113" s="171">
        <f>IF(UE!J110=0,0,VLOOKUP(UE!J110,Caracteristicas!$B$36:$D$40,3))</f>
        <v>0</v>
      </c>
      <c r="J113" s="171">
        <f>I113*IF(UE!$F110=0,0,VLOOKUP(UE!$F110,Parametros!$B$6:$K$12,4,FALSE))</f>
        <v>0</v>
      </c>
      <c r="K113" s="171">
        <f>I113*IF(UE!$F110=0,0,VLOOKUP(UE!$F110,Parametros!$B$6:$K$12,6,FALSE))</f>
        <v>0</v>
      </c>
      <c r="L113" s="171">
        <f>UE!K110</f>
        <v>0</v>
      </c>
      <c r="M113" s="171">
        <f>IF(UE!K110=0,0,VLOOKUP(UE!K110,Caracteristicas!$B$36:$E$40,4))</f>
        <v>0</v>
      </c>
      <c r="N113" s="171">
        <f>M113*IF(UE!$F110=0,0,VLOOKUP(UE!$F110,Parametros!$B$6:$K$12,4,FALSE))</f>
        <v>0</v>
      </c>
      <c r="O113" s="171">
        <f>M113*IF(UE!$F110=0,0,VLOOKUP(UE!$F110,Parametros!$B$6:$K$12,6,FALSE))</f>
        <v>0</v>
      </c>
      <c r="P113" s="171">
        <f>UE!L110</f>
        <v>0</v>
      </c>
      <c r="Q113" s="171">
        <f>IF(UE!L110=0,0,VLOOKUP(UE!L110,Caracteristicas!$B$36:$H$40,5))</f>
        <v>0</v>
      </c>
      <c r="R113" s="171">
        <f>Q113*IF(UE!$F110=0,0,VLOOKUP(UE!$F110,Parametros!$B$6:$K$12,4,FALSE))</f>
        <v>0</v>
      </c>
      <c r="S113" s="171">
        <f>Q113*IF(UE!$F110=0,0,VLOOKUP(UE!$F110,Parametros!$B$6:$K$12,6,FALSE))</f>
        <v>0</v>
      </c>
      <c r="T113" s="171">
        <f>UE!M110</f>
        <v>0</v>
      </c>
      <c r="U113" s="171">
        <f>IF(UE!M110=0,0,VLOOKUP(UE!M110,Caracteristicas!$B$36:$H$40,6))</f>
        <v>0</v>
      </c>
      <c r="V113" s="171">
        <f>U113*IF(UE!$F110=0,0,VLOOKUP(UE!$F110,Parametros!$B$6:$K$12,4,FALSE))</f>
        <v>0</v>
      </c>
      <c r="W113" s="171">
        <f>U113*IF(UE!$F110=0,0,VLOOKUP(UE!$F110,Parametros!$B$6:$K$12,6,FALSE))</f>
        <v>0</v>
      </c>
      <c r="X113" s="171">
        <f>UE!N110</f>
        <v>0</v>
      </c>
      <c r="Y113" s="171">
        <f>IF(UE!N110=0,0,VLOOKUP(UE!N110,Caracteristicas!$B$36:$H$40,7))</f>
        <v>0</v>
      </c>
      <c r="Z113" s="171">
        <f>Y113*IF(UE!$F110=0,0,VLOOKUP(UE!$F110,Parametros!$B$6:$K$12,4,FALSE))</f>
        <v>0</v>
      </c>
      <c r="AA113" s="171">
        <f>Y113*IF(UE!$F110=0,0,VLOOKUP(UE!$F110,Parametros!$B$6:$K$12,6,FALSE))</f>
        <v>0</v>
      </c>
      <c r="AB113" s="171">
        <f>UE!O110</f>
        <v>0</v>
      </c>
      <c r="AC113" s="171">
        <f>IF(UE!O110=0,0,VLOOKUP(UE!O110,Caracteristicas!$B$36:$I$40,8))</f>
        <v>0</v>
      </c>
      <c r="AD113" s="171">
        <f>AC113*IF(UE!$F110=0,0,VLOOKUP(UE!$F110,Parametros!$B$6:$K$12,4,FALSE))</f>
        <v>0</v>
      </c>
      <c r="AE113" s="171">
        <f>AC113*IF(UE!$F110=0,0,VLOOKUP(UE!$F110,Parametros!$B$6:$K$12,6,FALSE))</f>
        <v>0</v>
      </c>
      <c r="AF113" s="171">
        <f t="shared" si="5"/>
        <v>0</v>
      </c>
      <c r="AG113" s="171">
        <f t="shared" si="6"/>
        <v>0</v>
      </c>
      <c r="AH113" s="171">
        <f t="shared" si="7"/>
        <v>0</v>
      </c>
      <c r="AJ113" s="158">
        <f>+UE!F110</f>
        <v>0</v>
      </c>
      <c r="AK113" s="172">
        <f>+UE!G110</f>
        <v>0</v>
      </c>
      <c r="AL113" s="172">
        <f>+UE!H110</f>
        <v>0</v>
      </c>
    </row>
    <row r="114" spans="2:38">
      <c r="B114" s="37" t="str">
        <f>UE!B111</f>
        <v>UE107</v>
      </c>
      <c r="C114" s="162" t="str">
        <f>"" &amp; UE!C111</f>
        <v/>
      </c>
      <c r="D114" s="171">
        <f>UE!I111</f>
        <v>0</v>
      </c>
      <c r="E114" s="171">
        <f>IF(UE!I111=0,0,VLOOKUP(UE!I111,Caracteristicas!$B$36:$C$40,2))</f>
        <v>0</v>
      </c>
      <c r="F114" s="171">
        <f>E114*IF(UE!$F111=0,0,VLOOKUP(UE!$F111,Parametros!$B$6:$K$12,4,FALSE))</f>
        <v>0</v>
      </c>
      <c r="G114" s="171">
        <f>E114*IF(UE!$F111=0,0,VLOOKUP(UE!$F111,Parametros!$B$6:$K$12,6,FALSE))</f>
        <v>0</v>
      </c>
      <c r="H114" s="171">
        <f>UE!J111</f>
        <v>0</v>
      </c>
      <c r="I114" s="171">
        <f>IF(UE!J111=0,0,VLOOKUP(UE!J111,Caracteristicas!$B$36:$D$40,3))</f>
        <v>0</v>
      </c>
      <c r="J114" s="171">
        <f>I114*IF(UE!$F111=0,0,VLOOKUP(UE!$F111,Parametros!$B$6:$K$12,4,FALSE))</f>
        <v>0</v>
      </c>
      <c r="K114" s="171">
        <f>I114*IF(UE!$F111=0,0,VLOOKUP(UE!$F111,Parametros!$B$6:$K$12,6,FALSE))</f>
        <v>0</v>
      </c>
      <c r="L114" s="171">
        <f>UE!K111</f>
        <v>0</v>
      </c>
      <c r="M114" s="171">
        <f>IF(UE!K111=0,0,VLOOKUP(UE!K111,Caracteristicas!$B$36:$E$40,4))</f>
        <v>0</v>
      </c>
      <c r="N114" s="171">
        <f>M114*IF(UE!$F111=0,0,VLOOKUP(UE!$F111,Parametros!$B$6:$K$12,4,FALSE))</f>
        <v>0</v>
      </c>
      <c r="O114" s="171">
        <f>M114*IF(UE!$F111=0,0,VLOOKUP(UE!$F111,Parametros!$B$6:$K$12,6,FALSE))</f>
        <v>0</v>
      </c>
      <c r="P114" s="171">
        <f>UE!L111</f>
        <v>0</v>
      </c>
      <c r="Q114" s="171">
        <f>IF(UE!L111=0,0,VLOOKUP(UE!L111,Caracteristicas!$B$36:$H$40,5))</f>
        <v>0</v>
      </c>
      <c r="R114" s="171">
        <f>Q114*IF(UE!$F111=0,0,VLOOKUP(UE!$F111,Parametros!$B$6:$K$12,4,FALSE))</f>
        <v>0</v>
      </c>
      <c r="S114" s="171">
        <f>Q114*IF(UE!$F111=0,0,VLOOKUP(UE!$F111,Parametros!$B$6:$K$12,6,FALSE))</f>
        <v>0</v>
      </c>
      <c r="T114" s="171">
        <f>UE!M111</f>
        <v>0</v>
      </c>
      <c r="U114" s="171">
        <f>IF(UE!M111=0,0,VLOOKUP(UE!M111,Caracteristicas!$B$36:$H$40,6))</f>
        <v>0</v>
      </c>
      <c r="V114" s="171">
        <f>U114*IF(UE!$F111=0,0,VLOOKUP(UE!$F111,Parametros!$B$6:$K$12,4,FALSE))</f>
        <v>0</v>
      </c>
      <c r="W114" s="171">
        <f>U114*IF(UE!$F111=0,0,VLOOKUP(UE!$F111,Parametros!$B$6:$K$12,6,FALSE))</f>
        <v>0</v>
      </c>
      <c r="X114" s="171">
        <f>UE!N111</f>
        <v>0</v>
      </c>
      <c r="Y114" s="171">
        <f>IF(UE!N111=0,0,VLOOKUP(UE!N111,Caracteristicas!$B$36:$H$40,7))</f>
        <v>0</v>
      </c>
      <c r="Z114" s="171">
        <f>Y114*IF(UE!$F111=0,0,VLOOKUP(UE!$F111,Parametros!$B$6:$K$12,4,FALSE))</f>
        <v>0</v>
      </c>
      <c r="AA114" s="171">
        <f>Y114*IF(UE!$F111=0,0,VLOOKUP(UE!$F111,Parametros!$B$6:$K$12,6,FALSE))</f>
        <v>0</v>
      </c>
      <c r="AB114" s="171">
        <f>UE!O111</f>
        <v>0</v>
      </c>
      <c r="AC114" s="171">
        <f>IF(UE!O111=0,0,VLOOKUP(UE!O111,Caracteristicas!$B$36:$I$40,8))</f>
        <v>0</v>
      </c>
      <c r="AD114" s="171">
        <f>AC114*IF(UE!$F111=0,0,VLOOKUP(UE!$F111,Parametros!$B$6:$K$12,4,FALSE))</f>
        <v>0</v>
      </c>
      <c r="AE114" s="171">
        <f>AC114*IF(UE!$F111=0,0,VLOOKUP(UE!$F111,Parametros!$B$6:$K$12,6,FALSE))</f>
        <v>0</v>
      </c>
      <c r="AF114" s="171">
        <f t="shared" si="5"/>
        <v>0</v>
      </c>
      <c r="AG114" s="171">
        <f t="shared" si="6"/>
        <v>0</v>
      </c>
      <c r="AH114" s="171">
        <f t="shared" si="7"/>
        <v>0</v>
      </c>
      <c r="AJ114" s="158">
        <f>+UE!F111</f>
        <v>0</v>
      </c>
      <c r="AK114" s="172">
        <f>+UE!G111</f>
        <v>0</v>
      </c>
      <c r="AL114" s="172">
        <f>+UE!H111</f>
        <v>0</v>
      </c>
    </row>
    <row r="115" spans="2:38">
      <c r="B115" s="37" t="str">
        <f>UE!B112</f>
        <v>UE108</v>
      </c>
      <c r="C115" s="162" t="str">
        <f>"" &amp; UE!C112</f>
        <v/>
      </c>
      <c r="D115" s="171">
        <f>UE!I112</f>
        <v>0</v>
      </c>
      <c r="E115" s="171">
        <f>IF(UE!I112=0,0,VLOOKUP(UE!I112,Caracteristicas!$B$36:$C$40,2))</f>
        <v>0</v>
      </c>
      <c r="F115" s="171">
        <f>E115*IF(UE!$F112=0,0,VLOOKUP(UE!$F112,Parametros!$B$6:$K$12,4,FALSE))</f>
        <v>0</v>
      </c>
      <c r="G115" s="171">
        <f>E115*IF(UE!$F112=0,0,VLOOKUP(UE!$F112,Parametros!$B$6:$K$12,6,FALSE))</f>
        <v>0</v>
      </c>
      <c r="H115" s="171">
        <f>UE!J112</f>
        <v>0</v>
      </c>
      <c r="I115" s="171">
        <f>IF(UE!J112=0,0,VLOOKUP(UE!J112,Caracteristicas!$B$36:$D$40,3))</f>
        <v>0</v>
      </c>
      <c r="J115" s="171">
        <f>I115*IF(UE!$F112=0,0,VLOOKUP(UE!$F112,Parametros!$B$6:$K$12,4,FALSE))</f>
        <v>0</v>
      </c>
      <c r="K115" s="171">
        <f>I115*IF(UE!$F112=0,0,VLOOKUP(UE!$F112,Parametros!$B$6:$K$12,6,FALSE))</f>
        <v>0</v>
      </c>
      <c r="L115" s="171">
        <f>UE!K112</f>
        <v>0</v>
      </c>
      <c r="M115" s="171">
        <f>IF(UE!K112=0,0,VLOOKUP(UE!K112,Caracteristicas!$B$36:$E$40,4))</f>
        <v>0</v>
      </c>
      <c r="N115" s="171">
        <f>M115*IF(UE!$F112=0,0,VLOOKUP(UE!$F112,Parametros!$B$6:$K$12,4,FALSE))</f>
        <v>0</v>
      </c>
      <c r="O115" s="171">
        <f>M115*IF(UE!$F112=0,0,VLOOKUP(UE!$F112,Parametros!$B$6:$K$12,6,FALSE))</f>
        <v>0</v>
      </c>
      <c r="P115" s="171">
        <f>UE!L112</f>
        <v>0</v>
      </c>
      <c r="Q115" s="171">
        <f>IF(UE!L112=0,0,VLOOKUP(UE!L112,Caracteristicas!$B$36:$H$40,5))</f>
        <v>0</v>
      </c>
      <c r="R115" s="171">
        <f>Q115*IF(UE!$F112=0,0,VLOOKUP(UE!$F112,Parametros!$B$6:$K$12,4,FALSE))</f>
        <v>0</v>
      </c>
      <c r="S115" s="171">
        <f>Q115*IF(UE!$F112=0,0,VLOOKUP(UE!$F112,Parametros!$B$6:$K$12,6,FALSE))</f>
        <v>0</v>
      </c>
      <c r="T115" s="171">
        <f>UE!M112</f>
        <v>0</v>
      </c>
      <c r="U115" s="171">
        <f>IF(UE!M112=0,0,VLOOKUP(UE!M112,Caracteristicas!$B$36:$H$40,6))</f>
        <v>0</v>
      </c>
      <c r="V115" s="171">
        <f>U115*IF(UE!$F112=0,0,VLOOKUP(UE!$F112,Parametros!$B$6:$K$12,4,FALSE))</f>
        <v>0</v>
      </c>
      <c r="W115" s="171">
        <f>U115*IF(UE!$F112=0,0,VLOOKUP(UE!$F112,Parametros!$B$6:$K$12,6,FALSE))</f>
        <v>0</v>
      </c>
      <c r="X115" s="171">
        <f>UE!N112</f>
        <v>0</v>
      </c>
      <c r="Y115" s="171">
        <f>IF(UE!N112=0,0,VLOOKUP(UE!N112,Caracteristicas!$B$36:$H$40,7))</f>
        <v>0</v>
      </c>
      <c r="Z115" s="171">
        <f>Y115*IF(UE!$F112=0,0,VLOOKUP(UE!$F112,Parametros!$B$6:$K$12,4,FALSE))</f>
        <v>0</v>
      </c>
      <c r="AA115" s="171">
        <f>Y115*IF(UE!$F112=0,0,VLOOKUP(UE!$F112,Parametros!$B$6:$K$12,6,FALSE))</f>
        <v>0</v>
      </c>
      <c r="AB115" s="171">
        <f>UE!O112</f>
        <v>0</v>
      </c>
      <c r="AC115" s="171">
        <f>IF(UE!O112=0,0,VLOOKUP(UE!O112,Caracteristicas!$B$36:$I$40,8))</f>
        <v>0</v>
      </c>
      <c r="AD115" s="171">
        <f>AC115*IF(UE!$F112=0,0,VLOOKUP(UE!$F112,Parametros!$B$6:$K$12,4,FALSE))</f>
        <v>0</v>
      </c>
      <c r="AE115" s="171">
        <f>AC115*IF(UE!$F112=0,0,VLOOKUP(UE!$F112,Parametros!$B$6:$K$12,6,FALSE))</f>
        <v>0</v>
      </c>
      <c r="AF115" s="171">
        <f t="shared" si="5"/>
        <v>0</v>
      </c>
      <c r="AG115" s="171">
        <f t="shared" si="6"/>
        <v>0</v>
      </c>
      <c r="AH115" s="171">
        <f t="shared" si="7"/>
        <v>0</v>
      </c>
      <c r="AJ115" s="158">
        <f>+UE!F112</f>
        <v>0</v>
      </c>
      <c r="AK115" s="172">
        <f>+UE!G112</f>
        <v>0</v>
      </c>
      <c r="AL115" s="172">
        <f>+UE!H112</f>
        <v>0</v>
      </c>
    </row>
    <row r="116" spans="2:38">
      <c r="B116" s="37" t="str">
        <f>UE!B113</f>
        <v>UE109</v>
      </c>
      <c r="C116" s="162" t="str">
        <f>"" &amp; UE!C113</f>
        <v/>
      </c>
      <c r="D116" s="171">
        <f>UE!I113</f>
        <v>0</v>
      </c>
      <c r="E116" s="171">
        <f>IF(UE!I113=0,0,VLOOKUP(UE!I113,Caracteristicas!$B$36:$C$40,2))</f>
        <v>0</v>
      </c>
      <c r="F116" s="171">
        <f>E116*IF(UE!$F113=0,0,VLOOKUP(UE!$F113,Parametros!$B$6:$K$12,4,FALSE))</f>
        <v>0</v>
      </c>
      <c r="G116" s="171">
        <f>E116*IF(UE!$F113=0,0,VLOOKUP(UE!$F113,Parametros!$B$6:$K$12,6,FALSE))</f>
        <v>0</v>
      </c>
      <c r="H116" s="171">
        <f>UE!J113</f>
        <v>0</v>
      </c>
      <c r="I116" s="171">
        <f>IF(UE!J113=0,0,VLOOKUP(UE!J113,Caracteristicas!$B$36:$D$40,3))</f>
        <v>0</v>
      </c>
      <c r="J116" s="171">
        <f>I116*IF(UE!$F113=0,0,VLOOKUP(UE!$F113,Parametros!$B$6:$K$12,4,FALSE))</f>
        <v>0</v>
      </c>
      <c r="K116" s="171">
        <f>I116*IF(UE!$F113=0,0,VLOOKUP(UE!$F113,Parametros!$B$6:$K$12,6,FALSE))</f>
        <v>0</v>
      </c>
      <c r="L116" s="171">
        <f>UE!K113</f>
        <v>0</v>
      </c>
      <c r="M116" s="171">
        <f>IF(UE!K113=0,0,VLOOKUP(UE!K113,Caracteristicas!$B$36:$E$40,4))</f>
        <v>0</v>
      </c>
      <c r="N116" s="171">
        <f>M116*IF(UE!$F113=0,0,VLOOKUP(UE!$F113,Parametros!$B$6:$K$12,4,FALSE))</f>
        <v>0</v>
      </c>
      <c r="O116" s="171">
        <f>M116*IF(UE!$F113=0,0,VLOOKUP(UE!$F113,Parametros!$B$6:$K$12,6,FALSE))</f>
        <v>0</v>
      </c>
      <c r="P116" s="171">
        <f>UE!L113</f>
        <v>0</v>
      </c>
      <c r="Q116" s="171">
        <f>IF(UE!L113=0,0,VLOOKUP(UE!L113,Caracteristicas!$B$36:$H$40,5))</f>
        <v>0</v>
      </c>
      <c r="R116" s="171">
        <f>Q116*IF(UE!$F113=0,0,VLOOKUP(UE!$F113,Parametros!$B$6:$K$12,4,FALSE))</f>
        <v>0</v>
      </c>
      <c r="S116" s="171">
        <f>Q116*IF(UE!$F113=0,0,VLOOKUP(UE!$F113,Parametros!$B$6:$K$12,6,FALSE))</f>
        <v>0</v>
      </c>
      <c r="T116" s="171">
        <f>UE!M113</f>
        <v>0</v>
      </c>
      <c r="U116" s="171">
        <f>IF(UE!M113=0,0,VLOOKUP(UE!M113,Caracteristicas!$B$36:$H$40,6))</f>
        <v>0</v>
      </c>
      <c r="V116" s="171">
        <f>U116*IF(UE!$F113=0,0,VLOOKUP(UE!$F113,Parametros!$B$6:$K$12,4,FALSE))</f>
        <v>0</v>
      </c>
      <c r="W116" s="171">
        <f>U116*IF(UE!$F113=0,0,VLOOKUP(UE!$F113,Parametros!$B$6:$K$12,6,FALSE))</f>
        <v>0</v>
      </c>
      <c r="X116" s="171">
        <f>UE!N113</f>
        <v>0</v>
      </c>
      <c r="Y116" s="171">
        <f>IF(UE!N113=0,0,VLOOKUP(UE!N113,Caracteristicas!$B$36:$H$40,7))</f>
        <v>0</v>
      </c>
      <c r="Z116" s="171">
        <f>Y116*IF(UE!$F113=0,0,VLOOKUP(UE!$F113,Parametros!$B$6:$K$12,4,FALSE))</f>
        <v>0</v>
      </c>
      <c r="AA116" s="171">
        <f>Y116*IF(UE!$F113=0,0,VLOOKUP(UE!$F113,Parametros!$B$6:$K$12,6,FALSE))</f>
        <v>0</v>
      </c>
      <c r="AB116" s="171">
        <f>UE!O113</f>
        <v>0</v>
      </c>
      <c r="AC116" s="171">
        <f>IF(UE!O113=0,0,VLOOKUP(UE!O113,Caracteristicas!$B$36:$I$40,8))</f>
        <v>0</v>
      </c>
      <c r="AD116" s="171">
        <f>AC116*IF(UE!$F113=0,0,VLOOKUP(UE!$F113,Parametros!$B$6:$K$12,4,FALSE))</f>
        <v>0</v>
      </c>
      <c r="AE116" s="171">
        <f>AC116*IF(UE!$F113=0,0,VLOOKUP(UE!$F113,Parametros!$B$6:$K$12,6,FALSE))</f>
        <v>0</v>
      </c>
      <c r="AF116" s="171">
        <f t="shared" si="5"/>
        <v>0</v>
      </c>
      <c r="AG116" s="171">
        <f t="shared" si="6"/>
        <v>0</v>
      </c>
      <c r="AH116" s="171">
        <f t="shared" si="7"/>
        <v>0</v>
      </c>
      <c r="AJ116" s="158">
        <f>+UE!F113</f>
        <v>0</v>
      </c>
      <c r="AK116" s="172">
        <f>+UE!G113</f>
        <v>0</v>
      </c>
      <c r="AL116" s="172">
        <f>+UE!H113</f>
        <v>0</v>
      </c>
    </row>
    <row r="117" spans="2:38">
      <c r="B117" s="37" t="str">
        <f>UE!B114</f>
        <v>UE110</v>
      </c>
      <c r="C117" s="162" t="str">
        <f>"" &amp; UE!C114</f>
        <v/>
      </c>
      <c r="D117" s="171">
        <f>UE!I114</f>
        <v>0</v>
      </c>
      <c r="E117" s="171">
        <f>IF(UE!I114=0,0,VLOOKUP(UE!I114,Caracteristicas!$B$36:$C$40,2))</f>
        <v>0</v>
      </c>
      <c r="F117" s="171">
        <f>E117*IF(UE!$F114=0,0,VLOOKUP(UE!$F114,Parametros!$B$6:$K$12,4,FALSE))</f>
        <v>0</v>
      </c>
      <c r="G117" s="171">
        <f>E117*IF(UE!$F114=0,0,VLOOKUP(UE!$F114,Parametros!$B$6:$K$12,6,FALSE))</f>
        <v>0</v>
      </c>
      <c r="H117" s="171">
        <f>UE!J114</f>
        <v>0</v>
      </c>
      <c r="I117" s="171">
        <f>IF(UE!J114=0,0,VLOOKUP(UE!J114,Caracteristicas!$B$36:$D$40,3))</f>
        <v>0</v>
      </c>
      <c r="J117" s="171">
        <f>I117*IF(UE!$F114=0,0,VLOOKUP(UE!$F114,Parametros!$B$6:$K$12,4,FALSE))</f>
        <v>0</v>
      </c>
      <c r="K117" s="171">
        <f>I117*IF(UE!$F114=0,0,VLOOKUP(UE!$F114,Parametros!$B$6:$K$12,6,FALSE))</f>
        <v>0</v>
      </c>
      <c r="L117" s="171">
        <f>UE!K114</f>
        <v>0</v>
      </c>
      <c r="M117" s="171">
        <f>IF(UE!K114=0,0,VLOOKUP(UE!K114,Caracteristicas!$B$36:$E$40,4))</f>
        <v>0</v>
      </c>
      <c r="N117" s="171">
        <f>M117*IF(UE!$F114=0,0,VLOOKUP(UE!$F114,Parametros!$B$6:$K$12,4,FALSE))</f>
        <v>0</v>
      </c>
      <c r="O117" s="171">
        <f>M117*IF(UE!$F114=0,0,VLOOKUP(UE!$F114,Parametros!$B$6:$K$12,6,FALSE))</f>
        <v>0</v>
      </c>
      <c r="P117" s="171">
        <f>UE!L114</f>
        <v>0</v>
      </c>
      <c r="Q117" s="171">
        <f>IF(UE!L114=0,0,VLOOKUP(UE!L114,Caracteristicas!$B$36:$H$40,5))</f>
        <v>0</v>
      </c>
      <c r="R117" s="171">
        <f>Q117*IF(UE!$F114=0,0,VLOOKUP(UE!$F114,Parametros!$B$6:$K$12,4,FALSE))</f>
        <v>0</v>
      </c>
      <c r="S117" s="171">
        <f>Q117*IF(UE!$F114=0,0,VLOOKUP(UE!$F114,Parametros!$B$6:$K$12,6,FALSE))</f>
        <v>0</v>
      </c>
      <c r="T117" s="171">
        <f>UE!M114</f>
        <v>0</v>
      </c>
      <c r="U117" s="171">
        <f>IF(UE!M114=0,0,VLOOKUP(UE!M114,Caracteristicas!$B$36:$H$40,6))</f>
        <v>0</v>
      </c>
      <c r="V117" s="171">
        <f>U117*IF(UE!$F114=0,0,VLOOKUP(UE!$F114,Parametros!$B$6:$K$12,4,FALSE))</f>
        <v>0</v>
      </c>
      <c r="W117" s="171">
        <f>U117*IF(UE!$F114=0,0,VLOOKUP(UE!$F114,Parametros!$B$6:$K$12,6,FALSE))</f>
        <v>0</v>
      </c>
      <c r="X117" s="171">
        <f>UE!N114</f>
        <v>0</v>
      </c>
      <c r="Y117" s="171">
        <f>IF(UE!N114=0,0,VLOOKUP(UE!N114,Caracteristicas!$B$36:$H$40,7))</f>
        <v>0</v>
      </c>
      <c r="Z117" s="171">
        <f>Y117*IF(UE!$F114=0,0,VLOOKUP(UE!$F114,Parametros!$B$6:$K$12,4,FALSE))</f>
        <v>0</v>
      </c>
      <c r="AA117" s="171">
        <f>Y117*IF(UE!$F114=0,0,VLOOKUP(UE!$F114,Parametros!$B$6:$K$12,6,FALSE))</f>
        <v>0</v>
      </c>
      <c r="AB117" s="171">
        <f>UE!O114</f>
        <v>0</v>
      </c>
      <c r="AC117" s="171">
        <f>IF(UE!O114=0,0,VLOOKUP(UE!O114,Caracteristicas!$B$36:$I$40,8))</f>
        <v>0</v>
      </c>
      <c r="AD117" s="171">
        <f>AC117*IF(UE!$F114=0,0,VLOOKUP(UE!$F114,Parametros!$B$6:$K$12,4,FALSE))</f>
        <v>0</v>
      </c>
      <c r="AE117" s="171">
        <f>AC117*IF(UE!$F114=0,0,VLOOKUP(UE!$F114,Parametros!$B$6:$K$12,6,FALSE))</f>
        <v>0</v>
      </c>
      <c r="AF117" s="171">
        <f t="shared" si="5"/>
        <v>0</v>
      </c>
      <c r="AG117" s="171">
        <f t="shared" si="6"/>
        <v>0</v>
      </c>
      <c r="AH117" s="171">
        <f t="shared" si="7"/>
        <v>0</v>
      </c>
      <c r="AJ117" s="158">
        <f>+UE!F114</f>
        <v>0</v>
      </c>
      <c r="AK117" s="172">
        <f>+UE!G114</f>
        <v>0</v>
      </c>
      <c r="AL117" s="172">
        <f>+UE!H114</f>
        <v>0</v>
      </c>
    </row>
    <row r="118" spans="2:38">
      <c r="B118" s="37" t="str">
        <f>UE!B115</f>
        <v>UE111</v>
      </c>
      <c r="C118" s="162" t="str">
        <f>"" &amp; UE!C115</f>
        <v/>
      </c>
      <c r="D118" s="171">
        <f>UE!I115</f>
        <v>0</v>
      </c>
      <c r="E118" s="171">
        <f>IF(UE!I115=0,0,VLOOKUP(UE!I115,Caracteristicas!$B$36:$C$40,2))</f>
        <v>0</v>
      </c>
      <c r="F118" s="171">
        <f>E118*IF(UE!$F115=0,0,VLOOKUP(UE!$F115,Parametros!$B$6:$K$12,4,FALSE))</f>
        <v>0</v>
      </c>
      <c r="G118" s="171">
        <f>E118*IF(UE!$F115=0,0,VLOOKUP(UE!$F115,Parametros!$B$6:$K$12,6,FALSE))</f>
        <v>0</v>
      </c>
      <c r="H118" s="171">
        <f>UE!J115</f>
        <v>0</v>
      </c>
      <c r="I118" s="171">
        <f>IF(UE!J115=0,0,VLOOKUP(UE!J115,Caracteristicas!$B$36:$D$40,3))</f>
        <v>0</v>
      </c>
      <c r="J118" s="171">
        <f>I118*IF(UE!$F115=0,0,VLOOKUP(UE!$F115,Parametros!$B$6:$K$12,4,FALSE))</f>
        <v>0</v>
      </c>
      <c r="K118" s="171">
        <f>I118*IF(UE!$F115=0,0,VLOOKUP(UE!$F115,Parametros!$B$6:$K$12,6,FALSE))</f>
        <v>0</v>
      </c>
      <c r="L118" s="171">
        <f>UE!K115</f>
        <v>0</v>
      </c>
      <c r="M118" s="171">
        <f>IF(UE!K115=0,0,VLOOKUP(UE!K115,Caracteristicas!$B$36:$E$40,4))</f>
        <v>0</v>
      </c>
      <c r="N118" s="171">
        <f>M118*IF(UE!$F115=0,0,VLOOKUP(UE!$F115,Parametros!$B$6:$K$12,4,FALSE))</f>
        <v>0</v>
      </c>
      <c r="O118" s="171">
        <f>M118*IF(UE!$F115=0,0,VLOOKUP(UE!$F115,Parametros!$B$6:$K$12,6,FALSE))</f>
        <v>0</v>
      </c>
      <c r="P118" s="171">
        <f>UE!L115</f>
        <v>0</v>
      </c>
      <c r="Q118" s="171">
        <f>IF(UE!L115=0,0,VLOOKUP(UE!L115,Caracteristicas!$B$36:$H$40,5))</f>
        <v>0</v>
      </c>
      <c r="R118" s="171">
        <f>Q118*IF(UE!$F115=0,0,VLOOKUP(UE!$F115,Parametros!$B$6:$K$12,4,FALSE))</f>
        <v>0</v>
      </c>
      <c r="S118" s="171">
        <f>Q118*IF(UE!$F115=0,0,VLOOKUP(UE!$F115,Parametros!$B$6:$K$12,6,FALSE))</f>
        <v>0</v>
      </c>
      <c r="T118" s="171">
        <f>UE!M115</f>
        <v>0</v>
      </c>
      <c r="U118" s="171">
        <f>IF(UE!M115=0,0,VLOOKUP(UE!M115,Caracteristicas!$B$36:$H$40,6))</f>
        <v>0</v>
      </c>
      <c r="V118" s="171">
        <f>U118*IF(UE!$F115=0,0,VLOOKUP(UE!$F115,Parametros!$B$6:$K$12,4,FALSE))</f>
        <v>0</v>
      </c>
      <c r="W118" s="171">
        <f>U118*IF(UE!$F115=0,0,VLOOKUP(UE!$F115,Parametros!$B$6:$K$12,6,FALSE))</f>
        <v>0</v>
      </c>
      <c r="X118" s="171">
        <f>UE!N115</f>
        <v>0</v>
      </c>
      <c r="Y118" s="171">
        <f>IF(UE!N115=0,0,VLOOKUP(UE!N115,Caracteristicas!$B$36:$H$40,7))</f>
        <v>0</v>
      </c>
      <c r="Z118" s="171">
        <f>Y118*IF(UE!$F115=0,0,VLOOKUP(UE!$F115,Parametros!$B$6:$K$12,4,FALSE))</f>
        <v>0</v>
      </c>
      <c r="AA118" s="171">
        <f>Y118*IF(UE!$F115=0,0,VLOOKUP(UE!$F115,Parametros!$B$6:$K$12,6,FALSE))</f>
        <v>0</v>
      </c>
      <c r="AB118" s="171">
        <f>UE!O115</f>
        <v>0</v>
      </c>
      <c r="AC118" s="171">
        <f>IF(UE!O115=0,0,VLOOKUP(UE!O115,Caracteristicas!$B$36:$I$40,8))</f>
        <v>0</v>
      </c>
      <c r="AD118" s="171">
        <f>AC118*IF(UE!$F115=0,0,VLOOKUP(UE!$F115,Parametros!$B$6:$K$12,4,FALSE))</f>
        <v>0</v>
      </c>
      <c r="AE118" s="171">
        <f>AC118*IF(UE!$F115=0,0,VLOOKUP(UE!$F115,Parametros!$B$6:$K$12,6,FALSE))</f>
        <v>0</v>
      </c>
      <c r="AF118" s="171">
        <f t="shared" si="5"/>
        <v>0</v>
      </c>
      <c r="AG118" s="171">
        <f t="shared" si="6"/>
        <v>0</v>
      </c>
      <c r="AH118" s="171">
        <f t="shared" si="7"/>
        <v>0</v>
      </c>
      <c r="AJ118" s="158">
        <f>+UE!F115</f>
        <v>0</v>
      </c>
      <c r="AK118" s="172">
        <f>+UE!G115</f>
        <v>0</v>
      </c>
      <c r="AL118" s="172">
        <f>+UE!H115</f>
        <v>0</v>
      </c>
    </row>
    <row r="119" spans="2:38">
      <c r="B119" s="37" t="str">
        <f>UE!B116</f>
        <v>UE112</v>
      </c>
      <c r="C119" s="162" t="str">
        <f>"" &amp; UE!C116</f>
        <v/>
      </c>
      <c r="D119" s="171">
        <f>UE!I116</f>
        <v>0</v>
      </c>
      <c r="E119" s="171">
        <f>IF(UE!I116=0,0,VLOOKUP(UE!I116,Caracteristicas!$B$36:$C$40,2))</f>
        <v>0</v>
      </c>
      <c r="F119" s="171">
        <f>E119*IF(UE!$F116=0,0,VLOOKUP(UE!$F116,Parametros!$B$6:$K$12,4,FALSE))</f>
        <v>0</v>
      </c>
      <c r="G119" s="171">
        <f>E119*IF(UE!$F116=0,0,VLOOKUP(UE!$F116,Parametros!$B$6:$K$12,6,FALSE))</f>
        <v>0</v>
      </c>
      <c r="H119" s="171">
        <f>UE!J116</f>
        <v>0</v>
      </c>
      <c r="I119" s="171">
        <f>IF(UE!J116=0,0,VLOOKUP(UE!J116,Caracteristicas!$B$36:$D$40,3))</f>
        <v>0</v>
      </c>
      <c r="J119" s="171">
        <f>I119*IF(UE!$F116=0,0,VLOOKUP(UE!$F116,Parametros!$B$6:$K$12,4,FALSE))</f>
        <v>0</v>
      </c>
      <c r="K119" s="171">
        <f>I119*IF(UE!$F116=0,0,VLOOKUP(UE!$F116,Parametros!$B$6:$K$12,6,FALSE))</f>
        <v>0</v>
      </c>
      <c r="L119" s="171">
        <f>UE!K116</f>
        <v>0</v>
      </c>
      <c r="M119" s="171">
        <f>IF(UE!K116=0,0,VLOOKUP(UE!K116,Caracteristicas!$B$36:$E$40,4))</f>
        <v>0</v>
      </c>
      <c r="N119" s="171">
        <f>M119*IF(UE!$F116=0,0,VLOOKUP(UE!$F116,Parametros!$B$6:$K$12,4,FALSE))</f>
        <v>0</v>
      </c>
      <c r="O119" s="171">
        <f>M119*IF(UE!$F116=0,0,VLOOKUP(UE!$F116,Parametros!$B$6:$K$12,6,FALSE))</f>
        <v>0</v>
      </c>
      <c r="P119" s="171">
        <f>UE!L116</f>
        <v>0</v>
      </c>
      <c r="Q119" s="171">
        <f>IF(UE!L116=0,0,VLOOKUP(UE!L116,Caracteristicas!$B$36:$H$40,5))</f>
        <v>0</v>
      </c>
      <c r="R119" s="171">
        <f>Q119*IF(UE!$F116=0,0,VLOOKUP(UE!$F116,Parametros!$B$6:$K$12,4,FALSE))</f>
        <v>0</v>
      </c>
      <c r="S119" s="171">
        <f>Q119*IF(UE!$F116=0,0,VLOOKUP(UE!$F116,Parametros!$B$6:$K$12,6,FALSE))</f>
        <v>0</v>
      </c>
      <c r="T119" s="171">
        <f>UE!M116</f>
        <v>0</v>
      </c>
      <c r="U119" s="171">
        <f>IF(UE!M116=0,0,VLOOKUP(UE!M116,Caracteristicas!$B$36:$H$40,6))</f>
        <v>0</v>
      </c>
      <c r="V119" s="171">
        <f>U119*IF(UE!$F116=0,0,VLOOKUP(UE!$F116,Parametros!$B$6:$K$12,4,FALSE))</f>
        <v>0</v>
      </c>
      <c r="W119" s="171">
        <f>U119*IF(UE!$F116=0,0,VLOOKUP(UE!$F116,Parametros!$B$6:$K$12,6,FALSE))</f>
        <v>0</v>
      </c>
      <c r="X119" s="171">
        <f>UE!N116</f>
        <v>0</v>
      </c>
      <c r="Y119" s="171">
        <f>IF(UE!N116=0,0,VLOOKUP(UE!N116,Caracteristicas!$B$36:$H$40,7))</f>
        <v>0</v>
      </c>
      <c r="Z119" s="171">
        <f>Y119*IF(UE!$F116=0,0,VLOOKUP(UE!$F116,Parametros!$B$6:$K$12,4,FALSE))</f>
        <v>0</v>
      </c>
      <c r="AA119" s="171">
        <f>Y119*IF(UE!$F116=0,0,VLOOKUP(UE!$F116,Parametros!$B$6:$K$12,6,FALSE))</f>
        <v>0</v>
      </c>
      <c r="AB119" s="171">
        <f>UE!O116</f>
        <v>0</v>
      </c>
      <c r="AC119" s="171">
        <f>IF(UE!O116=0,0,VLOOKUP(UE!O116,Caracteristicas!$B$36:$I$40,8))</f>
        <v>0</v>
      </c>
      <c r="AD119" s="171">
        <f>AC119*IF(UE!$F116=0,0,VLOOKUP(UE!$F116,Parametros!$B$6:$K$12,4,FALSE))</f>
        <v>0</v>
      </c>
      <c r="AE119" s="171">
        <f>AC119*IF(UE!$F116=0,0,VLOOKUP(UE!$F116,Parametros!$B$6:$K$12,6,FALSE))</f>
        <v>0</v>
      </c>
      <c r="AF119" s="171">
        <f t="shared" si="5"/>
        <v>0</v>
      </c>
      <c r="AG119" s="171">
        <f t="shared" si="6"/>
        <v>0</v>
      </c>
      <c r="AH119" s="171">
        <f t="shared" si="7"/>
        <v>0</v>
      </c>
      <c r="AJ119" s="158">
        <f>+UE!F116</f>
        <v>0</v>
      </c>
      <c r="AK119" s="172">
        <f>+UE!G116</f>
        <v>0</v>
      </c>
      <c r="AL119" s="172">
        <f>+UE!H116</f>
        <v>0</v>
      </c>
    </row>
    <row r="120" spans="2:38">
      <c r="B120" s="37" t="str">
        <f>UE!B117</f>
        <v>UE113</v>
      </c>
      <c r="C120" s="162" t="str">
        <f>"" &amp; UE!C117</f>
        <v/>
      </c>
      <c r="D120" s="171">
        <f>UE!I117</f>
        <v>0</v>
      </c>
      <c r="E120" s="171">
        <f>IF(UE!I117=0,0,VLOOKUP(UE!I117,Caracteristicas!$B$36:$C$40,2))</f>
        <v>0</v>
      </c>
      <c r="F120" s="171">
        <f>E120*IF(UE!$F117=0,0,VLOOKUP(UE!$F117,Parametros!$B$6:$K$12,4,FALSE))</f>
        <v>0</v>
      </c>
      <c r="G120" s="171">
        <f>E120*IF(UE!$F117=0,0,VLOOKUP(UE!$F117,Parametros!$B$6:$K$12,6,FALSE))</f>
        <v>0</v>
      </c>
      <c r="H120" s="171">
        <f>UE!J117</f>
        <v>0</v>
      </c>
      <c r="I120" s="171">
        <f>IF(UE!J117=0,0,VLOOKUP(UE!J117,Caracteristicas!$B$36:$D$40,3))</f>
        <v>0</v>
      </c>
      <c r="J120" s="171">
        <f>I120*IF(UE!$F117=0,0,VLOOKUP(UE!$F117,Parametros!$B$6:$K$12,4,FALSE))</f>
        <v>0</v>
      </c>
      <c r="K120" s="171">
        <f>I120*IF(UE!$F117=0,0,VLOOKUP(UE!$F117,Parametros!$B$6:$K$12,6,FALSE))</f>
        <v>0</v>
      </c>
      <c r="L120" s="171">
        <f>UE!K117</f>
        <v>0</v>
      </c>
      <c r="M120" s="171">
        <f>IF(UE!K117=0,0,VLOOKUP(UE!K117,Caracteristicas!$B$36:$E$40,4))</f>
        <v>0</v>
      </c>
      <c r="N120" s="171">
        <f>M120*IF(UE!$F117=0,0,VLOOKUP(UE!$F117,Parametros!$B$6:$K$12,4,FALSE))</f>
        <v>0</v>
      </c>
      <c r="O120" s="171">
        <f>M120*IF(UE!$F117=0,0,VLOOKUP(UE!$F117,Parametros!$B$6:$K$12,6,FALSE))</f>
        <v>0</v>
      </c>
      <c r="P120" s="171">
        <f>UE!L117</f>
        <v>0</v>
      </c>
      <c r="Q120" s="171">
        <f>IF(UE!L117=0,0,VLOOKUP(UE!L117,Caracteristicas!$B$36:$H$40,5))</f>
        <v>0</v>
      </c>
      <c r="R120" s="171">
        <f>Q120*IF(UE!$F117=0,0,VLOOKUP(UE!$F117,Parametros!$B$6:$K$12,4,FALSE))</f>
        <v>0</v>
      </c>
      <c r="S120" s="171">
        <f>Q120*IF(UE!$F117=0,0,VLOOKUP(UE!$F117,Parametros!$B$6:$K$12,6,FALSE))</f>
        <v>0</v>
      </c>
      <c r="T120" s="171">
        <f>UE!M117</f>
        <v>0</v>
      </c>
      <c r="U120" s="171">
        <f>IF(UE!M117=0,0,VLOOKUP(UE!M117,Caracteristicas!$B$36:$H$40,6))</f>
        <v>0</v>
      </c>
      <c r="V120" s="171">
        <f>U120*IF(UE!$F117=0,0,VLOOKUP(UE!$F117,Parametros!$B$6:$K$12,4,FALSE))</f>
        <v>0</v>
      </c>
      <c r="W120" s="171">
        <f>U120*IF(UE!$F117=0,0,VLOOKUP(UE!$F117,Parametros!$B$6:$K$12,6,FALSE))</f>
        <v>0</v>
      </c>
      <c r="X120" s="171">
        <f>UE!N117</f>
        <v>0</v>
      </c>
      <c r="Y120" s="171">
        <f>IF(UE!N117=0,0,VLOOKUP(UE!N117,Caracteristicas!$B$36:$H$40,7))</f>
        <v>0</v>
      </c>
      <c r="Z120" s="171">
        <f>Y120*IF(UE!$F117=0,0,VLOOKUP(UE!$F117,Parametros!$B$6:$K$12,4,FALSE))</f>
        <v>0</v>
      </c>
      <c r="AA120" s="171">
        <f>Y120*IF(UE!$F117=0,0,VLOOKUP(UE!$F117,Parametros!$B$6:$K$12,6,FALSE))</f>
        <v>0</v>
      </c>
      <c r="AB120" s="171">
        <f>UE!O117</f>
        <v>0</v>
      </c>
      <c r="AC120" s="171">
        <f>IF(UE!O117=0,0,VLOOKUP(UE!O117,Caracteristicas!$B$36:$I$40,8))</f>
        <v>0</v>
      </c>
      <c r="AD120" s="171">
        <f>AC120*IF(UE!$F117=0,0,VLOOKUP(UE!$F117,Parametros!$B$6:$K$12,4,FALSE))</f>
        <v>0</v>
      </c>
      <c r="AE120" s="171">
        <f>AC120*IF(UE!$F117=0,0,VLOOKUP(UE!$F117,Parametros!$B$6:$K$12,6,FALSE))</f>
        <v>0</v>
      </c>
      <c r="AF120" s="171">
        <f t="shared" si="5"/>
        <v>0</v>
      </c>
      <c r="AG120" s="171">
        <f t="shared" si="6"/>
        <v>0</v>
      </c>
      <c r="AH120" s="171">
        <f t="shared" si="7"/>
        <v>0</v>
      </c>
      <c r="AJ120" s="158">
        <f>+UE!F117</f>
        <v>0</v>
      </c>
      <c r="AK120" s="172">
        <f>+UE!G117</f>
        <v>0</v>
      </c>
      <c r="AL120" s="172">
        <f>+UE!H117</f>
        <v>0</v>
      </c>
    </row>
    <row r="121" spans="2:38">
      <c r="B121" s="37" t="str">
        <f>UE!B118</f>
        <v>UE114</v>
      </c>
      <c r="C121" s="162" t="str">
        <f>"" &amp; UE!C118</f>
        <v/>
      </c>
      <c r="D121" s="171">
        <f>UE!I118</f>
        <v>0</v>
      </c>
      <c r="E121" s="171">
        <f>IF(UE!I118=0,0,VLOOKUP(UE!I118,Caracteristicas!$B$36:$C$40,2))</f>
        <v>0</v>
      </c>
      <c r="F121" s="171">
        <f>E121*IF(UE!$F118=0,0,VLOOKUP(UE!$F118,Parametros!$B$6:$K$12,4,FALSE))</f>
        <v>0</v>
      </c>
      <c r="G121" s="171">
        <f>E121*IF(UE!$F118=0,0,VLOOKUP(UE!$F118,Parametros!$B$6:$K$12,6,FALSE))</f>
        <v>0</v>
      </c>
      <c r="H121" s="171">
        <f>UE!J118</f>
        <v>0</v>
      </c>
      <c r="I121" s="171">
        <f>IF(UE!J118=0,0,VLOOKUP(UE!J118,Caracteristicas!$B$36:$D$40,3))</f>
        <v>0</v>
      </c>
      <c r="J121" s="171">
        <f>I121*IF(UE!$F118=0,0,VLOOKUP(UE!$F118,Parametros!$B$6:$K$12,4,FALSE))</f>
        <v>0</v>
      </c>
      <c r="K121" s="171">
        <f>I121*IF(UE!$F118=0,0,VLOOKUP(UE!$F118,Parametros!$B$6:$K$12,6,FALSE))</f>
        <v>0</v>
      </c>
      <c r="L121" s="171">
        <f>UE!K118</f>
        <v>0</v>
      </c>
      <c r="M121" s="171">
        <f>IF(UE!K118=0,0,VLOOKUP(UE!K118,Caracteristicas!$B$36:$E$40,4))</f>
        <v>0</v>
      </c>
      <c r="N121" s="171">
        <f>M121*IF(UE!$F118=0,0,VLOOKUP(UE!$F118,Parametros!$B$6:$K$12,4,FALSE))</f>
        <v>0</v>
      </c>
      <c r="O121" s="171">
        <f>M121*IF(UE!$F118=0,0,VLOOKUP(UE!$F118,Parametros!$B$6:$K$12,6,FALSE))</f>
        <v>0</v>
      </c>
      <c r="P121" s="171">
        <f>UE!L118</f>
        <v>0</v>
      </c>
      <c r="Q121" s="171">
        <f>IF(UE!L118=0,0,VLOOKUP(UE!L118,Caracteristicas!$B$36:$H$40,5))</f>
        <v>0</v>
      </c>
      <c r="R121" s="171">
        <f>Q121*IF(UE!$F118=0,0,VLOOKUP(UE!$F118,Parametros!$B$6:$K$12,4,FALSE))</f>
        <v>0</v>
      </c>
      <c r="S121" s="171">
        <f>Q121*IF(UE!$F118=0,0,VLOOKUP(UE!$F118,Parametros!$B$6:$K$12,6,FALSE))</f>
        <v>0</v>
      </c>
      <c r="T121" s="171">
        <f>UE!M118</f>
        <v>0</v>
      </c>
      <c r="U121" s="171">
        <f>IF(UE!M118=0,0,VLOOKUP(UE!M118,Caracteristicas!$B$36:$H$40,6))</f>
        <v>0</v>
      </c>
      <c r="V121" s="171">
        <f>U121*IF(UE!$F118=0,0,VLOOKUP(UE!$F118,Parametros!$B$6:$K$12,4,FALSE))</f>
        <v>0</v>
      </c>
      <c r="W121" s="171">
        <f>U121*IF(UE!$F118=0,0,VLOOKUP(UE!$F118,Parametros!$B$6:$K$12,6,FALSE))</f>
        <v>0</v>
      </c>
      <c r="X121" s="171">
        <f>UE!N118</f>
        <v>0</v>
      </c>
      <c r="Y121" s="171">
        <f>IF(UE!N118=0,0,VLOOKUP(UE!N118,Caracteristicas!$B$36:$H$40,7))</f>
        <v>0</v>
      </c>
      <c r="Z121" s="171">
        <f>Y121*IF(UE!$F118=0,0,VLOOKUP(UE!$F118,Parametros!$B$6:$K$12,4,FALSE))</f>
        <v>0</v>
      </c>
      <c r="AA121" s="171">
        <f>Y121*IF(UE!$F118=0,0,VLOOKUP(UE!$F118,Parametros!$B$6:$K$12,6,FALSE))</f>
        <v>0</v>
      </c>
      <c r="AB121" s="171">
        <f>UE!O118</f>
        <v>0</v>
      </c>
      <c r="AC121" s="171">
        <f>IF(UE!O118=0,0,VLOOKUP(UE!O118,Caracteristicas!$B$36:$I$40,8))</f>
        <v>0</v>
      </c>
      <c r="AD121" s="171">
        <f>AC121*IF(UE!$F118=0,0,VLOOKUP(UE!$F118,Parametros!$B$6:$K$12,4,FALSE))</f>
        <v>0</v>
      </c>
      <c r="AE121" s="171">
        <f>AC121*IF(UE!$F118=0,0,VLOOKUP(UE!$F118,Parametros!$B$6:$K$12,6,FALSE))</f>
        <v>0</v>
      </c>
      <c r="AF121" s="171">
        <f t="shared" si="5"/>
        <v>0</v>
      </c>
      <c r="AG121" s="171">
        <f t="shared" si="6"/>
        <v>0</v>
      </c>
      <c r="AH121" s="171">
        <f t="shared" si="7"/>
        <v>0</v>
      </c>
      <c r="AJ121" s="158">
        <f>+UE!F118</f>
        <v>0</v>
      </c>
      <c r="AK121" s="172">
        <f>+UE!G118</f>
        <v>0</v>
      </c>
      <c r="AL121" s="172">
        <f>+UE!H118</f>
        <v>0</v>
      </c>
    </row>
    <row r="122" spans="2:38">
      <c r="B122" s="37" t="str">
        <f>UE!B119</f>
        <v>UE115</v>
      </c>
      <c r="C122" s="162" t="str">
        <f>"" &amp; UE!C119</f>
        <v/>
      </c>
      <c r="D122" s="171">
        <f>UE!I119</f>
        <v>0</v>
      </c>
      <c r="E122" s="171">
        <f>IF(UE!I119=0,0,VLOOKUP(UE!I119,Caracteristicas!$B$36:$C$40,2))</f>
        <v>0</v>
      </c>
      <c r="F122" s="171">
        <f>E122*IF(UE!$F119=0,0,VLOOKUP(UE!$F119,Parametros!$B$6:$K$12,4,FALSE))</f>
        <v>0</v>
      </c>
      <c r="G122" s="171">
        <f>E122*IF(UE!$F119=0,0,VLOOKUP(UE!$F119,Parametros!$B$6:$K$12,6,FALSE))</f>
        <v>0</v>
      </c>
      <c r="H122" s="171">
        <f>UE!J119</f>
        <v>0</v>
      </c>
      <c r="I122" s="171">
        <f>IF(UE!J119=0,0,VLOOKUP(UE!J119,Caracteristicas!$B$36:$D$40,3))</f>
        <v>0</v>
      </c>
      <c r="J122" s="171">
        <f>I122*IF(UE!$F119=0,0,VLOOKUP(UE!$F119,Parametros!$B$6:$K$12,4,FALSE))</f>
        <v>0</v>
      </c>
      <c r="K122" s="171">
        <f>I122*IF(UE!$F119=0,0,VLOOKUP(UE!$F119,Parametros!$B$6:$K$12,6,FALSE))</f>
        <v>0</v>
      </c>
      <c r="L122" s="171">
        <f>UE!K119</f>
        <v>0</v>
      </c>
      <c r="M122" s="171">
        <f>IF(UE!K119=0,0,VLOOKUP(UE!K119,Caracteristicas!$B$36:$E$40,4))</f>
        <v>0</v>
      </c>
      <c r="N122" s="171">
        <f>M122*IF(UE!$F119=0,0,VLOOKUP(UE!$F119,Parametros!$B$6:$K$12,4,FALSE))</f>
        <v>0</v>
      </c>
      <c r="O122" s="171">
        <f>M122*IF(UE!$F119=0,0,VLOOKUP(UE!$F119,Parametros!$B$6:$K$12,6,FALSE))</f>
        <v>0</v>
      </c>
      <c r="P122" s="171">
        <f>UE!L119</f>
        <v>0</v>
      </c>
      <c r="Q122" s="171">
        <f>IF(UE!L119=0,0,VLOOKUP(UE!L119,Caracteristicas!$B$36:$H$40,5))</f>
        <v>0</v>
      </c>
      <c r="R122" s="171">
        <f>Q122*IF(UE!$F119=0,0,VLOOKUP(UE!$F119,Parametros!$B$6:$K$12,4,FALSE))</f>
        <v>0</v>
      </c>
      <c r="S122" s="171">
        <f>Q122*IF(UE!$F119=0,0,VLOOKUP(UE!$F119,Parametros!$B$6:$K$12,6,FALSE))</f>
        <v>0</v>
      </c>
      <c r="T122" s="171">
        <f>UE!M119</f>
        <v>0</v>
      </c>
      <c r="U122" s="171">
        <f>IF(UE!M119=0,0,VLOOKUP(UE!M119,Caracteristicas!$B$36:$H$40,6))</f>
        <v>0</v>
      </c>
      <c r="V122" s="171">
        <f>U122*IF(UE!$F119=0,0,VLOOKUP(UE!$F119,Parametros!$B$6:$K$12,4,FALSE))</f>
        <v>0</v>
      </c>
      <c r="W122" s="171">
        <f>U122*IF(UE!$F119=0,0,VLOOKUP(UE!$F119,Parametros!$B$6:$K$12,6,FALSE))</f>
        <v>0</v>
      </c>
      <c r="X122" s="171">
        <f>UE!N119</f>
        <v>0</v>
      </c>
      <c r="Y122" s="171">
        <f>IF(UE!N119=0,0,VLOOKUP(UE!N119,Caracteristicas!$B$36:$H$40,7))</f>
        <v>0</v>
      </c>
      <c r="Z122" s="171">
        <f>Y122*IF(UE!$F119=0,0,VLOOKUP(UE!$F119,Parametros!$B$6:$K$12,4,FALSE))</f>
        <v>0</v>
      </c>
      <c r="AA122" s="171">
        <f>Y122*IF(UE!$F119=0,0,VLOOKUP(UE!$F119,Parametros!$B$6:$K$12,6,FALSE))</f>
        <v>0</v>
      </c>
      <c r="AB122" s="171">
        <f>UE!O119</f>
        <v>0</v>
      </c>
      <c r="AC122" s="171">
        <f>IF(UE!O119=0,0,VLOOKUP(UE!O119,Caracteristicas!$B$36:$I$40,8))</f>
        <v>0</v>
      </c>
      <c r="AD122" s="171">
        <f>AC122*IF(UE!$F119=0,0,VLOOKUP(UE!$F119,Parametros!$B$6:$K$12,4,FALSE))</f>
        <v>0</v>
      </c>
      <c r="AE122" s="171">
        <f>AC122*IF(UE!$F119=0,0,VLOOKUP(UE!$F119,Parametros!$B$6:$K$12,6,FALSE))</f>
        <v>0</v>
      </c>
      <c r="AF122" s="171">
        <f t="shared" si="5"/>
        <v>0</v>
      </c>
      <c r="AG122" s="171">
        <f t="shared" si="6"/>
        <v>0</v>
      </c>
      <c r="AH122" s="171">
        <f t="shared" si="7"/>
        <v>0</v>
      </c>
      <c r="AJ122" s="158">
        <f>+UE!F119</f>
        <v>0</v>
      </c>
      <c r="AK122" s="172">
        <f>+UE!G119</f>
        <v>0</v>
      </c>
      <c r="AL122" s="172">
        <f>+UE!H119</f>
        <v>0</v>
      </c>
    </row>
    <row r="123" spans="2:38">
      <c r="B123" s="37" t="str">
        <f>UE!B120</f>
        <v>UE116</v>
      </c>
      <c r="C123" s="162" t="str">
        <f>"" &amp; UE!C120</f>
        <v/>
      </c>
      <c r="D123" s="171">
        <f>UE!I120</f>
        <v>0</v>
      </c>
      <c r="E123" s="171">
        <f>IF(UE!I120=0,0,VLOOKUP(UE!I120,Caracteristicas!$B$36:$C$40,2))</f>
        <v>0</v>
      </c>
      <c r="F123" s="171">
        <f>E123*IF(UE!$F120=0,0,VLOOKUP(UE!$F120,Parametros!$B$6:$K$12,4,FALSE))</f>
        <v>0</v>
      </c>
      <c r="G123" s="171">
        <f>E123*IF(UE!$F120=0,0,VLOOKUP(UE!$F120,Parametros!$B$6:$K$12,6,FALSE))</f>
        <v>0</v>
      </c>
      <c r="H123" s="171">
        <f>UE!J120</f>
        <v>0</v>
      </c>
      <c r="I123" s="171">
        <f>IF(UE!J120=0,0,VLOOKUP(UE!J120,Caracteristicas!$B$36:$D$40,3))</f>
        <v>0</v>
      </c>
      <c r="J123" s="171">
        <f>I123*IF(UE!$F120=0,0,VLOOKUP(UE!$F120,Parametros!$B$6:$K$12,4,FALSE))</f>
        <v>0</v>
      </c>
      <c r="K123" s="171">
        <f>I123*IF(UE!$F120=0,0,VLOOKUP(UE!$F120,Parametros!$B$6:$K$12,6,FALSE))</f>
        <v>0</v>
      </c>
      <c r="L123" s="171">
        <f>UE!K120</f>
        <v>0</v>
      </c>
      <c r="M123" s="171">
        <f>IF(UE!K120=0,0,VLOOKUP(UE!K120,Caracteristicas!$B$36:$E$40,4))</f>
        <v>0</v>
      </c>
      <c r="N123" s="171">
        <f>M123*IF(UE!$F120=0,0,VLOOKUP(UE!$F120,Parametros!$B$6:$K$12,4,FALSE))</f>
        <v>0</v>
      </c>
      <c r="O123" s="171">
        <f>M123*IF(UE!$F120=0,0,VLOOKUP(UE!$F120,Parametros!$B$6:$K$12,6,FALSE))</f>
        <v>0</v>
      </c>
      <c r="P123" s="171">
        <f>UE!L120</f>
        <v>0</v>
      </c>
      <c r="Q123" s="171">
        <f>IF(UE!L120=0,0,VLOOKUP(UE!L120,Caracteristicas!$B$36:$H$40,5))</f>
        <v>0</v>
      </c>
      <c r="R123" s="171">
        <f>Q123*IF(UE!$F120=0,0,VLOOKUP(UE!$F120,Parametros!$B$6:$K$12,4,FALSE))</f>
        <v>0</v>
      </c>
      <c r="S123" s="171">
        <f>Q123*IF(UE!$F120=0,0,VLOOKUP(UE!$F120,Parametros!$B$6:$K$12,6,FALSE))</f>
        <v>0</v>
      </c>
      <c r="T123" s="171">
        <f>UE!M120</f>
        <v>0</v>
      </c>
      <c r="U123" s="171">
        <f>IF(UE!M120=0,0,VLOOKUP(UE!M120,Caracteristicas!$B$36:$H$40,6))</f>
        <v>0</v>
      </c>
      <c r="V123" s="171">
        <f>U123*IF(UE!$F120=0,0,VLOOKUP(UE!$F120,Parametros!$B$6:$K$12,4,FALSE))</f>
        <v>0</v>
      </c>
      <c r="W123" s="171">
        <f>U123*IF(UE!$F120=0,0,VLOOKUP(UE!$F120,Parametros!$B$6:$K$12,6,FALSE))</f>
        <v>0</v>
      </c>
      <c r="X123" s="171">
        <f>UE!N120</f>
        <v>0</v>
      </c>
      <c r="Y123" s="171">
        <f>IF(UE!N120=0,0,VLOOKUP(UE!N120,Caracteristicas!$B$36:$H$40,7))</f>
        <v>0</v>
      </c>
      <c r="Z123" s="171">
        <f>Y123*IF(UE!$F120=0,0,VLOOKUP(UE!$F120,Parametros!$B$6:$K$12,4,FALSE))</f>
        <v>0</v>
      </c>
      <c r="AA123" s="171">
        <f>Y123*IF(UE!$F120=0,0,VLOOKUP(UE!$F120,Parametros!$B$6:$K$12,6,FALSE))</f>
        <v>0</v>
      </c>
      <c r="AB123" s="171">
        <f>UE!O120</f>
        <v>0</v>
      </c>
      <c r="AC123" s="171">
        <f>IF(UE!O120=0,0,VLOOKUP(UE!O120,Caracteristicas!$B$36:$I$40,8))</f>
        <v>0</v>
      </c>
      <c r="AD123" s="171">
        <f>AC123*IF(UE!$F120=0,0,VLOOKUP(UE!$F120,Parametros!$B$6:$K$12,4,FALSE))</f>
        <v>0</v>
      </c>
      <c r="AE123" s="171">
        <f>AC123*IF(UE!$F120=0,0,VLOOKUP(UE!$F120,Parametros!$B$6:$K$12,6,FALSE))</f>
        <v>0</v>
      </c>
      <c r="AF123" s="171">
        <f t="shared" si="5"/>
        <v>0</v>
      </c>
      <c r="AG123" s="171">
        <f t="shared" si="6"/>
        <v>0</v>
      </c>
      <c r="AH123" s="171">
        <f t="shared" si="7"/>
        <v>0</v>
      </c>
      <c r="AJ123" s="158">
        <f>+UE!F120</f>
        <v>0</v>
      </c>
      <c r="AK123" s="172">
        <f>+UE!G120</f>
        <v>0</v>
      </c>
      <c r="AL123" s="172">
        <f>+UE!H120</f>
        <v>0</v>
      </c>
    </row>
    <row r="124" spans="2:38">
      <c r="B124" s="37" t="str">
        <f>UE!B121</f>
        <v>UE117</v>
      </c>
      <c r="C124" s="162" t="str">
        <f>"" &amp; UE!C121</f>
        <v/>
      </c>
      <c r="D124" s="171">
        <f>UE!I121</f>
        <v>0</v>
      </c>
      <c r="E124" s="171">
        <f>IF(UE!I121=0,0,VLOOKUP(UE!I121,Caracteristicas!$B$36:$C$40,2))</f>
        <v>0</v>
      </c>
      <c r="F124" s="171">
        <f>E124*IF(UE!$F121=0,0,VLOOKUP(UE!$F121,Parametros!$B$6:$K$12,4,FALSE))</f>
        <v>0</v>
      </c>
      <c r="G124" s="171">
        <f>E124*IF(UE!$F121=0,0,VLOOKUP(UE!$F121,Parametros!$B$6:$K$12,6,FALSE))</f>
        <v>0</v>
      </c>
      <c r="H124" s="171">
        <f>UE!J121</f>
        <v>0</v>
      </c>
      <c r="I124" s="171">
        <f>IF(UE!J121=0,0,VLOOKUP(UE!J121,Caracteristicas!$B$36:$D$40,3))</f>
        <v>0</v>
      </c>
      <c r="J124" s="171">
        <f>I124*IF(UE!$F121=0,0,VLOOKUP(UE!$F121,Parametros!$B$6:$K$12,4,FALSE))</f>
        <v>0</v>
      </c>
      <c r="K124" s="171">
        <f>I124*IF(UE!$F121=0,0,VLOOKUP(UE!$F121,Parametros!$B$6:$K$12,6,FALSE))</f>
        <v>0</v>
      </c>
      <c r="L124" s="171">
        <f>UE!K121</f>
        <v>0</v>
      </c>
      <c r="M124" s="171">
        <f>IF(UE!K121=0,0,VLOOKUP(UE!K121,Caracteristicas!$B$36:$E$40,4))</f>
        <v>0</v>
      </c>
      <c r="N124" s="171">
        <f>M124*IF(UE!$F121=0,0,VLOOKUP(UE!$F121,Parametros!$B$6:$K$12,4,FALSE))</f>
        <v>0</v>
      </c>
      <c r="O124" s="171">
        <f>M124*IF(UE!$F121=0,0,VLOOKUP(UE!$F121,Parametros!$B$6:$K$12,6,FALSE))</f>
        <v>0</v>
      </c>
      <c r="P124" s="171">
        <f>UE!L121</f>
        <v>0</v>
      </c>
      <c r="Q124" s="171">
        <f>IF(UE!L121=0,0,VLOOKUP(UE!L121,Caracteristicas!$B$36:$H$40,5))</f>
        <v>0</v>
      </c>
      <c r="R124" s="171">
        <f>Q124*IF(UE!$F121=0,0,VLOOKUP(UE!$F121,Parametros!$B$6:$K$12,4,FALSE))</f>
        <v>0</v>
      </c>
      <c r="S124" s="171">
        <f>Q124*IF(UE!$F121=0,0,VLOOKUP(UE!$F121,Parametros!$B$6:$K$12,6,FALSE))</f>
        <v>0</v>
      </c>
      <c r="T124" s="171">
        <f>UE!M121</f>
        <v>0</v>
      </c>
      <c r="U124" s="171">
        <f>IF(UE!M121=0,0,VLOOKUP(UE!M121,Caracteristicas!$B$36:$H$40,6))</f>
        <v>0</v>
      </c>
      <c r="V124" s="171">
        <f>U124*IF(UE!$F121=0,0,VLOOKUP(UE!$F121,Parametros!$B$6:$K$12,4,FALSE))</f>
        <v>0</v>
      </c>
      <c r="W124" s="171">
        <f>U124*IF(UE!$F121=0,0,VLOOKUP(UE!$F121,Parametros!$B$6:$K$12,6,FALSE))</f>
        <v>0</v>
      </c>
      <c r="X124" s="171">
        <f>UE!N121</f>
        <v>0</v>
      </c>
      <c r="Y124" s="171">
        <f>IF(UE!N121=0,0,VLOOKUP(UE!N121,Caracteristicas!$B$36:$H$40,7))</f>
        <v>0</v>
      </c>
      <c r="Z124" s="171">
        <f>Y124*IF(UE!$F121=0,0,VLOOKUP(UE!$F121,Parametros!$B$6:$K$12,4,FALSE))</f>
        <v>0</v>
      </c>
      <c r="AA124" s="171">
        <f>Y124*IF(UE!$F121=0,0,VLOOKUP(UE!$F121,Parametros!$B$6:$K$12,6,FALSE))</f>
        <v>0</v>
      </c>
      <c r="AB124" s="171">
        <f>UE!O121</f>
        <v>0</v>
      </c>
      <c r="AC124" s="171">
        <f>IF(UE!O121=0,0,VLOOKUP(UE!O121,Caracteristicas!$B$36:$I$40,8))</f>
        <v>0</v>
      </c>
      <c r="AD124" s="171">
        <f>AC124*IF(UE!$F121=0,0,VLOOKUP(UE!$F121,Parametros!$B$6:$K$12,4,FALSE))</f>
        <v>0</v>
      </c>
      <c r="AE124" s="171">
        <f>AC124*IF(UE!$F121=0,0,VLOOKUP(UE!$F121,Parametros!$B$6:$K$12,6,FALSE))</f>
        <v>0</v>
      </c>
      <c r="AF124" s="171">
        <f t="shared" si="5"/>
        <v>0</v>
      </c>
      <c r="AG124" s="171">
        <f t="shared" si="6"/>
        <v>0</v>
      </c>
      <c r="AH124" s="171">
        <f t="shared" si="7"/>
        <v>0</v>
      </c>
      <c r="AJ124" s="158">
        <f>+UE!F121</f>
        <v>0</v>
      </c>
      <c r="AK124" s="172">
        <f>+UE!G121</f>
        <v>0</v>
      </c>
      <c r="AL124" s="172">
        <f>+UE!H121</f>
        <v>0</v>
      </c>
    </row>
    <row r="125" spans="2:38">
      <c r="B125" s="37" t="str">
        <f>UE!B122</f>
        <v>UE118</v>
      </c>
      <c r="C125" s="162" t="str">
        <f>"" &amp; UE!C122</f>
        <v/>
      </c>
      <c r="D125" s="171">
        <f>UE!I122</f>
        <v>0</v>
      </c>
      <c r="E125" s="171">
        <f>IF(UE!I122=0,0,VLOOKUP(UE!I122,Caracteristicas!$B$36:$C$40,2))</f>
        <v>0</v>
      </c>
      <c r="F125" s="171">
        <f>E125*IF(UE!$F122=0,0,VLOOKUP(UE!$F122,Parametros!$B$6:$K$12,4,FALSE))</f>
        <v>0</v>
      </c>
      <c r="G125" s="171">
        <f>E125*IF(UE!$F122=0,0,VLOOKUP(UE!$F122,Parametros!$B$6:$K$12,6,FALSE))</f>
        <v>0</v>
      </c>
      <c r="H125" s="171">
        <f>UE!J122</f>
        <v>0</v>
      </c>
      <c r="I125" s="171">
        <f>IF(UE!J122=0,0,VLOOKUP(UE!J122,Caracteristicas!$B$36:$D$40,3))</f>
        <v>0</v>
      </c>
      <c r="J125" s="171">
        <f>I125*IF(UE!$F122=0,0,VLOOKUP(UE!$F122,Parametros!$B$6:$K$12,4,FALSE))</f>
        <v>0</v>
      </c>
      <c r="K125" s="171">
        <f>I125*IF(UE!$F122=0,0,VLOOKUP(UE!$F122,Parametros!$B$6:$K$12,6,FALSE))</f>
        <v>0</v>
      </c>
      <c r="L125" s="171">
        <f>UE!K122</f>
        <v>0</v>
      </c>
      <c r="M125" s="171">
        <f>IF(UE!K122=0,0,VLOOKUP(UE!K122,Caracteristicas!$B$36:$E$40,4))</f>
        <v>0</v>
      </c>
      <c r="N125" s="171">
        <f>M125*IF(UE!$F122=0,0,VLOOKUP(UE!$F122,Parametros!$B$6:$K$12,4,FALSE))</f>
        <v>0</v>
      </c>
      <c r="O125" s="171">
        <f>M125*IF(UE!$F122=0,0,VLOOKUP(UE!$F122,Parametros!$B$6:$K$12,6,FALSE))</f>
        <v>0</v>
      </c>
      <c r="P125" s="171">
        <f>UE!L122</f>
        <v>0</v>
      </c>
      <c r="Q125" s="171">
        <f>IF(UE!L122=0,0,VLOOKUP(UE!L122,Caracteristicas!$B$36:$H$40,5))</f>
        <v>0</v>
      </c>
      <c r="R125" s="171">
        <f>Q125*IF(UE!$F122=0,0,VLOOKUP(UE!$F122,Parametros!$B$6:$K$12,4,FALSE))</f>
        <v>0</v>
      </c>
      <c r="S125" s="171">
        <f>Q125*IF(UE!$F122=0,0,VLOOKUP(UE!$F122,Parametros!$B$6:$K$12,6,FALSE))</f>
        <v>0</v>
      </c>
      <c r="T125" s="171">
        <f>UE!M122</f>
        <v>0</v>
      </c>
      <c r="U125" s="171">
        <f>IF(UE!M122=0,0,VLOOKUP(UE!M122,Caracteristicas!$B$36:$H$40,6))</f>
        <v>0</v>
      </c>
      <c r="V125" s="171">
        <f>U125*IF(UE!$F122=0,0,VLOOKUP(UE!$F122,Parametros!$B$6:$K$12,4,FALSE))</f>
        <v>0</v>
      </c>
      <c r="W125" s="171">
        <f>U125*IF(UE!$F122=0,0,VLOOKUP(UE!$F122,Parametros!$B$6:$K$12,6,FALSE))</f>
        <v>0</v>
      </c>
      <c r="X125" s="171">
        <f>UE!N122</f>
        <v>0</v>
      </c>
      <c r="Y125" s="171">
        <f>IF(UE!N122=0,0,VLOOKUP(UE!N122,Caracteristicas!$B$36:$H$40,7))</f>
        <v>0</v>
      </c>
      <c r="Z125" s="171">
        <f>Y125*IF(UE!$F122=0,0,VLOOKUP(UE!$F122,Parametros!$B$6:$K$12,4,FALSE))</f>
        <v>0</v>
      </c>
      <c r="AA125" s="171">
        <f>Y125*IF(UE!$F122=0,0,VLOOKUP(UE!$F122,Parametros!$B$6:$K$12,6,FALSE))</f>
        <v>0</v>
      </c>
      <c r="AB125" s="171">
        <f>UE!O122</f>
        <v>0</v>
      </c>
      <c r="AC125" s="171">
        <f>IF(UE!O122=0,0,VLOOKUP(UE!O122,Caracteristicas!$B$36:$I$40,8))</f>
        <v>0</v>
      </c>
      <c r="AD125" s="171">
        <f>AC125*IF(UE!$F122=0,0,VLOOKUP(UE!$F122,Parametros!$B$6:$K$12,4,FALSE))</f>
        <v>0</v>
      </c>
      <c r="AE125" s="171">
        <f>AC125*IF(UE!$F122=0,0,VLOOKUP(UE!$F122,Parametros!$B$6:$K$12,6,FALSE))</f>
        <v>0</v>
      </c>
      <c r="AF125" s="171">
        <f t="shared" si="5"/>
        <v>0</v>
      </c>
      <c r="AG125" s="171">
        <f t="shared" si="6"/>
        <v>0</v>
      </c>
      <c r="AH125" s="171">
        <f t="shared" si="7"/>
        <v>0</v>
      </c>
      <c r="AJ125" s="158">
        <f>+UE!F122</f>
        <v>0</v>
      </c>
      <c r="AK125" s="172">
        <f>+UE!G122</f>
        <v>0</v>
      </c>
      <c r="AL125" s="172">
        <f>+UE!H122</f>
        <v>0</v>
      </c>
    </row>
    <row r="126" spans="2:38">
      <c r="B126" s="37" t="str">
        <f>UE!B123</f>
        <v>UE119</v>
      </c>
      <c r="C126" s="162" t="str">
        <f>"" &amp; UE!C123</f>
        <v/>
      </c>
      <c r="D126" s="171">
        <f>UE!I123</f>
        <v>0</v>
      </c>
      <c r="E126" s="171">
        <f>IF(UE!I123=0,0,VLOOKUP(UE!I123,Caracteristicas!$B$36:$C$40,2))</f>
        <v>0</v>
      </c>
      <c r="F126" s="171">
        <f>E126*IF(UE!$F123=0,0,VLOOKUP(UE!$F123,Parametros!$B$6:$K$12,4,FALSE))</f>
        <v>0</v>
      </c>
      <c r="G126" s="171">
        <f>E126*IF(UE!$F123=0,0,VLOOKUP(UE!$F123,Parametros!$B$6:$K$12,6,FALSE))</f>
        <v>0</v>
      </c>
      <c r="H126" s="171">
        <f>UE!J123</f>
        <v>0</v>
      </c>
      <c r="I126" s="171">
        <f>IF(UE!J123=0,0,VLOOKUP(UE!J123,Caracteristicas!$B$36:$D$40,3))</f>
        <v>0</v>
      </c>
      <c r="J126" s="171">
        <f>I126*IF(UE!$F123=0,0,VLOOKUP(UE!$F123,Parametros!$B$6:$K$12,4,FALSE))</f>
        <v>0</v>
      </c>
      <c r="K126" s="171">
        <f>I126*IF(UE!$F123=0,0,VLOOKUP(UE!$F123,Parametros!$B$6:$K$12,6,FALSE))</f>
        <v>0</v>
      </c>
      <c r="L126" s="171">
        <f>UE!K123</f>
        <v>0</v>
      </c>
      <c r="M126" s="171">
        <f>IF(UE!K123=0,0,VLOOKUP(UE!K123,Caracteristicas!$B$36:$E$40,4))</f>
        <v>0</v>
      </c>
      <c r="N126" s="171">
        <f>M126*IF(UE!$F123=0,0,VLOOKUP(UE!$F123,Parametros!$B$6:$K$12,4,FALSE))</f>
        <v>0</v>
      </c>
      <c r="O126" s="171">
        <f>M126*IF(UE!$F123=0,0,VLOOKUP(UE!$F123,Parametros!$B$6:$K$12,6,FALSE))</f>
        <v>0</v>
      </c>
      <c r="P126" s="171">
        <f>UE!L123</f>
        <v>0</v>
      </c>
      <c r="Q126" s="171">
        <f>IF(UE!L123=0,0,VLOOKUP(UE!L123,Caracteristicas!$B$36:$H$40,5))</f>
        <v>0</v>
      </c>
      <c r="R126" s="171">
        <f>Q126*IF(UE!$F123=0,0,VLOOKUP(UE!$F123,Parametros!$B$6:$K$12,4,FALSE))</f>
        <v>0</v>
      </c>
      <c r="S126" s="171">
        <f>Q126*IF(UE!$F123=0,0,VLOOKUP(UE!$F123,Parametros!$B$6:$K$12,6,FALSE))</f>
        <v>0</v>
      </c>
      <c r="T126" s="171">
        <f>UE!M123</f>
        <v>0</v>
      </c>
      <c r="U126" s="171">
        <f>IF(UE!M123=0,0,VLOOKUP(UE!M123,Caracteristicas!$B$36:$H$40,6))</f>
        <v>0</v>
      </c>
      <c r="V126" s="171">
        <f>U126*IF(UE!$F123=0,0,VLOOKUP(UE!$F123,Parametros!$B$6:$K$12,4,FALSE))</f>
        <v>0</v>
      </c>
      <c r="W126" s="171">
        <f>U126*IF(UE!$F123=0,0,VLOOKUP(UE!$F123,Parametros!$B$6:$K$12,6,FALSE))</f>
        <v>0</v>
      </c>
      <c r="X126" s="171">
        <f>UE!N123</f>
        <v>0</v>
      </c>
      <c r="Y126" s="171">
        <f>IF(UE!N123=0,0,VLOOKUP(UE!N123,Caracteristicas!$B$36:$H$40,7))</f>
        <v>0</v>
      </c>
      <c r="Z126" s="171">
        <f>Y126*IF(UE!$F123=0,0,VLOOKUP(UE!$F123,Parametros!$B$6:$K$12,4,FALSE))</f>
        <v>0</v>
      </c>
      <c r="AA126" s="171">
        <f>Y126*IF(UE!$F123=0,0,VLOOKUP(UE!$F123,Parametros!$B$6:$K$12,6,FALSE))</f>
        <v>0</v>
      </c>
      <c r="AB126" s="171">
        <f>UE!O123</f>
        <v>0</v>
      </c>
      <c r="AC126" s="171">
        <f>IF(UE!O123=0,0,VLOOKUP(UE!O123,Caracteristicas!$B$36:$I$40,8))</f>
        <v>0</v>
      </c>
      <c r="AD126" s="171">
        <f>AC126*IF(UE!$F123=0,0,VLOOKUP(UE!$F123,Parametros!$B$6:$K$12,4,FALSE))</f>
        <v>0</v>
      </c>
      <c r="AE126" s="171">
        <f>AC126*IF(UE!$F123=0,0,VLOOKUP(UE!$F123,Parametros!$B$6:$K$12,6,FALSE))</f>
        <v>0</v>
      </c>
      <c r="AF126" s="171">
        <f t="shared" si="5"/>
        <v>0</v>
      </c>
      <c r="AG126" s="171">
        <f t="shared" si="6"/>
        <v>0</v>
      </c>
      <c r="AH126" s="171">
        <f t="shared" si="7"/>
        <v>0</v>
      </c>
      <c r="AJ126" s="158">
        <f>+UE!F123</f>
        <v>0</v>
      </c>
      <c r="AK126" s="172">
        <f>+UE!G123</f>
        <v>0</v>
      </c>
      <c r="AL126" s="172">
        <f>+UE!H123</f>
        <v>0</v>
      </c>
    </row>
    <row r="127" spans="2:38">
      <c r="B127" s="37" t="str">
        <f>UE!B124</f>
        <v>UE120</v>
      </c>
      <c r="C127" s="162" t="str">
        <f>"" &amp; UE!C124</f>
        <v/>
      </c>
      <c r="D127" s="171">
        <f>UE!I124</f>
        <v>0</v>
      </c>
      <c r="E127" s="171">
        <f>IF(UE!I124=0,0,VLOOKUP(UE!I124,Caracteristicas!$B$36:$C$40,2))</f>
        <v>0</v>
      </c>
      <c r="F127" s="171">
        <f>E127*IF(UE!$F124=0,0,VLOOKUP(UE!$F124,Parametros!$B$6:$K$12,4,FALSE))</f>
        <v>0</v>
      </c>
      <c r="G127" s="171">
        <f>E127*IF(UE!$F124=0,0,VLOOKUP(UE!$F124,Parametros!$B$6:$K$12,6,FALSE))</f>
        <v>0</v>
      </c>
      <c r="H127" s="171">
        <f>UE!J124</f>
        <v>0</v>
      </c>
      <c r="I127" s="171">
        <f>IF(UE!J124=0,0,VLOOKUP(UE!J124,Caracteristicas!$B$36:$D$40,3))</f>
        <v>0</v>
      </c>
      <c r="J127" s="171">
        <f>I127*IF(UE!$F124=0,0,VLOOKUP(UE!$F124,Parametros!$B$6:$K$12,4,FALSE))</f>
        <v>0</v>
      </c>
      <c r="K127" s="171">
        <f>I127*IF(UE!$F124=0,0,VLOOKUP(UE!$F124,Parametros!$B$6:$K$12,6,FALSE))</f>
        <v>0</v>
      </c>
      <c r="L127" s="171">
        <f>UE!K124</f>
        <v>0</v>
      </c>
      <c r="M127" s="171">
        <f>IF(UE!K124=0,0,VLOOKUP(UE!K124,Caracteristicas!$B$36:$E$40,4))</f>
        <v>0</v>
      </c>
      <c r="N127" s="171">
        <f>M127*IF(UE!$F124=0,0,VLOOKUP(UE!$F124,Parametros!$B$6:$K$12,4,FALSE))</f>
        <v>0</v>
      </c>
      <c r="O127" s="171">
        <f>M127*IF(UE!$F124=0,0,VLOOKUP(UE!$F124,Parametros!$B$6:$K$12,6,FALSE))</f>
        <v>0</v>
      </c>
      <c r="P127" s="171">
        <f>UE!L124</f>
        <v>0</v>
      </c>
      <c r="Q127" s="171">
        <f>IF(UE!L124=0,0,VLOOKUP(UE!L124,Caracteristicas!$B$36:$H$40,5))</f>
        <v>0</v>
      </c>
      <c r="R127" s="171">
        <f>Q127*IF(UE!$F124=0,0,VLOOKUP(UE!$F124,Parametros!$B$6:$K$12,4,FALSE))</f>
        <v>0</v>
      </c>
      <c r="S127" s="171">
        <f>Q127*IF(UE!$F124=0,0,VLOOKUP(UE!$F124,Parametros!$B$6:$K$12,6,FALSE))</f>
        <v>0</v>
      </c>
      <c r="T127" s="171">
        <f>UE!M124</f>
        <v>0</v>
      </c>
      <c r="U127" s="171">
        <f>IF(UE!M124=0,0,VLOOKUP(UE!M124,Caracteristicas!$B$36:$H$40,6))</f>
        <v>0</v>
      </c>
      <c r="V127" s="171">
        <f>U127*IF(UE!$F124=0,0,VLOOKUP(UE!$F124,Parametros!$B$6:$K$12,4,FALSE))</f>
        <v>0</v>
      </c>
      <c r="W127" s="171">
        <f>U127*IF(UE!$F124=0,0,VLOOKUP(UE!$F124,Parametros!$B$6:$K$12,6,FALSE))</f>
        <v>0</v>
      </c>
      <c r="X127" s="171">
        <f>UE!N124</f>
        <v>0</v>
      </c>
      <c r="Y127" s="171">
        <f>IF(UE!N124=0,0,VLOOKUP(UE!N124,Caracteristicas!$B$36:$H$40,7))</f>
        <v>0</v>
      </c>
      <c r="Z127" s="171">
        <f>Y127*IF(UE!$F124=0,0,VLOOKUP(UE!$F124,Parametros!$B$6:$K$12,4,FALSE))</f>
        <v>0</v>
      </c>
      <c r="AA127" s="171">
        <f>Y127*IF(UE!$F124=0,0,VLOOKUP(UE!$F124,Parametros!$B$6:$K$12,6,FALSE))</f>
        <v>0</v>
      </c>
      <c r="AB127" s="171">
        <f>UE!O124</f>
        <v>0</v>
      </c>
      <c r="AC127" s="171">
        <f>IF(UE!O124=0,0,VLOOKUP(UE!O124,Caracteristicas!$B$36:$I$40,8))</f>
        <v>0</v>
      </c>
      <c r="AD127" s="171">
        <f>AC127*IF(UE!$F124=0,0,VLOOKUP(UE!$F124,Parametros!$B$6:$K$12,4,FALSE))</f>
        <v>0</v>
      </c>
      <c r="AE127" s="171">
        <f>AC127*IF(UE!$F124=0,0,VLOOKUP(UE!$F124,Parametros!$B$6:$K$12,6,FALSE))</f>
        <v>0</v>
      </c>
      <c r="AF127" s="171">
        <f t="shared" si="5"/>
        <v>0</v>
      </c>
      <c r="AG127" s="171">
        <f t="shared" si="6"/>
        <v>0</v>
      </c>
      <c r="AH127" s="171">
        <f t="shared" si="7"/>
        <v>0</v>
      </c>
      <c r="AJ127" s="158">
        <f>+UE!F124</f>
        <v>0</v>
      </c>
      <c r="AK127" s="172">
        <f>+UE!G124</f>
        <v>0</v>
      </c>
      <c r="AL127" s="172">
        <f>+UE!H124</f>
        <v>0</v>
      </c>
    </row>
    <row r="128" spans="2:38">
      <c r="B128" s="37" t="str">
        <f>UE!B125</f>
        <v>UE121</v>
      </c>
      <c r="C128" s="162" t="str">
        <f>"" &amp; UE!C125</f>
        <v/>
      </c>
      <c r="D128" s="171">
        <f>UE!I125</f>
        <v>0</v>
      </c>
      <c r="E128" s="171">
        <f>IF(UE!I125=0,0,VLOOKUP(UE!I125,Caracteristicas!$B$36:$C$40,2))</f>
        <v>0</v>
      </c>
      <c r="F128" s="171">
        <f>E128*IF(UE!$F125=0,0,VLOOKUP(UE!$F125,Parametros!$B$6:$K$12,4,FALSE))</f>
        <v>0</v>
      </c>
      <c r="G128" s="171">
        <f>E128*IF(UE!$F125=0,0,VLOOKUP(UE!$F125,Parametros!$B$6:$K$12,6,FALSE))</f>
        <v>0</v>
      </c>
      <c r="H128" s="171">
        <f>UE!J125</f>
        <v>0</v>
      </c>
      <c r="I128" s="171">
        <f>IF(UE!J125=0,0,VLOOKUP(UE!J125,Caracteristicas!$B$36:$D$40,3))</f>
        <v>0</v>
      </c>
      <c r="J128" s="171">
        <f>I128*IF(UE!$F125=0,0,VLOOKUP(UE!$F125,Parametros!$B$6:$K$12,4,FALSE))</f>
        <v>0</v>
      </c>
      <c r="K128" s="171">
        <f>I128*IF(UE!$F125=0,0,VLOOKUP(UE!$F125,Parametros!$B$6:$K$12,6,FALSE))</f>
        <v>0</v>
      </c>
      <c r="L128" s="171">
        <f>UE!K125</f>
        <v>0</v>
      </c>
      <c r="M128" s="171">
        <f>IF(UE!K125=0,0,VLOOKUP(UE!K125,Caracteristicas!$B$36:$E$40,4))</f>
        <v>0</v>
      </c>
      <c r="N128" s="171">
        <f>M128*IF(UE!$F125=0,0,VLOOKUP(UE!$F125,Parametros!$B$6:$K$12,4,FALSE))</f>
        <v>0</v>
      </c>
      <c r="O128" s="171">
        <f>M128*IF(UE!$F125=0,0,VLOOKUP(UE!$F125,Parametros!$B$6:$K$12,6,FALSE))</f>
        <v>0</v>
      </c>
      <c r="P128" s="171">
        <f>UE!L125</f>
        <v>0</v>
      </c>
      <c r="Q128" s="171">
        <f>IF(UE!L125=0,0,VLOOKUP(UE!L125,Caracteristicas!$B$36:$H$40,5))</f>
        <v>0</v>
      </c>
      <c r="R128" s="171">
        <f>Q128*IF(UE!$F125=0,0,VLOOKUP(UE!$F125,Parametros!$B$6:$K$12,4,FALSE))</f>
        <v>0</v>
      </c>
      <c r="S128" s="171">
        <f>Q128*IF(UE!$F125=0,0,VLOOKUP(UE!$F125,Parametros!$B$6:$K$12,6,FALSE))</f>
        <v>0</v>
      </c>
      <c r="T128" s="171">
        <f>UE!M125</f>
        <v>0</v>
      </c>
      <c r="U128" s="171">
        <f>IF(UE!M125=0,0,VLOOKUP(UE!M125,Caracteristicas!$B$36:$H$40,6))</f>
        <v>0</v>
      </c>
      <c r="V128" s="171">
        <f>U128*IF(UE!$F125=0,0,VLOOKUP(UE!$F125,Parametros!$B$6:$K$12,4,FALSE))</f>
        <v>0</v>
      </c>
      <c r="W128" s="171">
        <f>U128*IF(UE!$F125=0,0,VLOOKUP(UE!$F125,Parametros!$B$6:$K$12,6,FALSE))</f>
        <v>0</v>
      </c>
      <c r="X128" s="171">
        <f>UE!N125</f>
        <v>0</v>
      </c>
      <c r="Y128" s="171">
        <f>IF(UE!N125=0,0,VLOOKUP(UE!N125,Caracteristicas!$B$36:$H$40,7))</f>
        <v>0</v>
      </c>
      <c r="Z128" s="171">
        <f>Y128*IF(UE!$F125=0,0,VLOOKUP(UE!$F125,Parametros!$B$6:$K$12,4,FALSE))</f>
        <v>0</v>
      </c>
      <c r="AA128" s="171">
        <f>Y128*IF(UE!$F125=0,0,VLOOKUP(UE!$F125,Parametros!$B$6:$K$12,6,FALSE))</f>
        <v>0</v>
      </c>
      <c r="AB128" s="171">
        <f>UE!O125</f>
        <v>0</v>
      </c>
      <c r="AC128" s="171">
        <f>IF(UE!O125=0,0,VLOOKUP(UE!O125,Caracteristicas!$B$36:$I$40,8))</f>
        <v>0</v>
      </c>
      <c r="AD128" s="171">
        <f>AC128*IF(UE!$F125=0,0,VLOOKUP(UE!$F125,Parametros!$B$6:$K$12,4,FALSE))</f>
        <v>0</v>
      </c>
      <c r="AE128" s="171">
        <f>AC128*IF(UE!$F125=0,0,VLOOKUP(UE!$F125,Parametros!$B$6:$K$12,6,FALSE))</f>
        <v>0</v>
      </c>
      <c r="AF128" s="171">
        <f t="shared" si="5"/>
        <v>0</v>
      </c>
      <c r="AG128" s="171">
        <f t="shared" si="6"/>
        <v>0</v>
      </c>
      <c r="AH128" s="171">
        <f t="shared" si="7"/>
        <v>0</v>
      </c>
      <c r="AJ128" s="158">
        <f>+UE!F125</f>
        <v>0</v>
      </c>
      <c r="AK128" s="172">
        <f>+UE!G125</f>
        <v>0</v>
      </c>
      <c r="AL128" s="172">
        <f>+UE!H125</f>
        <v>0</v>
      </c>
    </row>
    <row r="129" spans="2:38">
      <c r="B129" s="37" t="str">
        <f>UE!B126</f>
        <v>UE122</v>
      </c>
      <c r="C129" s="162" t="str">
        <f>"" &amp; UE!C126</f>
        <v/>
      </c>
      <c r="D129" s="171">
        <f>UE!I126</f>
        <v>0</v>
      </c>
      <c r="E129" s="171">
        <f>IF(UE!I126=0,0,VLOOKUP(UE!I126,Caracteristicas!$B$36:$C$40,2))</f>
        <v>0</v>
      </c>
      <c r="F129" s="171">
        <f>E129*IF(UE!$F126=0,0,VLOOKUP(UE!$F126,Parametros!$B$6:$K$12,4,FALSE))</f>
        <v>0</v>
      </c>
      <c r="G129" s="171">
        <f>E129*IF(UE!$F126=0,0,VLOOKUP(UE!$F126,Parametros!$B$6:$K$12,6,FALSE))</f>
        <v>0</v>
      </c>
      <c r="H129" s="171">
        <f>UE!J126</f>
        <v>0</v>
      </c>
      <c r="I129" s="171">
        <f>IF(UE!J126=0,0,VLOOKUP(UE!J126,Caracteristicas!$B$36:$D$40,3))</f>
        <v>0</v>
      </c>
      <c r="J129" s="171">
        <f>I129*IF(UE!$F126=0,0,VLOOKUP(UE!$F126,Parametros!$B$6:$K$12,4,FALSE))</f>
        <v>0</v>
      </c>
      <c r="K129" s="171">
        <f>I129*IF(UE!$F126=0,0,VLOOKUP(UE!$F126,Parametros!$B$6:$K$12,6,FALSE))</f>
        <v>0</v>
      </c>
      <c r="L129" s="171">
        <f>UE!K126</f>
        <v>0</v>
      </c>
      <c r="M129" s="171">
        <f>IF(UE!K126=0,0,VLOOKUP(UE!K126,Caracteristicas!$B$36:$E$40,4))</f>
        <v>0</v>
      </c>
      <c r="N129" s="171">
        <f>M129*IF(UE!$F126=0,0,VLOOKUP(UE!$F126,Parametros!$B$6:$K$12,4,FALSE))</f>
        <v>0</v>
      </c>
      <c r="O129" s="171">
        <f>M129*IF(UE!$F126=0,0,VLOOKUP(UE!$F126,Parametros!$B$6:$K$12,6,FALSE))</f>
        <v>0</v>
      </c>
      <c r="P129" s="171">
        <f>UE!L126</f>
        <v>0</v>
      </c>
      <c r="Q129" s="171">
        <f>IF(UE!L126=0,0,VLOOKUP(UE!L126,Caracteristicas!$B$36:$H$40,5))</f>
        <v>0</v>
      </c>
      <c r="R129" s="171">
        <f>Q129*IF(UE!$F126=0,0,VLOOKUP(UE!$F126,Parametros!$B$6:$K$12,4,FALSE))</f>
        <v>0</v>
      </c>
      <c r="S129" s="171">
        <f>Q129*IF(UE!$F126=0,0,VLOOKUP(UE!$F126,Parametros!$B$6:$K$12,6,FALSE))</f>
        <v>0</v>
      </c>
      <c r="T129" s="171">
        <f>UE!M126</f>
        <v>0</v>
      </c>
      <c r="U129" s="171">
        <f>IF(UE!M126=0,0,VLOOKUP(UE!M126,Caracteristicas!$B$36:$H$40,6))</f>
        <v>0</v>
      </c>
      <c r="V129" s="171">
        <f>U129*IF(UE!$F126=0,0,VLOOKUP(UE!$F126,Parametros!$B$6:$K$12,4,FALSE))</f>
        <v>0</v>
      </c>
      <c r="W129" s="171">
        <f>U129*IF(UE!$F126=0,0,VLOOKUP(UE!$F126,Parametros!$B$6:$K$12,6,FALSE))</f>
        <v>0</v>
      </c>
      <c r="X129" s="171">
        <f>UE!N126</f>
        <v>0</v>
      </c>
      <c r="Y129" s="171">
        <f>IF(UE!N126=0,0,VLOOKUP(UE!N126,Caracteristicas!$B$36:$H$40,7))</f>
        <v>0</v>
      </c>
      <c r="Z129" s="171">
        <f>Y129*IF(UE!$F126=0,0,VLOOKUP(UE!$F126,Parametros!$B$6:$K$12,4,FALSE))</f>
        <v>0</v>
      </c>
      <c r="AA129" s="171">
        <f>Y129*IF(UE!$F126=0,0,VLOOKUP(UE!$F126,Parametros!$B$6:$K$12,6,FALSE))</f>
        <v>0</v>
      </c>
      <c r="AB129" s="171">
        <f>UE!O126</f>
        <v>0</v>
      </c>
      <c r="AC129" s="171">
        <f>IF(UE!O126=0,0,VLOOKUP(UE!O126,Caracteristicas!$B$36:$I$40,8))</f>
        <v>0</v>
      </c>
      <c r="AD129" s="171">
        <f>AC129*IF(UE!$F126=0,0,VLOOKUP(UE!$F126,Parametros!$B$6:$K$12,4,FALSE))</f>
        <v>0</v>
      </c>
      <c r="AE129" s="171">
        <f>AC129*IF(UE!$F126=0,0,VLOOKUP(UE!$F126,Parametros!$B$6:$K$12,6,FALSE))</f>
        <v>0</v>
      </c>
      <c r="AF129" s="171">
        <f t="shared" si="5"/>
        <v>0</v>
      </c>
      <c r="AG129" s="171">
        <f t="shared" si="6"/>
        <v>0</v>
      </c>
      <c r="AH129" s="171">
        <f t="shared" si="7"/>
        <v>0</v>
      </c>
      <c r="AJ129" s="158">
        <f>+UE!F126</f>
        <v>0</v>
      </c>
      <c r="AK129" s="172">
        <f>+UE!G126</f>
        <v>0</v>
      </c>
      <c r="AL129" s="172">
        <f>+UE!H126</f>
        <v>0</v>
      </c>
    </row>
    <row r="130" spans="2:38">
      <c r="B130" s="37" t="str">
        <f>UE!B127</f>
        <v>UE123</v>
      </c>
      <c r="C130" s="162" t="str">
        <f>"" &amp; UE!C127</f>
        <v/>
      </c>
      <c r="D130" s="171">
        <f>UE!I127</f>
        <v>0</v>
      </c>
      <c r="E130" s="171">
        <f>IF(UE!I127=0,0,VLOOKUP(UE!I127,Caracteristicas!$B$36:$C$40,2))</f>
        <v>0</v>
      </c>
      <c r="F130" s="171">
        <f>E130*IF(UE!$F127=0,0,VLOOKUP(UE!$F127,Parametros!$B$6:$K$12,4,FALSE))</f>
        <v>0</v>
      </c>
      <c r="G130" s="171">
        <f>E130*IF(UE!$F127=0,0,VLOOKUP(UE!$F127,Parametros!$B$6:$K$12,6,FALSE))</f>
        <v>0</v>
      </c>
      <c r="H130" s="171">
        <f>UE!J127</f>
        <v>0</v>
      </c>
      <c r="I130" s="171">
        <f>IF(UE!J127=0,0,VLOOKUP(UE!J127,Caracteristicas!$B$36:$D$40,3))</f>
        <v>0</v>
      </c>
      <c r="J130" s="171">
        <f>I130*IF(UE!$F127=0,0,VLOOKUP(UE!$F127,Parametros!$B$6:$K$12,4,FALSE))</f>
        <v>0</v>
      </c>
      <c r="K130" s="171">
        <f>I130*IF(UE!$F127=0,0,VLOOKUP(UE!$F127,Parametros!$B$6:$K$12,6,FALSE))</f>
        <v>0</v>
      </c>
      <c r="L130" s="171">
        <f>UE!K127</f>
        <v>0</v>
      </c>
      <c r="M130" s="171">
        <f>IF(UE!K127=0,0,VLOOKUP(UE!K127,Caracteristicas!$B$36:$E$40,4))</f>
        <v>0</v>
      </c>
      <c r="N130" s="171">
        <f>M130*IF(UE!$F127=0,0,VLOOKUP(UE!$F127,Parametros!$B$6:$K$12,4,FALSE))</f>
        <v>0</v>
      </c>
      <c r="O130" s="171">
        <f>M130*IF(UE!$F127=0,0,VLOOKUP(UE!$F127,Parametros!$B$6:$K$12,6,FALSE))</f>
        <v>0</v>
      </c>
      <c r="P130" s="171">
        <f>UE!L127</f>
        <v>0</v>
      </c>
      <c r="Q130" s="171">
        <f>IF(UE!L127=0,0,VLOOKUP(UE!L127,Caracteristicas!$B$36:$H$40,5))</f>
        <v>0</v>
      </c>
      <c r="R130" s="171">
        <f>Q130*IF(UE!$F127=0,0,VLOOKUP(UE!$F127,Parametros!$B$6:$K$12,4,FALSE))</f>
        <v>0</v>
      </c>
      <c r="S130" s="171">
        <f>Q130*IF(UE!$F127=0,0,VLOOKUP(UE!$F127,Parametros!$B$6:$K$12,6,FALSE))</f>
        <v>0</v>
      </c>
      <c r="T130" s="171">
        <f>UE!M127</f>
        <v>0</v>
      </c>
      <c r="U130" s="171">
        <f>IF(UE!M127=0,0,VLOOKUP(UE!M127,Caracteristicas!$B$36:$H$40,6))</f>
        <v>0</v>
      </c>
      <c r="V130" s="171">
        <f>U130*IF(UE!$F127=0,0,VLOOKUP(UE!$F127,Parametros!$B$6:$K$12,4,FALSE))</f>
        <v>0</v>
      </c>
      <c r="W130" s="171">
        <f>U130*IF(UE!$F127=0,0,VLOOKUP(UE!$F127,Parametros!$B$6:$K$12,6,FALSE))</f>
        <v>0</v>
      </c>
      <c r="X130" s="171">
        <f>UE!N127</f>
        <v>0</v>
      </c>
      <c r="Y130" s="171">
        <f>IF(UE!N127=0,0,VLOOKUP(UE!N127,Caracteristicas!$B$36:$H$40,7))</f>
        <v>0</v>
      </c>
      <c r="Z130" s="171">
        <f>Y130*IF(UE!$F127=0,0,VLOOKUP(UE!$F127,Parametros!$B$6:$K$12,4,FALSE))</f>
        <v>0</v>
      </c>
      <c r="AA130" s="171">
        <f>Y130*IF(UE!$F127=0,0,VLOOKUP(UE!$F127,Parametros!$B$6:$K$12,6,FALSE))</f>
        <v>0</v>
      </c>
      <c r="AB130" s="171">
        <f>UE!O127</f>
        <v>0</v>
      </c>
      <c r="AC130" s="171">
        <f>IF(UE!O127=0,0,VLOOKUP(UE!O127,Caracteristicas!$B$36:$I$40,8))</f>
        <v>0</v>
      </c>
      <c r="AD130" s="171">
        <f>AC130*IF(UE!$F127=0,0,VLOOKUP(UE!$F127,Parametros!$B$6:$K$12,4,FALSE))</f>
        <v>0</v>
      </c>
      <c r="AE130" s="171">
        <f>AC130*IF(UE!$F127=0,0,VLOOKUP(UE!$F127,Parametros!$B$6:$K$12,6,FALSE))</f>
        <v>0</v>
      </c>
      <c r="AF130" s="171">
        <f t="shared" si="5"/>
        <v>0</v>
      </c>
      <c r="AG130" s="171">
        <f t="shared" si="6"/>
        <v>0</v>
      </c>
      <c r="AH130" s="171">
        <f t="shared" si="7"/>
        <v>0</v>
      </c>
      <c r="AJ130" s="158">
        <f>+UE!F127</f>
        <v>0</v>
      </c>
      <c r="AK130" s="172">
        <f>+UE!G127</f>
        <v>0</v>
      </c>
      <c r="AL130" s="172">
        <f>+UE!H127</f>
        <v>0</v>
      </c>
    </row>
    <row r="131" spans="2:38">
      <c r="B131" s="37" t="str">
        <f>UE!B128</f>
        <v>UE124</v>
      </c>
      <c r="C131" s="162" t="str">
        <f>"" &amp; UE!C128</f>
        <v/>
      </c>
      <c r="D131" s="171">
        <f>UE!I128</f>
        <v>0</v>
      </c>
      <c r="E131" s="171">
        <f>IF(UE!I128=0,0,VLOOKUP(UE!I128,Caracteristicas!$B$36:$C$40,2))</f>
        <v>0</v>
      </c>
      <c r="F131" s="171">
        <f>E131*IF(UE!$F128=0,0,VLOOKUP(UE!$F128,Parametros!$B$6:$K$12,4,FALSE))</f>
        <v>0</v>
      </c>
      <c r="G131" s="171">
        <f>E131*IF(UE!$F128=0,0,VLOOKUP(UE!$F128,Parametros!$B$6:$K$12,6,FALSE))</f>
        <v>0</v>
      </c>
      <c r="H131" s="171">
        <f>UE!J128</f>
        <v>0</v>
      </c>
      <c r="I131" s="171">
        <f>IF(UE!J128=0,0,VLOOKUP(UE!J128,Caracteristicas!$B$36:$D$40,3))</f>
        <v>0</v>
      </c>
      <c r="J131" s="171">
        <f>I131*IF(UE!$F128=0,0,VLOOKUP(UE!$F128,Parametros!$B$6:$K$12,4,FALSE))</f>
        <v>0</v>
      </c>
      <c r="K131" s="171">
        <f>I131*IF(UE!$F128=0,0,VLOOKUP(UE!$F128,Parametros!$B$6:$K$12,6,FALSE))</f>
        <v>0</v>
      </c>
      <c r="L131" s="171">
        <f>UE!K128</f>
        <v>0</v>
      </c>
      <c r="M131" s="171">
        <f>IF(UE!K128=0,0,VLOOKUP(UE!K128,Caracteristicas!$B$36:$E$40,4))</f>
        <v>0</v>
      </c>
      <c r="N131" s="171">
        <f>M131*IF(UE!$F128=0,0,VLOOKUP(UE!$F128,Parametros!$B$6:$K$12,4,FALSE))</f>
        <v>0</v>
      </c>
      <c r="O131" s="171">
        <f>M131*IF(UE!$F128=0,0,VLOOKUP(UE!$F128,Parametros!$B$6:$K$12,6,FALSE))</f>
        <v>0</v>
      </c>
      <c r="P131" s="171">
        <f>UE!L128</f>
        <v>0</v>
      </c>
      <c r="Q131" s="171">
        <f>IF(UE!L128=0,0,VLOOKUP(UE!L128,Caracteristicas!$B$36:$H$40,5))</f>
        <v>0</v>
      </c>
      <c r="R131" s="171">
        <f>Q131*IF(UE!$F128=0,0,VLOOKUP(UE!$F128,Parametros!$B$6:$K$12,4,FALSE))</f>
        <v>0</v>
      </c>
      <c r="S131" s="171">
        <f>Q131*IF(UE!$F128=0,0,VLOOKUP(UE!$F128,Parametros!$B$6:$K$12,6,FALSE))</f>
        <v>0</v>
      </c>
      <c r="T131" s="171">
        <f>UE!M128</f>
        <v>0</v>
      </c>
      <c r="U131" s="171">
        <f>IF(UE!M128=0,0,VLOOKUP(UE!M128,Caracteristicas!$B$36:$H$40,6))</f>
        <v>0</v>
      </c>
      <c r="V131" s="171">
        <f>U131*IF(UE!$F128=0,0,VLOOKUP(UE!$F128,Parametros!$B$6:$K$12,4,FALSE))</f>
        <v>0</v>
      </c>
      <c r="W131" s="171">
        <f>U131*IF(UE!$F128=0,0,VLOOKUP(UE!$F128,Parametros!$B$6:$K$12,6,FALSE))</f>
        <v>0</v>
      </c>
      <c r="X131" s="171">
        <f>UE!N128</f>
        <v>0</v>
      </c>
      <c r="Y131" s="171">
        <f>IF(UE!N128=0,0,VLOOKUP(UE!N128,Caracteristicas!$B$36:$H$40,7))</f>
        <v>0</v>
      </c>
      <c r="Z131" s="171">
        <f>Y131*IF(UE!$F128=0,0,VLOOKUP(UE!$F128,Parametros!$B$6:$K$12,4,FALSE))</f>
        <v>0</v>
      </c>
      <c r="AA131" s="171">
        <f>Y131*IF(UE!$F128=0,0,VLOOKUP(UE!$F128,Parametros!$B$6:$K$12,6,FALSE))</f>
        <v>0</v>
      </c>
      <c r="AB131" s="171">
        <f>UE!O128</f>
        <v>0</v>
      </c>
      <c r="AC131" s="171">
        <f>IF(UE!O128=0,0,VLOOKUP(UE!O128,Caracteristicas!$B$36:$I$40,8))</f>
        <v>0</v>
      </c>
      <c r="AD131" s="171">
        <f>AC131*IF(UE!$F128=0,0,VLOOKUP(UE!$F128,Parametros!$B$6:$K$12,4,FALSE))</f>
        <v>0</v>
      </c>
      <c r="AE131" s="171">
        <f>AC131*IF(UE!$F128=0,0,VLOOKUP(UE!$F128,Parametros!$B$6:$K$12,6,FALSE))</f>
        <v>0</v>
      </c>
      <c r="AF131" s="171">
        <f t="shared" si="5"/>
        <v>0</v>
      </c>
      <c r="AG131" s="171">
        <f t="shared" si="6"/>
        <v>0</v>
      </c>
      <c r="AH131" s="171">
        <f t="shared" si="7"/>
        <v>0</v>
      </c>
      <c r="AJ131" s="158">
        <f>+UE!F128</f>
        <v>0</v>
      </c>
      <c r="AK131" s="172">
        <f>+UE!G128</f>
        <v>0</v>
      </c>
      <c r="AL131" s="172">
        <f>+UE!H128</f>
        <v>0</v>
      </c>
    </row>
    <row r="132" spans="2:38">
      <c r="B132" s="37" t="str">
        <f>UE!B129</f>
        <v>UE125</v>
      </c>
      <c r="C132" s="162" t="str">
        <f>"" &amp; UE!C129</f>
        <v/>
      </c>
      <c r="D132" s="171">
        <f>UE!I129</f>
        <v>0</v>
      </c>
      <c r="E132" s="171">
        <f>IF(UE!I129=0,0,VLOOKUP(UE!I129,Caracteristicas!$B$36:$C$40,2))</f>
        <v>0</v>
      </c>
      <c r="F132" s="171">
        <f>E132*IF(UE!$F129=0,0,VLOOKUP(UE!$F129,Parametros!$B$6:$K$12,4,FALSE))</f>
        <v>0</v>
      </c>
      <c r="G132" s="171">
        <f>E132*IF(UE!$F129=0,0,VLOOKUP(UE!$F129,Parametros!$B$6:$K$12,6,FALSE))</f>
        <v>0</v>
      </c>
      <c r="H132" s="171">
        <f>UE!J129</f>
        <v>0</v>
      </c>
      <c r="I132" s="171">
        <f>IF(UE!J129=0,0,VLOOKUP(UE!J129,Caracteristicas!$B$36:$D$40,3))</f>
        <v>0</v>
      </c>
      <c r="J132" s="171">
        <f>I132*IF(UE!$F129=0,0,VLOOKUP(UE!$F129,Parametros!$B$6:$K$12,4,FALSE))</f>
        <v>0</v>
      </c>
      <c r="K132" s="171">
        <f>I132*IF(UE!$F129=0,0,VLOOKUP(UE!$F129,Parametros!$B$6:$K$12,6,FALSE))</f>
        <v>0</v>
      </c>
      <c r="L132" s="171">
        <f>UE!K129</f>
        <v>0</v>
      </c>
      <c r="M132" s="171">
        <f>IF(UE!K129=0,0,VLOOKUP(UE!K129,Caracteristicas!$B$36:$E$40,4))</f>
        <v>0</v>
      </c>
      <c r="N132" s="171">
        <f>M132*IF(UE!$F129=0,0,VLOOKUP(UE!$F129,Parametros!$B$6:$K$12,4,FALSE))</f>
        <v>0</v>
      </c>
      <c r="O132" s="171">
        <f>M132*IF(UE!$F129=0,0,VLOOKUP(UE!$F129,Parametros!$B$6:$K$12,6,FALSE))</f>
        <v>0</v>
      </c>
      <c r="P132" s="171">
        <f>UE!L129</f>
        <v>0</v>
      </c>
      <c r="Q132" s="171">
        <f>IF(UE!L129=0,0,VLOOKUP(UE!L129,Caracteristicas!$B$36:$H$40,5))</f>
        <v>0</v>
      </c>
      <c r="R132" s="171">
        <f>Q132*IF(UE!$F129=0,0,VLOOKUP(UE!$F129,Parametros!$B$6:$K$12,4,FALSE))</f>
        <v>0</v>
      </c>
      <c r="S132" s="171">
        <f>Q132*IF(UE!$F129=0,0,VLOOKUP(UE!$F129,Parametros!$B$6:$K$12,6,FALSE))</f>
        <v>0</v>
      </c>
      <c r="T132" s="171">
        <f>UE!M129</f>
        <v>0</v>
      </c>
      <c r="U132" s="171">
        <f>IF(UE!M129=0,0,VLOOKUP(UE!M129,Caracteristicas!$B$36:$H$40,6))</f>
        <v>0</v>
      </c>
      <c r="V132" s="171">
        <f>U132*IF(UE!$F129=0,0,VLOOKUP(UE!$F129,Parametros!$B$6:$K$12,4,FALSE))</f>
        <v>0</v>
      </c>
      <c r="W132" s="171">
        <f>U132*IF(UE!$F129=0,0,VLOOKUP(UE!$F129,Parametros!$B$6:$K$12,6,FALSE))</f>
        <v>0</v>
      </c>
      <c r="X132" s="171">
        <f>UE!N129</f>
        <v>0</v>
      </c>
      <c r="Y132" s="171">
        <f>IF(UE!N129=0,0,VLOOKUP(UE!N129,Caracteristicas!$B$36:$H$40,7))</f>
        <v>0</v>
      </c>
      <c r="Z132" s="171">
        <f>Y132*IF(UE!$F129=0,0,VLOOKUP(UE!$F129,Parametros!$B$6:$K$12,4,FALSE))</f>
        <v>0</v>
      </c>
      <c r="AA132" s="171">
        <f>Y132*IF(UE!$F129=0,0,VLOOKUP(UE!$F129,Parametros!$B$6:$K$12,6,FALSE))</f>
        <v>0</v>
      </c>
      <c r="AB132" s="171">
        <f>UE!O129</f>
        <v>0</v>
      </c>
      <c r="AC132" s="171">
        <f>IF(UE!O129=0,0,VLOOKUP(UE!O129,Caracteristicas!$B$36:$I$40,8))</f>
        <v>0</v>
      </c>
      <c r="AD132" s="171">
        <f>AC132*IF(UE!$F129=0,0,VLOOKUP(UE!$F129,Parametros!$B$6:$K$12,4,FALSE))</f>
        <v>0</v>
      </c>
      <c r="AE132" s="171">
        <f>AC132*IF(UE!$F129=0,0,VLOOKUP(UE!$F129,Parametros!$B$6:$K$12,6,FALSE))</f>
        <v>0</v>
      </c>
      <c r="AF132" s="171">
        <f t="shared" si="5"/>
        <v>0</v>
      </c>
      <c r="AG132" s="171">
        <f t="shared" si="6"/>
        <v>0</v>
      </c>
      <c r="AH132" s="171">
        <f t="shared" si="7"/>
        <v>0</v>
      </c>
      <c r="AJ132" s="158">
        <f>+UE!F129</f>
        <v>0</v>
      </c>
      <c r="AK132" s="172">
        <f>+UE!G129</f>
        <v>0</v>
      </c>
      <c r="AL132" s="172">
        <f>+UE!H129</f>
        <v>0</v>
      </c>
    </row>
    <row r="133" spans="2:38">
      <c r="B133" s="37" t="str">
        <f>UE!B130</f>
        <v>UE126</v>
      </c>
      <c r="C133" s="162" t="str">
        <f>"" &amp; UE!C130</f>
        <v/>
      </c>
      <c r="D133" s="171">
        <f>UE!I130</f>
        <v>0</v>
      </c>
      <c r="E133" s="171">
        <f>IF(UE!I130=0,0,VLOOKUP(UE!I130,Caracteristicas!$B$36:$C$40,2))</f>
        <v>0</v>
      </c>
      <c r="F133" s="171">
        <f>E133*IF(UE!$F130=0,0,VLOOKUP(UE!$F130,Parametros!$B$6:$K$12,4,FALSE))</f>
        <v>0</v>
      </c>
      <c r="G133" s="171">
        <f>E133*IF(UE!$F130=0,0,VLOOKUP(UE!$F130,Parametros!$B$6:$K$12,6,FALSE))</f>
        <v>0</v>
      </c>
      <c r="H133" s="171">
        <f>UE!J130</f>
        <v>0</v>
      </c>
      <c r="I133" s="171">
        <f>IF(UE!J130=0,0,VLOOKUP(UE!J130,Caracteristicas!$B$36:$D$40,3))</f>
        <v>0</v>
      </c>
      <c r="J133" s="171">
        <f>I133*IF(UE!$F130=0,0,VLOOKUP(UE!$F130,Parametros!$B$6:$K$12,4,FALSE))</f>
        <v>0</v>
      </c>
      <c r="K133" s="171">
        <f>I133*IF(UE!$F130=0,0,VLOOKUP(UE!$F130,Parametros!$B$6:$K$12,6,FALSE))</f>
        <v>0</v>
      </c>
      <c r="L133" s="171">
        <f>UE!K130</f>
        <v>0</v>
      </c>
      <c r="M133" s="171">
        <f>IF(UE!K130=0,0,VLOOKUP(UE!K130,Caracteristicas!$B$36:$E$40,4))</f>
        <v>0</v>
      </c>
      <c r="N133" s="171">
        <f>M133*IF(UE!$F130=0,0,VLOOKUP(UE!$F130,Parametros!$B$6:$K$12,4,FALSE))</f>
        <v>0</v>
      </c>
      <c r="O133" s="171">
        <f>M133*IF(UE!$F130=0,0,VLOOKUP(UE!$F130,Parametros!$B$6:$K$12,6,FALSE))</f>
        <v>0</v>
      </c>
      <c r="P133" s="171">
        <f>UE!L130</f>
        <v>0</v>
      </c>
      <c r="Q133" s="171">
        <f>IF(UE!L130=0,0,VLOOKUP(UE!L130,Caracteristicas!$B$36:$H$40,5))</f>
        <v>0</v>
      </c>
      <c r="R133" s="171">
        <f>Q133*IF(UE!$F130=0,0,VLOOKUP(UE!$F130,Parametros!$B$6:$K$12,4,FALSE))</f>
        <v>0</v>
      </c>
      <c r="S133" s="171">
        <f>Q133*IF(UE!$F130=0,0,VLOOKUP(UE!$F130,Parametros!$B$6:$K$12,6,FALSE))</f>
        <v>0</v>
      </c>
      <c r="T133" s="171">
        <f>UE!M130</f>
        <v>0</v>
      </c>
      <c r="U133" s="171">
        <f>IF(UE!M130=0,0,VLOOKUP(UE!M130,Caracteristicas!$B$36:$H$40,6))</f>
        <v>0</v>
      </c>
      <c r="V133" s="171">
        <f>U133*IF(UE!$F130=0,0,VLOOKUP(UE!$F130,Parametros!$B$6:$K$12,4,FALSE))</f>
        <v>0</v>
      </c>
      <c r="W133" s="171">
        <f>U133*IF(UE!$F130=0,0,VLOOKUP(UE!$F130,Parametros!$B$6:$K$12,6,FALSE))</f>
        <v>0</v>
      </c>
      <c r="X133" s="171">
        <f>UE!N130</f>
        <v>0</v>
      </c>
      <c r="Y133" s="171">
        <f>IF(UE!N130=0,0,VLOOKUP(UE!N130,Caracteristicas!$B$36:$H$40,7))</f>
        <v>0</v>
      </c>
      <c r="Z133" s="171">
        <f>Y133*IF(UE!$F130=0,0,VLOOKUP(UE!$F130,Parametros!$B$6:$K$12,4,FALSE))</f>
        <v>0</v>
      </c>
      <c r="AA133" s="171">
        <f>Y133*IF(UE!$F130=0,0,VLOOKUP(UE!$F130,Parametros!$B$6:$K$12,6,FALSE))</f>
        <v>0</v>
      </c>
      <c r="AB133" s="171">
        <f>UE!O130</f>
        <v>0</v>
      </c>
      <c r="AC133" s="171">
        <f>IF(UE!O130=0,0,VLOOKUP(UE!O130,Caracteristicas!$B$36:$I$40,8))</f>
        <v>0</v>
      </c>
      <c r="AD133" s="171">
        <f>AC133*IF(UE!$F130=0,0,VLOOKUP(UE!$F130,Parametros!$B$6:$K$12,4,FALSE))</f>
        <v>0</v>
      </c>
      <c r="AE133" s="171">
        <f>AC133*IF(UE!$F130=0,0,VLOOKUP(UE!$F130,Parametros!$B$6:$K$12,6,FALSE))</f>
        <v>0</v>
      </c>
      <c r="AF133" s="171">
        <f t="shared" si="5"/>
        <v>0</v>
      </c>
      <c r="AG133" s="171">
        <f t="shared" si="6"/>
        <v>0</v>
      </c>
      <c r="AH133" s="171">
        <f t="shared" si="7"/>
        <v>0</v>
      </c>
      <c r="AJ133" s="158">
        <f>+UE!F130</f>
        <v>0</v>
      </c>
      <c r="AK133" s="172">
        <f>+UE!G130</f>
        <v>0</v>
      </c>
      <c r="AL133" s="172">
        <f>+UE!H130</f>
        <v>0</v>
      </c>
    </row>
    <row r="134" spans="2:38">
      <c r="B134" s="37" t="str">
        <f>UE!B131</f>
        <v>UE127</v>
      </c>
      <c r="C134" s="162" t="str">
        <f>"" &amp; UE!C131</f>
        <v/>
      </c>
      <c r="D134" s="171">
        <f>UE!I131</f>
        <v>0</v>
      </c>
      <c r="E134" s="171">
        <f>IF(UE!I131=0,0,VLOOKUP(UE!I131,Caracteristicas!$B$36:$C$40,2))</f>
        <v>0</v>
      </c>
      <c r="F134" s="171">
        <f>E134*IF(UE!$F131=0,0,VLOOKUP(UE!$F131,Parametros!$B$6:$K$12,4,FALSE))</f>
        <v>0</v>
      </c>
      <c r="G134" s="171">
        <f>E134*IF(UE!$F131=0,0,VLOOKUP(UE!$F131,Parametros!$B$6:$K$12,6,FALSE))</f>
        <v>0</v>
      </c>
      <c r="H134" s="171">
        <f>UE!J131</f>
        <v>0</v>
      </c>
      <c r="I134" s="171">
        <f>IF(UE!J131=0,0,VLOOKUP(UE!J131,Caracteristicas!$B$36:$D$40,3))</f>
        <v>0</v>
      </c>
      <c r="J134" s="171">
        <f>I134*IF(UE!$F131=0,0,VLOOKUP(UE!$F131,Parametros!$B$6:$K$12,4,FALSE))</f>
        <v>0</v>
      </c>
      <c r="K134" s="171">
        <f>I134*IF(UE!$F131=0,0,VLOOKUP(UE!$F131,Parametros!$B$6:$K$12,6,FALSE))</f>
        <v>0</v>
      </c>
      <c r="L134" s="171">
        <f>UE!K131</f>
        <v>0</v>
      </c>
      <c r="M134" s="171">
        <f>IF(UE!K131=0,0,VLOOKUP(UE!K131,Caracteristicas!$B$36:$E$40,4))</f>
        <v>0</v>
      </c>
      <c r="N134" s="171">
        <f>M134*IF(UE!$F131=0,0,VLOOKUP(UE!$F131,Parametros!$B$6:$K$12,4,FALSE))</f>
        <v>0</v>
      </c>
      <c r="O134" s="171">
        <f>M134*IF(UE!$F131=0,0,VLOOKUP(UE!$F131,Parametros!$B$6:$K$12,6,FALSE))</f>
        <v>0</v>
      </c>
      <c r="P134" s="171">
        <f>UE!L131</f>
        <v>0</v>
      </c>
      <c r="Q134" s="171">
        <f>IF(UE!L131=0,0,VLOOKUP(UE!L131,Caracteristicas!$B$36:$H$40,5))</f>
        <v>0</v>
      </c>
      <c r="R134" s="171">
        <f>Q134*IF(UE!$F131=0,0,VLOOKUP(UE!$F131,Parametros!$B$6:$K$12,4,FALSE))</f>
        <v>0</v>
      </c>
      <c r="S134" s="171">
        <f>Q134*IF(UE!$F131=0,0,VLOOKUP(UE!$F131,Parametros!$B$6:$K$12,6,FALSE))</f>
        <v>0</v>
      </c>
      <c r="T134" s="171">
        <f>UE!M131</f>
        <v>0</v>
      </c>
      <c r="U134" s="171">
        <f>IF(UE!M131=0,0,VLOOKUP(UE!M131,Caracteristicas!$B$36:$H$40,6))</f>
        <v>0</v>
      </c>
      <c r="V134" s="171">
        <f>U134*IF(UE!$F131=0,0,VLOOKUP(UE!$F131,Parametros!$B$6:$K$12,4,FALSE))</f>
        <v>0</v>
      </c>
      <c r="W134" s="171">
        <f>U134*IF(UE!$F131=0,0,VLOOKUP(UE!$F131,Parametros!$B$6:$K$12,6,FALSE))</f>
        <v>0</v>
      </c>
      <c r="X134" s="171">
        <f>UE!N131</f>
        <v>0</v>
      </c>
      <c r="Y134" s="171">
        <f>IF(UE!N131=0,0,VLOOKUP(UE!N131,Caracteristicas!$B$36:$H$40,7))</f>
        <v>0</v>
      </c>
      <c r="Z134" s="171">
        <f>Y134*IF(UE!$F131=0,0,VLOOKUP(UE!$F131,Parametros!$B$6:$K$12,4,FALSE))</f>
        <v>0</v>
      </c>
      <c r="AA134" s="171">
        <f>Y134*IF(UE!$F131=0,0,VLOOKUP(UE!$F131,Parametros!$B$6:$K$12,6,FALSE))</f>
        <v>0</v>
      </c>
      <c r="AB134" s="171">
        <f>UE!O131</f>
        <v>0</v>
      </c>
      <c r="AC134" s="171">
        <f>IF(UE!O131=0,0,VLOOKUP(UE!O131,Caracteristicas!$B$36:$I$40,8))</f>
        <v>0</v>
      </c>
      <c r="AD134" s="171">
        <f>AC134*IF(UE!$F131=0,0,VLOOKUP(UE!$F131,Parametros!$B$6:$K$12,4,FALSE))</f>
        <v>0</v>
      </c>
      <c r="AE134" s="171">
        <f>AC134*IF(UE!$F131=0,0,VLOOKUP(UE!$F131,Parametros!$B$6:$K$12,6,FALSE))</f>
        <v>0</v>
      </c>
      <c r="AF134" s="171">
        <f t="shared" si="5"/>
        <v>0</v>
      </c>
      <c r="AG134" s="171">
        <f t="shared" si="6"/>
        <v>0</v>
      </c>
      <c r="AH134" s="171">
        <f t="shared" si="7"/>
        <v>0</v>
      </c>
      <c r="AJ134" s="158">
        <f>+UE!F131</f>
        <v>0</v>
      </c>
      <c r="AK134" s="172">
        <f>+UE!G131</f>
        <v>0</v>
      </c>
      <c r="AL134" s="172">
        <f>+UE!H131</f>
        <v>0</v>
      </c>
    </row>
    <row r="135" spans="2:38">
      <c r="B135" s="37" t="str">
        <f>UE!B132</f>
        <v>UE128</v>
      </c>
      <c r="C135" s="162" t="str">
        <f>"" &amp; UE!C132</f>
        <v/>
      </c>
      <c r="D135" s="171">
        <f>UE!I132</f>
        <v>0</v>
      </c>
      <c r="E135" s="171">
        <f>IF(UE!I132=0,0,VLOOKUP(UE!I132,Caracteristicas!$B$36:$C$40,2))</f>
        <v>0</v>
      </c>
      <c r="F135" s="171">
        <f>E135*IF(UE!$F132=0,0,VLOOKUP(UE!$F132,Parametros!$B$6:$K$12,4,FALSE))</f>
        <v>0</v>
      </c>
      <c r="G135" s="171">
        <f>E135*IF(UE!$F132=0,0,VLOOKUP(UE!$F132,Parametros!$B$6:$K$12,6,FALSE))</f>
        <v>0</v>
      </c>
      <c r="H135" s="171">
        <f>UE!J132</f>
        <v>0</v>
      </c>
      <c r="I135" s="171">
        <f>IF(UE!J132=0,0,VLOOKUP(UE!J132,Caracteristicas!$B$36:$D$40,3))</f>
        <v>0</v>
      </c>
      <c r="J135" s="171">
        <f>I135*IF(UE!$F132=0,0,VLOOKUP(UE!$F132,Parametros!$B$6:$K$12,4,FALSE))</f>
        <v>0</v>
      </c>
      <c r="K135" s="171">
        <f>I135*IF(UE!$F132=0,0,VLOOKUP(UE!$F132,Parametros!$B$6:$K$12,6,FALSE))</f>
        <v>0</v>
      </c>
      <c r="L135" s="171">
        <f>UE!K132</f>
        <v>0</v>
      </c>
      <c r="M135" s="171">
        <f>IF(UE!K132=0,0,VLOOKUP(UE!K132,Caracteristicas!$B$36:$E$40,4))</f>
        <v>0</v>
      </c>
      <c r="N135" s="171">
        <f>M135*IF(UE!$F132=0,0,VLOOKUP(UE!$F132,Parametros!$B$6:$K$12,4,FALSE))</f>
        <v>0</v>
      </c>
      <c r="O135" s="171">
        <f>M135*IF(UE!$F132=0,0,VLOOKUP(UE!$F132,Parametros!$B$6:$K$12,6,FALSE))</f>
        <v>0</v>
      </c>
      <c r="P135" s="171">
        <f>UE!L132</f>
        <v>0</v>
      </c>
      <c r="Q135" s="171">
        <f>IF(UE!L132=0,0,VLOOKUP(UE!L132,Caracteristicas!$B$36:$H$40,5))</f>
        <v>0</v>
      </c>
      <c r="R135" s="171">
        <f>Q135*IF(UE!$F132=0,0,VLOOKUP(UE!$F132,Parametros!$B$6:$K$12,4,FALSE))</f>
        <v>0</v>
      </c>
      <c r="S135" s="171">
        <f>Q135*IF(UE!$F132=0,0,VLOOKUP(UE!$F132,Parametros!$B$6:$K$12,6,FALSE))</f>
        <v>0</v>
      </c>
      <c r="T135" s="171">
        <f>UE!M132</f>
        <v>0</v>
      </c>
      <c r="U135" s="171">
        <f>IF(UE!M132=0,0,VLOOKUP(UE!M132,Caracteristicas!$B$36:$H$40,6))</f>
        <v>0</v>
      </c>
      <c r="V135" s="171">
        <f>U135*IF(UE!$F132=0,0,VLOOKUP(UE!$F132,Parametros!$B$6:$K$12,4,FALSE))</f>
        <v>0</v>
      </c>
      <c r="W135" s="171">
        <f>U135*IF(UE!$F132=0,0,VLOOKUP(UE!$F132,Parametros!$B$6:$K$12,6,FALSE))</f>
        <v>0</v>
      </c>
      <c r="X135" s="171">
        <f>UE!N132</f>
        <v>0</v>
      </c>
      <c r="Y135" s="171">
        <f>IF(UE!N132=0,0,VLOOKUP(UE!N132,Caracteristicas!$B$36:$H$40,7))</f>
        <v>0</v>
      </c>
      <c r="Z135" s="171">
        <f>Y135*IF(UE!$F132=0,0,VLOOKUP(UE!$F132,Parametros!$B$6:$K$12,4,FALSE))</f>
        <v>0</v>
      </c>
      <c r="AA135" s="171">
        <f>Y135*IF(UE!$F132=0,0,VLOOKUP(UE!$F132,Parametros!$B$6:$K$12,6,FALSE))</f>
        <v>0</v>
      </c>
      <c r="AB135" s="171">
        <f>UE!O132</f>
        <v>0</v>
      </c>
      <c r="AC135" s="171">
        <f>IF(UE!O132=0,0,VLOOKUP(UE!O132,Caracteristicas!$B$36:$I$40,8))</f>
        <v>0</v>
      </c>
      <c r="AD135" s="171">
        <f>AC135*IF(UE!$F132=0,0,VLOOKUP(UE!$F132,Parametros!$B$6:$K$12,4,FALSE))</f>
        <v>0</v>
      </c>
      <c r="AE135" s="171">
        <f>AC135*IF(UE!$F132=0,0,VLOOKUP(UE!$F132,Parametros!$B$6:$K$12,6,FALSE))</f>
        <v>0</v>
      </c>
      <c r="AF135" s="171">
        <f t="shared" ref="AF135:AF198" si="8">U135+Q135+M135+I135+E135+Y135+AC135</f>
        <v>0</v>
      </c>
      <c r="AG135" s="171">
        <f t="shared" ref="AG135:AG198" si="9">V135+R135+N135+J135+F135+Z135+AD135</f>
        <v>0</v>
      </c>
      <c r="AH135" s="171">
        <f t="shared" ref="AH135:AH198" si="10">W135+S135+O135+K135+G135+AA135+AE135</f>
        <v>0</v>
      </c>
      <c r="AJ135" s="158">
        <f>+UE!F132</f>
        <v>0</v>
      </c>
      <c r="AK135" s="172">
        <f>+UE!G132</f>
        <v>0</v>
      </c>
      <c r="AL135" s="172">
        <f>+UE!H132</f>
        <v>0</v>
      </c>
    </row>
    <row r="136" spans="2:38">
      <c r="B136" s="37" t="str">
        <f>UE!B133</f>
        <v>UE129</v>
      </c>
      <c r="C136" s="162" t="str">
        <f>"" &amp; UE!C133</f>
        <v/>
      </c>
      <c r="D136" s="171">
        <f>UE!I133</f>
        <v>0</v>
      </c>
      <c r="E136" s="171">
        <f>IF(UE!I133=0,0,VLOOKUP(UE!I133,Caracteristicas!$B$36:$C$40,2))</f>
        <v>0</v>
      </c>
      <c r="F136" s="171">
        <f>E136*IF(UE!$F133=0,0,VLOOKUP(UE!$F133,Parametros!$B$6:$K$12,4,FALSE))</f>
        <v>0</v>
      </c>
      <c r="G136" s="171">
        <f>E136*IF(UE!$F133=0,0,VLOOKUP(UE!$F133,Parametros!$B$6:$K$12,6,FALSE))</f>
        <v>0</v>
      </c>
      <c r="H136" s="171">
        <f>UE!J133</f>
        <v>0</v>
      </c>
      <c r="I136" s="171">
        <f>IF(UE!J133=0,0,VLOOKUP(UE!J133,Caracteristicas!$B$36:$D$40,3))</f>
        <v>0</v>
      </c>
      <c r="J136" s="171">
        <f>I136*IF(UE!$F133=0,0,VLOOKUP(UE!$F133,Parametros!$B$6:$K$12,4,FALSE))</f>
        <v>0</v>
      </c>
      <c r="K136" s="171">
        <f>I136*IF(UE!$F133=0,0,VLOOKUP(UE!$F133,Parametros!$B$6:$K$12,6,FALSE))</f>
        <v>0</v>
      </c>
      <c r="L136" s="171">
        <f>UE!K133</f>
        <v>0</v>
      </c>
      <c r="M136" s="171">
        <f>IF(UE!K133=0,0,VLOOKUP(UE!K133,Caracteristicas!$B$36:$E$40,4))</f>
        <v>0</v>
      </c>
      <c r="N136" s="171">
        <f>M136*IF(UE!$F133=0,0,VLOOKUP(UE!$F133,Parametros!$B$6:$K$12,4,FALSE))</f>
        <v>0</v>
      </c>
      <c r="O136" s="171">
        <f>M136*IF(UE!$F133=0,0,VLOOKUP(UE!$F133,Parametros!$B$6:$K$12,6,FALSE))</f>
        <v>0</v>
      </c>
      <c r="P136" s="171">
        <f>UE!L133</f>
        <v>0</v>
      </c>
      <c r="Q136" s="171">
        <f>IF(UE!L133=0,0,VLOOKUP(UE!L133,Caracteristicas!$B$36:$H$40,5))</f>
        <v>0</v>
      </c>
      <c r="R136" s="171">
        <f>Q136*IF(UE!$F133=0,0,VLOOKUP(UE!$F133,Parametros!$B$6:$K$12,4,FALSE))</f>
        <v>0</v>
      </c>
      <c r="S136" s="171">
        <f>Q136*IF(UE!$F133=0,0,VLOOKUP(UE!$F133,Parametros!$B$6:$K$12,6,FALSE))</f>
        <v>0</v>
      </c>
      <c r="T136" s="171">
        <f>UE!M133</f>
        <v>0</v>
      </c>
      <c r="U136" s="171">
        <f>IF(UE!M133=0,0,VLOOKUP(UE!M133,Caracteristicas!$B$36:$H$40,6))</f>
        <v>0</v>
      </c>
      <c r="V136" s="171">
        <f>U136*IF(UE!$F133=0,0,VLOOKUP(UE!$F133,Parametros!$B$6:$K$12,4,FALSE))</f>
        <v>0</v>
      </c>
      <c r="W136" s="171">
        <f>U136*IF(UE!$F133=0,0,VLOOKUP(UE!$F133,Parametros!$B$6:$K$12,6,FALSE))</f>
        <v>0</v>
      </c>
      <c r="X136" s="171">
        <f>UE!N133</f>
        <v>0</v>
      </c>
      <c r="Y136" s="171">
        <f>IF(UE!N133=0,0,VLOOKUP(UE!N133,Caracteristicas!$B$36:$H$40,7))</f>
        <v>0</v>
      </c>
      <c r="Z136" s="171">
        <f>Y136*IF(UE!$F133=0,0,VLOOKUP(UE!$F133,Parametros!$B$6:$K$12,4,FALSE))</f>
        <v>0</v>
      </c>
      <c r="AA136" s="171">
        <f>Y136*IF(UE!$F133=0,0,VLOOKUP(UE!$F133,Parametros!$B$6:$K$12,6,FALSE))</f>
        <v>0</v>
      </c>
      <c r="AB136" s="171">
        <f>UE!O133</f>
        <v>0</v>
      </c>
      <c r="AC136" s="171">
        <f>IF(UE!O133=0,0,VLOOKUP(UE!O133,Caracteristicas!$B$36:$I$40,8))</f>
        <v>0</v>
      </c>
      <c r="AD136" s="171">
        <f>AC136*IF(UE!$F133=0,0,VLOOKUP(UE!$F133,Parametros!$B$6:$K$12,4,FALSE))</f>
        <v>0</v>
      </c>
      <c r="AE136" s="171">
        <f>AC136*IF(UE!$F133=0,0,VLOOKUP(UE!$F133,Parametros!$B$6:$K$12,6,FALSE))</f>
        <v>0</v>
      </c>
      <c r="AF136" s="171">
        <f t="shared" si="8"/>
        <v>0</v>
      </c>
      <c r="AG136" s="171">
        <f t="shared" si="9"/>
        <v>0</v>
      </c>
      <c r="AH136" s="171">
        <f t="shared" si="10"/>
        <v>0</v>
      </c>
      <c r="AJ136" s="158">
        <f>+UE!F133</f>
        <v>0</v>
      </c>
      <c r="AK136" s="172">
        <f>+UE!G133</f>
        <v>0</v>
      </c>
      <c r="AL136" s="172">
        <f>+UE!H133</f>
        <v>0</v>
      </c>
    </row>
    <row r="137" spans="2:38">
      <c r="B137" s="37" t="str">
        <f>UE!B134</f>
        <v>UE130</v>
      </c>
      <c r="C137" s="162" t="str">
        <f>"" &amp; UE!C134</f>
        <v/>
      </c>
      <c r="D137" s="171">
        <f>UE!I134</f>
        <v>0</v>
      </c>
      <c r="E137" s="171">
        <f>IF(UE!I134=0,0,VLOOKUP(UE!I134,Caracteristicas!$B$36:$C$40,2))</f>
        <v>0</v>
      </c>
      <c r="F137" s="171">
        <f>E137*IF(UE!$F134=0,0,VLOOKUP(UE!$F134,Parametros!$B$6:$K$12,4,FALSE))</f>
        <v>0</v>
      </c>
      <c r="G137" s="171">
        <f>E137*IF(UE!$F134=0,0,VLOOKUP(UE!$F134,Parametros!$B$6:$K$12,6,FALSE))</f>
        <v>0</v>
      </c>
      <c r="H137" s="171">
        <f>UE!J134</f>
        <v>0</v>
      </c>
      <c r="I137" s="171">
        <f>IF(UE!J134=0,0,VLOOKUP(UE!J134,Caracteristicas!$B$36:$D$40,3))</f>
        <v>0</v>
      </c>
      <c r="J137" s="171">
        <f>I137*IF(UE!$F134=0,0,VLOOKUP(UE!$F134,Parametros!$B$6:$K$12,4,FALSE))</f>
        <v>0</v>
      </c>
      <c r="K137" s="171">
        <f>I137*IF(UE!$F134=0,0,VLOOKUP(UE!$F134,Parametros!$B$6:$K$12,6,FALSE))</f>
        <v>0</v>
      </c>
      <c r="L137" s="171">
        <f>UE!K134</f>
        <v>0</v>
      </c>
      <c r="M137" s="171">
        <f>IF(UE!K134=0,0,VLOOKUP(UE!K134,Caracteristicas!$B$36:$E$40,4))</f>
        <v>0</v>
      </c>
      <c r="N137" s="171">
        <f>M137*IF(UE!$F134=0,0,VLOOKUP(UE!$F134,Parametros!$B$6:$K$12,4,FALSE))</f>
        <v>0</v>
      </c>
      <c r="O137" s="171">
        <f>M137*IF(UE!$F134=0,0,VLOOKUP(UE!$F134,Parametros!$B$6:$K$12,6,FALSE))</f>
        <v>0</v>
      </c>
      <c r="P137" s="171">
        <f>UE!L134</f>
        <v>0</v>
      </c>
      <c r="Q137" s="171">
        <f>IF(UE!L134=0,0,VLOOKUP(UE!L134,Caracteristicas!$B$36:$H$40,5))</f>
        <v>0</v>
      </c>
      <c r="R137" s="171">
        <f>Q137*IF(UE!$F134=0,0,VLOOKUP(UE!$F134,Parametros!$B$6:$K$12,4,FALSE))</f>
        <v>0</v>
      </c>
      <c r="S137" s="171">
        <f>Q137*IF(UE!$F134=0,0,VLOOKUP(UE!$F134,Parametros!$B$6:$K$12,6,FALSE))</f>
        <v>0</v>
      </c>
      <c r="T137" s="171">
        <f>UE!M134</f>
        <v>0</v>
      </c>
      <c r="U137" s="171">
        <f>IF(UE!M134=0,0,VLOOKUP(UE!M134,Caracteristicas!$B$36:$H$40,6))</f>
        <v>0</v>
      </c>
      <c r="V137" s="171">
        <f>U137*IF(UE!$F134=0,0,VLOOKUP(UE!$F134,Parametros!$B$6:$K$12,4,FALSE))</f>
        <v>0</v>
      </c>
      <c r="W137" s="171">
        <f>U137*IF(UE!$F134=0,0,VLOOKUP(UE!$F134,Parametros!$B$6:$K$12,6,FALSE))</f>
        <v>0</v>
      </c>
      <c r="X137" s="171">
        <f>UE!N134</f>
        <v>0</v>
      </c>
      <c r="Y137" s="171">
        <f>IF(UE!N134=0,0,VLOOKUP(UE!N134,Caracteristicas!$B$36:$H$40,7))</f>
        <v>0</v>
      </c>
      <c r="Z137" s="171">
        <f>Y137*IF(UE!$F134=0,0,VLOOKUP(UE!$F134,Parametros!$B$6:$K$12,4,FALSE))</f>
        <v>0</v>
      </c>
      <c r="AA137" s="171">
        <f>Y137*IF(UE!$F134=0,0,VLOOKUP(UE!$F134,Parametros!$B$6:$K$12,6,FALSE))</f>
        <v>0</v>
      </c>
      <c r="AB137" s="171">
        <f>UE!O134</f>
        <v>0</v>
      </c>
      <c r="AC137" s="171">
        <f>IF(UE!O134=0,0,VLOOKUP(UE!O134,Caracteristicas!$B$36:$I$40,8))</f>
        <v>0</v>
      </c>
      <c r="AD137" s="171">
        <f>AC137*IF(UE!$F134=0,0,VLOOKUP(UE!$F134,Parametros!$B$6:$K$12,4,FALSE))</f>
        <v>0</v>
      </c>
      <c r="AE137" s="171">
        <f>AC137*IF(UE!$F134=0,0,VLOOKUP(UE!$F134,Parametros!$B$6:$K$12,6,FALSE))</f>
        <v>0</v>
      </c>
      <c r="AF137" s="171">
        <f t="shared" si="8"/>
        <v>0</v>
      </c>
      <c r="AG137" s="171">
        <f t="shared" si="9"/>
        <v>0</v>
      </c>
      <c r="AH137" s="171">
        <f t="shared" si="10"/>
        <v>0</v>
      </c>
      <c r="AJ137" s="158">
        <f>+UE!F134</f>
        <v>0</v>
      </c>
      <c r="AK137" s="172">
        <f>+UE!G134</f>
        <v>0</v>
      </c>
      <c r="AL137" s="172">
        <f>+UE!H134</f>
        <v>0</v>
      </c>
    </row>
    <row r="138" spans="2:38">
      <c r="B138" s="37" t="str">
        <f>UE!B135</f>
        <v>UE131</v>
      </c>
      <c r="C138" s="162" t="str">
        <f>"" &amp; UE!C135</f>
        <v/>
      </c>
      <c r="D138" s="171">
        <f>UE!I135</f>
        <v>0</v>
      </c>
      <c r="E138" s="171">
        <f>IF(UE!I135=0,0,VLOOKUP(UE!I135,Caracteristicas!$B$36:$C$40,2))</f>
        <v>0</v>
      </c>
      <c r="F138" s="171">
        <f>E138*IF(UE!$F135=0,0,VLOOKUP(UE!$F135,Parametros!$B$6:$K$12,4,FALSE))</f>
        <v>0</v>
      </c>
      <c r="G138" s="171">
        <f>E138*IF(UE!$F135=0,0,VLOOKUP(UE!$F135,Parametros!$B$6:$K$12,6,FALSE))</f>
        <v>0</v>
      </c>
      <c r="H138" s="171">
        <f>UE!J135</f>
        <v>0</v>
      </c>
      <c r="I138" s="171">
        <f>IF(UE!J135=0,0,VLOOKUP(UE!J135,Caracteristicas!$B$36:$D$40,3))</f>
        <v>0</v>
      </c>
      <c r="J138" s="171">
        <f>I138*IF(UE!$F135=0,0,VLOOKUP(UE!$F135,Parametros!$B$6:$K$12,4,FALSE))</f>
        <v>0</v>
      </c>
      <c r="K138" s="171">
        <f>I138*IF(UE!$F135=0,0,VLOOKUP(UE!$F135,Parametros!$B$6:$K$12,6,FALSE))</f>
        <v>0</v>
      </c>
      <c r="L138" s="171">
        <f>UE!K135</f>
        <v>0</v>
      </c>
      <c r="M138" s="171">
        <f>IF(UE!K135=0,0,VLOOKUP(UE!K135,Caracteristicas!$B$36:$E$40,4))</f>
        <v>0</v>
      </c>
      <c r="N138" s="171">
        <f>M138*IF(UE!$F135=0,0,VLOOKUP(UE!$F135,Parametros!$B$6:$K$12,4,FALSE))</f>
        <v>0</v>
      </c>
      <c r="O138" s="171">
        <f>M138*IF(UE!$F135=0,0,VLOOKUP(UE!$F135,Parametros!$B$6:$K$12,6,FALSE))</f>
        <v>0</v>
      </c>
      <c r="P138" s="171">
        <f>UE!L135</f>
        <v>0</v>
      </c>
      <c r="Q138" s="171">
        <f>IF(UE!L135=0,0,VLOOKUP(UE!L135,Caracteristicas!$B$36:$H$40,5))</f>
        <v>0</v>
      </c>
      <c r="R138" s="171">
        <f>Q138*IF(UE!$F135=0,0,VLOOKUP(UE!$F135,Parametros!$B$6:$K$12,4,FALSE))</f>
        <v>0</v>
      </c>
      <c r="S138" s="171">
        <f>Q138*IF(UE!$F135=0,0,VLOOKUP(UE!$F135,Parametros!$B$6:$K$12,6,FALSE))</f>
        <v>0</v>
      </c>
      <c r="T138" s="171">
        <f>UE!M135</f>
        <v>0</v>
      </c>
      <c r="U138" s="171">
        <f>IF(UE!M135=0,0,VLOOKUP(UE!M135,Caracteristicas!$B$36:$H$40,6))</f>
        <v>0</v>
      </c>
      <c r="V138" s="171">
        <f>U138*IF(UE!$F135=0,0,VLOOKUP(UE!$F135,Parametros!$B$6:$K$12,4,FALSE))</f>
        <v>0</v>
      </c>
      <c r="W138" s="171">
        <f>U138*IF(UE!$F135=0,0,VLOOKUP(UE!$F135,Parametros!$B$6:$K$12,6,FALSE))</f>
        <v>0</v>
      </c>
      <c r="X138" s="171">
        <f>UE!N135</f>
        <v>0</v>
      </c>
      <c r="Y138" s="171">
        <f>IF(UE!N135=0,0,VLOOKUP(UE!N135,Caracteristicas!$B$36:$H$40,7))</f>
        <v>0</v>
      </c>
      <c r="Z138" s="171">
        <f>Y138*IF(UE!$F135=0,0,VLOOKUP(UE!$F135,Parametros!$B$6:$K$12,4,FALSE))</f>
        <v>0</v>
      </c>
      <c r="AA138" s="171">
        <f>Y138*IF(UE!$F135=0,0,VLOOKUP(UE!$F135,Parametros!$B$6:$K$12,6,FALSE))</f>
        <v>0</v>
      </c>
      <c r="AB138" s="171">
        <f>UE!O135</f>
        <v>0</v>
      </c>
      <c r="AC138" s="171">
        <f>IF(UE!O135=0,0,VLOOKUP(UE!O135,Caracteristicas!$B$36:$I$40,8))</f>
        <v>0</v>
      </c>
      <c r="AD138" s="171">
        <f>AC138*IF(UE!$F135=0,0,VLOOKUP(UE!$F135,Parametros!$B$6:$K$12,4,FALSE))</f>
        <v>0</v>
      </c>
      <c r="AE138" s="171">
        <f>AC138*IF(UE!$F135=0,0,VLOOKUP(UE!$F135,Parametros!$B$6:$K$12,6,FALSE))</f>
        <v>0</v>
      </c>
      <c r="AF138" s="171">
        <f t="shared" si="8"/>
        <v>0</v>
      </c>
      <c r="AG138" s="171">
        <f t="shared" si="9"/>
        <v>0</v>
      </c>
      <c r="AH138" s="171">
        <f t="shared" si="10"/>
        <v>0</v>
      </c>
      <c r="AJ138" s="158">
        <f>+UE!F135</f>
        <v>0</v>
      </c>
      <c r="AK138" s="172">
        <f>+UE!G135</f>
        <v>0</v>
      </c>
      <c r="AL138" s="172">
        <f>+UE!H135</f>
        <v>0</v>
      </c>
    </row>
    <row r="139" spans="2:38">
      <c r="B139" s="37" t="str">
        <f>UE!B136</f>
        <v>UE132</v>
      </c>
      <c r="C139" s="162" t="str">
        <f>"" &amp; UE!C136</f>
        <v/>
      </c>
      <c r="D139" s="171">
        <f>UE!I136</f>
        <v>0</v>
      </c>
      <c r="E139" s="171">
        <f>IF(UE!I136=0,0,VLOOKUP(UE!I136,Caracteristicas!$B$36:$C$40,2))</f>
        <v>0</v>
      </c>
      <c r="F139" s="171">
        <f>E139*IF(UE!$F136=0,0,VLOOKUP(UE!$F136,Parametros!$B$6:$K$12,4,FALSE))</f>
        <v>0</v>
      </c>
      <c r="G139" s="171">
        <f>E139*IF(UE!$F136=0,0,VLOOKUP(UE!$F136,Parametros!$B$6:$K$12,6,FALSE))</f>
        <v>0</v>
      </c>
      <c r="H139" s="171">
        <f>UE!J136</f>
        <v>0</v>
      </c>
      <c r="I139" s="171">
        <f>IF(UE!J136=0,0,VLOOKUP(UE!J136,Caracteristicas!$B$36:$D$40,3))</f>
        <v>0</v>
      </c>
      <c r="J139" s="171">
        <f>I139*IF(UE!$F136=0,0,VLOOKUP(UE!$F136,Parametros!$B$6:$K$12,4,FALSE))</f>
        <v>0</v>
      </c>
      <c r="K139" s="171">
        <f>I139*IF(UE!$F136=0,0,VLOOKUP(UE!$F136,Parametros!$B$6:$K$12,6,FALSE))</f>
        <v>0</v>
      </c>
      <c r="L139" s="171">
        <f>UE!K136</f>
        <v>0</v>
      </c>
      <c r="M139" s="171">
        <f>IF(UE!K136=0,0,VLOOKUP(UE!K136,Caracteristicas!$B$36:$E$40,4))</f>
        <v>0</v>
      </c>
      <c r="N139" s="171">
        <f>M139*IF(UE!$F136=0,0,VLOOKUP(UE!$F136,Parametros!$B$6:$K$12,4,FALSE))</f>
        <v>0</v>
      </c>
      <c r="O139" s="171">
        <f>M139*IF(UE!$F136=0,0,VLOOKUP(UE!$F136,Parametros!$B$6:$K$12,6,FALSE))</f>
        <v>0</v>
      </c>
      <c r="P139" s="171">
        <f>UE!L136</f>
        <v>0</v>
      </c>
      <c r="Q139" s="171">
        <f>IF(UE!L136=0,0,VLOOKUP(UE!L136,Caracteristicas!$B$36:$H$40,5))</f>
        <v>0</v>
      </c>
      <c r="R139" s="171">
        <f>Q139*IF(UE!$F136=0,0,VLOOKUP(UE!$F136,Parametros!$B$6:$K$12,4,FALSE))</f>
        <v>0</v>
      </c>
      <c r="S139" s="171">
        <f>Q139*IF(UE!$F136=0,0,VLOOKUP(UE!$F136,Parametros!$B$6:$K$12,6,FALSE))</f>
        <v>0</v>
      </c>
      <c r="T139" s="171">
        <f>UE!M136</f>
        <v>0</v>
      </c>
      <c r="U139" s="171">
        <f>IF(UE!M136=0,0,VLOOKUP(UE!M136,Caracteristicas!$B$36:$H$40,6))</f>
        <v>0</v>
      </c>
      <c r="V139" s="171">
        <f>U139*IF(UE!$F136=0,0,VLOOKUP(UE!$F136,Parametros!$B$6:$K$12,4,FALSE))</f>
        <v>0</v>
      </c>
      <c r="W139" s="171">
        <f>U139*IF(UE!$F136=0,0,VLOOKUP(UE!$F136,Parametros!$B$6:$K$12,6,FALSE))</f>
        <v>0</v>
      </c>
      <c r="X139" s="171">
        <f>UE!N136</f>
        <v>0</v>
      </c>
      <c r="Y139" s="171">
        <f>IF(UE!N136=0,0,VLOOKUP(UE!N136,Caracteristicas!$B$36:$H$40,7))</f>
        <v>0</v>
      </c>
      <c r="Z139" s="171">
        <f>Y139*IF(UE!$F136=0,0,VLOOKUP(UE!$F136,Parametros!$B$6:$K$12,4,FALSE))</f>
        <v>0</v>
      </c>
      <c r="AA139" s="171">
        <f>Y139*IF(UE!$F136=0,0,VLOOKUP(UE!$F136,Parametros!$B$6:$K$12,6,FALSE))</f>
        <v>0</v>
      </c>
      <c r="AB139" s="171">
        <f>UE!O136</f>
        <v>0</v>
      </c>
      <c r="AC139" s="171">
        <f>IF(UE!O136=0,0,VLOOKUP(UE!O136,Caracteristicas!$B$36:$I$40,8))</f>
        <v>0</v>
      </c>
      <c r="AD139" s="171">
        <f>AC139*IF(UE!$F136=0,0,VLOOKUP(UE!$F136,Parametros!$B$6:$K$12,4,FALSE))</f>
        <v>0</v>
      </c>
      <c r="AE139" s="171">
        <f>AC139*IF(UE!$F136=0,0,VLOOKUP(UE!$F136,Parametros!$B$6:$K$12,6,FALSE))</f>
        <v>0</v>
      </c>
      <c r="AF139" s="171">
        <f t="shared" si="8"/>
        <v>0</v>
      </c>
      <c r="AG139" s="171">
        <f t="shared" si="9"/>
        <v>0</v>
      </c>
      <c r="AH139" s="171">
        <f t="shared" si="10"/>
        <v>0</v>
      </c>
      <c r="AJ139" s="158">
        <f>+UE!F136</f>
        <v>0</v>
      </c>
      <c r="AK139" s="172">
        <f>+UE!G136</f>
        <v>0</v>
      </c>
      <c r="AL139" s="172">
        <f>+UE!H136</f>
        <v>0</v>
      </c>
    </row>
    <row r="140" spans="2:38">
      <c r="B140" s="37" t="str">
        <f>UE!B137</f>
        <v>UE133</v>
      </c>
      <c r="C140" s="162" t="str">
        <f>"" &amp; UE!C137</f>
        <v/>
      </c>
      <c r="D140" s="171">
        <f>UE!I137</f>
        <v>0</v>
      </c>
      <c r="E140" s="171">
        <f>IF(UE!I137=0,0,VLOOKUP(UE!I137,Caracteristicas!$B$36:$C$40,2))</f>
        <v>0</v>
      </c>
      <c r="F140" s="171">
        <f>E140*IF(UE!$F137=0,0,VLOOKUP(UE!$F137,Parametros!$B$6:$K$12,4,FALSE))</f>
        <v>0</v>
      </c>
      <c r="G140" s="171">
        <f>E140*IF(UE!$F137=0,0,VLOOKUP(UE!$F137,Parametros!$B$6:$K$12,6,FALSE))</f>
        <v>0</v>
      </c>
      <c r="H140" s="171">
        <f>UE!J137</f>
        <v>0</v>
      </c>
      <c r="I140" s="171">
        <f>IF(UE!J137=0,0,VLOOKUP(UE!J137,Caracteristicas!$B$36:$D$40,3))</f>
        <v>0</v>
      </c>
      <c r="J140" s="171">
        <f>I140*IF(UE!$F137=0,0,VLOOKUP(UE!$F137,Parametros!$B$6:$K$12,4,FALSE))</f>
        <v>0</v>
      </c>
      <c r="K140" s="171">
        <f>I140*IF(UE!$F137=0,0,VLOOKUP(UE!$F137,Parametros!$B$6:$K$12,6,FALSE))</f>
        <v>0</v>
      </c>
      <c r="L140" s="171">
        <f>UE!K137</f>
        <v>0</v>
      </c>
      <c r="M140" s="171">
        <f>IF(UE!K137=0,0,VLOOKUP(UE!K137,Caracteristicas!$B$36:$E$40,4))</f>
        <v>0</v>
      </c>
      <c r="N140" s="171">
        <f>M140*IF(UE!$F137=0,0,VLOOKUP(UE!$F137,Parametros!$B$6:$K$12,4,FALSE))</f>
        <v>0</v>
      </c>
      <c r="O140" s="171">
        <f>M140*IF(UE!$F137=0,0,VLOOKUP(UE!$F137,Parametros!$B$6:$K$12,6,FALSE))</f>
        <v>0</v>
      </c>
      <c r="P140" s="171">
        <f>UE!L137</f>
        <v>0</v>
      </c>
      <c r="Q140" s="171">
        <f>IF(UE!L137=0,0,VLOOKUP(UE!L137,Caracteristicas!$B$36:$H$40,5))</f>
        <v>0</v>
      </c>
      <c r="R140" s="171">
        <f>Q140*IF(UE!$F137=0,0,VLOOKUP(UE!$F137,Parametros!$B$6:$K$12,4,FALSE))</f>
        <v>0</v>
      </c>
      <c r="S140" s="171">
        <f>Q140*IF(UE!$F137=0,0,VLOOKUP(UE!$F137,Parametros!$B$6:$K$12,6,FALSE))</f>
        <v>0</v>
      </c>
      <c r="T140" s="171">
        <f>UE!M137</f>
        <v>0</v>
      </c>
      <c r="U140" s="171">
        <f>IF(UE!M137=0,0,VLOOKUP(UE!M137,Caracteristicas!$B$36:$H$40,6))</f>
        <v>0</v>
      </c>
      <c r="V140" s="171">
        <f>U140*IF(UE!$F137=0,0,VLOOKUP(UE!$F137,Parametros!$B$6:$K$12,4,FALSE))</f>
        <v>0</v>
      </c>
      <c r="W140" s="171">
        <f>U140*IF(UE!$F137=0,0,VLOOKUP(UE!$F137,Parametros!$B$6:$K$12,6,FALSE))</f>
        <v>0</v>
      </c>
      <c r="X140" s="171">
        <f>UE!N137</f>
        <v>0</v>
      </c>
      <c r="Y140" s="171">
        <f>IF(UE!N137=0,0,VLOOKUP(UE!N137,Caracteristicas!$B$36:$H$40,7))</f>
        <v>0</v>
      </c>
      <c r="Z140" s="171">
        <f>Y140*IF(UE!$F137=0,0,VLOOKUP(UE!$F137,Parametros!$B$6:$K$12,4,FALSE))</f>
        <v>0</v>
      </c>
      <c r="AA140" s="171">
        <f>Y140*IF(UE!$F137=0,0,VLOOKUP(UE!$F137,Parametros!$B$6:$K$12,6,FALSE))</f>
        <v>0</v>
      </c>
      <c r="AB140" s="171">
        <f>UE!O137</f>
        <v>0</v>
      </c>
      <c r="AC140" s="171">
        <f>IF(UE!O137=0,0,VLOOKUP(UE!O137,Caracteristicas!$B$36:$I$40,8))</f>
        <v>0</v>
      </c>
      <c r="AD140" s="171">
        <f>AC140*IF(UE!$F137=0,0,VLOOKUP(UE!$F137,Parametros!$B$6:$K$12,4,FALSE))</f>
        <v>0</v>
      </c>
      <c r="AE140" s="171">
        <f>AC140*IF(UE!$F137=0,0,VLOOKUP(UE!$F137,Parametros!$B$6:$K$12,6,FALSE))</f>
        <v>0</v>
      </c>
      <c r="AF140" s="171">
        <f t="shared" si="8"/>
        <v>0</v>
      </c>
      <c r="AG140" s="171">
        <f t="shared" si="9"/>
        <v>0</v>
      </c>
      <c r="AH140" s="171">
        <f t="shared" si="10"/>
        <v>0</v>
      </c>
      <c r="AJ140" s="158">
        <f>+UE!F137</f>
        <v>0</v>
      </c>
      <c r="AK140" s="172">
        <f>+UE!G137</f>
        <v>0</v>
      </c>
      <c r="AL140" s="172">
        <f>+UE!H137</f>
        <v>0</v>
      </c>
    </row>
    <row r="141" spans="2:38">
      <c r="B141" s="37" t="str">
        <f>UE!B138</f>
        <v>UE134</v>
      </c>
      <c r="C141" s="162" t="str">
        <f>"" &amp; UE!C138</f>
        <v/>
      </c>
      <c r="D141" s="171">
        <f>UE!I138</f>
        <v>0</v>
      </c>
      <c r="E141" s="171">
        <f>IF(UE!I138=0,0,VLOOKUP(UE!I138,Caracteristicas!$B$36:$C$40,2))</f>
        <v>0</v>
      </c>
      <c r="F141" s="171">
        <f>E141*IF(UE!$F138=0,0,VLOOKUP(UE!$F138,Parametros!$B$6:$K$12,4,FALSE))</f>
        <v>0</v>
      </c>
      <c r="G141" s="171">
        <f>E141*IF(UE!$F138=0,0,VLOOKUP(UE!$F138,Parametros!$B$6:$K$12,6,FALSE))</f>
        <v>0</v>
      </c>
      <c r="H141" s="171">
        <f>UE!J138</f>
        <v>0</v>
      </c>
      <c r="I141" s="171">
        <f>IF(UE!J138=0,0,VLOOKUP(UE!J138,Caracteristicas!$B$36:$D$40,3))</f>
        <v>0</v>
      </c>
      <c r="J141" s="171">
        <f>I141*IF(UE!$F138=0,0,VLOOKUP(UE!$F138,Parametros!$B$6:$K$12,4,FALSE))</f>
        <v>0</v>
      </c>
      <c r="K141" s="171">
        <f>I141*IF(UE!$F138=0,0,VLOOKUP(UE!$F138,Parametros!$B$6:$K$12,6,FALSE))</f>
        <v>0</v>
      </c>
      <c r="L141" s="171">
        <f>UE!K138</f>
        <v>0</v>
      </c>
      <c r="M141" s="171">
        <f>IF(UE!K138=0,0,VLOOKUP(UE!K138,Caracteristicas!$B$36:$E$40,4))</f>
        <v>0</v>
      </c>
      <c r="N141" s="171">
        <f>M141*IF(UE!$F138=0,0,VLOOKUP(UE!$F138,Parametros!$B$6:$K$12,4,FALSE))</f>
        <v>0</v>
      </c>
      <c r="O141" s="171">
        <f>M141*IF(UE!$F138=0,0,VLOOKUP(UE!$F138,Parametros!$B$6:$K$12,6,FALSE))</f>
        <v>0</v>
      </c>
      <c r="P141" s="171">
        <f>UE!L138</f>
        <v>0</v>
      </c>
      <c r="Q141" s="171">
        <f>IF(UE!L138=0,0,VLOOKUP(UE!L138,Caracteristicas!$B$36:$H$40,5))</f>
        <v>0</v>
      </c>
      <c r="R141" s="171">
        <f>Q141*IF(UE!$F138=0,0,VLOOKUP(UE!$F138,Parametros!$B$6:$K$12,4,FALSE))</f>
        <v>0</v>
      </c>
      <c r="S141" s="171">
        <f>Q141*IF(UE!$F138=0,0,VLOOKUP(UE!$F138,Parametros!$B$6:$K$12,6,FALSE))</f>
        <v>0</v>
      </c>
      <c r="T141" s="171">
        <f>UE!M138</f>
        <v>0</v>
      </c>
      <c r="U141" s="171">
        <f>IF(UE!M138=0,0,VLOOKUP(UE!M138,Caracteristicas!$B$36:$H$40,6))</f>
        <v>0</v>
      </c>
      <c r="V141" s="171">
        <f>U141*IF(UE!$F138=0,0,VLOOKUP(UE!$F138,Parametros!$B$6:$K$12,4,FALSE))</f>
        <v>0</v>
      </c>
      <c r="W141" s="171">
        <f>U141*IF(UE!$F138=0,0,VLOOKUP(UE!$F138,Parametros!$B$6:$K$12,6,FALSE))</f>
        <v>0</v>
      </c>
      <c r="X141" s="171">
        <f>UE!N138</f>
        <v>0</v>
      </c>
      <c r="Y141" s="171">
        <f>IF(UE!N138=0,0,VLOOKUP(UE!N138,Caracteristicas!$B$36:$H$40,7))</f>
        <v>0</v>
      </c>
      <c r="Z141" s="171">
        <f>Y141*IF(UE!$F138=0,0,VLOOKUP(UE!$F138,Parametros!$B$6:$K$12,4,FALSE))</f>
        <v>0</v>
      </c>
      <c r="AA141" s="171">
        <f>Y141*IF(UE!$F138=0,0,VLOOKUP(UE!$F138,Parametros!$B$6:$K$12,6,FALSE))</f>
        <v>0</v>
      </c>
      <c r="AB141" s="171">
        <f>UE!O138</f>
        <v>0</v>
      </c>
      <c r="AC141" s="171">
        <f>IF(UE!O138=0,0,VLOOKUP(UE!O138,Caracteristicas!$B$36:$I$40,8))</f>
        <v>0</v>
      </c>
      <c r="AD141" s="171">
        <f>AC141*IF(UE!$F138=0,0,VLOOKUP(UE!$F138,Parametros!$B$6:$K$12,4,FALSE))</f>
        <v>0</v>
      </c>
      <c r="AE141" s="171">
        <f>AC141*IF(UE!$F138=0,0,VLOOKUP(UE!$F138,Parametros!$B$6:$K$12,6,FALSE))</f>
        <v>0</v>
      </c>
      <c r="AF141" s="171">
        <f t="shared" si="8"/>
        <v>0</v>
      </c>
      <c r="AG141" s="171">
        <f t="shared" si="9"/>
        <v>0</v>
      </c>
      <c r="AH141" s="171">
        <f t="shared" si="10"/>
        <v>0</v>
      </c>
      <c r="AJ141" s="158">
        <f>+UE!F138</f>
        <v>0</v>
      </c>
      <c r="AK141" s="172">
        <f>+UE!G138</f>
        <v>0</v>
      </c>
      <c r="AL141" s="172">
        <f>+UE!H138</f>
        <v>0</v>
      </c>
    </row>
    <row r="142" spans="2:38">
      <c r="B142" s="37" t="str">
        <f>UE!B139</f>
        <v>UE135</v>
      </c>
      <c r="C142" s="162" t="str">
        <f>"" &amp; UE!C139</f>
        <v/>
      </c>
      <c r="D142" s="171">
        <f>UE!I139</f>
        <v>0</v>
      </c>
      <c r="E142" s="171">
        <f>IF(UE!I139=0,0,VLOOKUP(UE!I139,Caracteristicas!$B$36:$C$40,2))</f>
        <v>0</v>
      </c>
      <c r="F142" s="171">
        <f>E142*IF(UE!$F139=0,0,VLOOKUP(UE!$F139,Parametros!$B$6:$K$12,4,FALSE))</f>
        <v>0</v>
      </c>
      <c r="G142" s="171">
        <f>E142*IF(UE!$F139=0,0,VLOOKUP(UE!$F139,Parametros!$B$6:$K$12,6,FALSE))</f>
        <v>0</v>
      </c>
      <c r="H142" s="171">
        <f>UE!J139</f>
        <v>0</v>
      </c>
      <c r="I142" s="171">
        <f>IF(UE!J139=0,0,VLOOKUP(UE!J139,Caracteristicas!$B$36:$D$40,3))</f>
        <v>0</v>
      </c>
      <c r="J142" s="171">
        <f>I142*IF(UE!$F139=0,0,VLOOKUP(UE!$F139,Parametros!$B$6:$K$12,4,FALSE))</f>
        <v>0</v>
      </c>
      <c r="K142" s="171">
        <f>I142*IF(UE!$F139=0,0,VLOOKUP(UE!$F139,Parametros!$B$6:$K$12,6,FALSE))</f>
        <v>0</v>
      </c>
      <c r="L142" s="171">
        <f>UE!K139</f>
        <v>0</v>
      </c>
      <c r="M142" s="171">
        <f>IF(UE!K139=0,0,VLOOKUP(UE!K139,Caracteristicas!$B$36:$E$40,4))</f>
        <v>0</v>
      </c>
      <c r="N142" s="171">
        <f>M142*IF(UE!$F139=0,0,VLOOKUP(UE!$F139,Parametros!$B$6:$K$12,4,FALSE))</f>
        <v>0</v>
      </c>
      <c r="O142" s="171">
        <f>M142*IF(UE!$F139=0,0,VLOOKUP(UE!$F139,Parametros!$B$6:$K$12,6,FALSE))</f>
        <v>0</v>
      </c>
      <c r="P142" s="171">
        <f>UE!L139</f>
        <v>0</v>
      </c>
      <c r="Q142" s="171">
        <f>IF(UE!L139=0,0,VLOOKUP(UE!L139,Caracteristicas!$B$36:$H$40,5))</f>
        <v>0</v>
      </c>
      <c r="R142" s="171">
        <f>Q142*IF(UE!$F139=0,0,VLOOKUP(UE!$F139,Parametros!$B$6:$K$12,4,FALSE))</f>
        <v>0</v>
      </c>
      <c r="S142" s="171">
        <f>Q142*IF(UE!$F139=0,0,VLOOKUP(UE!$F139,Parametros!$B$6:$K$12,6,FALSE))</f>
        <v>0</v>
      </c>
      <c r="T142" s="171">
        <f>UE!M139</f>
        <v>0</v>
      </c>
      <c r="U142" s="171">
        <f>IF(UE!M139=0,0,VLOOKUP(UE!M139,Caracteristicas!$B$36:$H$40,6))</f>
        <v>0</v>
      </c>
      <c r="V142" s="171">
        <f>U142*IF(UE!$F139=0,0,VLOOKUP(UE!$F139,Parametros!$B$6:$K$12,4,FALSE))</f>
        <v>0</v>
      </c>
      <c r="W142" s="171">
        <f>U142*IF(UE!$F139=0,0,VLOOKUP(UE!$F139,Parametros!$B$6:$K$12,6,FALSE))</f>
        <v>0</v>
      </c>
      <c r="X142" s="171">
        <f>UE!N139</f>
        <v>0</v>
      </c>
      <c r="Y142" s="171">
        <f>IF(UE!N139=0,0,VLOOKUP(UE!N139,Caracteristicas!$B$36:$H$40,7))</f>
        <v>0</v>
      </c>
      <c r="Z142" s="171">
        <f>Y142*IF(UE!$F139=0,0,VLOOKUP(UE!$F139,Parametros!$B$6:$K$12,4,FALSE))</f>
        <v>0</v>
      </c>
      <c r="AA142" s="171">
        <f>Y142*IF(UE!$F139=0,0,VLOOKUP(UE!$F139,Parametros!$B$6:$K$12,6,FALSE))</f>
        <v>0</v>
      </c>
      <c r="AB142" s="171">
        <f>UE!O139</f>
        <v>0</v>
      </c>
      <c r="AC142" s="171">
        <f>IF(UE!O139=0,0,VLOOKUP(UE!O139,Caracteristicas!$B$36:$I$40,8))</f>
        <v>0</v>
      </c>
      <c r="AD142" s="171">
        <f>AC142*IF(UE!$F139=0,0,VLOOKUP(UE!$F139,Parametros!$B$6:$K$12,4,FALSE))</f>
        <v>0</v>
      </c>
      <c r="AE142" s="171">
        <f>AC142*IF(UE!$F139=0,0,VLOOKUP(UE!$F139,Parametros!$B$6:$K$12,6,FALSE))</f>
        <v>0</v>
      </c>
      <c r="AF142" s="171">
        <f t="shared" si="8"/>
        <v>0</v>
      </c>
      <c r="AG142" s="171">
        <f t="shared" si="9"/>
        <v>0</v>
      </c>
      <c r="AH142" s="171">
        <f t="shared" si="10"/>
        <v>0</v>
      </c>
      <c r="AJ142" s="158">
        <f>+UE!F139</f>
        <v>0</v>
      </c>
      <c r="AK142" s="172">
        <f>+UE!G139</f>
        <v>0</v>
      </c>
      <c r="AL142" s="172">
        <f>+UE!H139</f>
        <v>0</v>
      </c>
    </row>
    <row r="143" spans="2:38">
      <c r="B143" s="37" t="str">
        <f>UE!B140</f>
        <v>UE136</v>
      </c>
      <c r="C143" s="162" t="str">
        <f>"" &amp; UE!C140</f>
        <v/>
      </c>
      <c r="D143" s="171">
        <f>UE!I140</f>
        <v>0</v>
      </c>
      <c r="E143" s="171">
        <f>IF(UE!I140=0,0,VLOOKUP(UE!I140,Caracteristicas!$B$36:$C$40,2))</f>
        <v>0</v>
      </c>
      <c r="F143" s="171">
        <f>E143*IF(UE!$F140=0,0,VLOOKUP(UE!$F140,Parametros!$B$6:$K$12,4,FALSE))</f>
        <v>0</v>
      </c>
      <c r="G143" s="171">
        <f>E143*IF(UE!$F140=0,0,VLOOKUP(UE!$F140,Parametros!$B$6:$K$12,6,FALSE))</f>
        <v>0</v>
      </c>
      <c r="H143" s="171">
        <f>UE!J140</f>
        <v>0</v>
      </c>
      <c r="I143" s="171">
        <f>IF(UE!J140=0,0,VLOOKUP(UE!J140,Caracteristicas!$B$36:$D$40,3))</f>
        <v>0</v>
      </c>
      <c r="J143" s="171">
        <f>I143*IF(UE!$F140=0,0,VLOOKUP(UE!$F140,Parametros!$B$6:$K$12,4,FALSE))</f>
        <v>0</v>
      </c>
      <c r="K143" s="171">
        <f>I143*IF(UE!$F140=0,0,VLOOKUP(UE!$F140,Parametros!$B$6:$K$12,6,FALSE))</f>
        <v>0</v>
      </c>
      <c r="L143" s="171">
        <f>UE!K140</f>
        <v>0</v>
      </c>
      <c r="M143" s="171">
        <f>IF(UE!K140=0,0,VLOOKUP(UE!K140,Caracteristicas!$B$36:$E$40,4))</f>
        <v>0</v>
      </c>
      <c r="N143" s="171">
        <f>M143*IF(UE!$F140=0,0,VLOOKUP(UE!$F140,Parametros!$B$6:$K$12,4,FALSE))</f>
        <v>0</v>
      </c>
      <c r="O143" s="171">
        <f>M143*IF(UE!$F140=0,0,VLOOKUP(UE!$F140,Parametros!$B$6:$K$12,6,FALSE))</f>
        <v>0</v>
      </c>
      <c r="P143" s="171">
        <f>UE!L140</f>
        <v>0</v>
      </c>
      <c r="Q143" s="171">
        <f>IF(UE!L140=0,0,VLOOKUP(UE!L140,Caracteristicas!$B$36:$H$40,5))</f>
        <v>0</v>
      </c>
      <c r="R143" s="171">
        <f>Q143*IF(UE!$F140=0,0,VLOOKUP(UE!$F140,Parametros!$B$6:$K$12,4,FALSE))</f>
        <v>0</v>
      </c>
      <c r="S143" s="171">
        <f>Q143*IF(UE!$F140=0,0,VLOOKUP(UE!$F140,Parametros!$B$6:$K$12,6,FALSE))</f>
        <v>0</v>
      </c>
      <c r="T143" s="171">
        <f>UE!M140</f>
        <v>0</v>
      </c>
      <c r="U143" s="171">
        <f>IF(UE!M140=0,0,VLOOKUP(UE!M140,Caracteristicas!$B$36:$H$40,6))</f>
        <v>0</v>
      </c>
      <c r="V143" s="171">
        <f>U143*IF(UE!$F140=0,0,VLOOKUP(UE!$F140,Parametros!$B$6:$K$12,4,FALSE))</f>
        <v>0</v>
      </c>
      <c r="W143" s="171">
        <f>U143*IF(UE!$F140=0,0,VLOOKUP(UE!$F140,Parametros!$B$6:$K$12,6,FALSE))</f>
        <v>0</v>
      </c>
      <c r="X143" s="171">
        <f>UE!N140</f>
        <v>0</v>
      </c>
      <c r="Y143" s="171">
        <f>IF(UE!N140=0,0,VLOOKUP(UE!N140,Caracteristicas!$B$36:$H$40,7))</f>
        <v>0</v>
      </c>
      <c r="Z143" s="171">
        <f>Y143*IF(UE!$F140=0,0,VLOOKUP(UE!$F140,Parametros!$B$6:$K$12,4,FALSE))</f>
        <v>0</v>
      </c>
      <c r="AA143" s="171">
        <f>Y143*IF(UE!$F140=0,0,VLOOKUP(UE!$F140,Parametros!$B$6:$K$12,6,FALSE))</f>
        <v>0</v>
      </c>
      <c r="AB143" s="171">
        <f>UE!O140</f>
        <v>0</v>
      </c>
      <c r="AC143" s="171">
        <f>IF(UE!O140=0,0,VLOOKUP(UE!O140,Caracteristicas!$B$36:$I$40,8))</f>
        <v>0</v>
      </c>
      <c r="AD143" s="171">
        <f>AC143*IF(UE!$F140=0,0,VLOOKUP(UE!$F140,Parametros!$B$6:$K$12,4,FALSE))</f>
        <v>0</v>
      </c>
      <c r="AE143" s="171">
        <f>AC143*IF(UE!$F140=0,0,VLOOKUP(UE!$F140,Parametros!$B$6:$K$12,6,FALSE))</f>
        <v>0</v>
      </c>
      <c r="AF143" s="171">
        <f t="shared" si="8"/>
        <v>0</v>
      </c>
      <c r="AG143" s="171">
        <f t="shared" si="9"/>
        <v>0</v>
      </c>
      <c r="AH143" s="171">
        <f t="shared" si="10"/>
        <v>0</v>
      </c>
      <c r="AJ143" s="158">
        <f>+UE!F140</f>
        <v>0</v>
      </c>
      <c r="AK143" s="172">
        <f>+UE!G140</f>
        <v>0</v>
      </c>
      <c r="AL143" s="172">
        <f>+UE!H140</f>
        <v>0</v>
      </c>
    </row>
    <row r="144" spans="2:38">
      <c r="B144" s="37" t="str">
        <f>UE!B141</f>
        <v>UE137</v>
      </c>
      <c r="C144" s="162" t="str">
        <f>"" &amp; UE!C141</f>
        <v/>
      </c>
      <c r="D144" s="171">
        <f>UE!I141</f>
        <v>0</v>
      </c>
      <c r="E144" s="171">
        <f>IF(UE!I141=0,0,VLOOKUP(UE!I141,Caracteristicas!$B$36:$C$40,2))</f>
        <v>0</v>
      </c>
      <c r="F144" s="171">
        <f>E144*IF(UE!$F141=0,0,VLOOKUP(UE!$F141,Parametros!$B$6:$K$12,4,FALSE))</f>
        <v>0</v>
      </c>
      <c r="G144" s="171">
        <f>E144*IF(UE!$F141=0,0,VLOOKUP(UE!$F141,Parametros!$B$6:$K$12,6,FALSE))</f>
        <v>0</v>
      </c>
      <c r="H144" s="171">
        <f>UE!J141</f>
        <v>0</v>
      </c>
      <c r="I144" s="171">
        <f>IF(UE!J141=0,0,VLOOKUP(UE!J141,Caracteristicas!$B$36:$D$40,3))</f>
        <v>0</v>
      </c>
      <c r="J144" s="171">
        <f>I144*IF(UE!$F141=0,0,VLOOKUP(UE!$F141,Parametros!$B$6:$K$12,4,FALSE))</f>
        <v>0</v>
      </c>
      <c r="K144" s="171">
        <f>I144*IF(UE!$F141=0,0,VLOOKUP(UE!$F141,Parametros!$B$6:$K$12,6,FALSE))</f>
        <v>0</v>
      </c>
      <c r="L144" s="171">
        <f>UE!K141</f>
        <v>0</v>
      </c>
      <c r="M144" s="171">
        <f>IF(UE!K141=0,0,VLOOKUP(UE!K141,Caracteristicas!$B$36:$E$40,4))</f>
        <v>0</v>
      </c>
      <c r="N144" s="171">
        <f>M144*IF(UE!$F141=0,0,VLOOKUP(UE!$F141,Parametros!$B$6:$K$12,4,FALSE))</f>
        <v>0</v>
      </c>
      <c r="O144" s="171">
        <f>M144*IF(UE!$F141=0,0,VLOOKUP(UE!$F141,Parametros!$B$6:$K$12,6,FALSE))</f>
        <v>0</v>
      </c>
      <c r="P144" s="171">
        <f>UE!L141</f>
        <v>0</v>
      </c>
      <c r="Q144" s="171">
        <f>IF(UE!L141=0,0,VLOOKUP(UE!L141,Caracteristicas!$B$36:$H$40,5))</f>
        <v>0</v>
      </c>
      <c r="R144" s="171">
        <f>Q144*IF(UE!$F141=0,0,VLOOKUP(UE!$F141,Parametros!$B$6:$K$12,4,FALSE))</f>
        <v>0</v>
      </c>
      <c r="S144" s="171">
        <f>Q144*IF(UE!$F141=0,0,VLOOKUP(UE!$F141,Parametros!$B$6:$K$12,6,FALSE))</f>
        <v>0</v>
      </c>
      <c r="T144" s="171">
        <f>UE!M141</f>
        <v>0</v>
      </c>
      <c r="U144" s="171">
        <f>IF(UE!M141=0,0,VLOOKUP(UE!M141,Caracteristicas!$B$36:$H$40,6))</f>
        <v>0</v>
      </c>
      <c r="V144" s="171">
        <f>U144*IF(UE!$F141=0,0,VLOOKUP(UE!$F141,Parametros!$B$6:$K$12,4,FALSE))</f>
        <v>0</v>
      </c>
      <c r="W144" s="171">
        <f>U144*IF(UE!$F141=0,0,VLOOKUP(UE!$F141,Parametros!$B$6:$K$12,6,FALSE))</f>
        <v>0</v>
      </c>
      <c r="X144" s="171">
        <f>UE!N141</f>
        <v>0</v>
      </c>
      <c r="Y144" s="171">
        <f>IF(UE!N141=0,0,VLOOKUP(UE!N141,Caracteristicas!$B$36:$H$40,7))</f>
        <v>0</v>
      </c>
      <c r="Z144" s="171">
        <f>Y144*IF(UE!$F141=0,0,VLOOKUP(UE!$F141,Parametros!$B$6:$K$12,4,FALSE))</f>
        <v>0</v>
      </c>
      <c r="AA144" s="171">
        <f>Y144*IF(UE!$F141=0,0,VLOOKUP(UE!$F141,Parametros!$B$6:$K$12,6,FALSE))</f>
        <v>0</v>
      </c>
      <c r="AB144" s="171">
        <f>UE!O141</f>
        <v>0</v>
      </c>
      <c r="AC144" s="171">
        <f>IF(UE!O141=0,0,VLOOKUP(UE!O141,Caracteristicas!$B$36:$I$40,8))</f>
        <v>0</v>
      </c>
      <c r="AD144" s="171">
        <f>AC144*IF(UE!$F141=0,0,VLOOKUP(UE!$F141,Parametros!$B$6:$K$12,4,FALSE))</f>
        <v>0</v>
      </c>
      <c r="AE144" s="171">
        <f>AC144*IF(UE!$F141=0,0,VLOOKUP(UE!$F141,Parametros!$B$6:$K$12,6,FALSE))</f>
        <v>0</v>
      </c>
      <c r="AF144" s="171">
        <f t="shared" si="8"/>
        <v>0</v>
      </c>
      <c r="AG144" s="171">
        <f t="shared" si="9"/>
        <v>0</v>
      </c>
      <c r="AH144" s="171">
        <f t="shared" si="10"/>
        <v>0</v>
      </c>
      <c r="AJ144" s="158">
        <f>+UE!F141</f>
        <v>0</v>
      </c>
      <c r="AK144" s="172">
        <f>+UE!G141</f>
        <v>0</v>
      </c>
      <c r="AL144" s="172">
        <f>+UE!H141</f>
        <v>0</v>
      </c>
    </row>
    <row r="145" spans="2:38">
      <c r="B145" s="37" t="str">
        <f>UE!B142</f>
        <v>UE138</v>
      </c>
      <c r="C145" s="162" t="str">
        <f>"" &amp; UE!C142</f>
        <v/>
      </c>
      <c r="D145" s="171">
        <f>UE!I142</f>
        <v>0</v>
      </c>
      <c r="E145" s="171">
        <f>IF(UE!I142=0,0,VLOOKUP(UE!I142,Caracteristicas!$B$36:$C$40,2))</f>
        <v>0</v>
      </c>
      <c r="F145" s="171">
        <f>E145*IF(UE!$F142=0,0,VLOOKUP(UE!$F142,Parametros!$B$6:$K$12,4,FALSE))</f>
        <v>0</v>
      </c>
      <c r="G145" s="171">
        <f>E145*IF(UE!$F142=0,0,VLOOKUP(UE!$F142,Parametros!$B$6:$K$12,6,FALSE))</f>
        <v>0</v>
      </c>
      <c r="H145" s="171">
        <f>UE!J142</f>
        <v>0</v>
      </c>
      <c r="I145" s="171">
        <f>IF(UE!J142=0,0,VLOOKUP(UE!J142,Caracteristicas!$B$36:$D$40,3))</f>
        <v>0</v>
      </c>
      <c r="J145" s="171">
        <f>I145*IF(UE!$F142=0,0,VLOOKUP(UE!$F142,Parametros!$B$6:$K$12,4,FALSE))</f>
        <v>0</v>
      </c>
      <c r="K145" s="171">
        <f>I145*IF(UE!$F142=0,0,VLOOKUP(UE!$F142,Parametros!$B$6:$K$12,6,FALSE))</f>
        <v>0</v>
      </c>
      <c r="L145" s="171">
        <f>UE!K142</f>
        <v>0</v>
      </c>
      <c r="M145" s="171">
        <f>IF(UE!K142=0,0,VLOOKUP(UE!K142,Caracteristicas!$B$36:$E$40,4))</f>
        <v>0</v>
      </c>
      <c r="N145" s="171">
        <f>M145*IF(UE!$F142=0,0,VLOOKUP(UE!$F142,Parametros!$B$6:$K$12,4,FALSE))</f>
        <v>0</v>
      </c>
      <c r="O145" s="171">
        <f>M145*IF(UE!$F142=0,0,VLOOKUP(UE!$F142,Parametros!$B$6:$K$12,6,FALSE))</f>
        <v>0</v>
      </c>
      <c r="P145" s="171">
        <f>UE!L142</f>
        <v>0</v>
      </c>
      <c r="Q145" s="171">
        <f>IF(UE!L142=0,0,VLOOKUP(UE!L142,Caracteristicas!$B$36:$H$40,5))</f>
        <v>0</v>
      </c>
      <c r="R145" s="171">
        <f>Q145*IF(UE!$F142=0,0,VLOOKUP(UE!$F142,Parametros!$B$6:$K$12,4,FALSE))</f>
        <v>0</v>
      </c>
      <c r="S145" s="171">
        <f>Q145*IF(UE!$F142=0,0,VLOOKUP(UE!$F142,Parametros!$B$6:$K$12,6,FALSE))</f>
        <v>0</v>
      </c>
      <c r="T145" s="171">
        <f>UE!M142</f>
        <v>0</v>
      </c>
      <c r="U145" s="171">
        <f>IF(UE!M142=0,0,VLOOKUP(UE!M142,Caracteristicas!$B$36:$H$40,6))</f>
        <v>0</v>
      </c>
      <c r="V145" s="171">
        <f>U145*IF(UE!$F142=0,0,VLOOKUP(UE!$F142,Parametros!$B$6:$K$12,4,FALSE))</f>
        <v>0</v>
      </c>
      <c r="W145" s="171">
        <f>U145*IF(UE!$F142=0,0,VLOOKUP(UE!$F142,Parametros!$B$6:$K$12,6,FALSE))</f>
        <v>0</v>
      </c>
      <c r="X145" s="171">
        <f>UE!N142</f>
        <v>0</v>
      </c>
      <c r="Y145" s="171">
        <f>IF(UE!N142=0,0,VLOOKUP(UE!N142,Caracteristicas!$B$36:$H$40,7))</f>
        <v>0</v>
      </c>
      <c r="Z145" s="171">
        <f>Y145*IF(UE!$F142=0,0,VLOOKUP(UE!$F142,Parametros!$B$6:$K$12,4,FALSE))</f>
        <v>0</v>
      </c>
      <c r="AA145" s="171">
        <f>Y145*IF(UE!$F142=0,0,VLOOKUP(UE!$F142,Parametros!$B$6:$K$12,6,FALSE))</f>
        <v>0</v>
      </c>
      <c r="AB145" s="171">
        <f>UE!O142</f>
        <v>0</v>
      </c>
      <c r="AC145" s="171">
        <f>IF(UE!O142=0,0,VLOOKUP(UE!O142,Caracteristicas!$B$36:$I$40,8))</f>
        <v>0</v>
      </c>
      <c r="AD145" s="171">
        <f>AC145*IF(UE!$F142=0,0,VLOOKUP(UE!$F142,Parametros!$B$6:$K$12,4,FALSE))</f>
        <v>0</v>
      </c>
      <c r="AE145" s="171">
        <f>AC145*IF(UE!$F142=0,0,VLOOKUP(UE!$F142,Parametros!$B$6:$K$12,6,FALSE))</f>
        <v>0</v>
      </c>
      <c r="AF145" s="171">
        <f t="shared" si="8"/>
        <v>0</v>
      </c>
      <c r="AG145" s="171">
        <f t="shared" si="9"/>
        <v>0</v>
      </c>
      <c r="AH145" s="171">
        <f t="shared" si="10"/>
        <v>0</v>
      </c>
      <c r="AJ145" s="158">
        <f>+UE!F142</f>
        <v>0</v>
      </c>
      <c r="AK145" s="172">
        <f>+UE!G142</f>
        <v>0</v>
      </c>
      <c r="AL145" s="172">
        <f>+UE!H142</f>
        <v>0</v>
      </c>
    </row>
    <row r="146" spans="2:38">
      <c r="B146" s="37" t="str">
        <f>UE!B143</f>
        <v>UE139</v>
      </c>
      <c r="C146" s="162" t="str">
        <f>"" &amp; UE!C143</f>
        <v/>
      </c>
      <c r="D146" s="171">
        <f>UE!I143</f>
        <v>0</v>
      </c>
      <c r="E146" s="171">
        <f>IF(UE!I143=0,0,VLOOKUP(UE!I143,Caracteristicas!$B$36:$C$40,2))</f>
        <v>0</v>
      </c>
      <c r="F146" s="171">
        <f>E146*IF(UE!$F143=0,0,VLOOKUP(UE!$F143,Parametros!$B$6:$K$12,4,FALSE))</f>
        <v>0</v>
      </c>
      <c r="G146" s="171">
        <f>E146*IF(UE!$F143=0,0,VLOOKUP(UE!$F143,Parametros!$B$6:$K$12,6,FALSE))</f>
        <v>0</v>
      </c>
      <c r="H146" s="171">
        <f>UE!J143</f>
        <v>0</v>
      </c>
      <c r="I146" s="171">
        <f>IF(UE!J143=0,0,VLOOKUP(UE!J143,Caracteristicas!$B$36:$D$40,3))</f>
        <v>0</v>
      </c>
      <c r="J146" s="171">
        <f>I146*IF(UE!$F143=0,0,VLOOKUP(UE!$F143,Parametros!$B$6:$K$12,4,FALSE))</f>
        <v>0</v>
      </c>
      <c r="K146" s="171">
        <f>I146*IF(UE!$F143=0,0,VLOOKUP(UE!$F143,Parametros!$B$6:$K$12,6,FALSE))</f>
        <v>0</v>
      </c>
      <c r="L146" s="171">
        <f>UE!K143</f>
        <v>0</v>
      </c>
      <c r="M146" s="171">
        <f>IF(UE!K143=0,0,VLOOKUP(UE!K143,Caracteristicas!$B$36:$E$40,4))</f>
        <v>0</v>
      </c>
      <c r="N146" s="171">
        <f>M146*IF(UE!$F143=0,0,VLOOKUP(UE!$F143,Parametros!$B$6:$K$12,4,FALSE))</f>
        <v>0</v>
      </c>
      <c r="O146" s="171">
        <f>M146*IF(UE!$F143=0,0,VLOOKUP(UE!$F143,Parametros!$B$6:$K$12,6,FALSE))</f>
        <v>0</v>
      </c>
      <c r="P146" s="171">
        <f>UE!L143</f>
        <v>0</v>
      </c>
      <c r="Q146" s="171">
        <f>IF(UE!L143=0,0,VLOOKUP(UE!L143,Caracteristicas!$B$36:$H$40,5))</f>
        <v>0</v>
      </c>
      <c r="R146" s="171">
        <f>Q146*IF(UE!$F143=0,0,VLOOKUP(UE!$F143,Parametros!$B$6:$K$12,4,FALSE))</f>
        <v>0</v>
      </c>
      <c r="S146" s="171">
        <f>Q146*IF(UE!$F143=0,0,VLOOKUP(UE!$F143,Parametros!$B$6:$K$12,6,FALSE))</f>
        <v>0</v>
      </c>
      <c r="T146" s="171">
        <f>UE!M143</f>
        <v>0</v>
      </c>
      <c r="U146" s="171">
        <f>IF(UE!M143=0,0,VLOOKUP(UE!M143,Caracteristicas!$B$36:$H$40,6))</f>
        <v>0</v>
      </c>
      <c r="V146" s="171">
        <f>U146*IF(UE!$F143=0,0,VLOOKUP(UE!$F143,Parametros!$B$6:$K$12,4,FALSE))</f>
        <v>0</v>
      </c>
      <c r="W146" s="171">
        <f>U146*IF(UE!$F143=0,0,VLOOKUP(UE!$F143,Parametros!$B$6:$K$12,6,FALSE))</f>
        <v>0</v>
      </c>
      <c r="X146" s="171">
        <f>UE!N143</f>
        <v>0</v>
      </c>
      <c r="Y146" s="171">
        <f>IF(UE!N143=0,0,VLOOKUP(UE!N143,Caracteristicas!$B$36:$H$40,7))</f>
        <v>0</v>
      </c>
      <c r="Z146" s="171">
        <f>Y146*IF(UE!$F143=0,0,VLOOKUP(UE!$F143,Parametros!$B$6:$K$12,4,FALSE))</f>
        <v>0</v>
      </c>
      <c r="AA146" s="171">
        <f>Y146*IF(UE!$F143=0,0,VLOOKUP(UE!$F143,Parametros!$B$6:$K$12,6,FALSE))</f>
        <v>0</v>
      </c>
      <c r="AB146" s="171">
        <f>UE!O143</f>
        <v>0</v>
      </c>
      <c r="AC146" s="171">
        <f>IF(UE!O143=0,0,VLOOKUP(UE!O143,Caracteristicas!$B$36:$I$40,8))</f>
        <v>0</v>
      </c>
      <c r="AD146" s="171">
        <f>AC146*IF(UE!$F143=0,0,VLOOKUP(UE!$F143,Parametros!$B$6:$K$12,4,FALSE))</f>
        <v>0</v>
      </c>
      <c r="AE146" s="171">
        <f>AC146*IF(UE!$F143=0,0,VLOOKUP(UE!$F143,Parametros!$B$6:$K$12,6,FALSE))</f>
        <v>0</v>
      </c>
      <c r="AF146" s="171">
        <f t="shared" si="8"/>
        <v>0</v>
      </c>
      <c r="AG146" s="171">
        <f t="shared" si="9"/>
        <v>0</v>
      </c>
      <c r="AH146" s="171">
        <f t="shared" si="10"/>
        <v>0</v>
      </c>
      <c r="AJ146" s="158">
        <f>+UE!F143</f>
        <v>0</v>
      </c>
      <c r="AK146" s="172">
        <f>+UE!G143</f>
        <v>0</v>
      </c>
      <c r="AL146" s="172">
        <f>+UE!H143</f>
        <v>0</v>
      </c>
    </row>
    <row r="147" spans="2:38">
      <c r="B147" s="37" t="str">
        <f>UE!B144</f>
        <v>UE140</v>
      </c>
      <c r="C147" s="162" t="str">
        <f>"" &amp; UE!C144</f>
        <v/>
      </c>
      <c r="D147" s="171">
        <f>UE!I144</f>
        <v>0</v>
      </c>
      <c r="E147" s="171">
        <f>IF(UE!I144=0,0,VLOOKUP(UE!I144,Caracteristicas!$B$36:$C$40,2))</f>
        <v>0</v>
      </c>
      <c r="F147" s="171">
        <f>E147*IF(UE!$F144=0,0,VLOOKUP(UE!$F144,Parametros!$B$6:$K$12,4,FALSE))</f>
        <v>0</v>
      </c>
      <c r="G147" s="171">
        <f>E147*IF(UE!$F144=0,0,VLOOKUP(UE!$F144,Parametros!$B$6:$K$12,6,FALSE))</f>
        <v>0</v>
      </c>
      <c r="H147" s="171">
        <f>UE!J144</f>
        <v>0</v>
      </c>
      <c r="I147" s="171">
        <f>IF(UE!J144=0,0,VLOOKUP(UE!J144,Caracteristicas!$B$36:$D$40,3))</f>
        <v>0</v>
      </c>
      <c r="J147" s="171">
        <f>I147*IF(UE!$F144=0,0,VLOOKUP(UE!$F144,Parametros!$B$6:$K$12,4,FALSE))</f>
        <v>0</v>
      </c>
      <c r="K147" s="171">
        <f>I147*IF(UE!$F144=0,0,VLOOKUP(UE!$F144,Parametros!$B$6:$K$12,6,FALSE))</f>
        <v>0</v>
      </c>
      <c r="L147" s="171">
        <f>UE!K144</f>
        <v>0</v>
      </c>
      <c r="M147" s="171">
        <f>IF(UE!K144=0,0,VLOOKUP(UE!K144,Caracteristicas!$B$36:$E$40,4))</f>
        <v>0</v>
      </c>
      <c r="N147" s="171">
        <f>M147*IF(UE!$F144=0,0,VLOOKUP(UE!$F144,Parametros!$B$6:$K$12,4,FALSE))</f>
        <v>0</v>
      </c>
      <c r="O147" s="171">
        <f>M147*IF(UE!$F144=0,0,VLOOKUP(UE!$F144,Parametros!$B$6:$K$12,6,FALSE))</f>
        <v>0</v>
      </c>
      <c r="P147" s="171">
        <f>UE!L144</f>
        <v>0</v>
      </c>
      <c r="Q147" s="171">
        <f>IF(UE!L144=0,0,VLOOKUP(UE!L144,Caracteristicas!$B$36:$H$40,5))</f>
        <v>0</v>
      </c>
      <c r="R147" s="171">
        <f>Q147*IF(UE!$F144=0,0,VLOOKUP(UE!$F144,Parametros!$B$6:$K$12,4,FALSE))</f>
        <v>0</v>
      </c>
      <c r="S147" s="171">
        <f>Q147*IF(UE!$F144=0,0,VLOOKUP(UE!$F144,Parametros!$B$6:$K$12,6,FALSE))</f>
        <v>0</v>
      </c>
      <c r="T147" s="171">
        <f>UE!M144</f>
        <v>0</v>
      </c>
      <c r="U147" s="171">
        <f>IF(UE!M144=0,0,VLOOKUP(UE!M144,Caracteristicas!$B$36:$H$40,6))</f>
        <v>0</v>
      </c>
      <c r="V147" s="171">
        <f>U147*IF(UE!$F144=0,0,VLOOKUP(UE!$F144,Parametros!$B$6:$K$12,4,FALSE))</f>
        <v>0</v>
      </c>
      <c r="W147" s="171">
        <f>U147*IF(UE!$F144=0,0,VLOOKUP(UE!$F144,Parametros!$B$6:$K$12,6,FALSE))</f>
        <v>0</v>
      </c>
      <c r="X147" s="171">
        <f>UE!N144</f>
        <v>0</v>
      </c>
      <c r="Y147" s="171">
        <f>IF(UE!N144=0,0,VLOOKUP(UE!N144,Caracteristicas!$B$36:$H$40,7))</f>
        <v>0</v>
      </c>
      <c r="Z147" s="171">
        <f>Y147*IF(UE!$F144=0,0,VLOOKUP(UE!$F144,Parametros!$B$6:$K$12,4,FALSE))</f>
        <v>0</v>
      </c>
      <c r="AA147" s="171">
        <f>Y147*IF(UE!$F144=0,0,VLOOKUP(UE!$F144,Parametros!$B$6:$K$12,6,FALSE))</f>
        <v>0</v>
      </c>
      <c r="AB147" s="171">
        <f>UE!O144</f>
        <v>0</v>
      </c>
      <c r="AC147" s="171">
        <f>IF(UE!O144=0,0,VLOOKUP(UE!O144,Caracteristicas!$B$36:$I$40,8))</f>
        <v>0</v>
      </c>
      <c r="AD147" s="171">
        <f>AC147*IF(UE!$F144=0,0,VLOOKUP(UE!$F144,Parametros!$B$6:$K$12,4,FALSE))</f>
        <v>0</v>
      </c>
      <c r="AE147" s="171">
        <f>AC147*IF(UE!$F144=0,0,VLOOKUP(UE!$F144,Parametros!$B$6:$K$12,6,FALSE))</f>
        <v>0</v>
      </c>
      <c r="AF147" s="171">
        <f t="shared" si="8"/>
        <v>0</v>
      </c>
      <c r="AG147" s="171">
        <f t="shared" si="9"/>
        <v>0</v>
      </c>
      <c r="AH147" s="171">
        <f t="shared" si="10"/>
        <v>0</v>
      </c>
      <c r="AJ147" s="158">
        <f>+UE!F144</f>
        <v>0</v>
      </c>
      <c r="AK147" s="172">
        <f>+UE!G144</f>
        <v>0</v>
      </c>
      <c r="AL147" s="172">
        <f>+UE!H144</f>
        <v>0</v>
      </c>
    </row>
    <row r="148" spans="2:38">
      <c r="B148" s="37" t="str">
        <f>UE!B145</f>
        <v>UE141</v>
      </c>
      <c r="C148" s="162" t="str">
        <f>"" &amp; UE!C145</f>
        <v/>
      </c>
      <c r="D148" s="171">
        <f>UE!I145</f>
        <v>0</v>
      </c>
      <c r="E148" s="171">
        <f>IF(UE!I145=0,0,VLOOKUP(UE!I145,Caracteristicas!$B$36:$C$40,2))</f>
        <v>0</v>
      </c>
      <c r="F148" s="171">
        <f>E148*IF(UE!$F145=0,0,VLOOKUP(UE!$F145,Parametros!$B$6:$K$12,4,FALSE))</f>
        <v>0</v>
      </c>
      <c r="G148" s="171">
        <f>E148*IF(UE!$F145=0,0,VLOOKUP(UE!$F145,Parametros!$B$6:$K$12,6,FALSE))</f>
        <v>0</v>
      </c>
      <c r="H148" s="171">
        <f>UE!J145</f>
        <v>0</v>
      </c>
      <c r="I148" s="171">
        <f>IF(UE!J145=0,0,VLOOKUP(UE!J145,Caracteristicas!$B$36:$D$40,3))</f>
        <v>0</v>
      </c>
      <c r="J148" s="171">
        <f>I148*IF(UE!$F145=0,0,VLOOKUP(UE!$F145,Parametros!$B$6:$K$12,4,FALSE))</f>
        <v>0</v>
      </c>
      <c r="K148" s="171">
        <f>I148*IF(UE!$F145=0,0,VLOOKUP(UE!$F145,Parametros!$B$6:$K$12,6,FALSE))</f>
        <v>0</v>
      </c>
      <c r="L148" s="171">
        <f>UE!K145</f>
        <v>0</v>
      </c>
      <c r="M148" s="171">
        <f>IF(UE!K145=0,0,VLOOKUP(UE!K145,Caracteristicas!$B$36:$E$40,4))</f>
        <v>0</v>
      </c>
      <c r="N148" s="171">
        <f>M148*IF(UE!$F145=0,0,VLOOKUP(UE!$F145,Parametros!$B$6:$K$12,4,FALSE))</f>
        <v>0</v>
      </c>
      <c r="O148" s="171">
        <f>M148*IF(UE!$F145=0,0,VLOOKUP(UE!$F145,Parametros!$B$6:$K$12,6,FALSE))</f>
        <v>0</v>
      </c>
      <c r="P148" s="171">
        <f>UE!L145</f>
        <v>0</v>
      </c>
      <c r="Q148" s="171">
        <f>IF(UE!L145=0,0,VLOOKUP(UE!L145,Caracteristicas!$B$36:$H$40,5))</f>
        <v>0</v>
      </c>
      <c r="R148" s="171">
        <f>Q148*IF(UE!$F145=0,0,VLOOKUP(UE!$F145,Parametros!$B$6:$K$12,4,FALSE))</f>
        <v>0</v>
      </c>
      <c r="S148" s="171">
        <f>Q148*IF(UE!$F145=0,0,VLOOKUP(UE!$F145,Parametros!$B$6:$K$12,6,FALSE))</f>
        <v>0</v>
      </c>
      <c r="T148" s="171">
        <f>UE!M145</f>
        <v>0</v>
      </c>
      <c r="U148" s="171">
        <f>IF(UE!M145=0,0,VLOOKUP(UE!M145,Caracteristicas!$B$36:$H$40,6))</f>
        <v>0</v>
      </c>
      <c r="V148" s="171">
        <f>U148*IF(UE!$F145=0,0,VLOOKUP(UE!$F145,Parametros!$B$6:$K$12,4,FALSE))</f>
        <v>0</v>
      </c>
      <c r="W148" s="171">
        <f>U148*IF(UE!$F145=0,0,VLOOKUP(UE!$F145,Parametros!$B$6:$K$12,6,FALSE))</f>
        <v>0</v>
      </c>
      <c r="X148" s="171">
        <f>UE!N145</f>
        <v>0</v>
      </c>
      <c r="Y148" s="171">
        <f>IF(UE!N145=0,0,VLOOKUP(UE!N145,Caracteristicas!$B$36:$H$40,7))</f>
        <v>0</v>
      </c>
      <c r="Z148" s="171">
        <f>Y148*IF(UE!$F145=0,0,VLOOKUP(UE!$F145,Parametros!$B$6:$K$12,4,FALSE))</f>
        <v>0</v>
      </c>
      <c r="AA148" s="171">
        <f>Y148*IF(UE!$F145=0,0,VLOOKUP(UE!$F145,Parametros!$B$6:$K$12,6,FALSE))</f>
        <v>0</v>
      </c>
      <c r="AB148" s="171">
        <f>UE!O145</f>
        <v>0</v>
      </c>
      <c r="AC148" s="171">
        <f>IF(UE!O145=0,0,VLOOKUP(UE!O145,Caracteristicas!$B$36:$I$40,8))</f>
        <v>0</v>
      </c>
      <c r="AD148" s="171">
        <f>AC148*IF(UE!$F145=0,0,VLOOKUP(UE!$F145,Parametros!$B$6:$K$12,4,FALSE))</f>
        <v>0</v>
      </c>
      <c r="AE148" s="171">
        <f>AC148*IF(UE!$F145=0,0,VLOOKUP(UE!$F145,Parametros!$B$6:$K$12,6,FALSE))</f>
        <v>0</v>
      </c>
      <c r="AF148" s="171">
        <f t="shared" si="8"/>
        <v>0</v>
      </c>
      <c r="AG148" s="171">
        <f t="shared" si="9"/>
        <v>0</v>
      </c>
      <c r="AH148" s="171">
        <f t="shared" si="10"/>
        <v>0</v>
      </c>
      <c r="AJ148" s="158">
        <f>+UE!F145</f>
        <v>0</v>
      </c>
      <c r="AK148" s="172">
        <f>+UE!G145</f>
        <v>0</v>
      </c>
      <c r="AL148" s="172">
        <f>+UE!H145</f>
        <v>0</v>
      </c>
    </row>
    <row r="149" spans="2:38">
      <c r="B149" s="37" t="str">
        <f>UE!B146</f>
        <v>UE142</v>
      </c>
      <c r="C149" s="162" t="str">
        <f>"" &amp; UE!C146</f>
        <v/>
      </c>
      <c r="D149" s="171">
        <f>UE!I146</f>
        <v>0</v>
      </c>
      <c r="E149" s="171">
        <f>IF(UE!I146=0,0,VLOOKUP(UE!I146,Caracteristicas!$B$36:$C$40,2))</f>
        <v>0</v>
      </c>
      <c r="F149" s="171">
        <f>E149*IF(UE!$F146=0,0,VLOOKUP(UE!$F146,Parametros!$B$6:$K$12,4,FALSE))</f>
        <v>0</v>
      </c>
      <c r="G149" s="171">
        <f>E149*IF(UE!$F146=0,0,VLOOKUP(UE!$F146,Parametros!$B$6:$K$12,6,FALSE))</f>
        <v>0</v>
      </c>
      <c r="H149" s="171">
        <f>UE!J146</f>
        <v>0</v>
      </c>
      <c r="I149" s="171">
        <f>IF(UE!J146=0,0,VLOOKUP(UE!J146,Caracteristicas!$B$36:$D$40,3))</f>
        <v>0</v>
      </c>
      <c r="J149" s="171">
        <f>I149*IF(UE!$F146=0,0,VLOOKUP(UE!$F146,Parametros!$B$6:$K$12,4,FALSE))</f>
        <v>0</v>
      </c>
      <c r="K149" s="171">
        <f>I149*IF(UE!$F146=0,0,VLOOKUP(UE!$F146,Parametros!$B$6:$K$12,6,FALSE))</f>
        <v>0</v>
      </c>
      <c r="L149" s="171">
        <f>UE!K146</f>
        <v>0</v>
      </c>
      <c r="M149" s="171">
        <f>IF(UE!K146=0,0,VLOOKUP(UE!K146,Caracteristicas!$B$36:$E$40,4))</f>
        <v>0</v>
      </c>
      <c r="N149" s="171">
        <f>M149*IF(UE!$F146=0,0,VLOOKUP(UE!$F146,Parametros!$B$6:$K$12,4,FALSE))</f>
        <v>0</v>
      </c>
      <c r="O149" s="171">
        <f>M149*IF(UE!$F146=0,0,VLOOKUP(UE!$F146,Parametros!$B$6:$K$12,6,FALSE))</f>
        <v>0</v>
      </c>
      <c r="P149" s="171">
        <f>UE!L146</f>
        <v>0</v>
      </c>
      <c r="Q149" s="171">
        <f>IF(UE!L146=0,0,VLOOKUP(UE!L146,Caracteristicas!$B$36:$H$40,5))</f>
        <v>0</v>
      </c>
      <c r="R149" s="171">
        <f>Q149*IF(UE!$F146=0,0,VLOOKUP(UE!$F146,Parametros!$B$6:$K$12,4,FALSE))</f>
        <v>0</v>
      </c>
      <c r="S149" s="171">
        <f>Q149*IF(UE!$F146=0,0,VLOOKUP(UE!$F146,Parametros!$B$6:$K$12,6,FALSE))</f>
        <v>0</v>
      </c>
      <c r="T149" s="171">
        <f>UE!M146</f>
        <v>0</v>
      </c>
      <c r="U149" s="171">
        <f>IF(UE!M146=0,0,VLOOKUP(UE!M146,Caracteristicas!$B$36:$H$40,6))</f>
        <v>0</v>
      </c>
      <c r="V149" s="171">
        <f>U149*IF(UE!$F146=0,0,VLOOKUP(UE!$F146,Parametros!$B$6:$K$12,4,FALSE))</f>
        <v>0</v>
      </c>
      <c r="W149" s="171">
        <f>U149*IF(UE!$F146=0,0,VLOOKUP(UE!$F146,Parametros!$B$6:$K$12,6,FALSE))</f>
        <v>0</v>
      </c>
      <c r="X149" s="171">
        <f>UE!N146</f>
        <v>0</v>
      </c>
      <c r="Y149" s="171">
        <f>IF(UE!N146=0,0,VLOOKUP(UE!N146,Caracteristicas!$B$36:$H$40,7))</f>
        <v>0</v>
      </c>
      <c r="Z149" s="171">
        <f>Y149*IF(UE!$F146=0,0,VLOOKUP(UE!$F146,Parametros!$B$6:$K$12,4,FALSE))</f>
        <v>0</v>
      </c>
      <c r="AA149" s="171">
        <f>Y149*IF(UE!$F146=0,0,VLOOKUP(UE!$F146,Parametros!$B$6:$K$12,6,FALSE))</f>
        <v>0</v>
      </c>
      <c r="AB149" s="171">
        <f>UE!O146</f>
        <v>0</v>
      </c>
      <c r="AC149" s="171">
        <f>IF(UE!O146=0,0,VLOOKUP(UE!O146,Caracteristicas!$B$36:$I$40,8))</f>
        <v>0</v>
      </c>
      <c r="AD149" s="171">
        <f>AC149*IF(UE!$F146=0,0,VLOOKUP(UE!$F146,Parametros!$B$6:$K$12,4,FALSE))</f>
        <v>0</v>
      </c>
      <c r="AE149" s="171">
        <f>AC149*IF(UE!$F146=0,0,VLOOKUP(UE!$F146,Parametros!$B$6:$K$12,6,FALSE))</f>
        <v>0</v>
      </c>
      <c r="AF149" s="171">
        <f t="shared" si="8"/>
        <v>0</v>
      </c>
      <c r="AG149" s="171">
        <f t="shared" si="9"/>
        <v>0</v>
      </c>
      <c r="AH149" s="171">
        <f t="shared" si="10"/>
        <v>0</v>
      </c>
      <c r="AJ149" s="158">
        <f>+UE!F146</f>
        <v>0</v>
      </c>
      <c r="AK149" s="172">
        <f>+UE!G146</f>
        <v>0</v>
      </c>
      <c r="AL149" s="172">
        <f>+UE!H146</f>
        <v>0</v>
      </c>
    </row>
    <row r="150" spans="2:38">
      <c r="B150" s="37" t="str">
        <f>UE!B147</f>
        <v>UE143</v>
      </c>
      <c r="C150" s="162" t="str">
        <f>"" &amp; UE!C147</f>
        <v/>
      </c>
      <c r="D150" s="171">
        <f>UE!I147</f>
        <v>0</v>
      </c>
      <c r="E150" s="171">
        <f>IF(UE!I147=0,0,VLOOKUP(UE!I147,Caracteristicas!$B$36:$C$40,2))</f>
        <v>0</v>
      </c>
      <c r="F150" s="171">
        <f>E150*IF(UE!$F147=0,0,VLOOKUP(UE!$F147,Parametros!$B$6:$K$12,4,FALSE))</f>
        <v>0</v>
      </c>
      <c r="G150" s="171">
        <f>E150*IF(UE!$F147=0,0,VLOOKUP(UE!$F147,Parametros!$B$6:$K$12,6,FALSE))</f>
        <v>0</v>
      </c>
      <c r="H150" s="171">
        <f>UE!J147</f>
        <v>0</v>
      </c>
      <c r="I150" s="171">
        <f>IF(UE!J147=0,0,VLOOKUP(UE!J147,Caracteristicas!$B$36:$D$40,3))</f>
        <v>0</v>
      </c>
      <c r="J150" s="171">
        <f>I150*IF(UE!$F147=0,0,VLOOKUP(UE!$F147,Parametros!$B$6:$K$12,4,FALSE))</f>
        <v>0</v>
      </c>
      <c r="K150" s="171">
        <f>I150*IF(UE!$F147=0,0,VLOOKUP(UE!$F147,Parametros!$B$6:$K$12,6,FALSE))</f>
        <v>0</v>
      </c>
      <c r="L150" s="171">
        <f>UE!K147</f>
        <v>0</v>
      </c>
      <c r="M150" s="171">
        <f>IF(UE!K147=0,0,VLOOKUP(UE!K147,Caracteristicas!$B$36:$E$40,4))</f>
        <v>0</v>
      </c>
      <c r="N150" s="171">
        <f>M150*IF(UE!$F147=0,0,VLOOKUP(UE!$F147,Parametros!$B$6:$K$12,4,FALSE))</f>
        <v>0</v>
      </c>
      <c r="O150" s="171">
        <f>M150*IF(UE!$F147=0,0,VLOOKUP(UE!$F147,Parametros!$B$6:$K$12,6,FALSE))</f>
        <v>0</v>
      </c>
      <c r="P150" s="171">
        <f>UE!L147</f>
        <v>0</v>
      </c>
      <c r="Q150" s="171">
        <f>IF(UE!L147=0,0,VLOOKUP(UE!L147,Caracteristicas!$B$36:$H$40,5))</f>
        <v>0</v>
      </c>
      <c r="R150" s="171">
        <f>Q150*IF(UE!$F147=0,0,VLOOKUP(UE!$F147,Parametros!$B$6:$K$12,4,FALSE))</f>
        <v>0</v>
      </c>
      <c r="S150" s="171">
        <f>Q150*IF(UE!$F147=0,0,VLOOKUP(UE!$F147,Parametros!$B$6:$K$12,6,FALSE))</f>
        <v>0</v>
      </c>
      <c r="T150" s="171">
        <f>UE!M147</f>
        <v>0</v>
      </c>
      <c r="U150" s="171">
        <f>IF(UE!M147=0,0,VLOOKUP(UE!M147,Caracteristicas!$B$36:$H$40,6))</f>
        <v>0</v>
      </c>
      <c r="V150" s="171">
        <f>U150*IF(UE!$F147=0,0,VLOOKUP(UE!$F147,Parametros!$B$6:$K$12,4,FALSE))</f>
        <v>0</v>
      </c>
      <c r="W150" s="171">
        <f>U150*IF(UE!$F147=0,0,VLOOKUP(UE!$F147,Parametros!$B$6:$K$12,6,FALSE))</f>
        <v>0</v>
      </c>
      <c r="X150" s="171">
        <f>UE!N147</f>
        <v>0</v>
      </c>
      <c r="Y150" s="171">
        <f>IF(UE!N147=0,0,VLOOKUP(UE!N147,Caracteristicas!$B$36:$H$40,7))</f>
        <v>0</v>
      </c>
      <c r="Z150" s="171">
        <f>Y150*IF(UE!$F147=0,0,VLOOKUP(UE!$F147,Parametros!$B$6:$K$12,4,FALSE))</f>
        <v>0</v>
      </c>
      <c r="AA150" s="171">
        <f>Y150*IF(UE!$F147=0,0,VLOOKUP(UE!$F147,Parametros!$B$6:$K$12,6,FALSE))</f>
        <v>0</v>
      </c>
      <c r="AB150" s="171">
        <f>UE!O147</f>
        <v>0</v>
      </c>
      <c r="AC150" s="171">
        <f>IF(UE!O147=0,0,VLOOKUP(UE!O147,Caracteristicas!$B$36:$I$40,8))</f>
        <v>0</v>
      </c>
      <c r="AD150" s="171">
        <f>AC150*IF(UE!$F147=0,0,VLOOKUP(UE!$F147,Parametros!$B$6:$K$12,4,FALSE))</f>
        <v>0</v>
      </c>
      <c r="AE150" s="171">
        <f>AC150*IF(UE!$F147=0,0,VLOOKUP(UE!$F147,Parametros!$B$6:$K$12,6,FALSE))</f>
        <v>0</v>
      </c>
      <c r="AF150" s="171">
        <f t="shared" si="8"/>
        <v>0</v>
      </c>
      <c r="AG150" s="171">
        <f t="shared" si="9"/>
        <v>0</v>
      </c>
      <c r="AH150" s="171">
        <f t="shared" si="10"/>
        <v>0</v>
      </c>
      <c r="AJ150" s="158">
        <f>+UE!F147</f>
        <v>0</v>
      </c>
      <c r="AK150" s="172">
        <f>+UE!G147</f>
        <v>0</v>
      </c>
      <c r="AL150" s="172">
        <f>+UE!H147</f>
        <v>0</v>
      </c>
    </row>
    <row r="151" spans="2:38">
      <c r="B151" s="37" t="str">
        <f>UE!B148</f>
        <v>UE144</v>
      </c>
      <c r="C151" s="162" t="str">
        <f>"" &amp; UE!C148</f>
        <v/>
      </c>
      <c r="D151" s="171">
        <f>UE!I148</f>
        <v>0</v>
      </c>
      <c r="E151" s="171">
        <f>IF(UE!I148=0,0,VLOOKUP(UE!I148,Caracteristicas!$B$36:$C$40,2))</f>
        <v>0</v>
      </c>
      <c r="F151" s="171">
        <f>E151*IF(UE!$F148=0,0,VLOOKUP(UE!$F148,Parametros!$B$6:$K$12,4,FALSE))</f>
        <v>0</v>
      </c>
      <c r="G151" s="171">
        <f>E151*IF(UE!$F148=0,0,VLOOKUP(UE!$F148,Parametros!$B$6:$K$12,6,FALSE))</f>
        <v>0</v>
      </c>
      <c r="H151" s="171">
        <f>UE!J148</f>
        <v>0</v>
      </c>
      <c r="I151" s="171">
        <f>IF(UE!J148=0,0,VLOOKUP(UE!J148,Caracteristicas!$B$36:$D$40,3))</f>
        <v>0</v>
      </c>
      <c r="J151" s="171">
        <f>I151*IF(UE!$F148=0,0,VLOOKUP(UE!$F148,Parametros!$B$6:$K$12,4,FALSE))</f>
        <v>0</v>
      </c>
      <c r="K151" s="171">
        <f>I151*IF(UE!$F148=0,0,VLOOKUP(UE!$F148,Parametros!$B$6:$K$12,6,FALSE))</f>
        <v>0</v>
      </c>
      <c r="L151" s="171">
        <f>UE!K148</f>
        <v>0</v>
      </c>
      <c r="M151" s="171">
        <f>IF(UE!K148=0,0,VLOOKUP(UE!K148,Caracteristicas!$B$36:$E$40,4))</f>
        <v>0</v>
      </c>
      <c r="N151" s="171">
        <f>M151*IF(UE!$F148=0,0,VLOOKUP(UE!$F148,Parametros!$B$6:$K$12,4,FALSE))</f>
        <v>0</v>
      </c>
      <c r="O151" s="171">
        <f>M151*IF(UE!$F148=0,0,VLOOKUP(UE!$F148,Parametros!$B$6:$K$12,6,FALSE))</f>
        <v>0</v>
      </c>
      <c r="P151" s="171">
        <f>UE!L148</f>
        <v>0</v>
      </c>
      <c r="Q151" s="171">
        <f>IF(UE!L148=0,0,VLOOKUP(UE!L148,Caracteristicas!$B$36:$H$40,5))</f>
        <v>0</v>
      </c>
      <c r="R151" s="171">
        <f>Q151*IF(UE!$F148=0,0,VLOOKUP(UE!$F148,Parametros!$B$6:$K$12,4,FALSE))</f>
        <v>0</v>
      </c>
      <c r="S151" s="171">
        <f>Q151*IF(UE!$F148=0,0,VLOOKUP(UE!$F148,Parametros!$B$6:$K$12,6,FALSE))</f>
        <v>0</v>
      </c>
      <c r="T151" s="171">
        <f>UE!M148</f>
        <v>0</v>
      </c>
      <c r="U151" s="171">
        <f>IF(UE!M148=0,0,VLOOKUP(UE!M148,Caracteristicas!$B$36:$H$40,6))</f>
        <v>0</v>
      </c>
      <c r="V151" s="171">
        <f>U151*IF(UE!$F148=0,0,VLOOKUP(UE!$F148,Parametros!$B$6:$K$12,4,FALSE))</f>
        <v>0</v>
      </c>
      <c r="W151" s="171">
        <f>U151*IF(UE!$F148=0,0,VLOOKUP(UE!$F148,Parametros!$B$6:$K$12,6,FALSE))</f>
        <v>0</v>
      </c>
      <c r="X151" s="171">
        <f>UE!N148</f>
        <v>0</v>
      </c>
      <c r="Y151" s="171">
        <f>IF(UE!N148=0,0,VLOOKUP(UE!N148,Caracteristicas!$B$36:$H$40,7))</f>
        <v>0</v>
      </c>
      <c r="Z151" s="171">
        <f>Y151*IF(UE!$F148=0,0,VLOOKUP(UE!$F148,Parametros!$B$6:$K$12,4,FALSE))</f>
        <v>0</v>
      </c>
      <c r="AA151" s="171">
        <f>Y151*IF(UE!$F148=0,0,VLOOKUP(UE!$F148,Parametros!$B$6:$K$12,6,FALSE))</f>
        <v>0</v>
      </c>
      <c r="AB151" s="171">
        <f>UE!O148</f>
        <v>0</v>
      </c>
      <c r="AC151" s="171">
        <f>IF(UE!O148=0,0,VLOOKUP(UE!O148,Caracteristicas!$B$36:$I$40,8))</f>
        <v>0</v>
      </c>
      <c r="AD151" s="171">
        <f>AC151*IF(UE!$F148=0,0,VLOOKUP(UE!$F148,Parametros!$B$6:$K$12,4,FALSE))</f>
        <v>0</v>
      </c>
      <c r="AE151" s="171">
        <f>AC151*IF(UE!$F148=0,0,VLOOKUP(UE!$F148,Parametros!$B$6:$K$12,6,FALSE))</f>
        <v>0</v>
      </c>
      <c r="AF151" s="171">
        <f t="shared" si="8"/>
        <v>0</v>
      </c>
      <c r="AG151" s="171">
        <f t="shared" si="9"/>
        <v>0</v>
      </c>
      <c r="AH151" s="171">
        <f t="shared" si="10"/>
        <v>0</v>
      </c>
      <c r="AJ151" s="158">
        <f>+UE!F148</f>
        <v>0</v>
      </c>
      <c r="AK151" s="172">
        <f>+UE!G148</f>
        <v>0</v>
      </c>
      <c r="AL151" s="172">
        <f>+UE!H148</f>
        <v>0</v>
      </c>
    </row>
    <row r="152" spans="2:38">
      <c r="B152" s="37" t="str">
        <f>UE!B149</f>
        <v>UE145</v>
      </c>
      <c r="C152" s="162" t="str">
        <f>"" &amp; UE!C149</f>
        <v/>
      </c>
      <c r="D152" s="171">
        <f>UE!I149</f>
        <v>0</v>
      </c>
      <c r="E152" s="171">
        <f>IF(UE!I149=0,0,VLOOKUP(UE!I149,Caracteristicas!$B$36:$C$40,2))</f>
        <v>0</v>
      </c>
      <c r="F152" s="171">
        <f>E152*IF(UE!$F149=0,0,VLOOKUP(UE!$F149,Parametros!$B$6:$K$12,4,FALSE))</f>
        <v>0</v>
      </c>
      <c r="G152" s="171">
        <f>E152*IF(UE!$F149=0,0,VLOOKUP(UE!$F149,Parametros!$B$6:$K$12,6,FALSE))</f>
        <v>0</v>
      </c>
      <c r="H152" s="171">
        <f>UE!J149</f>
        <v>0</v>
      </c>
      <c r="I152" s="171">
        <f>IF(UE!J149=0,0,VLOOKUP(UE!J149,Caracteristicas!$B$36:$D$40,3))</f>
        <v>0</v>
      </c>
      <c r="J152" s="171">
        <f>I152*IF(UE!$F149=0,0,VLOOKUP(UE!$F149,Parametros!$B$6:$K$12,4,FALSE))</f>
        <v>0</v>
      </c>
      <c r="K152" s="171">
        <f>I152*IF(UE!$F149=0,0,VLOOKUP(UE!$F149,Parametros!$B$6:$K$12,6,FALSE))</f>
        <v>0</v>
      </c>
      <c r="L152" s="171">
        <f>UE!K149</f>
        <v>0</v>
      </c>
      <c r="M152" s="171">
        <f>IF(UE!K149=0,0,VLOOKUP(UE!K149,Caracteristicas!$B$36:$E$40,4))</f>
        <v>0</v>
      </c>
      <c r="N152" s="171">
        <f>M152*IF(UE!$F149=0,0,VLOOKUP(UE!$F149,Parametros!$B$6:$K$12,4,FALSE))</f>
        <v>0</v>
      </c>
      <c r="O152" s="171">
        <f>M152*IF(UE!$F149=0,0,VLOOKUP(UE!$F149,Parametros!$B$6:$K$12,6,FALSE))</f>
        <v>0</v>
      </c>
      <c r="P152" s="171">
        <f>UE!L149</f>
        <v>0</v>
      </c>
      <c r="Q152" s="171">
        <f>IF(UE!L149=0,0,VLOOKUP(UE!L149,Caracteristicas!$B$36:$H$40,5))</f>
        <v>0</v>
      </c>
      <c r="R152" s="171">
        <f>Q152*IF(UE!$F149=0,0,VLOOKUP(UE!$F149,Parametros!$B$6:$K$12,4,FALSE))</f>
        <v>0</v>
      </c>
      <c r="S152" s="171">
        <f>Q152*IF(UE!$F149=0,0,VLOOKUP(UE!$F149,Parametros!$B$6:$K$12,6,FALSE))</f>
        <v>0</v>
      </c>
      <c r="T152" s="171">
        <f>UE!M149</f>
        <v>0</v>
      </c>
      <c r="U152" s="171">
        <f>IF(UE!M149=0,0,VLOOKUP(UE!M149,Caracteristicas!$B$36:$H$40,6))</f>
        <v>0</v>
      </c>
      <c r="V152" s="171">
        <f>U152*IF(UE!$F149=0,0,VLOOKUP(UE!$F149,Parametros!$B$6:$K$12,4,FALSE))</f>
        <v>0</v>
      </c>
      <c r="W152" s="171">
        <f>U152*IF(UE!$F149=0,0,VLOOKUP(UE!$F149,Parametros!$B$6:$K$12,6,FALSE))</f>
        <v>0</v>
      </c>
      <c r="X152" s="171">
        <f>UE!N149</f>
        <v>0</v>
      </c>
      <c r="Y152" s="171">
        <f>IF(UE!N149=0,0,VLOOKUP(UE!N149,Caracteristicas!$B$36:$H$40,7))</f>
        <v>0</v>
      </c>
      <c r="Z152" s="171">
        <f>Y152*IF(UE!$F149=0,0,VLOOKUP(UE!$F149,Parametros!$B$6:$K$12,4,FALSE))</f>
        <v>0</v>
      </c>
      <c r="AA152" s="171">
        <f>Y152*IF(UE!$F149=0,0,VLOOKUP(UE!$F149,Parametros!$B$6:$K$12,6,FALSE))</f>
        <v>0</v>
      </c>
      <c r="AB152" s="171">
        <f>UE!O149</f>
        <v>0</v>
      </c>
      <c r="AC152" s="171">
        <f>IF(UE!O149=0,0,VLOOKUP(UE!O149,Caracteristicas!$B$36:$I$40,8))</f>
        <v>0</v>
      </c>
      <c r="AD152" s="171">
        <f>AC152*IF(UE!$F149=0,0,VLOOKUP(UE!$F149,Parametros!$B$6:$K$12,4,FALSE))</f>
        <v>0</v>
      </c>
      <c r="AE152" s="171">
        <f>AC152*IF(UE!$F149=0,0,VLOOKUP(UE!$F149,Parametros!$B$6:$K$12,6,FALSE))</f>
        <v>0</v>
      </c>
      <c r="AF152" s="171">
        <f t="shared" si="8"/>
        <v>0</v>
      </c>
      <c r="AG152" s="171">
        <f t="shared" si="9"/>
        <v>0</v>
      </c>
      <c r="AH152" s="171">
        <f t="shared" si="10"/>
        <v>0</v>
      </c>
      <c r="AJ152" s="158">
        <f>+UE!F149</f>
        <v>0</v>
      </c>
      <c r="AK152" s="172">
        <f>+UE!G149</f>
        <v>0</v>
      </c>
      <c r="AL152" s="172">
        <f>+UE!H149</f>
        <v>0</v>
      </c>
    </row>
    <row r="153" spans="2:38">
      <c r="B153" s="37" t="str">
        <f>UE!B150</f>
        <v>UE146</v>
      </c>
      <c r="C153" s="162" t="str">
        <f>"" &amp; UE!C150</f>
        <v/>
      </c>
      <c r="D153" s="171">
        <f>UE!I150</f>
        <v>0</v>
      </c>
      <c r="E153" s="171">
        <f>IF(UE!I150=0,0,VLOOKUP(UE!I150,Caracteristicas!$B$36:$C$40,2))</f>
        <v>0</v>
      </c>
      <c r="F153" s="171">
        <f>E153*IF(UE!$F150=0,0,VLOOKUP(UE!$F150,Parametros!$B$6:$K$12,4,FALSE))</f>
        <v>0</v>
      </c>
      <c r="G153" s="171">
        <f>E153*IF(UE!$F150=0,0,VLOOKUP(UE!$F150,Parametros!$B$6:$K$12,6,FALSE))</f>
        <v>0</v>
      </c>
      <c r="H153" s="171">
        <f>UE!J150</f>
        <v>0</v>
      </c>
      <c r="I153" s="171">
        <f>IF(UE!J150=0,0,VLOOKUP(UE!J150,Caracteristicas!$B$36:$D$40,3))</f>
        <v>0</v>
      </c>
      <c r="J153" s="171">
        <f>I153*IF(UE!$F150=0,0,VLOOKUP(UE!$F150,Parametros!$B$6:$K$12,4,FALSE))</f>
        <v>0</v>
      </c>
      <c r="K153" s="171">
        <f>I153*IF(UE!$F150=0,0,VLOOKUP(UE!$F150,Parametros!$B$6:$K$12,6,FALSE))</f>
        <v>0</v>
      </c>
      <c r="L153" s="171">
        <f>UE!K150</f>
        <v>0</v>
      </c>
      <c r="M153" s="171">
        <f>IF(UE!K150=0,0,VLOOKUP(UE!K150,Caracteristicas!$B$36:$E$40,4))</f>
        <v>0</v>
      </c>
      <c r="N153" s="171">
        <f>M153*IF(UE!$F150=0,0,VLOOKUP(UE!$F150,Parametros!$B$6:$K$12,4,FALSE))</f>
        <v>0</v>
      </c>
      <c r="O153" s="171">
        <f>M153*IF(UE!$F150=0,0,VLOOKUP(UE!$F150,Parametros!$B$6:$K$12,6,FALSE))</f>
        <v>0</v>
      </c>
      <c r="P153" s="171">
        <f>UE!L150</f>
        <v>0</v>
      </c>
      <c r="Q153" s="171">
        <f>IF(UE!L150=0,0,VLOOKUP(UE!L150,Caracteristicas!$B$36:$H$40,5))</f>
        <v>0</v>
      </c>
      <c r="R153" s="171">
        <f>Q153*IF(UE!$F150=0,0,VLOOKUP(UE!$F150,Parametros!$B$6:$K$12,4,FALSE))</f>
        <v>0</v>
      </c>
      <c r="S153" s="171">
        <f>Q153*IF(UE!$F150=0,0,VLOOKUP(UE!$F150,Parametros!$B$6:$K$12,6,FALSE))</f>
        <v>0</v>
      </c>
      <c r="T153" s="171">
        <f>UE!M150</f>
        <v>0</v>
      </c>
      <c r="U153" s="171">
        <f>IF(UE!M150=0,0,VLOOKUP(UE!M150,Caracteristicas!$B$36:$H$40,6))</f>
        <v>0</v>
      </c>
      <c r="V153" s="171">
        <f>U153*IF(UE!$F150=0,0,VLOOKUP(UE!$F150,Parametros!$B$6:$K$12,4,FALSE))</f>
        <v>0</v>
      </c>
      <c r="W153" s="171">
        <f>U153*IF(UE!$F150=0,0,VLOOKUP(UE!$F150,Parametros!$B$6:$K$12,6,FALSE))</f>
        <v>0</v>
      </c>
      <c r="X153" s="171">
        <f>UE!N150</f>
        <v>0</v>
      </c>
      <c r="Y153" s="171">
        <f>IF(UE!N150=0,0,VLOOKUP(UE!N150,Caracteristicas!$B$36:$H$40,7))</f>
        <v>0</v>
      </c>
      <c r="Z153" s="171">
        <f>Y153*IF(UE!$F150=0,0,VLOOKUP(UE!$F150,Parametros!$B$6:$K$12,4,FALSE))</f>
        <v>0</v>
      </c>
      <c r="AA153" s="171">
        <f>Y153*IF(UE!$F150=0,0,VLOOKUP(UE!$F150,Parametros!$B$6:$K$12,6,FALSE))</f>
        <v>0</v>
      </c>
      <c r="AB153" s="171">
        <f>UE!O150</f>
        <v>0</v>
      </c>
      <c r="AC153" s="171">
        <f>IF(UE!O150=0,0,VLOOKUP(UE!O150,Caracteristicas!$B$36:$I$40,8))</f>
        <v>0</v>
      </c>
      <c r="AD153" s="171">
        <f>AC153*IF(UE!$F150=0,0,VLOOKUP(UE!$F150,Parametros!$B$6:$K$12,4,FALSE))</f>
        <v>0</v>
      </c>
      <c r="AE153" s="171">
        <f>AC153*IF(UE!$F150=0,0,VLOOKUP(UE!$F150,Parametros!$B$6:$K$12,6,FALSE))</f>
        <v>0</v>
      </c>
      <c r="AF153" s="171">
        <f t="shared" si="8"/>
        <v>0</v>
      </c>
      <c r="AG153" s="171">
        <f t="shared" si="9"/>
        <v>0</v>
      </c>
      <c r="AH153" s="171">
        <f t="shared" si="10"/>
        <v>0</v>
      </c>
      <c r="AJ153" s="158">
        <f>+UE!F150</f>
        <v>0</v>
      </c>
      <c r="AK153" s="172">
        <f>+UE!G150</f>
        <v>0</v>
      </c>
      <c r="AL153" s="172">
        <f>+UE!H150</f>
        <v>0</v>
      </c>
    </row>
    <row r="154" spans="2:38">
      <c r="B154" s="37" t="str">
        <f>UE!B151</f>
        <v>UE147</v>
      </c>
      <c r="C154" s="162" t="str">
        <f>"" &amp; UE!C151</f>
        <v/>
      </c>
      <c r="D154" s="171">
        <f>UE!I151</f>
        <v>0</v>
      </c>
      <c r="E154" s="171">
        <f>IF(UE!I151=0,0,VLOOKUP(UE!I151,Caracteristicas!$B$36:$C$40,2))</f>
        <v>0</v>
      </c>
      <c r="F154" s="171">
        <f>E154*IF(UE!$F151=0,0,VLOOKUP(UE!$F151,Parametros!$B$6:$K$12,4,FALSE))</f>
        <v>0</v>
      </c>
      <c r="G154" s="171">
        <f>E154*IF(UE!$F151=0,0,VLOOKUP(UE!$F151,Parametros!$B$6:$K$12,6,FALSE))</f>
        <v>0</v>
      </c>
      <c r="H154" s="171">
        <f>UE!J151</f>
        <v>0</v>
      </c>
      <c r="I154" s="171">
        <f>IF(UE!J151=0,0,VLOOKUP(UE!J151,Caracteristicas!$B$36:$D$40,3))</f>
        <v>0</v>
      </c>
      <c r="J154" s="171">
        <f>I154*IF(UE!$F151=0,0,VLOOKUP(UE!$F151,Parametros!$B$6:$K$12,4,FALSE))</f>
        <v>0</v>
      </c>
      <c r="K154" s="171">
        <f>I154*IF(UE!$F151=0,0,VLOOKUP(UE!$F151,Parametros!$B$6:$K$12,6,FALSE))</f>
        <v>0</v>
      </c>
      <c r="L154" s="171">
        <f>UE!K151</f>
        <v>0</v>
      </c>
      <c r="M154" s="171">
        <f>IF(UE!K151=0,0,VLOOKUP(UE!K151,Caracteristicas!$B$36:$E$40,4))</f>
        <v>0</v>
      </c>
      <c r="N154" s="171">
        <f>M154*IF(UE!$F151=0,0,VLOOKUP(UE!$F151,Parametros!$B$6:$K$12,4,FALSE))</f>
        <v>0</v>
      </c>
      <c r="O154" s="171">
        <f>M154*IF(UE!$F151=0,0,VLOOKUP(UE!$F151,Parametros!$B$6:$K$12,6,FALSE))</f>
        <v>0</v>
      </c>
      <c r="P154" s="171">
        <f>UE!L151</f>
        <v>0</v>
      </c>
      <c r="Q154" s="171">
        <f>IF(UE!L151=0,0,VLOOKUP(UE!L151,Caracteristicas!$B$36:$H$40,5))</f>
        <v>0</v>
      </c>
      <c r="R154" s="171">
        <f>Q154*IF(UE!$F151=0,0,VLOOKUP(UE!$F151,Parametros!$B$6:$K$12,4,FALSE))</f>
        <v>0</v>
      </c>
      <c r="S154" s="171">
        <f>Q154*IF(UE!$F151=0,0,VLOOKUP(UE!$F151,Parametros!$B$6:$K$12,6,FALSE))</f>
        <v>0</v>
      </c>
      <c r="T154" s="171">
        <f>UE!M151</f>
        <v>0</v>
      </c>
      <c r="U154" s="171">
        <f>IF(UE!M151=0,0,VLOOKUP(UE!M151,Caracteristicas!$B$36:$H$40,6))</f>
        <v>0</v>
      </c>
      <c r="V154" s="171">
        <f>U154*IF(UE!$F151=0,0,VLOOKUP(UE!$F151,Parametros!$B$6:$K$12,4,FALSE))</f>
        <v>0</v>
      </c>
      <c r="W154" s="171">
        <f>U154*IF(UE!$F151=0,0,VLOOKUP(UE!$F151,Parametros!$B$6:$K$12,6,FALSE))</f>
        <v>0</v>
      </c>
      <c r="X154" s="171">
        <f>UE!N151</f>
        <v>0</v>
      </c>
      <c r="Y154" s="171">
        <f>IF(UE!N151=0,0,VLOOKUP(UE!N151,Caracteristicas!$B$36:$H$40,7))</f>
        <v>0</v>
      </c>
      <c r="Z154" s="171">
        <f>Y154*IF(UE!$F151=0,0,VLOOKUP(UE!$F151,Parametros!$B$6:$K$12,4,FALSE))</f>
        <v>0</v>
      </c>
      <c r="AA154" s="171">
        <f>Y154*IF(UE!$F151=0,0,VLOOKUP(UE!$F151,Parametros!$B$6:$K$12,6,FALSE))</f>
        <v>0</v>
      </c>
      <c r="AB154" s="171">
        <f>UE!O151</f>
        <v>0</v>
      </c>
      <c r="AC154" s="171">
        <f>IF(UE!O151=0,0,VLOOKUP(UE!O151,Caracteristicas!$B$36:$I$40,8))</f>
        <v>0</v>
      </c>
      <c r="AD154" s="171">
        <f>AC154*IF(UE!$F151=0,0,VLOOKUP(UE!$F151,Parametros!$B$6:$K$12,4,FALSE))</f>
        <v>0</v>
      </c>
      <c r="AE154" s="171">
        <f>AC154*IF(UE!$F151=0,0,VLOOKUP(UE!$F151,Parametros!$B$6:$K$12,6,FALSE))</f>
        <v>0</v>
      </c>
      <c r="AF154" s="171">
        <f t="shared" si="8"/>
        <v>0</v>
      </c>
      <c r="AG154" s="171">
        <f t="shared" si="9"/>
        <v>0</v>
      </c>
      <c r="AH154" s="171">
        <f t="shared" si="10"/>
        <v>0</v>
      </c>
      <c r="AJ154" s="158">
        <f>+UE!F151</f>
        <v>0</v>
      </c>
      <c r="AK154" s="172">
        <f>+UE!G151</f>
        <v>0</v>
      </c>
      <c r="AL154" s="172">
        <f>+UE!H151</f>
        <v>0</v>
      </c>
    </row>
    <row r="155" spans="2:38">
      <c r="B155" s="37" t="str">
        <f>UE!B152</f>
        <v>UE148</v>
      </c>
      <c r="C155" s="162" t="str">
        <f>"" &amp; UE!C152</f>
        <v/>
      </c>
      <c r="D155" s="171">
        <f>UE!I152</f>
        <v>0</v>
      </c>
      <c r="E155" s="171">
        <f>IF(UE!I152=0,0,VLOOKUP(UE!I152,Caracteristicas!$B$36:$C$40,2))</f>
        <v>0</v>
      </c>
      <c r="F155" s="171">
        <f>E155*IF(UE!$F152=0,0,VLOOKUP(UE!$F152,Parametros!$B$6:$K$12,4,FALSE))</f>
        <v>0</v>
      </c>
      <c r="G155" s="171">
        <f>E155*IF(UE!$F152=0,0,VLOOKUP(UE!$F152,Parametros!$B$6:$K$12,6,FALSE))</f>
        <v>0</v>
      </c>
      <c r="H155" s="171">
        <f>UE!J152</f>
        <v>0</v>
      </c>
      <c r="I155" s="171">
        <f>IF(UE!J152=0,0,VLOOKUP(UE!J152,Caracteristicas!$B$36:$D$40,3))</f>
        <v>0</v>
      </c>
      <c r="J155" s="171">
        <f>I155*IF(UE!$F152=0,0,VLOOKUP(UE!$F152,Parametros!$B$6:$K$12,4,FALSE))</f>
        <v>0</v>
      </c>
      <c r="K155" s="171">
        <f>I155*IF(UE!$F152=0,0,VLOOKUP(UE!$F152,Parametros!$B$6:$K$12,6,FALSE))</f>
        <v>0</v>
      </c>
      <c r="L155" s="171">
        <f>UE!K152</f>
        <v>0</v>
      </c>
      <c r="M155" s="171">
        <f>IF(UE!K152=0,0,VLOOKUP(UE!K152,Caracteristicas!$B$36:$E$40,4))</f>
        <v>0</v>
      </c>
      <c r="N155" s="171">
        <f>M155*IF(UE!$F152=0,0,VLOOKUP(UE!$F152,Parametros!$B$6:$K$12,4,FALSE))</f>
        <v>0</v>
      </c>
      <c r="O155" s="171">
        <f>M155*IF(UE!$F152=0,0,VLOOKUP(UE!$F152,Parametros!$B$6:$K$12,6,FALSE))</f>
        <v>0</v>
      </c>
      <c r="P155" s="171">
        <f>UE!L152</f>
        <v>0</v>
      </c>
      <c r="Q155" s="171">
        <f>IF(UE!L152=0,0,VLOOKUP(UE!L152,Caracteristicas!$B$36:$H$40,5))</f>
        <v>0</v>
      </c>
      <c r="R155" s="171">
        <f>Q155*IF(UE!$F152=0,0,VLOOKUP(UE!$F152,Parametros!$B$6:$K$12,4,FALSE))</f>
        <v>0</v>
      </c>
      <c r="S155" s="171">
        <f>Q155*IF(UE!$F152=0,0,VLOOKUP(UE!$F152,Parametros!$B$6:$K$12,6,FALSE))</f>
        <v>0</v>
      </c>
      <c r="T155" s="171">
        <f>UE!M152</f>
        <v>0</v>
      </c>
      <c r="U155" s="171">
        <f>IF(UE!M152=0,0,VLOOKUP(UE!M152,Caracteristicas!$B$36:$H$40,6))</f>
        <v>0</v>
      </c>
      <c r="V155" s="171">
        <f>U155*IF(UE!$F152=0,0,VLOOKUP(UE!$F152,Parametros!$B$6:$K$12,4,FALSE))</f>
        <v>0</v>
      </c>
      <c r="W155" s="171">
        <f>U155*IF(UE!$F152=0,0,VLOOKUP(UE!$F152,Parametros!$B$6:$K$12,6,FALSE))</f>
        <v>0</v>
      </c>
      <c r="X155" s="171">
        <f>UE!N152</f>
        <v>0</v>
      </c>
      <c r="Y155" s="171">
        <f>IF(UE!N152=0,0,VLOOKUP(UE!N152,Caracteristicas!$B$36:$H$40,7))</f>
        <v>0</v>
      </c>
      <c r="Z155" s="171">
        <f>Y155*IF(UE!$F152=0,0,VLOOKUP(UE!$F152,Parametros!$B$6:$K$12,4,FALSE))</f>
        <v>0</v>
      </c>
      <c r="AA155" s="171">
        <f>Y155*IF(UE!$F152=0,0,VLOOKUP(UE!$F152,Parametros!$B$6:$K$12,6,FALSE))</f>
        <v>0</v>
      </c>
      <c r="AB155" s="171">
        <f>UE!O152</f>
        <v>0</v>
      </c>
      <c r="AC155" s="171">
        <f>IF(UE!O152=0,0,VLOOKUP(UE!O152,Caracteristicas!$B$36:$I$40,8))</f>
        <v>0</v>
      </c>
      <c r="AD155" s="171">
        <f>AC155*IF(UE!$F152=0,0,VLOOKUP(UE!$F152,Parametros!$B$6:$K$12,4,FALSE))</f>
        <v>0</v>
      </c>
      <c r="AE155" s="171">
        <f>AC155*IF(UE!$F152=0,0,VLOOKUP(UE!$F152,Parametros!$B$6:$K$12,6,FALSE))</f>
        <v>0</v>
      </c>
      <c r="AF155" s="171">
        <f t="shared" si="8"/>
        <v>0</v>
      </c>
      <c r="AG155" s="171">
        <f t="shared" si="9"/>
        <v>0</v>
      </c>
      <c r="AH155" s="171">
        <f t="shared" si="10"/>
        <v>0</v>
      </c>
      <c r="AJ155" s="158">
        <f>+UE!F152</f>
        <v>0</v>
      </c>
      <c r="AK155" s="172">
        <f>+UE!G152</f>
        <v>0</v>
      </c>
      <c r="AL155" s="172">
        <f>+UE!H152</f>
        <v>0</v>
      </c>
    </row>
    <row r="156" spans="2:38">
      <c r="B156" s="37" t="str">
        <f>UE!B153</f>
        <v>UE149</v>
      </c>
      <c r="C156" s="162" t="str">
        <f>"" &amp; UE!C153</f>
        <v/>
      </c>
      <c r="D156" s="171">
        <f>UE!I153</f>
        <v>0</v>
      </c>
      <c r="E156" s="171">
        <f>IF(UE!I153=0,0,VLOOKUP(UE!I153,Caracteristicas!$B$36:$C$40,2))</f>
        <v>0</v>
      </c>
      <c r="F156" s="171">
        <f>E156*IF(UE!$F153=0,0,VLOOKUP(UE!$F153,Parametros!$B$6:$K$12,4,FALSE))</f>
        <v>0</v>
      </c>
      <c r="G156" s="171">
        <f>E156*IF(UE!$F153=0,0,VLOOKUP(UE!$F153,Parametros!$B$6:$K$12,6,FALSE))</f>
        <v>0</v>
      </c>
      <c r="H156" s="171">
        <f>UE!J153</f>
        <v>0</v>
      </c>
      <c r="I156" s="171">
        <f>IF(UE!J153=0,0,VLOOKUP(UE!J153,Caracteristicas!$B$36:$D$40,3))</f>
        <v>0</v>
      </c>
      <c r="J156" s="171">
        <f>I156*IF(UE!$F153=0,0,VLOOKUP(UE!$F153,Parametros!$B$6:$K$12,4,FALSE))</f>
        <v>0</v>
      </c>
      <c r="K156" s="171">
        <f>I156*IF(UE!$F153=0,0,VLOOKUP(UE!$F153,Parametros!$B$6:$K$12,6,FALSE))</f>
        <v>0</v>
      </c>
      <c r="L156" s="171">
        <f>UE!K153</f>
        <v>0</v>
      </c>
      <c r="M156" s="171">
        <f>IF(UE!K153=0,0,VLOOKUP(UE!K153,Caracteristicas!$B$36:$E$40,4))</f>
        <v>0</v>
      </c>
      <c r="N156" s="171">
        <f>M156*IF(UE!$F153=0,0,VLOOKUP(UE!$F153,Parametros!$B$6:$K$12,4,FALSE))</f>
        <v>0</v>
      </c>
      <c r="O156" s="171">
        <f>M156*IF(UE!$F153=0,0,VLOOKUP(UE!$F153,Parametros!$B$6:$K$12,6,FALSE))</f>
        <v>0</v>
      </c>
      <c r="P156" s="171">
        <f>UE!L153</f>
        <v>0</v>
      </c>
      <c r="Q156" s="171">
        <f>IF(UE!L153=0,0,VLOOKUP(UE!L153,Caracteristicas!$B$36:$H$40,5))</f>
        <v>0</v>
      </c>
      <c r="R156" s="171">
        <f>Q156*IF(UE!$F153=0,0,VLOOKUP(UE!$F153,Parametros!$B$6:$K$12,4,FALSE))</f>
        <v>0</v>
      </c>
      <c r="S156" s="171">
        <f>Q156*IF(UE!$F153=0,0,VLOOKUP(UE!$F153,Parametros!$B$6:$K$12,6,FALSE))</f>
        <v>0</v>
      </c>
      <c r="T156" s="171">
        <f>UE!M153</f>
        <v>0</v>
      </c>
      <c r="U156" s="171">
        <f>IF(UE!M153=0,0,VLOOKUP(UE!M153,Caracteristicas!$B$36:$H$40,6))</f>
        <v>0</v>
      </c>
      <c r="V156" s="171">
        <f>U156*IF(UE!$F153=0,0,VLOOKUP(UE!$F153,Parametros!$B$6:$K$12,4,FALSE))</f>
        <v>0</v>
      </c>
      <c r="W156" s="171">
        <f>U156*IF(UE!$F153=0,0,VLOOKUP(UE!$F153,Parametros!$B$6:$K$12,6,FALSE))</f>
        <v>0</v>
      </c>
      <c r="X156" s="171">
        <f>UE!N153</f>
        <v>0</v>
      </c>
      <c r="Y156" s="171">
        <f>IF(UE!N153=0,0,VLOOKUP(UE!N153,Caracteristicas!$B$36:$H$40,7))</f>
        <v>0</v>
      </c>
      <c r="Z156" s="171">
        <f>Y156*IF(UE!$F153=0,0,VLOOKUP(UE!$F153,Parametros!$B$6:$K$12,4,FALSE))</f>
        <v>0</v>
      </c>
      <c r="AA156" s="171">
        <f>Y156*IF(UE!$F153=0,0,VLOOKUP(UE!$F153,Parametros!$B$6:$K$12,6,FALSE))</f>
        <v>0</v>
      </c>
      <c r="AB156" s="171">
        <f>UE!O153</f>
        <v>0</v>
      </c>
      <c r="AC156" s="171">
        <f>IF(UE!O153=0,0,VLOOKUP(UE!O153,Caracteristicas!$B$36:$I$40,8))</f>
        <v>0</v>
      </c>
      <c r="AD156" s="171">
        <f>AC156*IF(UE!$F153=0,0,VLOOKUP(UE!$F153,Parametros!$B$6:$K$12,4,FALSE))</f>
        <v>0</v>
      </c>
      <c r="AE156" s="171">
        <f>AC156*IF(UE!$F153=0,0,VLOOKUP(UE!$F153,Parametros!$B$6:$K$12,6,FALSE))</f>
        <v>0</v>
      </c>
      <c r="AF156" s="171">
        <f t="shared" si="8"/>
        <v>0</v>
      </c>
      <c r="AG156" s="171">
        <f t="shared" si="9"/>
        <v>0</v>
      </c>
      <c r="AH156" s="171">
        <f t="shared" si="10"/>
        <v>0</v>
      </c>
      <c r="AJ156" s="158">
        <f>+UE!F153</f>
        <v>0</v>
      </c>
      <c r="AK156" s="172">
        <f>+UE!G153</f>
        <v>0</v>
      </c>
      <c r="AL156" s="172">
        <f>+UE!H153</f>
        <v>0</v>
      </c>
    </row>
    <row r="157" spans="2:38">
      <c r="B157" s="37" t="str">
        <f>UE!B154</f>
        <v>UE150</v>
      </c>
      <c r="C157" s="162" t="str">
        <f>"" &amp; UE!C154</f>
        <v/>
      </c>
      <c r="D157" s="171">
        <f>UE!I154</f>
        <v>0</v>
      </c>
      <c r="E157" s="171">
        <f>IF(UE!I154=0,0,VLOOKUP(UE!I154,Caracteristicas!$B$36:$C$40,2))</f>
        <v>0</v>
      </c>
      <c r="F157" s="171">
        <f>E157*IF(UE!$F154=0,0,VLOOKUP(UE!$F154,Parametros!$B$6:$K$12,4,FALSE))</f>
        <v>0</v>
      </c>
      <c r="G157" s="171">
        <f>E157*IF(UE!$F154=0,0,VLOOKUP(UE!$F154,Parametros!$B$6:$K$12,6,FALSE))</f>
        <v>0</v>
      </c>
      <c r="H157" s="171">
        <f>UE!J154</f>
        <v>0</v>
      </c>
      <c r="I157" s="171">
        <f>IF(UE!J154=0,0,VLOOKUP(UE!J154,Caracteristicas!$B$36:$D$40,3))</f>
        <v>0</v>
      </c>
      <c r="J157" s="171">
        <f>I157*IF(UE!$F154=0,0,VLOOKUP(UE!$F154,Parametros!$B$6:$K$12,4,FALSE))</f>
        <v>0</v>
      </c>
      <c r="K157" s="171">
        <f>I157*IF(UE!$F154=0,0,VLOOKUP(UE!$F154,Parametros!$B$6:$K$12,6,FALSE))</f>
        <v>0</v>
      </c>
      <c r="L157" s="171">
        <f>UE!K154</f>
        <v>0</v>
      </c>
      <c r="M157" s="171">
        <f>IF(UE!K154=0,0,VLOOKUP(UE!K154,Caracteristicas!$B$36:$E$40,4))</f>
        <v>0</v>
      </c>
      <c r="N157" s="171">
        <f>M157*IF(UE!$F154=0,0,VLOOKUP(UE!$F154,Parametros!$B$6:$K$12,4,FALSE))</f>
        <v>0</v>
      </c>
      <c r="O157" s="171">
        <f>M157*IF(UE!$F154=0,0,VLOOKUP(UE!$F154,Parametros!$B$6:$K$12,6,FALSE))</f>
        <v>0</v>
      </c>
      <c r="P157" s="171">
        <f>UE!L154</f>
        <v>0</v>
      </c>
      <c r="Q157" s="171">
        <f>IF(UE!L154=0,0,VLOOKUP(UE!L154,Caracteristicas!$B$36:$H$40,5))</f>
        <v>0</v>
      </c>
      <c r="R157" s="171">
        <f>Q157*IF(UE!$F154=0,0,VLOOKUP(UE!$F154,Parametros!$B$6:$K$12,4,FALSE))</f>
        <v>0</v>
      </c>
      <c r="S157" s="171">
        <f>Q157*IF(UE!$F154=0,0,VLOOKUP(UE!$F154,Parametros!$B$6:$K$12,6,FALSE))</f>
        <v>0</v>
      </c>
      <c r="T157" s="171">
        <f>UE!M154</f>
        <v>0</v>
      </c>
      <c r="U157" s="171">
        <f>IF(UE!M154=0,0,VLOOKUP(UE!M154,Caracteristicas!$B$36:$H$40,6))</f>
        <v>0</v>
      </c>
      <c r="V157" s="171">
        <f>U157*IF(UE!$F154=0,0,VLOOKUP(UE!$F154,Parametros!$B$6:$K$12,4,FALSE))</f>
        <v>0</v>
      </c>
      <c r="W157" s="171">
        <f>U157*IF(UE!$F154=0,0,VLOOKUP(UE!$F154,Parametros!$B$6:$K$12,6,FALSE))</f>
        <v>0</v>
      </c>
      <c r="X157" s="171">
        <f>UE!N154</f>
        <v>0</v>
      </c>
      <c r="Y157" s="171">
        <f>IF(UE!N154=0,0,VLOOKUP(UE!N154,Caracteristicas!$B$36:$H$40,7))</f>
        <v>0</v>
      </c>
      <c r="Z157" s="171">
        <f>Y157*IF(UE!$F154=0,0,VLOOKUP(UE!$F154,Parametros!$B$6:$K$12,4,FALSE))</f>
        <v>0</v>
      </c>
      <c r="AA157" s="171">
        <f>Y157*IF(UE!$F154=0,0,VLOOKUP(UE!$F154,Parametros!$B$6:$K$12,6,FALSE))</f>
        <v>0</v>
      </c>
      <c r="AB157" s="171">
        <f>UE!O154</f>
        <v>0</v>
      </c>
      <c r="AC157" s="171">
        <f>IF(UE!O154=0,0,VLOOKUP(UE!O154,Caracteristicas!$B$36:$I$40,8))</f>
        <v>0</v>
      </c>
      <c r="AD157" s="171">
        <f>AC157*IF(UE!$F154=0,0,VLOOKUP(UE!$F154,Parametros!$B$6:$K$12,4,FALSE))</f>
        <v>0</v>
      </c>
      <c r="AE157" s="171">
        <f>AC157*IF(UE!$F154=0,0,VLOOKUP(UE!$F154,Parametros!$B$6:$K$12,6,FALSE))</f>
        <v>0</v>
      </c>
      <c r="AF157" s="171">
        <f t="shared" si="8"/>
        <v>0</v>
      </c>
      <c r="AG157" s="171">
        <f t="shared" si="9"/>
        <v>0</v>
      </c>
      <c r="AH157" s="171">
        <f t="shared" si="10"/>
        <v>0</v>
      </c>
      <c r="AJ157" s="158">
        <f>+UE!F154</f>
        <v>0</v>
      </c>
      <c r="AK157" s="172">
        <f>+UE!G154</f>
        <v>0</v>
      </c>
      <c r="AL157" s="172">
        <f>+UE!H154</f>
        <v>0</v>
      </c>
    </row>
    <row r="158" spans="2:38">
      <c r="B158" s="37" t="str">
        <f>UE!B155</f>
        <v>UE151</v>
      </c>
      <c r="C158" s="162" t="str">
        <f>"" &amp; UE!C155</f>
        <v/>
      </c>
      <c r="D158" s="171">
        <f>UE!I155</f>
        <v>0</v>
      </c>
      <c r="E158" s="171">
        <f>IF(UE!I155=0,0,VLOOKUP(UE!I155,Caracteristicas!$B$36:$C$40,2))</f>
        <v>0</v>
      </c>
      <c r="F158" s="171">
        <f>E158*IF(UE!$F155=0,0,VLOOKUP(UE!$F155,Parametros!$B$6:$K$12,4,FALSE))</f>
        <v>0</v>
      </c>
      <c r="G158" s="171">
        <f>E158*IF(UE!$F155=0,0,VLOOKUP(UE!$F155,Parametros!$B$6:$K$12,6,FALSE))</f>
        <v>0</v>
      </c>
      <c r="H158" s="171">
        <f>UE!J155</f>
        <v>0</v>
      </c>
      <c r="I158" s="171">
        <f>IF(UE!J155=0,0,VLOOKUP(UE!J155,Caracteristicas!$B$36:$D$40,3))</f>
        <v>0</v>
      </c>
      <c r="J158" s="171">
        <f>I158*IF(UE!$F155=0,0,VLOOKUP(UE!$F155,Parametros!$B$6:$K$12,4,FALSE))</f>
        <v>0</v>
      </c>
      <c r="K158" s="171">
        <f>I158*IF(UE!$F155=0,0,VLOOKUP(UE!$F155,Parametros!$B$6:$K$12,6,FALSE))</f>
        <v>0</v>
      </c>
      <c r="L158" s="171">
        <f>UE!K155</f>
        <v>0</v>
      </c>
      <c r="M158" s="171">
        <f>IF(UE!K155=0,0,VLOOKUP(UE!K155,Caracteristicas!$B$36:$E$40,4))</f>
        <v>0</v>
      </c>
      <c r="N158" s="171">
        <f>M158*IF(UE!$F155=0,0,VLOOKUP(UE!$F155,Parametros!$B$6:$K$12,4,FALSE))</f>
        <v>0</v>
      </c>
      <c r="O158" s="171">
        <f>M158*IF(UE!$F155=0,0,VLOOKUP(UE!$F155,Parametros!$B$6:$K$12,6,FALSE))</f>
        <v>0</v>
      </c>
      <c r="P158" s="171">
        <f>UE!L155</f>
        <v>0</v>
      </c>
      <c r="Q158" s="171">
        <f>IF(UE!L155=0,0,VLOOKUP(UE!L155,Caracteristicas!$B$36:$H$40,5))</f>
        <v>0</v>
      </c>
      <c r="R158" s="171">
        <f>Q158*IF(UE!$F155=0,0,VLOOKUP(UE!$F155,Parametros!$B$6:$K$12,4,FALSE))</f>
        <v>0</v>
      </c>
      <c r="S158" s="171">
        <f>Q158*IF(UE!$F155=0,0,VLOOKUP(UE!$F155,Parametros!$B$6:$K$12,6,FALSE))</f>
        <v>0</v>
      </c>
      <c r="T158" s="171">
        <f>UE!M155</f>
        <v>0</v>
      </c>
      <c r="U158" s="171">
        <f>IF(UE!M155=0,0,VLOOKUP(UE!M155,Caracteristicas!$B$36:$H$40,6))</f>
        <v>0</v>
      </c>
      <c r="V158" s="171">
        <f>U158*IF(UE!$F155=0,0,VLOOKUP(UE!$F155,Parametros!$B$6:$K$12,4,FALSE))</f>
        <v>0</v>
      </c>
      <c r="W158" s="171">
        <f>U158*IF(UE!$F155=0,0,VLOOKUP(UE!$F155,Parametros!$B$6:$K$12,6,FALSE))</f>
        <v>0</v>
      </c>
      <c r="X158" s="171">
        <f>UE!N155</f>
        <v>0</v>
      </c>
      <c r="Y158" s="171">
        <f>IF(UE!N155=0,0,VLOOKUP(UE!N155,Caracteristicas!$B$36:$H$40,7))</f>
        <v>0</v>
      </c>
      <c r="Z158" s="171">
        <f>Y158*IF(UE!$F155=0,0,VLOOKUP(UE!$F155,Parametros!$B$6:$K$12,4,FALSE))</f>
        <v>0</v>
      </c>
      <c r="AA158" s="171">
        <f>Y158*IF(UE!$F155=0,0,VLOOKUP(UE!$F155,Parametros!$B$6:$K$12,6,FALSE))</f>
        <v>0</v>
      </c>
      <c r="AB158" s="171">
        <f>UE!O155</f>
        <v>0</v>
      </c>
      <c r="AC158" s="171">
        <f>IF(UE!O155=0,0,VLOOKUP(UE!O155,Caracteristicas!$B$36:$I$40,8))</f>
        <v>0</v>
      </c>
      <c r="AD158" s="171">
        <f>AC158*IF(UE!$F155=0,0,VLOOKUP(UE!$F155,Parametros!$B$6:$K$12,4,FALSE))</f>
        <v>0</v>
      </c>
      <c r="AE158" s="171">
        <f>AC158*IF(UE!$F155=0,0,VLOOKUP(UE!$F155,Parametros!$B$6:$K$12,6,FALSE))</f>
        <v>0</v>
      </c>
      <c r="AF158" s="171">
        <f t="shared" si="8"/>
        <v>0</v>
      </c>
      <c r="AG158" s="171">
        <f t="shared" si="9"/>
        <v>0</v>
      </c>
      <c r="AH158" s="171">
        <f t="shared" si="10"/>
        <v>0</v>
      </c>
      <c r="AJ158" s="158">
        <f>+UE!F155</f>
        <v>0</v>
      </c>
      <c r="AK158" s="172">
        <f>+UE!G155</f>
        <v>0</v>
      </c>
      <c r="AL158" s="172">
        <f>+UE!H155</f>
        <v>0</v>
      </c>
    </row>
    <row r="159" spans="2:38">
      <c r="B159" s="37" t="str">
        <f>UE!B156</f>
        <v>UE152</v>
      </c>
      <c r="C159" s="162" t="str">
        <f>"" &amp; UE!C156</f>
        <v/>
      </c>
      <c r="D159" s="171">
        <f>UE!I156</f>
        <v>0</v>
      </c>
      <c r="E159" s="171">
        <f>IF(UE!I156=0,0,VLOOKUP(UE!I156,Caracteristicas!$B$36:$C$40,2))</f>
        <v>0</v>
      </c>
      <c r="F159" s="171">
        <f>E159*IF(UE!$F156=0,0,VLOOKUP(UE!$F156,Parametros!$B$6:$K$12,4,FALSE))</f>
        <v>0</v>
      </c>
      <c r="G159" s="171">
        <f>E159*IF(UE!$F156=0,0,VLOOKUP(UE!$F156,Parametros!$B$6:$K$12,6,FALSE))</f>
        <v>0</v>
      </c>
      <c r="H159" s="171">
        <f>UE!J156</f>
        <v>0</v>
      </c>
      <c r="I159" s="171">
        <f>IF(UE!J156=0,0,VLOOKUP(UE!J156,Caracteristicas!$B$36:$D$40,3))</f>
        <v>0</v>
      </c>
      <c r="J159" s="171">
        <f>I159*IF(UE!$F156=0,0,VLOOKUP(UE!$F156,Parametros!$B$6:$K$12,4,FALSE))</f>
        <v>0</v>
      </c>
      <c r="K159" s="171">
        <f>I159*IF(UE!$F156=0,0,VLOOKUP(UE!$F156,Parametros!$B$6:$K$12,6,FALSE))</f>
        <v>0</v>
      </c>
      <c r="L159" s="171">
        <f>UE!K156</f>
        <v>0</v>
      </c>
      <c r="M159" s="171">
        <f>IF(UE!K156=0,0,VLOOKUP(UE!K156,Caracteristicas!$B$36:$E$40,4))</f>
        <v>0</v>
      </c>
      <c r="N159" s="171">
        <f>M159*IF(UE!$F156=0,0,VLOOKUP(UE!$F156,Parametros!$B$6:$K$12,4,FALSE))</f>
        <v>0</v>
      </c>
      <c r="O159" s="171">
        <f>M159*IF(UE!$F156=0,0,VLOOKUP(UE!$F156,Parametros!$B$6:$K$12,6,FALSE))</f>
        <v>0</v>
      </c>
      <c r="P159" s="171">
        <f>UE!L156</f>
        <v>0</v>
      </c>
      <c r="Q159" s="171">
        <f>IF(UE!L156=0,0,VLOOKUP(UE!L156,Caracteristicas!$B$36:$H$40,5))</f>
        <v>0</v>
      </c>
      <c r="R159" s="171">
        <f>Q159*IF(UE!$F156=0,0,VLOOKUP(UE!$F156,Parametros!$B$6:$K$12,4,FALSE))</f>
        <v>0</v>
      </c>
      <c r="S159" s="171">
        <f>Q159*IF(UE!$F156=0,0,VLOOKUP(UE!$F156,Parametros!$B$6:$K$12,6,FALSE))</f>
        <v>0</v>
      </c>
      <c r="T159" s="171">
        <f>UE!M156</f>
        <v>0</v>
      </c>
      <c r="U159" s="171">
        <f>IF(UE!M156=0,0,VLOOKUP(UE!M156,Caracteristicas!$B$36:$H$40,6))</f>
        <v>0</v>
      </c>
      <c r="V159" s="171">
        <f>U159*IF(UE!$F156=0,0,VLOOKUP(UE!$F156,Parametros!$B$6:$K$12,4,FALSE))</f>
        <v>0</v>
      </c>
      <c r="W159" s="171">
        <f>U159*IF(UE!$F156=0,0,VLOOKUP(UE!$F156,Parametros!$B$6:$K$12,6,FALSE))</f>
        <v>0</v>
      </c>
      <c r="X159" s="171">
        <f>UE!N156</f>
        <v>0</v>
      </c>
      <c r="Y159" s="171">
        <f>IF(UE!N156=0,0,VLOOKUP(UE!N156,Caracteristicas!$B$36:$H$40,7))</f>
        <v>0</v>
      </c>
      <c r="Z159" s="171">
        <f>Y159*IF(UE!$F156=0,0,VLOOKUP(UE!$F156,Parametros!$B$6:$K$12,4,FALSE))</f>
        <v>0</v>
      </c>
      <c r="AA159" s="171">
        <f>Y159*IF(UE!$F156=0,0,VLOOKUP(UE!$F156,Parametros!$B$6:$K$12,6,FALSE))</f>
        <v>0</v>
      </c>
      <c r="AB159" s="171">
        <f>UE!O156</f>
        <v>0</v>
      </c>
      <c r="AC159" s="171">
        <f>IF(UE!O156=0,0,VLOOKUP(UE!O156,Caracteristicas!$B$36:$I$40,8))</f>
        <v>0</v>
      </c>
      <c r="AD159" s="171">
        <f>AC159*IF(UE!$F156=0,0,VLOOKUP(UE!$F156,Parametros!$B$6:$K$12,4,FALSE))</f>
        <v>0</v>
      </c>
      <c r="AE159" s="171">
        <f>AC159*IF(UE!$F156=0,0,VLOOKUP(UE!$F156,Parametros!$B$6:$K$12,6,FALSE))</f>
        <v>0</v>
      </c>
      <c r="AF159" s="171">
        <f t="shared" si="8"/>
        <v>0</v>
      </c>
      <c r="AG159" s="171">
        <f t="shared" si="9"/>
        <v>0</v>
      </c>
      <c r="AH159" s="171">
        <f t="shared" si="10"/>
        <v>0</v>
      </c>
      <c r="AJ159" s="158">
        <f>+UE!F156</f>
        <v>0</v>
      </c>
      <c r="AK159" s="172">
        <f>+UE!G156</f>
        <v>0</v>
      </c>
      <c r="AL159" s="172">
        <f>+UE!H156</f>
        <v>0</v>
      </c>
    </row>
    <row r="160" spans="2:38">
      <c r="B160" s="37" t="str">
        <f>UE!B157</f>
        <v>UE153</v>
      </c>
      <c r="C160" s="162" t="str">
        <f>"" &amp; UE!C157</f>
        <v/>
      </c>
      <c r="D160" s="171">
        <f>UE!I157</f>
        <v>0</v>
      </c>
      <c r="E160" s="171">
        <f>IF(UE!I157=0,0,VLOOKUP(UE!I157,Caracteristicas!$B$36:$C$40,2))</f>
        <v>0</v>
      </c>
      <c r="F160" s="171">
        <f>E160*IF(UE!$F157=0,0,VLOOKUP(UE!$F157,Parametros!$B$6:$K$12,4,FALSE))</f>
        <v>0</v>
      </c>
      <c r="G160" s="171">
        <f>E160*IF(UE!$F157=0,0,VLOOKUP(UE!$F157,Parametros!$B$6:$K$12,6,FALSE))</f>
        <v>0</v>
      </c>
      <c r="H160" s="171">
        <f>UE!J157</f>
        <v>0</v>
      </c>
      <c r="I160" s="171">
        <f>IF(UE!J157=0,0,VLOOKUP(UE!J157,Caracteristicas!$B$36:$D$40,3))</f>
        <v>0</v>
      </c>
      <c r="J160" s="171">
        <f>I160*IF(UE!$F157=0,0,VLOOKUP(UE!$F157,Parametros!$B$6:$K$12,4,FALSE))</f>
        <v>0</v>
      </c>
      <c r="K160" s="171">
        <f>I160*IF(UE!$F157=0,0,VLOOKUP(UE!$F157,Parametros!$B$6:$K$12,6,FALSE))</f>
        <v>0</v>
      </c>
      <c r="L160" s="171">
        <f>UE!K157</f>
        <v>0</v>
      </c>
      <c r="M160" s="171">
        <f>IF(UE!K157=0,0,VLOOKUP(UE!K157,Caracteristicas!$B$36:$E$40,4))</f>
        <v>0</v>
      </c>
      <c r="N160" s="171">
        <f>M160*IF(UE!$F157=0,0,VLOOKUP(UE!$F157,Parametros!$B$6:$K$12,4,FALSE))</f>
        <v>0</v>
      </c>
      <c r="O160" s="171">
        <f>M160*IF(UE!$F157=0,0,VLOOKUP(UE!$F157,Parametros!$B$6:$K$12,6,FALSE))</f>
        <v>0</v>
      </c>
      <c r="P160" s="171">
        <f>UE!L157</f>
        <v>0</v>
      </c>
      <c r="Q160" s="171">
        <f>IF(UE!L157=0,0,VLOOKUP(UE!L157,Caracteristicas!$B$36:$H$40,5))</f>
        <v>0</v>
      </c>
      <c r="R160" s="171">
        <f>Q160*IF(UE!$F157=0,0,VLOOKUP(UE!$F157,Parametros!$B$6:$K$12,4,FALSE))</f>
        <v>0</v>
      </c>
      <c r="S160" s="171">
        <f>Q160*IF(UE!$F157=0,0,VLOOKUP(UE!$F157,Parametros!$B$6:$K$12,6,FALSE))</f>
        <v>0</v>
      </c>
      <c r="T160" s="171">
        <f>UE!M157</f>
        <v>0</v>
      </c>
      <c r="U160" s="171">
        <f>IF(UE!M157=0,0,VLOOKUP(UE!M157,Caracteristicas!$B$36:$H$40,6))</f>
        <v>0</v>
      </c>
      <c r="V160" s="171">
        <f>U160*IF(UE!$F157=0,0,VLOOKUP(UE!$F157,Parametros!$B$6:$K$12,4,FALSE))</f>
        <v>0</v>
      </c>
      <c r="W160" s="171">
        <f>U160*IF(UE!$F157=0,0,VLOOKUP(UE!$F157,Parametros!$B$6:$K$12,6,FALSE))</f>
        <v>0</v>
      </c>
      <c r="X160" s="171">
        <f>UE!N157</f>
        <v>0</v>
      </c>
      <c r="Y160" s="171">
        <f>IF(UE!N157=0,0,VLOOKUP(UE!N157,Caracteristicas!$B$36:$H$40,7))</f>
        <v>0</v>
      </c>
      <c r="Z160" s="171">
        <f>Y160*IF(UE!$F157=0,0,VLOOKUP(UE!$F157,Parametros!$B$6:$K$12,4,FALSE))</f>
        <v>0</v>
      </c>
      <c r="AA160" s="171">
        <f>Y160*IF(UE!$F157=0,0,VLOOKUP(UE!$F157,Parametros!$B$6:$K$12,6,FALSE))</f>
        <v>0</v>
      </c>
      <c r="AB160" s="171">
        <f>UE!O157</f>
        <v>0</v>
      </c>
      <c r="AC160" s="171">
        <f>IF(UE!O157=0,0,VLOOKUP(UE!O157,Caracteristicas!$B$36:$I$40,8))</f>
        <v>0</v>
      </c>
      <c r="AD160" s="171">
        <f>AC160*IF(UE!$F157=0,0,VLOOKUP(UE!$F157,Parametros!$B$6:$K$12,4,FALSE))</f>
        <v>0</v>
      </c>
      <c r="AE160" s="171">
        <f>AC160*IF(UE!$F157=0,0,VLOOKUP(UE!$F157,Parametros!$B$6:$K$12,6,FALSE))</f>
        <v>0</v>
      </c>
      <c r="AF160" s="171">
        <f t="shared" si="8"/>
        <v>0</v>
      </c>
      <c r="AG160" s="171">
        <f t="shared" si="9"/>
        <v>0</v>
      </c>
      <c r="AH160" s="171">
        <f t="shared" si="10"/>
        <v>0</v>
      </c>
      <c r="AJ160" s="158">
        <f>+UE!F157</f>
        <v>0</v>
      </c>
      <c r="AK160" s="172">
        <f>+UE!G157</f>
        <v>0</v>
      </c>
      <c r="AL160" s="172">
        <f>+UE!H157</f>
        <v>0</v>
      </c>
    </row>
    <row r="161" spans="2:38">
      <c r="B161" s="37" t="str">
        <f>UE!B158</f>
        <v>UE154</v>
      </c>
      <c r="C161" s="162" t="str">
        <f>"" &amp; UE!C158</f>
        <v/>
      </c>
      <c r="D161" s="171">
        <f>UE!I158</f>
        <v>0</v>
      </c>
      <c r="E161" s="171">
        <f>IF(UE!I158=0,0,VLOOKUP(UE!I158,Caracteristicas!$B$36:$C$40,2))</f>
        <v>0</v>
      </c>
      <c r="F161" s="171">
        <f>E161*IF(UE!$F158=0,0,VLOOKUP(UE!$F158,Parametros!$B$6:$K$12,4,FALSE))</f>
        <v>0</v>
      </c>
      <c r="G161" s="171">
        <f>E161*IF(UE!$F158=0,0,VLOOKUP(UE!$F158,Parametros!$B$6:$K$12,6,FALSE))</f>
        <v>0</v>
      </c>
      <c r="H161" s="171">
        <f>UE!J158</f>
        <v>0</v>
      </c>
      <c r="I161" s="171">
        <f>IF(UE!J158=0,0,VLOOKUP(UE!J158,Caracteristicas!$B$36:$D$40,3))</f>
        <v>0</v>
      </c>
      <c r="J161" s="171">
        <f>I161*IF(UE!$F158=0,0,VLOOKUP(UE!$F158,Parametros!$B$6:$K$12,4,FALSE))</f>
        <v>0</v>
      </c>
      <c r="K161" s="171">
        <f>I161*IF(UE!$F158=0,0,VLOOKUP(UE!$F158,Parametros!$B$6:$K$12,6,FALSE))</f>
        <v>0</v>
      </c>
      <c r="L161" s="171">
        <f>UE!K158</f>
        <v>0</v>
      </c>
      <c r="M161" s="171">
        <f>IF(UE!K158=0,0,VLOOKUP(UE!K158,Caracteristicas!$B$36:$E$40,4))</f>
        <v>0</v>
      </c>
      <c r="N161" s="171">
        <f>M161*IF(UE!$F158=0,0,VLOOKUP(UE!$F158,Parametros!$B$6:$K$12,4,FALSE))</f>
        <v>0</v>
      </c>
      <c r="O161" s="171">
        <f>M161*IF(UE!$F158=0,0,VLOOKUP(UE!$F158,Parametros!$B$6:$K$12,6,FALSE))</f>
        <v>0</v>
      </c>
      <c r="P161" s="171">
        <f>UE!L158</f>
        <v>0</v>
      </c>
      <c r="Q161" s="171">
        <f>IF(UE!L158=0,0,VLOOKUP(UE!L158,Caracteristicas!$B$36:$H$40,5))</f>
        <v>0</v>
      </c>
      <c r="R161" s="171">
        <f>Q161*IF(UE!$F158=0,0,VLOOKUP(UE!$F158,Parametros!$B$6:$K$12,4,FALSE))</f>
        <v>0</v>
      </c>
      <c r="S161" s="171">
        <f>Q161*IF(UE!$F158=0,0,VLOOKUP(UE!$F158,Parametros!$B$6:$K$12,6,FALSE))</f>
        <v>0</v>
      </c>
      <c r="T161" s="171">
        <f>UE!M158</f>
        <v>0</v>
      </c>
      <c r="U161" s="171">
        <f>IF(UE!M158=0,0,VLOOKUP(UE!M158,Caracteristicas!$B$36:$H$40,6))</f>
        <v>0</v>
      </c>
      <c r="V161" s="171">
        <f>U161*IF(UE!$F158=0,0,VLOOKUP(UE!$F158,Parametros!$B$6:$K$12,4,FALSE))</f>
        <v>0</v>
      </c>
      <c r="W161" s="171">
        <f>U161*IF(UE!$F158=0,0,VLOOKUP(UE!$F158,Parametros!$B$6:$K$12,6,FALSE))</f>
        <v>0</v>
      </c>
      <c r="X161" s="171">
        <f>UE!N158</f>
        <v>0</v>
      </c>
      <c r="Y161" s="171">
        <f>IF(UE!N158=0,0,VLOOKUP(UE!N158,Caracteristicas!$B$36:$H$40,7))</f>
        <v>0</v>
      </c>
      <c r="Z161" s="171">
        <f>Y161*IF(UE!$F158=0,0,VLOOKUP(UE!$F158,Parametros!$B$6:$K$12,4,FALSE))</f>
        <v>0</v>
      </c>
      <c r="AA161" s="171">
        <f>Y161*IF(UE!$F158=0,0,VLOOKUP(UE!$F158,Parametros!$B$6:$K$12,6,FALSE))</f>
        <v>0</v>
      </c>
      <c r="AB161" s="171">
        <f>UE!O158</f>
        <v>0</v>
      </c>
      <c r="AC161" s="171">
        <f>IF(UE!O158=0,0,VLOOKUP(UE!O158,Caracteristicas!$B$36:$I$40,8))</f>
        <v>0</v>
      </c>
      <c r="AD161" s="171">
        <f>AC161*IF(UE!$F158=0,0,VLOOKUP(UE!$F158,Parametros!$B$6:$K$12,4,FALSE))</f>
        <v>0</v>
      </c>
      <c r="AE161" s="171">
        <f>AC161*IF(UE!$F158=0,0,VLOOKUP(UE!$F158,Parametros!$B$6:$K$12,6,FALSE))</f>
        <v>0</v>
      </c>
      <c r="AF161" s="171">
        <f t="shared" si="8"/>
        <v>0</v>
      </c>
      <c r="AG161" s="171">
        <f t="shared" si="9"/>
        <v>0</v>
      </c>
      <c r="AH161" s="171">
        <f t="shared" si="10"/>
        <v>0</v>
      </c>
      <c r="AJ161" s="158">
        <f>+UE!F158</f>
        <v>0</v>
      </c>
      <c r="AK161" s="172">
        <f>+UE!G158</f>
        <v>0</v>
      </c>
      <c r="AL161" s="172">
        <f>+UE!H158</f>
        <v>0</v>
      </c>
    </row>
    <row r="162" spans="2:38">
      <c r="B162" s="37" t="str">
        <f>UE!B159</f>
        <v>UE155</v>
      </c>
      <c r="C162" s="162" t="str">
        <f>"" &amp; UE!C159</f>
        <v/>
      </c>
      <c r="D162" s="171">
        <f>UE!I159</f>
        <v>0</v>
      </c>
      <c r="E162" s="171">
        <f>IF(UE!I159=0,0,VLOOKUP(UE!I159,Caracteristicas!$B$36:$C$40,2))</f>
        <v>0</v>
      </c>
      <c r="F162" s="171">
        <f>E162*IF(UE!$F159=0,0,VLOOKUP(UE!$F159,Parametros!$B$6:$K$12,4,FALSE))</f>
        <v>0</v>
      </c>
      <c r="G162" s="171">
        <f>E162*IF(UE!$F159=0,0,VLOOKUP(UE!$F159,Parametros!$B$6:$K$12,6,FALSE))</f>
        <v>0</v>
      </c>
      <c r="H162" s="171">
        <f>UE!J159</f>
        <v>0</v>
      </c>
      <c r="I162" s="171">
        <f>IF(UE!J159=0,0,VLOOKUP(UE!J159,Caracteristicas!$B$36:$D$40,3))</f>
        <v>0</v>
      </c>
      <c r="J162" s="171">
        <f>I162*IF(UE!$F159=0,0,VLOOKUP(UE!$F159,Parametros!$B$6:$K$12,4,FALSE))</f>
        <v>0</v>
      </c>
      <c r="K162" s="171">
        <f>I162*IF(UE!$F159=0,0,VLOOKUP(UE!$F159,Parametros!$B$6:$K$12,6,FALSE))</f>
        <v>0</v>
      </c>
      <c r="L162" s="171">
        <f>UE!K159</f>
        <v>0</v>
      </c>
      <c r="M162" s="171">
        <f>IF(UE!K159=0,0,VLOOKUP(UE!K159,Caracteristicas!$B$36:$E$40,4))</f>
        <v>0</v>
      </c>
      <c r="N162" s="171">
        <f>M162*IF(UE!$F159=0,0,VLOOKUP(UE!$F159,Parametros!$B$6:$K$12,4,FALSE))</f>
        <v>0</v>
      </c>
      <c r="O162" s="171">
        <f>M162*IF(UE!$F159=0,0,VLOOKUP(UE!$F159,Parametros!$B$6:$K$12,6,FALSE))</f>
        <v>0</v>
      </c>
      <c r="P162" s="171">
        <f>UE!L159</f>
        <v>0</v>
      </c>
      <c r="Q162" s="171">
        <f>IF(UE!L159=0,0,VLOOKUP(UE!L159,Caracteristicas!$B$36:$H$40,5))</f>
        <v>0</v>
      </c>
      <c r="R162" s="171">
        <f>Q162*IF(UE!$F159=0,0,VLOOKUP(UE!$F159,Parametros!$B$6:$K$12,4,FALSE))</f>
        <v>0</v>
      </c>
      <c r="S162" s="171">
        <f>Q162*IF(UE!$F159=0,0,VLOOKUP(UE!$F159,Parametros!$B$6:$K$12,6,FALSE))</f>
        <v>0</v>
      </c>
      <c r="T162" s="171">
        <f>UE!M159</f>
        <v>0</v>
      </c>
      <c r="U162" s="171">
        <f>IF(UE!M159=0,0,VLOOKUP(UE!M159,Caracteristicas!$B$36:$H$40,6))</f>
        <v>0</v>
      </c>
      <c r="V162" s="171">
        <f>U162*IF(UE!$F159=0,0,VLOOKUP(UE!$F159,Parametros!$B$6:$K$12,4,FALSE))</f>
        <v>0</v>
      </c>
      <c r="W162" s="171">
        <f>U162*IF(UE!$F159=0,0,VLOOKUP(UE!$F159,Parametros!$B$6:$K$12,6,FALSE))</f>
        <v>0</v>
      </c>
      <c r="X162" s="171">
        <f>UE!N159</f>
        <v>0</v>
      </c>
      <c r="Y162" s="171">
        <f>IF(UE!N159=0,0,VLOOKUP(UE!N159,Caracteristicas!$B$36:$H$40,7))</f>
        <v>0</v>
      </c>
      <c r="Z162" s="171">
        <f>Y162*IF(UE!$F159=0,0,VLOOKUP(UE!$F159,Parametros!$B$6:$K$12,4,FALSE))</f>
        <v>0</v>
      </c>
      <c r="AA162" s="171">
        <f>Y162*IF(UE!$F159=0,0,VLOOKUP(UE!$F159,Parametros!$B$6:$K$12,6,FALSE))</f>
        <v>0</v>
      </c>
      <c r="AB162" s="171">
        <f>UE!O159</f>
        <v>0</v>
      </c>
      <c r="AC162" s="171">
        <f>IF(UE!O159=0,0,VLOOKUP(UE!O159,Caracteristicas!$B$36:$I$40,8))</f>
        <v>0</v>
      </c>
      <c r="AD162" s="171">
        <f>AC162*IF(UE!$F159=0,0,VLOOKUP(UE!$F159,Parametros!$B$6:$K$12,4,FALSE))</f>
        <v>0</v>
      </c>
      <c r="AE162" s="171">
        <f>AC162*IF(UE!$F159=0,0,VLOOKUP(UE!$F159,Parametros!$B$6:$K$12,6,FALSE))</f>
        <v>0</v>
      </c>
      <c r="AF162" s="171">
        <f t="shared" si="8"/>
        <v>0</v>
      </c>
      <c r="AG162" s="171">
        <f t="shared" si="9"/>
        <v>0</v>
      </c>
      <c r="AH162" s="171">
        <f t="shared" si="10"/>
        <v>0</v>
      </c>
      <c r="AJ162" s="158">
        <f>+UE!F159</f>
        <v>0</v>
      </c>
      <c r="AK162" s="172">
        <f>+UE!G159</f>
        <v>0</v>
      </c>
      <c r="AL162" s="172">
        <f>+UE!H159</f>
        <v>0</v>
      </c>
    </row>
    <row r="163" spans="2:38">
      <c r="B163" s="37" t="str">
        <f>UE!B160</f>
        <v>UE156</v>
      </c>
      <c r="C163" s="162" t="str">
        <f>"" &amp; UE!C160</f>
        <v/>
      </c>
      <c r="D163" s="171">
        <f>UE!I160</f>
        <v>0</v>
      </c>
      <c r="E163" s="171">
        <f>IF(UE!I160=0,0,VLOOKUP(UE!I160,Caracteristicas!$B$36:$C$40,2))</f>
        <v>0</v>
      </c>
      <c r="F163" s="171">
        <f>E163*IF(UE!$F160=0,0,VLOOKUP(UE!$F160,Parametros!$B$6:$K$12,4,FALSE))</f>
        <v>0</v>
      </c>
      <c r="G163" s="171">
        <f>E163*IF(UE!$F160=0,0,VLOOKUP(UE!$F160,Parametros!$B$6:$K$12,6,FALSE))</f>
        <v>0</v>
      </c>
      <c r="H163" s="171">
        <f>UE!J160</f>
        <v>0</v>
      </c>
      <c r="I163" s="171">
        <f>IF(UE!J160=0,0,VLOOKUP(UE!J160,Caracteristicas!$B$36:$D$40,3))</f>
        <v>0</v>
      </c>
      <c r="J163" s="171">
        <f>I163*IF(UE!$F160=0,0,VLOOKUP(UE!$F160,Parametros!$B$6:$K$12,4,FALSE))</f>
        <v>0</v>
      </c>
      <c r="K163" s="171">
        <f>I163*IF(UE!$F160=0,0,VLOOKUP(UE!$F160,Parametros!$B$6:$K$12,6,FALSE))</f>
        <v>0</v>
      </c>
      <c r="L163" s="171">
        <f>UE!K160</f>
        <v>0</v>
      </c>
      <c r="M163" s="171">
        <f>IF(UE!K160=0,0,VLOOKUP(UE!K160,Caracteristicas!$B$36:$E$40,4))</f>
        <v>0</v>
      </c>
      <c r="N163" s="171">
        <f>M163*IF(UE!$F160=0,0,VLOOKUP(UE!$F160,Parametros!$B$6:$K$12,4,FALSE))</f>
        <v>0</v>
      </c>
      <c r="O163" s="171">
        <f>M163*IF(UE!$F160=0,0,VLOOKUP(UE!$F160,Parametros!$B$6:$K$12,6,FALSE))</f>
        <v>0</v>
      </c>
      <c r="P163" s="171">
        <f>UE!L160</f>
        <v>0</v>
      </c>
      <c r="Q163" s="171">
        <f>IF(UE!L160=0,0,VLOOKUP(UE!L160,Caracteristicas!$B$36:$H$40,5))</f>
        <v>0</v>
      </c>
      <c r="R163" s="171">
        <f>Q163*IF(UE!$F160=0,0,VLOOKUP(UE!$F160,Parametros!$B$6:$K$12,4,FALSE))</f>
        <v>0</v>
      </c>
      <c r="S163" s="171">
        <f>Q163*IF(UE!$F160=0,0,VLOOKUP(UE!$F160,Parametros!$B$6:$K$12,6,FALSE))</f>
        <v>0</v>
      </c>
      <c r="T163" s="171">
        <f>UE!M160</f>
        <v>0</v>
      </c>
      <c r="U163" s="171">
        <f>IF(UE!M160=0,0,VLOOKUP(UE!M160,Caracteristicas!$B$36:$H$40,6))</f>
        <v>0</v>
      </c>
      <c r="V163" s="171">
        <f>U163*IF(UE!$F160=0,0,VLOOKUP(UE!$F160,Parametros!$B$6:$K$12,4,FALSE))</f>
        <v>0</v>
      </c>
      <c r="W163" s="171">
        <f>U163*IF(UE!$F160=0,0,VLOOKUP(UE!$F160,Parametros!$B$6:$K$12,6,FALSE))</f>
        <v>0</v>
      </c>
      <c r="X163" s="171">
        <f>UE!N160</f>
        <v>0</v>
      </c>
      <c r="Y163" s="171">
        <f>IF(UE!N160=0,0,VLOOKUP(UE!N160,Caracteristicas!$B$36:$H$40,7))</f>
        <v>0</v>
      </c>
      <c r="Z163" s="171">
        <f>Y163*IF(UE!$F160=0,0,VLOOKUP(UE!$F160,Parametros!$B$6:$K$12,4,FALSE))</f>
        <v>0</v>
      </c>
      <c r="AA163" s="171">
        <f>Y163*IF(UE!$F160=0,0,VLOOKUP(UE!$F160,Parametros!$B$6:$K$12,6,FALSE))</f>
        <v>0</v>
      </c>
      <c r="AB163" s="171">
        <f>UE!O160</f>
        <v>0</v>
      </c>
      <c r="AC163" s="171">
        <f>IF(UE!O160=0,0,VLOOKUP(UE!O160,Caracteristicas!$B$36:$I$40,8))</f>
        <v>0</v>
      </c>
      <c r="AD163" s="171">
        <f>AC163*IF(UE!$F160=0,0,VLOOKUP(UE!$F160,Parametros!$B$6:$K$12,4,FALSE))</f>
        <v>0</v>
      </c>
      <c r="AE163" s="171">
        <f>AC163*IF(UE!$F160=0,0,VLOOKUP(UE!$F160,Parametros!$B$6:$K$12,6,FALSE))</f>
        <v>0</v>
      </c>
      <c r="AF163" s="171">
        <f t="shared" si="8"/>
        <v>0</v>
      </c>
      <c r="AG163" s="171">
        <f t="shared" si="9"/>
        <v>0</v>
      </c>
      <c r="AH163" s="171">
        <f t="shared" si="10"/>
        <v>0</v>
      </c>
      <c r="AJ163" s="158">
        <f>+UE!F160</f>
        <v>0</v>
      </c>
      <c r="AK163" s="172">
        <f>+UE!G160</f>
        <v>0</v>
      </c>
      <c r="AL163" s="172">
        <f>+UE!H160</f>
        <v>0</v>
      </c>
    </row>
    <row r="164" spans="2:38">
      <c r="B164" s="37" t="str">
        <f>UE!B161</f>
        <v>UE157</v>
      </c>
      <c r="C164" s="162" t="str">
        <f>"" &amp; UE!C161</f>
        <v/>
      </c>
      <c r="D164" s="171">
        <f>UE!I161</f>
        <v>0</v>
      </c>
      <c r="E164" s="171">
        <f>IF(UE!I161=0,0,VLOOKUP(UE!I161,Caracteristicas!$B$36:$C$40,2))</f>
        <v>0</v>
      </c>
      <c r="F164" s="171">
        <f>E164*IF(UE!$F161=0,0,VLOOKUP(UE!$F161,Parametros!$B$6:$K$12,4,FALSE))</f>
        <v>0</v>
      </c>
      <c r="G164" s="171">
        <f>E164*IF(UE!$F161=0,0,VLOOKUP(UE!$F161,Parametros!$B$6:$K$12,6,FALSE))</f>
        <v>0</v>
      </c>
      <c r="H164" s="171">
        <f>UE!J161</f>
        <v>0</v>
      </c>
      <c r="I164" s="171">
        <f>IF(UE!J161=0,0,VLOOKUP(UE!J161,Caracteristicas!$B$36:$D$40,3))</f>
        <v>0</v>
      </c>
      <c r="J164" s="171">
        <f>I164*IF(UE!$F161=0,0,VLOOKUP(UE!$F161,Parametros!$B$6:$K$12,4,FALSE))</f>
        <v>0</v>
      </c>
      <c r="K164" s="171">
        <f>I164*IF(UE!$F161=0,0,VLOOKUP(UE!$F161,Parametros!$B$6:$K$12,6,FALSE))</f>
        <v>0</v>
      </c>
      <c r="L164" s="171">
        <f>UE!K161</f>
        <v>0</v>
      </c>
      <c r="M164" s="171">
        <f>IF(UE!K161=0,0,VLOOKUP(UE!K161,Caracteristicas!$B$36:$E$40,4))</f>
        <v>0</v>
      </c>
      <c r="N164" s="171">
        <f>M164*IF(UE!$F161=0,0,VLOOKUP(UE!$F161,Parametros!$B$6:$K$12,4,FALSE))</f>
        <v>0</v>
      </c>
      <c r="O164" s="171">
        <f>M164*IF(UE!$F161=0,0,VLOOKUP(UE!$F161,Parametros!$B$6:$K$12,6,FALSE))</f>
        <v>0</v>
      </c>
      <c r="P164" s="171">
        <f>UE!L161</f>
        <v>0</v>
      </c>
      <c r="Q164" s="171">
        <f>IF(UE!L161=0,0,VLOOKUP(UE!L161,Caracteristicas!$B$36:$H$40,5))</f>
        <v>0</v>
      </c>
      <c r="R164" s="171">
        <f>Q164*IF(UE!$F161=0,0,VLOOKUP(UE!$F161,Parametros!$B$6:$K$12,4,FALSE))</f>
        <v>0</v>
      </c>
      <c r="S164" s="171">
        <f>Q164*IF(UE!$F161=0,0,VLOOKUP(UE!$F161,Parametros!$B$6:$K$12,6,FALSE))</f>
        <v>0</v>
      </c>
      <c r="T164" s="171">
        <f>UE!M161</f>
        <v>0</v>
      </c>
      <c r="U164" s="171">
        <f>IF(UE!M161=0,0,VLOOKUP(UE!M161,Caracteristicas!$B$36:$H$40,6))</f>
        <v>0</v>
      </c>
      <c r="V164" s="171">
        <f>U164*IF(UE!$F161=0,0,VLOOKUP(UE!$F161,Parametros!$B$6:$K$12,4,FALSE))</f>
        <v>0</v>
      </c>
      <c r="W164" s="171">
        <f>U164*IF(UE!$F161=0,0,VLOOKUP(UE!$F161,Parametros!$B$6:$K$12,6,FALSE))</f>
        <v>0</v>
      </c>
      <c r="X164" s="171">
        <f>UE!N161</f>
        <v>0</v>
      </c>
      <c r="Y164" s="171">
        <f>IF(UE!N161=0,0,VLOOKUP(UE!N161,Caracteristicas!$B$36:$H$40,7))</f>
        <v>0</v>
      </c>
      <c r="Z164" s="171">
        <f>Y164*IF(UE!$F161=0,0,VLOOKUP(UE!$F161,Parametros!$B$6:$K$12,4,FALSE))</f>
        <v>0</v>
      </c>
      <c r="AA164" s="171">
        <f>Y164*IF(UE!$F161=0,0,VLOOKUP(UE!$F161,Parametros!$B$6:$K$12,6,FALSE))</f>
        <v>0</v>
      </c>
      <c r="AB164" s="171">
        <f>UE!O161</f>
        <v>0</v>
      </c>
      <c r="AC164" s="171">
        <f>IF(UE!O161=0,0,VLOOKUP(UE!O161,Caracteristicas!$B$36:$I$40,8))</f>
        <v>0</v>
      </c>
      <c r="AD164" s="171">
        <f>AC164*IF(UE!$F161=0,0,VLOOKUP(UE!$F161,Parametros!$B$6:$K$12,4,FALSE))</f>
        <v>0</v>
      </c>
      <c r="AE164" s="171">
        <f>AC164*IF(UE!$F161=0,0,VLOOKUP(UE!$F161,Parametros!$B$6:$K$12,6,FALSE))</f>
        <v>0</v>
      </c>
      <c r="AF164" s="171">
        <f t="shared" si="8"/>
        <v>0</v>
      </c>
      <c r="AG164" s="171">
        <f t="shared" si="9"/>
        <v>0</v>
      </c>
      <c r="AH164" s="171">
        <f t="shared" si="10"/>
        <v>0</v>
      </c>
      <c r="AJ164" s="158">
        <f>+UE!F161</f>
        <v>0</v>
      </c>
      <c r="AK164" s="172">
        <f>+UE!G161</f>
        <v>0</v>
      </c>
      <c r="AL164" s="172">
        <f>+UE!H161</f>
        <v>0</v>
      </c>
    </row>
    <row r="165" spans="2:38">
      <c r="B165" s="37" t="str">
        <f>UE!B162</f>
        <v>UE158</v>
      </c>
      <c r="C165" s="162" t="str">
        <f>"" &amp; UE!C162</f>
        <v/>
      </c>
      <c r="D165" s="171">
        <f>UE!I162</f>
        <v>0</v>
      </c>
      <c r="E165" s="171">
        <f>IF(UE!I162=0,0,VLOOKUP(UE!I162,Caracteristicas!$B$36:$C$40,2))</f>
        <v>0</v>
      </c>
      <c r="F165" s="171">
        <f>E165*IF(UE!$F162=0,0,VLOOKUP(UE!$F162,Parametros!$B$6:$K$12,4,FALSE))</f>
        <v>0</v>
      </c>
      <c r="G165" s="171">
        <f>E165*IF(UE!$F162=0,0,VLOOKUP(UE!$F162,Parametros!$B$6:$K$12,6,FALSE))</f>
        <v>0</v>
      </c>
      <c r="H165" s="171">
        <f>UE!J162</f>
        <v>0</v>
      </c>
      <c r="I165" s="171">
        <f>IF(UE!J162=0,0,VLOOKUP(UE!J162,Caracteristicas!$B$36:$D$40,3))</f>
        <v>0</v>
      </c>
      <c r="J165" s="171">
        <f>I165*IF(UE!$F162=0,0,VLOOKUP(UE!$F162,Parametros!$B$6:$K$12,4,FALSE))</f>
        <v>0</v>
      </c>
      <c r="K165" s="171">
        <f>I165*IF(UE!$F162=0,0,VLOOKUP(UE!$F162,Parametros!$B$6:$K$12,6,FALSE))</f>
        <v>0</v>
      </c>
      <c r="L165" s="171">
        <f>UE!K162</f>
        <v>0</v>
      </c>
      <c r="M165" s="171">
        <f>IF(UE!K162=0,0,VLOOKUP(UE!K162,Caracteristicas!$B$36:$E$40,4))</f>
        <v>0</v>
      </c>
      <c r="N165" s="171">
        <f>M165*IF(UE!$F162=0,0,VLOOKUP(UE!$F162,Parametros!$B$6:$K$12,4,FALSE))</f>
        <v>0</v>
      </c>
      <c r="O165" s="171">
        <f>M165*IF(UE!$F162=0,0,VLOOKUP(UE!$F162,Parametros!$B$6:$K$12,6,FALSE))</f>
        <v>0</v>
      </c>
      <c r="P165" s="171">
        <f>UE!L162</f>
        <v>0</v>
      </c>
      <c r="Q165" s="171">
        <f>IF(UE!L162=0,0,VLOOKUP(UE!L162,Caracteristicas!$B$36:$H$40,5))</f>
        <v>0</v>
      </c>
      <c r="R165" s="171">
        <f>Q165*IF(UE!$F162=0,0,VLOOKUP(UE!$F162,Parametros!$B$6:$K$12,4,FALSE))</f>
        <v>0</v>
      </c>
      <c r="S165" s="171">
        <f>Q165*IF(UE!$F162=0,0,VLOOKUP(UE!$F162,Parametros!$B$6:$K$12,6,FALSE))</f>
        <v>0</v>
      </c>
      <c r="T165" s="171">
        <f>UE!M162</f>
        <v>0</v>
      </c>
      <c r="U165" s="171">
        <f>IF(UE!M162=0,0,VLOOKUP(UE!M162,Caracteristicas!$B$36:$H$40,6))</f>
        <v>0</v>
      </c>
      <c r="V165" s="171">
        <f>U165*IF(UE!$F162=0,0,VLOOKUP(UE!$F162,Parametros!$B$6:$K$12,4,FALSE))</f>
        <v>0</v>
      </c>
      <c r="W165" s="171">
        <f>U165*IF(UE!$F162=0,0,VLOOKUP(UE!$F162,Parametros!$B$6:$K$12,6,FALSE))</f>
        <v>0</v>
      </c>
      <c r="X165" s="171">
        <f>UE!N162</f>
        <v>0</v>
      </c>
      <c r="Y165" s="171">
        <f>IF(UE!N162=0,0,VLOOKUP(UE!N162,Caracteristicas!$B$36:$H$40,7))</f>
        <v>0</v>
      </c>
      <c r="Z165" s="171">
        <f>Y165*IF(UE!$F162=0,0,VLOOKUP(UE!$F162,Parametros!$B$6:$K$12,4,FALSE))</f>
        <v>0</v>
      </c>
      <c r="AA165" s="171">
        <f>Y165*IF(UE!$F162=0,0,VLOOKUP(UE!$F162,Parametros!$B$6:$K$12,6,FALSE))</f>
        <v>0</v>
      </c>
      <c r="AB165" s="171">
        <f>UE!O162</f>
        <v>0</v>
      </c>
      <c r="AC165" s="171">
        <f>IF(UE!O162=0,0,VLOOKUP(UE!O162,Caracteristicas!$B$36:$I$40,8))</f>
        <v>0</v>
      </c>
      <c r="AD165" s="171">
        <f>AC165*IF(UE!$F162=0,0,VLOOKUP(UE!$F162,Parametros!$B$6:$K$12,4,FALSE))</f>
        <v>0</v>
      </c>
      <c r="AE165" s="171">
        <f>AC165*IF(UE!$F162=0,0,VLOOKUP(UE!$F162,Parametros!$B$6:$K$12,6,FALSE))</f>
        <v>0</v>
      </c>
      <c r="AF165" s="171">
        <f t="shared" si="8"/>
        <v>0</v>
      </c>
      <c r="AG165" s="171">
        <f t="shared" si="9"/>
        <v>0</v>
      </c>
      <c r="AH165" s="171">
        <f t="shared" si="10"/>
        <v>0</v>
      </c>
      <c r="AJ165" s="158">
        <f>+UE!F162</f>
        <v>0</v>
      </c>
      <c r="AK165" s="172">
        <f>+UE!G162</f>
        <v>0</v>
      </c>
      <c r="AL165" s="172">
        <f>+UE!H162</f>
        <v>0</v>
      </c>
    </row>
    <row r="166" spans="2:38">
      <c r="B166" s="37" t="str">
        <f>UE!B163</f>
        <v>UE159</v>
      </c>
      <c r="C166" s="162" t="str">
        <f>"" &amp; UE!C163</f>
        <v/>
      </c>
      <c r="D166" s="171">
        <f>UE!I163</f>
        <v>0</v>
      </c>
      <c r="E166" s="171">
        <f>IF(UE!I163=0,0,VLOOKUP(UE!I163,Caracteristicas!$B$36:$C$40,2))</f>
        <v>0</v>
      </c>
      <c r="F166" s="171">
        <f>E166*IF(UE!$F163=0,0,VLOOKUP(UE!$F163,Parametros!$B$6:$K$12,4,FALSE))</f>
        <v>0</v>
      </c>
      <c r="G166" s="171">
        <f>E166*IF(UE!$F163=0,0,VLOOKUP(UE!$F163,Parametros!$B$6:$K$12,6,FALSE))</f>
        <v>0</v>
      </c>
      <c r="H166" s="171">
        <f>UE!J163</f>
        <v>0</v>
      </c>
      <c r="I166" s="171">
        <f>IF(UE!J163=0,0,VLOOKUP(UE!J163,Caracteristicas!$B$36:$D$40,3))</f>
        <v>0</v>
      </c>
      <c r="J166" s="171">
        <f>I166*IF(UE!$F163=0,0,VLOOKUP(UE!$F163,Parametros!$B$6:$K$12,4,FALSE))</f>
        <v>0</v>
      </c>
      <c r="K166" s="171">
        <f>I166*IF(UE!$F163=0,0,VLOOKUP(UE!$F163,Parametros!$B$6:$K$12,6,FALSE))</f>
        <v>0</v>
      </c>
      <c r="L166" s="171">
        <f>UE!K163</f>
        <v>0</v>
      </c>
      <c r="M166" s="171">
        <f>IF(UE!K163=0,0,VLOOKUP(UE!K163,Caracteristicas!$B$36:$E$40,4))</f>
        <v>0</v>
      </c>
      <c r="N166" s="171">
        <f>M166*IF(UE!$F163=0,0,VLOOKUP(UE!$F163,Parametros!$B$6:$K$12,4,FALSE))</f>
        <v>0</v>
      </c>
      <c r="O166" s="171">
        <f>M166*IF(UE!$F163=0,0,VLOOKUP(UE!$F163,Parametros!$B$6:$K$12,6,FALSE))</f>
        <v>0</v>
      </c>
      <c r="P166" s="171">
        <f>UE!L163</f>
        <v>0</v>
      </c>
      <c r="Q166" s="171">
        <f>IF(UE!L163=0,0,VLOOKUP(UE!L163,Caracteristicas!$B$36:$H$40,5))</f>
        <v>0</v>
      </c>
      <c r="R166" s="171">
        <f>Q166*IF(UE!$F163=0,0,VLOOKUP(UE!$F163,Parametros!$B$6:$K$12,4,FALSE))</f>
        <v>0</v>
      </c>
      <c r="S166" s="171">
        <f>Q166*IF(UE!$F163=0,0,VLOOKUP(UE!$F163,Parametros!$B$6:$K$12,6,FALSE))</f>
        <v>0</v>
      </c>
      <c r="T166" s="171">
        <f>UE!M163</f>
        <v>0</v>
      </c>
      <c r="U166" s="171">
        <f>IF(UE!M163=0,0,VLOOKUP(UE!M163,Caracteristicas!$B$36:$H$40,6))</f>
        <v>0</v>
      </c>
      <c r="V166" s="171">
        <f>U166*IF(UE!$F163=0,0,VLOOKUP(UE!$F163,Parametros!$B$6:$K$12,4,FALSE))</f>
        <v>0</v>
      </c>
      <c r="W166" s="171">
        <f>U166*IF(UE!$F163=0,0,VLOOKUP(UE!$F163,Parametros!$B$6:$K$12,6,FALSE))</f>
        <v>0</v>
      </c>
      <c r="X166" s="171">
        <f>UE!N163</f>
        <v>0</v>
      </c>
      <c r="Y166" s="171">
        <f>IF(UE!N163=0,0,VLOOKUP(UE!N163,Caracteristicas!$B$36:$H$40,7))</f>
        <v>0</v>
      </c>
      <c r="Z166" s="171">
        <f>Y166*IF(UE!$F163=0,0,VLOOKUP(UE!$F163,Parametros!$B$6:$K$12,4,FALSE))</f>
        <v>0</v>
      </c>
      <c r="AA166" s="171">
        <f>Y166*IF(UE!$F163=0,0,VLOOKUP(UE!$F163,Parametros!$B$6:$K$12,6,FALSE))</f>
        <v>0</v>
      </c>
      <c r="AB166" s="171">
        <f>UE!O163</f>
        <v>0</v>
      </c>
      <c r="AC166" s="171">
        <f>IF(UE!O163=0,0,VLOOKUP(UE!O163,Caracteristicas!$B$36:$I$40,8))</f>
        <v>0</v>
      </c>
      <c r="AD166" s="171">
        <f>AC166*IF(UE!$F163=0,0,VLOOKUP(UE!$F163,Parametros!$B$6:$K$12,4,FALSE))</f>
        <v>0</v>
      </c>
      <c r="AE166" s="171">
        <f>AC166*IF(UE!$F163=0,0,VLOOKUP(UE!$F163,Parametros!$B$6:$K$12,6,FALSE))</f>
        <v>0</v>
      </c>
      <c r="AF166" s="171">
        <f t="shared" si="8"/>
        <v>0</v>
      </c>
      <c r="AG166" s="171">
        <f t="shared" si="9"/>
        <v>0</v>
      </c>
      <c r="AH166" s="171">
        <f t="shared" si="10"/>
        <v>0</v>
      </c>
      <c r="AJ166" s="158">
        <f>+UE!F163</f>
        <v>0</v>
      </c>
      <c r="AK166" s="172">
        <f>+UE!G163</f>
        <v>0</v>
      </c>
      <c r="AL166" s="172">
        <f>+UE!H163</f>
        <v>0</v>
      </c>
    </row>
    <row r="167" spans="2:38">
      <c r="B167" s="37" t="str">
        <f>UE!B164</f>
        <v>UE160</v>
      </c>
      <c r="C167" s="162" t="str">
        <f>"" &amp; UE!C164</f>
        <v/>
      </c>
      <c r="D167" s="171">
        <f>UE!I164</f>
        <v>0</v>
      </c>
      <c r="E167" s="171">
        <f>IF(UE!I164=0,0,VLOOKUP(UE!I164,Caracteristicas!$B$36:$C$40,2))</f>
        <v>0</v>
      </c>
      <c r="F167" s="171">
        <f>E167*IF(UE!$F164=0,0,VLOOKUP(UE!$F164,Parametros!$B$6:$K$12,4,FALSE))</f>
        <v>0</v>
      </c>
      <c r="G167" s="171">
        <f>E167*IF(UE!$F164=0,0,VLOOKUP(UE!$F164,Parametros!$B$6:$K$12,6,FALSE))</f>
        <v>0</v>
      </c>
      <c r="H167" s="171">
        <f>UE!J164</f>
        <v>0</v>
      </c>
      <c r="I167" s="171">
        <f>IF(UE!J164=0,0,VLOOKUP(UE!J164,Caracteristicas!$B$36:$D$40,3))</f>
        <v>0</v>
      </c>
      <c r="J167" s="171">
        <f>I167*IF(UE!$F164=0,0,VLOOKUP(UE!$F164,Parametros!$B$6:$K$12,4,FALSE))</f>
        <v>0</v>
      </c>
      <c r="K167" s="171">
        <f>I167*IF(UE!$F164=0,0,VLOOKUP(UE!$F164,Parametros!$B$6:$K$12,6,FALSE))</f>
        <v>0</v>
      </c>
      <c r="L167" s="171">
        <f>UE!K164</f>
        <v>0</v>
      </c>
      <c r="M167" s="171">
        <f>IF(UE!K164=0,0,VLOOKUP(UE!K164,Caracteristicas!$B$36:$E$40,4))</f>
        <v>0</v>
      </c>
      <c r="N167" s="171">
        <f>M167*IF(UE!$F164=0,0,VLOOKUP(UE!$F164,Parametros!$B$6:$K$12,4,FALSE))</f>
        <v>0</v>
      </c>
      <c r="O167" s="171">
        <f>M167*IF(UE!$F164=0,0,VLOOKUP(UE!$F164,Parametros!$B$6:$K$12,6,FALSE))</f>
        <v>0</v>
      </c>
      <c r="P167" s="171">
        <f>UE!L164</f>
        <v>0</v>
      </c>
      <c r="Q167" s="171">
        <f>IF(UE!L164=0,0,VLOOKUP(UE!L164,Caracteristicas!$B$36:$H$40,5))</f>
        <v>0</v>
      </c>
      <c r="R167" s="171">
        <f>Q167*IF(UE!$F164=0,0,VLOOKUP(UE!$F164,Parametros!$B$6:$K$12,4,FALSE))</f>
        <v>0</v>
      </c>
      <c r="S167" s="171">
        <f>Q167*IF(UE!$F164=0,0,VLOOKUP(UE!$F164,Parametros!$B$6:$K$12,6,FALSE))</f>
        <v>0</v>
      </c>
      <c r="T167" s="171">
        <f>UE!M164</f>
        <v>0</v>
      </c>
      <c r="U167" s="171">
        <f>IF(UE!M164=0,0,VLOOKUP(UE!M164,Caracteristicas!$B$36:$H$40,6))</f>
        <v>0</v>
      </c>
      <c r="V167" s="171">
        <f>U167*IF(UE!$F164=0,0,VLOOKUP(UE!$F164,Parametros!$B$6:$K$12,4,FALSE))</f>
        <v>0</v>
      </c>
      <c r="W167" s="171">
        <f>U167*IF(UE!$F164=0,0,VLOOKUP(UE!$F164,Parametros!$B$6:$K$12,6,FALSE))</f>
        <v>0</v>
      </c>
      <c r="X167" s="171">
        <f>UE!N164</f>
        <v>0</v>
      </c>
      <c r="Y167" s="171">
        <f>IF(UE!N164=0,0,VLOOKUP(UE!N164,Caracteristicas!$B$36:$H$40,7))</f>
        <v>0</v>
      </c>
      <c r="Z167" s="171">
        <f>Y167*IF(UE!$F164=0,0,VLOOKUP(UE!$F164,Parametros!$B$6:$K$12,4,FALSE))</f>
        <v>0</v>
      </c>
      <c r="AA167" s="171">
        <f>Y167*IF(UE!$F164=0,0,VLOOKUP(UE!$F164,Parametros!$B$6:$K$12,6,FALSE))</f>
        <v>0</v>
      </c>
      <c r="AB167" s="171">
        <f>UE!O164</f>
        <v>0</v>
      </c>
      <c r="AC167" s="171">
        <f>IF(UE!O164=0,0,VLOOKUP(UE!O164,Caracteristicas!$B$36:$I$40,8))</f>
        <v>0</v>
      </c>
      <c r="AD167" s="171">
        <f>AC167*IF(UE!$F164=0,0,VLOOKUP(UE!$F164,Parametros!$B$6:$K$12,4,FALSE))</f>
        <v>0</v>
      </c>
      <c r="AE167" s="171">
        <f>AC167*IF(UE!$F164=0,0,VLOOKUP(UE!$F164,Parametros!$B$6:$K$12,6,FALSE))</f>
        <v>0</v>
      </c>
      <c r="AF167" s="171">
        <f t="shared" si="8"/>
        <v>0</v>
      </c>
      <c r="AG167" s="171">
        <f t="shared" si="9"/>
        <v>0</v>
      </c>
      <c r="AH167" s="171">
        <f t="shared" si="10"/>
        <v>0</v>
      </c>
      <c r="AJ167" s="158">
        <f>+UE!F164</f>
        <v>0</v>
      </c>
      <c r="AK167" s="172">
        <f>+UE!G164</f>
        <v>0</v>
      </c>
      <c r="AL167" s="172">
        <f>+UE!H164</f>
        <v>0</v>
      </c>
    </row>
    <row r="168" spans="2:38">
      <c r="B168" s="37" t="str">
        <f>UE!B165</f>
        <v>UE161</v>
      </c>
      <c r="C168" s="162" t="str">
        <f>"" &amp; UE!C165</f>
        <v/>
      </c>
      <c r="D168" s="171">
        <f>UE!I165</f>
        <v>0</v>
      </c>
      <c r="E168" s="171">
        <f>IF(UE!I165=0,0,VLOOKUP(UE!I165,Caracteristicas!$B$36:$C$40,2))</f>
        <v>0</v>
      </c>
      <c r="F168" s="171">
        <f>E168*IF(UE!$F165=0,0,VLOOKUP(UE!$F165,Parametros!$B$6:$K$12,4,FALSE))</f>
        <v>0</v>
      </c>
      <c r="G168" s="171">
        <f>E168*IF(UE!$F165=0,0,VLOOKUP(UE!$F165,Parametros!$B$6:$K$12,6,FALSE))</f>
        <v>0</v>
      </c>
      <c r="H168" s="171">
        <f>UE!J165</f>
        <v>0</v>
      </c>
      <c r="I168" s="171">
        <f>IF(UE!J165=0,0,VLOOKUP(UE!J165,Caracteristicas!$B$36:$D$40,3))</f>
        <v>0</v>
      </c>
      <c r="J168" s="171">
        <f>I168*IF(UE!$F165=0,0,VLOOKUP(UE!$F165,Parametros!$B$6:$K$12,4,FALSE))</f>
        <v>0</v>
      </c>
      <c r="K168" s="171">
        <f>I168*IF(UE!$F165=0,0,VLOOKUP(UE!$F165,Parametros!$B$6:$K$12,6,FALSE))</f>
        <v>0</v>
      </c>
      <c r="L168" s="171">
        <f>UE!K165</f>
        <v>0</v>
      </c>
      <c r="M168" s="171">
        <f>IF(UE!K165=0,0,VLOOKUP(UE!K165,Caracteristicas!$B$36:$E$40,4))</f>
        <v>0</v>
      </c>
      <c r="N168" s="171">
        <f>M168*IF(UE!$F165=0,0,VLOOKUP(UE!$F165,Parametros!$B$6:$K$12,4,FALSE))</f>
        <v>0</v>
      </c>
      <c r="O168" s="171">
        <f>M168*IF(UE!$F165=0,0,VLOOKUP(UE!$F165,Parametros!$B$6:$K$12,6,FALSE))</f>
        <v>0</v>
      </c>
      <c r="P168" s="171">
        <f>UE!L165</f>
        <v>0</v>
      </c>
      <c r="Q168" s="171">
        <f>IF(UE!L165=0,0,VLOOKUP(UE!L165,Caracteristicas!$B$36:$H$40,5))</f>
        <v>0</v>
      </c>
      <c r="R168" s="171">
        <f>Q168*IF(UE!$F165=0,0,VLOOKUP(UE!$F165,Parametros!$B$6:$K$12,4,FALSE))</f>
        <v>0</v>
      </c>
      <c r="S168" s="171">
        <f>Q168*IF(UE!$F165=0,0,VLOOKUP(UE!$F165,Parametros!$B$6:$K$12,6,FALSE))</f>
        <v>0</v>
      </c>
      <c r="T168" s="171">
        <f>UE!M165</f>
        <v>0</v>
      </c>
      <c r="U168" s="171">
        <f>IF(UE!M165=0,0,VLOOKUP(UE!M165,Caracteristicas!$B$36:$H$40,6))</f>
        <v>0</v>
      </c>
      <c r="V168" s="171">
        <f>U168*IF(UE!$F165=0,0,VLOOKUP(UE!$F165,Parametros!$B$6:$K$12,4,FALSE))</f>
        <v>0</v>
      </c>
      <c r="W168" s="171">
        <f>U168*IF(UE!$F165=0,0,VLOOKUP(UE!$F165,Parametros!$B$6:$K$12,6,FALSE))</f>
        <v>0</v>
      </c>
      <c r="X168" s="171">
        <f>UE!N165</f>
        <v>0</v>
      </c>
      <c r="Y168" s="171">
        <f>IF(UE!N165=0,0,VLOOKUP(UE!N165,Caracteristicas!$B$36:$H$40,7))</f>
        <v>0</v>
      </c>
      <c r="Z168" s="171">
        <f>Y168*IF(UE!$F165=0,0,VLOOKUP(UE!$F165,Parametros!$B$6:$K$12,4,FALSE))</f>
        <v>0</v>
      </c>
      <c r="AA168" s="171">
        <f>Y168*IF(UE!$F165=0,0,VLOOKUP(UE!$F165,Parametros!$B$6:$K$12,6,FALSE))</f>
        <v>0</v>
      </c>
      <c r="AB168" s="171">
        <f>UE!O165</f>
        <v>0</v>
      </c>
      <c r="AC168" s="171">
        <f>IF(UE!O165=0,0,VLOOKUP(UE!O165,Caracteristicas!$B$36:$I$40,8))</f>
        <v>0</v>
      </c>
      <c r="AD168" s="171">
        <f>AC168*IF(UE!$F165=0,0,VLOOKUP(UE!$F165,Parametros!$B$6:$K$12,4,FALSE))</f>
        <v>0</v>
      </c>
      <c r="AE168" s="171">
        <f>AC168*IF(UE!$F165=0,0,VLOOKUP(UE!$F165,Parametros!$B$6:$K$12,6,FALSE))</f>
        <v>0</v>
      </c>
      <c r="AF168" s="171">
        <f t="shared" si="8"/>
        <v>0</v>
      </c>
      <c r="AG168" s="171">
        <f t="shared" si="9"/>
        <v>0</v>
      </c>
      <c r="AH168" s="171">
        <f t="shared" si="10"/>
        <v>0</v>
      </c>
      <c r="AJ168" s="158">
        <f>+UE!F165</f>
        <v>0</v>
      </c>
      <c r="AK168" s="172">
        <f>+UE!G165</f>
        <v>0</v>
      </c>
      <c r="AL168" s="172">
        <f>+UE!H165</f>
        <v>0</v>
      </c>
    </row>
    <row r="169" spans="2:38">
      <c r="B169" s="37" t="str">
        <f>UE!B166</f>
        <v>UE162</v>
      </c>
      <c r="C169" s="162" t="str">
        <f>"" &amp; UE!C166</f>
        <v/>
      </c>
      <c r="D169" s="171">
        <f>UE!I166</f>
        <v>0</v>
      </c>
      <c r="E169" s="171">
        <f>IF(UE!I166=0,0,VLOOKUP(UE!I166,Caracteristicas!$B$36:$C$40,2))</f>
        <v>0</v>
      </c>
      <c r="F169" s="171">
        <f>E169*IF(UE!$F166=0,0,VLOOKUP(UE!$F166,Parametros!$B$6:$K$12,4,FALSE))</f>
        <v>0</v>
      </c>
      <c r="G169" s="171">
        <f>E169*IF(UE!$F166=0,0,VLOOKUP(UE!$F166,Parametros!$B$6:$K$12,6,FALSE))</f>
        <v>0</v>
      </c>
      <c r="H169" s="171">
        <f>UE!J166</f>
        <v>0</v>
      </c>
      <c r="I169" s="171">
        <f>IF(UE!J166=0,0,VLOOKUP(UE!J166,Caracteristicas!$B$36:$D$40,3))</f>
        <v>0</v>
      </c>
      <c r="J169" s="171">
        <f>I169*IF(UE!$F166=0,0,VLOOKUP(UE!$F166,Parametros!$B$6:$K$12,4,FALSE))</f>
        <v>0</v>
      </c>
      <c r="K169" s="171">
        <f>I169*IF(UE!$F166=0,0,VLOOKUP(UE!$F166,Parametros!$B$6:$K$12,6,FALSE))</f>
        <v>0</v>
      </c>
      <c r="L169" s="171">
        <f>UE!K166</f>
        <v>0</v>
      </c>
      <c r="M169" s="171">
        <f>IF(UE!K166=0,0,VLOOKUP(UE!K166,Caracteristicas!$B$36:$E$40,4))</f>
        <v>0</v>
      </c>
      <c r="N169" s="171">
        <f>M169*IF(UE!$F166=0,0,VLOOKUP(UE!$F166,Parametros!$B$6:$K$12,4,FALSE))</f>
        <v>0</v>
      </c>
      <c r="O169" s="171">
        <f>M169*IF(UE!$F166=0,0,VLOOKUP(UE!$F166,Parametros!$B$6:$K$12,6,FALSE))</f>
        <v>0</v>
      </c>
      <c r="P169" s="171">
        <f>UE!L166</f>
        <v>0</v>
      </c>
      <c r="Q169" s="171">
        <f>IF(UE!L166=0,0,VLOOKUP(UE!L166,Caracteristicas!$B$36:$H$40,5))</f>
        <v>0</v>
      </c>
      <c r="R169" s="171">
        <f>Q169*IF(UE!$F166=0,0,VLOOKUP(UE!$F166,Parametros!$B$6:$K$12,4,FALSE))</f>
        <v>0</v>
      </c>
      <c r="S169" s="171">
        <f>Q169*IF(UE!$F166=0,0,VLOOKUP(UE!$F166,Parametros!$B$6:$K$12,6,FALSE))</f>
        <v>0</v>
      </c>
      <c r="T169" s="171">
        <f>UE!M166</f>
        <v>0</v>
      </c>
      <c r="U169" s="171">
        <f>IF(UE!M166=0,0,VLOOKUP(UE!M166,Caracteristicas!$B$36:$H$40,6))</f>
        <v>0</v>
      </c>
      <c r="V169" s="171">
        <f>U169*IF(UE!$F166=0,0,VLOOKUP(UE!$F166,Parametros!$B$6:$K$12,4,FALSE))</f>
        <v>0</v>
      </c>
      <c r="W169" s="171">
        <f>U169*IF(UE!$F166=0,0,VLOOKUP(UE!$F166,Parametros!$B$6:$K$12,6,FALSE))</f>
        <v>0</v>
      </c>
      <c r="X169" s="171">
        <f>UE!N166</f>
        <v>0</v>
      </c>
      <c r="Y169" s="171">
        <f>IF(UE!N166=0,0,VLOOKUP(UE!N166,Caracteristicas!$B$36:$H$40,7))</f>
        <v>0</v>
      </c>
      <c r="Z169" s="171">
        <f>Y169*IF(UE!$F166=0,0,VLOOKUP(UE!$F166,Parametros!$B$6:$K$12,4,FALSE))</f>
        <v>0</v>
      </c>
      <c r="AA169" s="171">
        <f>Y169*IF(UE!$F166=0,0,VLOOKUP(UE!$F166,Parametros!$B$6:$K$12,6,FALSE))</f>
        <v>0</v>
      </c>
      <c r="AB169" s="171">
        <f>UE!O166</f>
        <v>0</v>
      </c>
      <c r="AC169" s="171">
        <f>IF(UE!O166=0,0,VLOOKUP(UE!O166,Caracteristicas!$B$36:$I$40,8))</f>
        <v>0</v>
      </c>
      <c r="AD169" s="171">
        <f>AC169*IF(UE!$F166=0,0,VLOOKUP(UE!$F166,Parametros!$B$6:$K$12,4,FALSE))</f>
        <v>0</v>
      </c>
      <c r="AE169" s="171">
        <f>AC169*IF(UE!$F166=0,0,VLOOKUP(UE!$F166,Parametros!$B$6:$K$12,6,FALSE))</f>
        <v>0</v>
      </c>
      <c r="AF169" s="171">
        <f t="shared" si="8"/>
        <v>0</v>
      </c>
      <c r="AG169" s="171">
        <f t="shared" si="9"/>
        <v>0</v>
      </c>
      <c r="AH169" s="171">
        <f t="shared" si="10"/>
        <v>0</v>
      </c>
      <c r="AJ169" s="158">
        <f>+UE!F166</f>
        <v>0</v>
      </c>
      <c r="AK169" s="172">
        <f>+UE!G166</f>
        <v>0</v>
      </c>
      <c r="AL169" s="172">
        <f>+UE!H166</f>
        <v>0</v>
      </c>
    </row>
    <row r="170" spans="2:38">
      <c r="B170" s="37" t="str">
        <f>UE!B167</f>
        <v>UE163</v>
      </c>
      <c r="C170" s="162" t="str">
        <f>"" &amp; UE!C167</f>
        <v/>
      </c>
      <c r="D170" s="171">
        <f>UE!I167</f>
        <v>0</v>
      </c>
      <c r="E170" s="171">
        <f>IF(UE!I167=0,0,VLOOKUP(UE!I167,Caracteristicas!$B$36:$C$40,2))</f>
        <v>0</v>
      </c>
      <c r="F170" s="171">
        <f>E170*IF(UE!$F167=0,0,VLOOKUP(UE!$F167,Parametros!$B$6:$K$12,4,FALSE))</f>
        <v>0</v>
      </c>
      <c r="G170" s="171">
        <f>E170*IF(UE!$F167=0,0,VLOOKUP(UE!$F167,Parametros!$B$6:$K$12,6,FALSE))</f>
        <v>0</v>
      </c>
      <c r="H170" s="171">
        <f>UE!J167</f>
        <v>0</v>
      </c>
      <c r="I170" s="171">
        <f>IF(UE!J167=0,0,VLOOKUP(UE!J167,Caracteristicas!$B$36:$D$40,3))</f>
        <v>0</v>
      </c>
      <c r="J170" s="171">
        <f>I170*IF(UE!$F167=0,0,VLOOKUP(UE!$F167,Parametros!$B$6:$K$12,4,FALSE))</f>
        <v>0</v>
      </c>
      <c r="K170" s="171">
        <f>I170*IF(UE!$F167=0,0,VLOOKUP(UE!$F167,Parametros!$B$6:$K$12,6,FALSE))</f>
        <v>0</v>
      </c>
      <c r="L170" s="171">
        <f>UE!K167</f>
        <v>0</v>
      </c>
      <c r="M170" s="171">
        <f>IF(UE!K167=0,0,VLOOKUP(UE!K167,Caracteristicas!$B$36:$E$40,4))</f>
        <v>0</v>
      </c>
      <c r="N170" s="171">
        <f>M170*IF(UE!$F167=0,0,VLOOKUP(UE!$F167,Parametros!$B$6:$K$12,4,FALSE))</f>
        <v>0</v>
      </c>
      <c r="O170" s="171">
        <f>M170*IF(UE!$F167=0,0,VLOOKUP(UE!$F167,Parametros!$B$6:$K$12,6,FALSE))</f>
        <v>0</v>
      </c>
      <c r="P170" s="171">
        <f>UE!L167</f>
        <v>0</v>
      </c>
      <c r="Q170" s="171">
        <f>IF(UE!L167=0,0,VLOOKUP(UE!L167,Caracteristicas!$B$36:$H$40,5))</f>
        <v>0</v>
      </c>
      <c r="R170" s="171">
        <f>Q170*IF(UE!$F167=0,0,VLOOKUP(UE!$F167,Parametros!$B$6:$K$12,4,FALSE))</f>
        <v>0</v>
      </c>
      <c r="S170" s="171">
        <f>Q170*IF(UE!$F167=0,0,VLOOKUP(UE!$F167,Parametros!$B$6:$K$12,6,FALSE))</f>
        <v>0</v>
      </c>
      <c r="T170" s="171">
        <f>UE!M167</f>
        <v>0</v>
      </c>
      <c r="U170" s="171">
        <f>IF(UE!M167=0,0,VLOOKUP(UE!M167,Caracteristicas!$B$36:$H$40,6))</f>
        <v>0</v>
      </c>
      <c r="V170" s="171">
        <f>U170*IF(UE!$F167=0,0,VLOOKUP(UE!$F167,Parametros!$B$6:$K$12,4,FALSE))</f>
        <v>0</v>
      </c>
      <c r="W170" s="171">
        <f>U170*IF(UE!$F167=0,0,VLOOKUP(UE!$F167,Parametros!$B$6:$K$12,6,FALSE))</f>
        <v>0</v>
      </c>
      <c r="X170" s="171">
        <f>UE!N167</f>
        <v>0</v>
      </c>
      <c r="Y170" s="171">
        <f>IF(UE!N167=0,0,VLOOKUP(UE!N167,Caracteristicas!$B$36:$H$40,7))</f>
        <v>0</v>
      </c>
      <c r="Z170" s="171">
        <f>Y170*IF(UE!$F167=0,0,VLOOKUP(UE!$F167,Parametros!$B$6:$K$12,4,FALSE))</f>
        <v>0</v>
      </c>
      <c r="AA170" s="171">
        <f>Y170*IF(UE!$F167=0,0,VLOOKUP(UE!$F167,Parametros!$B$6:$K$12,6,FALSE))</f>
        <v>0</v>
      </c>
      <c r="AB170" s="171">
        <f>UE!O167</f>
        <v>0</v>
      </c>
      <c r="AC170" s="171">
        <f>IF(UE!O167=0,0,VLOOKUP(UE!O167,Caracteristicas!$B$36:$I$40,8))</f>
        <v>0</v>
      </c>
      <c r="AD170" s="171">
        <f>AC170*IF(UE!$F167=0,0,VLOOKUP(UE!$F167,Parametros!$B$6:$K$12,4,FALSE))</f>
        <v>0</v>
      </c>
      <c r="AE170" s="171">
        <f>AC170*IF(UE!$F167=0,0,VLOOKUP(UE!$F167,Parametros!$B$6:$K$12,6,FALSE))</f>
        <v>0</v>
      </c>
      <c r="AF170" s="171">
        <f t="shared" si="8"/>
        <v>0</v>
      </c>
      <c r="AG170" s="171">
        <f t="shared" si="9"/>
        <v>0</v>
      </c>
      <c r="AH170" s="171">
        <f t="shared" si="10"/>
        <v>0</v>
      </c>
      <c r="AJ170" s="158">
        <f>+UE!F167</f>
        <v>0</v>
      </c>
      <c r="AK170" s="172">
        <f>+UE!G167</f>
        <v>0</v>
      </c>
      <c r="AL170" s="172">
        <f>+UE!H167</f>
        <v>0</v>
      </c>
    </row>
    <row r="171" spans="2:38">
      <c r="B171" s="37" t="str">
        <f>UE!B168</f>
        <v>UE164</v>
      </c>
      <c r="C171" s="162" t="str">
        <f>"" &amp; UE!C168</f>
        <v/>
      </c>
      <c r="D171" s="171">
        <f>UE!I168</f>
        <v>0</v>
      </c>
      <c r="E171" s="171">
        <f>IF(UE!I168=0,0,VLOOKUP(UE!I168,Caracteristicas!$B$36:$C$40,2))</f>
        <v>0</v>
      </c>
      <c r="F171" s="171">
        <f>E171*IF(UE!$F168=0,0,VLOOKUP(UE!$F168,Parametros!$B$6:$K$12,4,FALSE))</f>
        <v>0</v>
      </c>
      <c r="G171" s="171">
        <f>E171*IF(UE!$F168=0,0,VLOOKUP(UE!$F168,Parametros!$B$6:$K$12,6,FALSE))</f>
        <v>0</v>
      </c>
      <c r="H171" s="171">
        <f>UE!J168</f>
        <v>0</v>
      </c>
      <c r="I171" s="171">
        <f>IF(UE!J168=0,0,VLOOKUP(UE!J168,Caracteristicas!$B$36:$D$40,3))</f>
        <v>0</v>
      </c>
      <c r="J171" s="171">
        <f>I171*IF(UE!$F168=0,0,VLOOKUP(UE!$F168,Parametros!$B$6:$K$12,4,FALSE))</f>
        <v>0</v>
      </c>
      <c r="K171" s="171">
        <f>I171*IF(UE!$F168=0,0,VLOOKUP(UE!$F168,Parametros!$B$6:$K$12,6,FALSE))</f>
        <v>0</v>
      </c>
      <c r="L171" s="171">
        <f>UE!K168</f>
        <v>0</v>
      </c>
      <c r="M171" s="171">
        <f>IF(UE!K168=0,0,VLOOKUP(UE!K168,Caracteristicas!$B$36:$E$40,4))</f>
        <v>0</v>
      </c>
      <c r="N171" s="171">
        <f>M171*IF(UE!$F168=0,0,VLOOKUP(UE!$F168,Parametros!$B$6:$K$12,4,FALSE))</f>
        <v>0</v>
      </c>
      <c r="O171" s="171">
        <f>M171*IF(UE!$F168=0,0,VLOOKUP(UE!$F168,Parametros!$B$6:$K$12,6,FALSE))</f>
        <v>0</v>
      </c>
      <c r="P171" s="171">
        <f>UE!L168</f>
        <v>0</v>
      </c>
      <c r="Q171" s="171">
        <f>IF(UE!L168=0,0,VLOOKUP(UE!L168,Caracteristicas!$B$36:$H$40,5))</f>
        <v>0</v>
      </c>
      <c r="R171" s="171">
        <f>Q171*IF(UE!$F168=0,0,VLOOKUP(UE!$F168,Parametros!$B$6:$K$12,4,FALSE))</f>
        <v>0</v>
      </c>
      <c r="S171" s="171">
        <f>Q171*IF(UE!$F168=0,0,VLOOKUP(UE!$F168,Parametros!$B$6:$K$12,6,FALSE))</f>
        <v>0</v>
      </c>
      <c r="T171" s="171">
        <f>UE!M168</f>
        <v>0</v>
      </c>
      <c r="U171" s="171">
        <f>IF(UE!M168=0,0,VLOOKUP(UE!M168,Caracteristicas!$B$36:$H$40,6))</f>
        <v>0</v>
      </c>
      <c r="V171" s="171">
        <f>U171*IF(UE!$F168=0,0,VLOOKUP(UE!$F168,Parametros!$B$6:$K$12,4,FALSE))</f>
        <v>0</v>
      </c>
      <c r="W171" s="171">
        <f>U171*IF(UE!$F168=0,0,VLOOKUP(UE!$F168,Parametros!$B$6:$K$12,6,FALSE))</f>
        <v>0</v>
      </c>
      <c r="X171" s="171">
        <f>UE!N168</f>
        <v>0</v>
      </c>
      <c r="Y171" s="171">
        <f>IF(UE!N168=0,0,VLOOKUP(UE!N168,Caracteristicas!$B$36:$H$40,7))</f>
        <v>0</v>
      </c>
      <c r="Z171" s="171">
        <f>Y171*IF(UE!$F168=0,0,VLOOKUP(UE!$F168,Parametros!$B$6:$K$12,4,FALSE))</f>
        <v>0</v>
      </c>
      <c r="AA171" s="171">
        <f>Y171*IF(UE!$F168=0,0,VLOOKUP(UE!$F168,Parametros!$B$6:$K$12,6,FALSE))</f>
        <v>0</v>
      </c>
      <c r="AB171" s="171">
        <f>UE!O168</f>
        <v>0</v>
      </c>
      <c r="AC171" s="171">
        <f>IF(UE!O168=0,0,VLOOKUP(UE!O168,Caracteristicas!$B$36:$I$40,8))</f>
        <v>0</v>
      </c>
      <c r="AD171" s="171">
        <f>AC171*IF(UE!$F168=0,0,VLOOKUP(UE!$F168,Parametros!$B$6:$K$12,4,FALSE))</f>
        <v>0</v>
      </c>
      <c r="AE171" s="171">
        <f>AC171*IF(UE!$F168=0,0,VLOOKUP(UE!$F168,Parametros!$B$6:$K$12,6,FALSE))</f>
        <v>0</v>
      </c>
      <c r="AF171" s="171">
        <f t="shared" si="8"/>
        <v>0</v>
      </c>
      <c r="AG171" s="171">
        <f t="shared" si="9"/>
        <v>0</v>
      </c>
      <c r="AH171" s="171">
        <f t="shared" si="10"/>
        <v>0</v>
      </c>
      <c r="AJ171" s="158">
        <f>+UE!F168</f>
        <v>0</v>
      </c>
      <c r="AK171" s="172">
        <f>+UE!G168</f>
        <v>0</v>
      </c>
      <c r="AL171" s="172">
        <f>+UE!H168</f>
        <v>0</v>
      </c>
    </row>
    <row r="172" spans="2:38">
      <c r="B172" s="37" t="str">
        <f>UE!B169</f>
        <v>UE165</v>
      </c>
      <c r="C172" s="162" t="str">
        <f>"" &amp; UE!C169</f>
        <v/>
      </c>
      <c r="D172" s="171">
        <f>UE!I169</f>
        <v>0</v>
      </c>
      <c r="E172" s="171">
        <f>IF(UE!I169=0,0,VLOOKUP(UE!I169,Caracteristicas!$B$36:$C$40,2))</f>
        <v>0</v>
      </c>
      <c r="F172" s="171">
        <f>E172*IF(UE!$F169=0,0,VLOOKUP(UE!$F169,Parametros!$B$6:$K$12,4,FALSE))</f>
        <v>0</v>
      </c>
      <c r="G172" s="171">
        <f>E172*IF(UE!$F169=0,0,VLOOKUP(UE!$F169,Parametros!$B$6:$K$12,6,FALSE))</f>
        <v>0</v>
      </c>
      <c r="H172" s="171">
        <f>UE!J169</f>
        <v>0</v>
      </c>
      <c r="I172" s="171">
        <f>IF(UE!J169=0,0,VLOOKUP(UE!J169,Caracteristicas!$B$36:$D$40,3))</f>
        <v>0</v>
      </c>
      <c r="J172" s="171">
        <f>I172*IF(UE!$F169=0,0,VLOOKUP(UE!$F169,Parametros!$B$6:$K$12,4,FALSE))</f>
        <v>0</v>
      </c>
      <c r="K172" s="171">
        <f>I172*IF(UE!$F169=0,0,VLOOKUP(UE!$F169,Parametros!$B$6:$K$12,6,FALSE))</f>
        <v>0</v>
      </c>
      <c r="L172" s="171">
        <f>UE!K169</f>
        <v>0</v>
      </c>
      <c r="M172" s="171">
        <f>IF(UE!K169=0,0,VLOOKUP(UE!K169,Caracteristicas!$B$36:$E$40,4))</f>
        <v>0</v>
      </c>
      <c r="N172" s="171">
        <f>M172*IF(UE!$F169=0,0,VLOOKUP(UE!$F169,Parametros!$B$6:$K$12,4,FALSE))</f>
        <v>0</v>
      </c>
      <c r="O172" s="171">
        <f>M172*IF(UE!$F169=0,0,VLOOKUP(UE!$F169,Parametros!$B$6:$K$12,6,FALSE))</f>
        <v>0</v>
      </c>
      <c r="P172" s="171">
        <f>UE!L169</f>
        <v>0</v>
      </c>
      <c r="Q172" s="171">
        <f>IF(UE!L169=0,0,VLOOKUP(UE!L169,Caracteristicas!$B$36:$H$40,5))</f>
        <v>0</v>
      </c>
      <c r="R172" s="171">
        <f>Q172*IF(UE!$F169=0,0,VLOOKUP(UE!$F169,Parametros!$B$6:$K$12,4,FALSE))</f>
        <v>0</v>
      </c>
      <c r="S172" s="171">
        <f>Q172*IF(UE!$F169=0,0,VLOOKUP(UE!$F169,Parametros!$B$6:$K$12,6,FALSE))</f>
        <v>0</v>
      </c>
      <c r="T172" s="171">
        <f>UE!M169</f>
        <v>0</v>
      </c>
      <c r="U172" s="171">
        <f>IF(UE!M169=0,0,VLOOKUP(UE!M169,Caracteristicas!$B$36:$H$40,6))</f>
        <v>0</v>
      </c>
      <c r="V172" s="171">
        <f>U172*IF(UE!$F169=0,0,VLOOKUP(UE!$F169,Parametros!$B$6:$K$12,4,FALSE))</f>
        <v>0</v>
      </c>
      <c r="W172" s="171">
        <f>U172*IF(UE!$F169=0,0,VLOOKUP(UE!$F169,Parametros!$B$6:$K$12,6,FALSE))</f>
        <v>0</v>
      </c>
      <c r="X172" s="171">
        <f>UE!N169</f>
        <v>0</v>
      </c>
      <c r="Y172" s="171">
        <f>IF(UE!N169=0,0,VLOOKUP(UE!N169,Caracteristicas!$B$36:$H$40,7))</f>
        <v>0</v>
      </c>
      <c r="Z172" s="171">
        <f>Y172*IF(UE!$F169=0,0,VLOOKUP(UE!$F169,Parametros!$B$6:$K$12,4,FALSE))</f>
        <v>0</v>
      </c>
      <c r="AA172" s="171">
        <f>Y172*IF(UE!$F169=0,0,VLOOKUP(UE!$F169,Parametros!$B$6:$K$12,6,FALSE))</f>
        <v>0</v>
      </c>
      <c r="AB172" s="171">
        <f>UE!O169</f>
        <v>0</v>
      </c>
      <c r="AC172" s="171">
        <f>IF(UE!O169=0,0,VLOOKUP(UE!O169,Caracteristicas!$B$36:$I$40,8))</f>
        <v>0</v>
      </c>
      <c r="AD172" s="171">
        <f>AC172*IF(UE!$F169=0,0,VLOOKUP(UE!$F169,Parametros!$B$6:$K$12,4,FALSE))</f>
        <v>0</v>
      </c>
      <c r="AE172" s="171">
        <f>AC172*IF(UE!$F169=0,0,VLOOKUP(UE!$F169,Parametros!$B$6:$K$12,6,FALSE))</f>
        <v>0</v>
      </c>
      <c r="AF172" s="171">
        <f t="shared" si="8"/>
        <v>0</v>
      </c>
      <c r="AG172" s="171">
        <f t="shared" si="9"/>
        <v>0</v>
      </c>
      <c r="AH172" s="171">
        <f t="shared" si="10"/>
        <v>0</v>
      </c>
      <c r="AJ172" s="158">
        <f>+UE!F169</f>
        <v>0</v>
      </c>
      <c r="AK172" s="172">
        <f>+UE!G169</f>
        <v>0</v>
      </c>
      <c r="AL172" s="172">
        <f>+UE!H169</f>
        <v>0</v>
      </c>
    </row>
    <row r="173" spans="2:38">
      <c r="B173" s="37" t="str">
        <f>UE!B170</f>
        <v>UE166</v>
      </c>
      <c r="C173" s="162" t="str">
        <f>"" &amp; UE!C170</f>
        <v/>
      </c>
      <c r="D173" s="171">
        <f>UE!I170</f>
        <v>0</v>
      </c>
      <c r="E173" s="171">
        <f>IF(UE!I170=0,0,VLOOKUP(UE!I170,Caracteristicas!$B$36:$C$40,2))</f>
        <v>0</v>
      </c>
      <c r="F173" s="171">
        <f>E173*IF(UE!$F170=0,0,VLOOKUP(UE!$F170,Parametros!$B$6:$K$12,4,FALSE))</f>
        <v>0</v>
      </c>
      <c r="G173" s="171">
        <f>E173*IF(UE!$F170=0,0,VLOOKUP(UE!$F170,Parametros!$B$6:$K$12,6,FALSE))</f>
        <v>0</v>
      </c>
      <c r="H173" s="171">
        <f>UE!J170</f>
        <v>0</v>
      </c>
      <c r="I173" s="171">
        <f>IF(UE!J170=0,0,VLOOKUP(UE!J170,Caracteristicas!$B$36:$D$40,3))</f>
        <v>0</v>
      </c>
      <c r="J173" s="171">
        <f>I173*IF(UE!$F170=0,0,VLOOKUP(UE!$F170,Parametros!$B$6:$K$12,4,FALSE))</f>
        <v>0</v>
      </c>
      <c r="K173" s="171">
        <f>I173*IF(UE!$F170=0,0,VLOOKUP(UE!$F170,Parametros!$B$6:$K$12,6,FALSE))</f>
        <v>0</v>
      </c>
      <c r="L173" s="171">
        <f>UE!K170</f>
        <v>0</v>
      </c>
      <c r="M173" s="171">
        <f>IF(UE!K170=0,0,VLOOKUP(UE!K170,Caracteristicas!$B$36:$E$40,4))</f>
        <v>0</v>
      </c>
      <c r="N173" s="171">
        <f>M173*IF(UE!$F170=0,0,VLOOKUP(UE!$F170,Parametros!$B$6:$K$12,4,FALSE))</f>
        <v>0</v>
      </c>
      <c r="O173" s="171">
        <f>M173*IF(UE!$F170=0,0,VLOOKUP(UE!$F170,Parametros!$B$6:$K$12,6,FALSE))</f>
        <v>0</v>
      </c>
      <c r="P173" s="171">
        <f>UE!L170</f>
        <v>0</v>
      </c>
      <c r="Q173" s="171">
        <f>IF(UE!L170=0,0,VLOOKUP(UE!L170,Caracteristicas!$B$36:$H$40,5))</f>
        <v>0</v>
      </c>
      <c r="R173" s="171">
        <f>Q173*IF(UE!$F170=0,0,VLOOKUP(UE!$F170,Parametros!$B$6:$K$12,4,FALSE))</f>
        <v>0</v>
      </c>
      <c r="S173" s="171">
        <f>Q173*IF(UE!$F170=0,0,VLOOKUP(UE!$F170,Parametros!$B$6:$K$12,6,FALSE))</f>
        <v>0</v>
      </c>
      <c r="T173" s="171">
        <f>UE!M170</f>
        <v>0</v>
      </c>
      <c r="U173" s="171">
        <f>IF(UE!M170=0,0,VLOOKUP(UE!M170,Caracteristicas!$B$36:$H$40,6))</f>
        <v>0</v>
      </c>
      <c r="V173" s="171">
        <f>U173*IF(UE!$F170=0,0,VLOOKUP(UE!$F170,Parametros!$B$6:$K$12,4,FALSE))</f>
        <v>0</v>
      </c>
      <c r="W173" s="171">
        <f>U173*IF(UE!$F170=0,0,VLOOKUP(UE!$F170,Parametros!$B$6:$K$12,6,FALSE))</f>
        <v>0</v>
      </c>
      <c r="X173" s="171">
        <f>UE!N170</f>
        <v>0</v>
      </c>
      <c r="Y173" s="171">
        <f>IF(UE!N170=0,0,VLOOKUP(UE!N170,Caracteristicas!$B$36:$H$40,7))</f>
        <v>0</v>
      </c>
      <c r="Z173" s="171">
        <f>Y173*IF(UE!$F170=0,0,VLOOKUP(UE!$F170,Parametros!$B$6:$K$12,4,FALSE))</f>
        <v>0</v>
      </c>
      <c r="AA173" s="171">
        <f>Y173*IF(UE!$F170=0,0,VLOOKUP(UE!$F170,Parametros!$B$6:$K$12,6,FALSE))</f>
        <v>0</v>
      </c>
      <c r="AB173" s="171">
        <f>UE!O170</f>
        <v>0</v>
      </c>
      <c r="AC173" s="171">
        <f>IF(UE!O170=0,0,VLOOKUP(UE!O170,Caracteristicas!$B$36:$I$40,8))</f>
        <v>0</v>
      </c>
      <c r="AD173" s="171">
        <f>AC173*IF(UE!$F170=0,0,VLOOKUP(UE!$F170,Parametros!$B$6:$K$12,4,FALSE))</f>
        <v>0</v>
      </c>
      <c r="AE173" s="171">
        <f>AC173*IF(UE!$F170=0,0,VLOOKUP(UE!$F170,Parametros!$B$6:$K$12,6,FALSE))</f>
        <v>0</v>
      </c>
      <c r="AF173" s="171">
        <f t="shared" si="8"/>
        <v>0</v>
      </c>
      <c r="AG173" s="171">
        <f t="shared" si="9"/>
        <v>0</v>
      </c>
      <c r="AH173" s="171">
        <f t="shared" si="10"/>
        <v>0</v>
      </c>
      <c r="AJ173" s="158">
        <f>+UE!F170</f>
        <v>0</v>
      </c>
      <c r="AK173" s="172">
        <f>+UE!G170</f>
        <v>0</v>
      </c>
      <c r="AL173" s="172">
        <f>+UE!H170</f>
        <v>0</v>
      </c>
    </row>
    <row r="174" spans="2:38">
      <c r="B174" s="37" t="str">
        <f>UE!B171</f>
        <v>UE167</v>
      </c>
      <c r="C174" s="162" t="str">
        <f>"" &amp; UE!C171</f>
        <v/>
      </c>
      <c r="D174" s="171">
        <f>UE!I171</f>
        <v>0</v>
      </c>
      <c r="E174" s="171">
        <f>IF(UE!I171=0,0,VLOOKUP(UE!I171,Caracteristicas!$B$36:$C$40,2))</f>
        <v>0</v>
      </c>
      <c r="F174" s="171">
        <f>E174*IF(UE!$F171=0,0,VLOOKUP(UE!$F171,Parametros!$B$6:$K$12,4,FALSE))</f>
        <v>0</v>
      </c>
      <c r="G174" s="171">
        <f>E174*IF(UE!$F171=0,0,VLOOKUP(UE!$F171,Parametros!$B$6:$K$12,6,FALSE))</f>
        <v>0</v>
      </c>
      <c r="H174" s="171">
        <f>UE!J171</f>
        <v>0</v>
      </c>
      <c r="I174" s="171">
        <f>IF(UE!J171=0,0,VLOOKUP(UE!J171,Caracteristicas!$B$36:$D$40,3))</f>
        <v>0</v>
      </c>
      <c r="J174" s="171">
        <f>I174*IF(UE!$F171=0,0,VLOOKUP(UE!$F171,Parametros!$B$6:$K$12,4,FALSE))</f>
        <v>0</v>
      </c>
      <c r="K174" s="171">
        <f>I174*IF(UE!$F171=0,0,VLOOKUP(UE!$F171,Parametros!$B$6:$K$12,6,FALSE))</f>
        <v>0</v>
      </c>
      <c r="L174" s="171">
        <f>UE!K171</f>
        <v>0</v>
      </c>
      <c r="M174" s="171">
        <f>IF(UE!K171=0,0,VLOOKUP(UE!K171,Caracteristicas!$B$36:$E$40,4))</f>
        <v>0</v>
      </c>
      <c r="N174" s="171">
        <f>M174*IF(UE!$F171=0,0,VLOOKUP(UE!$F171,Parametros!$B$6:$K$12,4,FALSE))</f>
        <v>0</v>
      </c>
      <c r="O174" s="171">
        <f>M174*IF(UE!$F171=0,0,VLOOKUP(UE!$F171,Parametros!$B$6:$K$12,6,FALSE))</f>
        <v>0</v>
      </c>
      <c r="P174" s="171">
        <f>UE!L171</f>
        <v>0</v>
      </c>
      <c r="Q174" s="171">
        <f>IF(UE!L171=0,0,VLOOKUP(UE!L171,Caracteristicas!$B$36:$H$40,5))</f>
        <v>0</v>
      </c>
      <c r="R174" s="171">
        <f>Q174*IF(UE!$F171=0,0,VLOOKUP(UE!$F171,Parametros!$B$6:$K$12,4,FALSE))</f>
        <v>0</v>
      </c>
      <c r="S174" s="171">
        <f>Q174*IF(UE!$F171=0,0,VLOOKUP(UE!$F171,Parametros!$B$6:$K$12,6,FALSE))</f>
        <v>0</v>
      </c>
      <c r="T174" s="171">
        <f>UE!M171</f>
        <v>0</v>
      </c>
      <c r="U174" s="171">
        <f>IF(UE!M171=0,0,VLOOKUP(UE!M171,Caracteristicas!$B$36:$H$40,6))</f>
        <v>0</v>
      </c>
      <c r="V174" s="171">
        <f>U174*IF(UE!$F171=0,0,VLOOKUP(UE!$F171,Parametros!$B$6:$K$12,4,FALSE))</f>
        <v>0</v>
      </c>
      <c r="W174" s="171">
        <f>U174*IF(UE!$F171=0,0,VLOOKUP(UE!$F171,Parametros!$B$6:$K$12,6,FALSE))</f>
        <v>0</v>
      </c>
      <c r="X174" s="171">
        <f>UE!N171</f>
        <v>0</v>
      </c>
      <c r="Y174" s="171">
        <f>IF(UE!N171=0,0,VLOOKUP(UE!N171,Caracteristicas!$B$36:$H$40,7))</f>
        <v>0</v>
      </c>
      <c r="Z174" s="171">
        <f>Y174*IF(UE!$F171=0,0,VLOOKUP(UE!$F171,Parametros!$B$6:$K$12,4,FALSE))</f>
        <v>0</v>
      </c>
      <c r="AA174" s="171">
        <f>Y174*IF(UE!$F171=0,0,VLOOKUP(UE!$F171,Parametros!$B$6:$K$12,6,FALSE))</f>
        <v>0</v>
      </c>
      <c r="AB174" s="171">
        <f>UE!O171</f>
        <v>0</v>
      </c>
      <c r="AC174" s="171">
        <f>IF(UE!O171=0,0,VLOOKUP(UE!O171,Caracteristicas!$B$36:$I$40,8))</f>
        <v>0</v>
      </c>
      <c r="AD174" s="171">
        <f>AC174*IF(UE!$F171=0,0,VLOOKUP(UE!$F171,Parametros!$B$6:$K$12,4,FALSE))</f>
        <v>0</v>
      </c>
      <c r="AE174" s="171">
        <f>AC174*IF(UE!$F171=0,0,VLOOKUP(UE!$F171,Parametros!$B$6:$K$12,6,FALSE))</f>
        <v>0</v>
      </c>
      <c r="AF174" s="171">
        <f t="shared" si="8"/>
        <v>0</v>
      </c>
      <c r="AG174" s="171">
        <f t="shared" si="9"/>
        <v>0</v>
      </c>
      <c r="AH174" s="171">
        <f t="shared" si="10"/>
        <v>0</v>
      </c>
      <c r="AJ174" s="158">
        <f>+UE!F171</f>
        <v>0</v>
      </c>
      <c r="AK174" s="172">
        <f>+UE!G171</f>
        <v>0</v>
      </c>
      <c r="AL174" s="172">
        <f>+UE!H171</f>
        <v>0</v>
      </c>
    </row>
    <row r="175" spans="2:38">
      <c r="B175" s="37" t="str">
        <f>UE!B172</f>
        <v>UE168</v>
      </c>
      <c r="C175" s="162" t="str">
        <f>"" &amp; UE!C172</f>
        <v/>
      </c>
      <c r="D175" s="171">
        <f>UE!I172</f>
        <v>0</v>
      </c>
      <c r="E175" s="171">
        <f>IF(UE!I172=0,0,VLOOKUP(UE!I172,Caracteristicas!$B$36:$C$40,2))</f>
        <v>0</v>
      </c>
      <c r="F175" s="171">
        <f>E175*IF(UE!$F172=0,0,VLOOKUP(UE!$F172,Parametros!$B$6:$K$12,4,FALSE))</f>
        <v>0</v>
      </c>
      <c r="G175" s="171">
        <f>E175*IF(UE!$F172=0,0,VLOOKUP(UE!$F172,Parametros!$B$6:$K$12,6,FALSE))</f>
        <v>0</v>
      </c>
      <c r="H175" s="171">
        <f>UE!J172</f>
        <v>0</v>
      </c>
      <c r="I175" s="171">
        <f>IF(UE!J172=0,0,VLOOKUP(UE!J172,Caracteristicas!$B$36:$D$40,3))</f>
        <v>0</v>
      </c>
      <c r="J175" s="171">
        <f>I175*IF(UE!$F172=0,0,VLOOKUP(UE!$F172,Parametros!$B$6:$K$12,4,FALSE))</f>
        <v>0</v>
      </c>
      <c r="K175" s="171">
        <f>I175*IF(UE!$F172=0,0,VLOOKUP(UE!$F172,Parametros!$B$6:$K$12,6,FALSE))</f>
        <v>0</v>
      </c>
      <c r="L175" s="171">
        <f>UE!K172</f>
        <v>0</v>
      </c>
      <c r="M175" s="171">
        <f>IF(UE!K172=0,0,VLOOKUP(UE!K172,Caracteristicas!$B$36:$E$40,4))</f>
        <v>0</v>
      </c>
      <c r="N175" s="171">
        <f>M175*IF(UE!$F172=0,0,VLOOKUP(UE!$F172,Parametros!$B$6:$K$12,4,FALSE))</f>
        <v>0</v>
      </c>
      <c r="O175" s="171">
        <f>M175*IF(UE!$F172=0,0,VLOOKUP(UE!$F172,Parametros!$B$6:$K$12,6,FALSE))</f>
        <v>0</v>
      </c>
      <c r="P175" s="171">
        <f>UE!L172</f>
        <v>0</v>
      </c>
      <c r="Q175" s="171">
        <f>IF(UE!L172=0,0,VLOOKUP(UE!L172,Caracteristicas!$B$36:$H$40,5))</f>
        <v>0</v>
      </c>
      <c r="R175" s="171">
        <f>Q175*IF(UE!$F172=0,0,VLOOKUP(UE!$F172,Parametros!$B$6:$K$12,4,FALSE))</f>
        <v>0</v>
      </c>
      <c r="S175" s="171">
        <f>Q175*IF(UE!$F172=0,0,VLOOKUP(UE!$F172,Parametros!$B$6:$K$12,6,FALSE))</f>
        <v>0</v>
      </c>
      <c r="T175" s="171">
        <f>UE!M172</f>
        <v>0</v>
      </c>
      <c r="U175" s="171">
        <f>IF(UE!M172=0,0,VLOOKUP(UE!M172,Caracteristicas!$B$36:$H$40,6))</f>
        <v>0</v>
      </c>
      <c r="V175" s="171">
        <f>U175*IF(UE!$F172=0,0,VLOOKUP(UE!$F172,Parametros!$B$6:$K$12,4,FALSE))</f>
        <v>0</v>
      </c>
      <c r="W175" s="171">
        <f>U175*IF(UE!$F172=0,0,VLOOKUP(UE!$F172,Parametros!$B$6:$K$12,6,FALSE))</f>
        <v>0</v>
      </c>
      <c r="X175" s="171">
        <f>UE!N172</f>
        <v>0</v>
      </c>
      <c r="Y175" s="171">
        <f>IF(UE!N172=0,0,VLOOKUP(UE!N172,Caracteristicas!$B$36:$H$40,7))</f>
        <v>0</v>
      </c>
      <c r="Z175" s="171">
        <f>Y175*IF(UE!$F172=0,0,VLOOKUP(UE!$F172,Parametros!$B$6:$K$12,4,FALSE))</f>
        <v>0</v>
      </c>
      <c r="AA175" s="171">
        <f>Y175*IF(UE!$F172=0,0,VLOOKUP(UE!$F172,Parametros!$B$6:$K$12,6,FALSE))</f>
        <v>0</v>
      </c>
      <c r="AB175" s="171">
        <f>UE!O172</f>
        <v>0</v>
      </c>
      <c r="AC175" s="171">
        <f>IF(UE!O172=0,0,VLOOKUP(UE!O172,Caracteristicas!$B$36:$I$40,8))</f>
        <v>0</v>
      </c>
      <c r="AD175" s="171">
        <f>AC175*IF(UE!$F172=0,0,VLOOKUP(UE!$F172,Parametros!$B$6:$K$12,4,FALSE))</f>
        <v>0</v>
      </c>
      <c r="AE175" s="171">
        <f>AC175*IF(UE!$F172=0,0,VLOOKUP(UE!$F172,Parametros!$B$6:$K$12,6,FALSE))</f>
        <v>0</v>
      </c>
      <c r="AF175" s="171">
        <f t="shared" si="8"/>
        <v>0</v>
      </c>
      <c r="AG175" s="171">
        <f t="shared" si="9"/>
        <v>0</v>
      </c>
      <c r="AH175" s="171">
        <f t="shared" si="10"/>
        <v>0</v>
      </c>
      <c r="AJ175" s="158">
        <f>+UE!F172</f>
        <v>0</v>
      </c>
      <c r="AK175" s="172">
        <f>+UE!G172</f>
        <v>0</v>
      </c>
      <c r="AL175" s="172">
        <f>+UE!H172</f>
        <v>0</v>
      </c>
    </row>
    <row r="176" spans="2:38">
      <c r="B176" s="37" t="str">
        <f>UE!B173</f>
        <v>UE169</v>
      </c>
      <c r="C176" s="162" t="str">
        <f>"" &amp; UE!C173</f>
        <v/>
      </c>
      <c r="D176" s="171">
        <f>UE!I173</f>
        <v>0</v>
      </c>
      <c r="E176" s="171">
        <f>IF(UE!I173=0,0,VLOOKUP(UE!I173,Caracteristicas!$B$36:$C$40,2))</f>
        <v>0</v>
      </c>
      <c r="F176" s="171">
        <f>E176*IF(UE!$F173=0,0,VLOOKUP(UE!$F173,Parametros!$B$6:$K$12,4,FALSE))</f>
        <v>0</v>
      </c>
      <c r="G176" s="171">
        <f>E176*IF(UE!$F173=0,0,VLOOKUP(UE!$F173,Parametros!$B$6:$K$12,6,FALSE))</f>
        <v>0</v>
      </c>
      <c r="H176" s="171">
        <f>UE!J173</f>
        <v>0</v>
      </c>
      <c r="I176" s="171">
        <f>IF(UE!J173=0,0,VLOOKUP(UE!J173,Caracteristicas!$B$36:$D$40,3))</f>
        <v>0</v>
      </c>
      <c r="J176" s="171">
        <f>I176*IF(UE!$F173=0,0,VLOOKUP(UE!$F173,Parametros!$B$6:$K$12,4,FALSE))</f>
        <v>0</v>
      </c>
      <c r="K176" s="171">
        <f>I176*IF(UE!$F173=0,0,VLOOKUP(UE!$F173,Parametros!$B$6:$K$12,6,FALSE))</f>
        <v>0</v>
      </c>
      <c r="L176" s="171">
        <f>UE!K173</f>
        <v>0</v>
      </c>
      <c r="M176" s="171">
        <f>IF(UE!K173=0,0,VLOOKUP(UE!K173,Caracteristicas!$B$36:$E$40,4))</f>
        <v>0</v>
      </c>
      <c r="N176" s="171">
        <f>M176*IF(UE!$F173=0,0,VLOOKUP(UE!$F173,Parametros!$B$6:$K$12,4,FALSE))</f>
        <v>0</v>
      </c>
      <c r="O176" s="171">
        <f>M176*IF(UE!$F173=0,0,VLOOKUP(UE!$F173,Parametros!$B$6:$K$12,6,FALSE))</f>
        <v>0</v>
      </c>
      <c r="P176" s="171">
        <f>UE!L173</f>
        <v>0</v>
      </c>
      <c r="Q176" s="171">
        <f>IF(UE!L173=0,0,VLOOKUP(UE!L173,Caracteristicas!$B$36:$H$40,5))</f>
        <v>0</v>
      </c>
      <c r="R176" s="171">
        <f>Q176*IF(UE!$F173=0,0,VLOOKUP(UE!$F173,Parametros!$B$6:$K$12,4,FALSE))</f>
        <v>0</v>
      </c>
      <c r="S176" s="171">
        <f>Q176*IF(UE!$F173=0,0,VLOOKUP(UE!$F173,Parametros!$B$6:$K$12,6,FALSE))</f>
        <v>0</v>
      </c>
      <c r="T176" s="171">
        <f>UE!M173</f>
        <v>0</v>
      </c>
      <c r="U176" s="171">
        <f>IF(UE!M173=0,0,VLOOKUP(UE!M173,Caracteristicas!$B$36:$H$40,6))</f>
        <v>0</v>
      </c>
      <c r="V176" s="171">
        <f>U176*IF(UE!$F173=0,0,VLOOKUP(UE!$F173,Parametros!$B$6:$K$12,4,FALSE))</f>
        <v>0</v>
      </c>
      <c r="W176" s="171">
        <f>U176*IF(UE!$F173=0,0,VLOOKUP(UE!$F173,Parametros!$B$6:$K$12,6,FALSE))</f>
        <v>0</v>
      </c>
      <c r="X176" s="171">
        <f>UE!N173</f>
        <v>0</v>
      </c>
      <c r="Y176" s="171">
        <f>IF(UE!N173=0,0,VLOOKUP(UE!N173,Caracteristicas!$B$36:$H$40,7))</f>
        <v>0</v>
      </c>
      <c r="Z176" s="171">
        <f>Y176*IF(UE!$F173=0,0,VLOOKUP(UE!$F173,Parametros!$B$6:$K$12,4,FALSE))</f>
        <v>0</v>
      </c>
      <c r="AA176" s="171">
        <f>Y176*IF(UE!$F173=0,0,VLOOKUP(UE!$F173,Parametros!$B$6:$K$12,6,FALSE))</f>
        <v>0</v>
      </c>
      <c r="AB176" s="171">
        <f>UE!O173</f>
        <v>0</v>
      </c>
      <c r="AC176" s="171">
        <f>IF(UE!O173=0,0,VLOOKUP(UE!O173,Caracteristicas!$B$36:$I$40,8))</f>
        <v>0</v>
      </c>
      <c r="AD176" s="171">
        <f>AC176*IF(UE!$F173=0,0,VLOOKUP(UE!$F173,Parametros!$B$6:$K$12,4,FALSE))</f>
        <v>0</v>
      </c>
      <c r="AE176" s="171">
        <f>AC176*IF(UE!$F173=0,0,VLOOKUP(UE!$F173,Parametros!$B$6:$K$12,6,FALSE))</f>
        <v>0</v>
      </c>
      <c r="AF176" s="171">
        <f t="shared" si="8"/>
        <v>0</v>
      </c>
      <c r="AG176" s="171">
        <f t="shared" si="9"/>
        <v>0</v>
      </c>
      <c r="AH176" s="171">
        <f t="shared" si="10"/>
        <v>0</v>
      </c>
      <c r="AJ176" s="158">
        <f>+UE!F173</f>
        <v>0</v>
      </c>
      <c r="AK176" s="172">
        <f>+UE!G173</f>
        <v>0</v>
      </c>
      <c r="AL176" s="172">
        <f>+UE!H173</f>
        <v>0</v>
      </c>
    </row>
    <row r="177" spans="2:38">
      <c r="B177" s="37" t="str">
        <f>UE!B174</f>
        <v>UE170</v>
      </c>
      <c r="C177" s="162" t="str">
        <f>"" &amp; UE!C174</f>
        <v/>
      </c>
      <c r="D177" s="171">
        <f>UE!I174</f>
        <v>0</v>
      </c>
      <c r="E177" s="171">
        <f>IF(UE!I174=0,0,VLOOKUP(UE!I174,Caracteristicas!$B$36:$C$40,2))</f>
        <v>0</v>
      </c>
      <c r="F177" s="171">
        <f>E177*IF(UE!$F174=0,0,VLOOKUP(UE!$F174,Parametros!$B$6:$K$12,4,FALSE))</f>
        <v>0</v>
      </c>
      <c r="G177" s="171">
        <f>E177*IF(UE!$F174=0,0,VLOOKUP(UE!$F174,Parametros!$B$6:$K$12,6,FALSE))</f>
        <v>0</v>
      </c>
      <c r="H177" s="171">
        <f>UE!J174</f>
        <v>0</v>
      </c>
      <c r="I177" s="171">
        <f>IF(UE!J174=0,0,VLOOKUP(UE!J174,Caracteristicas!$B$36:$D$40,3))</f>
        <v>0</v>
      </c>
      <c r="J177" s="171">
        <f>I177*IF(UE!$F174=0,0,VLOOKUP(UE!$F174,Parametros!$B$6:$K$12,4,FALSE))</f>
        <v>0</v>
      </c>
      <c r="K177" s="171">
        <f>I177*IF(UE!$F174=0,0,VLOOKUP(UE!$F174,Parametros!$B$6:$K$12,6,FALSE))</f>
        <v>0</v>
      </c>
      <c r="L177" s="171">
        <f>UE!K174</f>
        <v>0</v>
      </c>
      <c r="M177" s="171">
        <f>IF(UE!K174=0,0,VLOOKUP(UE!K174,Caracteristicas!$B$36:$E$40,4))</f>
        <v>0</v>
      </c>
      <c r="N177" s="171">
        <f>M177*IF(UE!$F174=0,0,VLOOKUP(UE!$F174,Parametros!$B$6:$K$12,4,FALSE))</f>
        <v>0</v>
      </c>
      <c r="O177" s="171">
        <f>M177*IF(UE!$F174=0,0,VLOOKUP(UE!$F174,Parametros!$B$6:$K$12,6,FALSE))</f>
        <v>0</v>
      </c>
      <c r="P177" s="171">
        <f>UE!L174</f>
        <v>0</v>
      </c>
      <c r="Q177" s="171">
        <f>IF(UE!L174=0,0,VLOOKUP(UE!L174,Caracteristicas!$B$36:$H$40,5))</f>
        <v>0</v>
      </c>
      <c r="R177" s="171">
        <f>Q177*IF(UE!$F174=0,0,VLOOKUP(UE!$F174,Parametros!$B$6:$K$12,4,FALSE))</f>
        <v>0</v>
      </c>
      <c r="S177" s="171">
        <f>Q177*IF(UE!$F174=0,0,VLOOKUP(UE!$F174,Parametros!$B$6:$K$12,6,FALSE))</f>
        <v>0</v>
      </c>
      <c r="T177" s="171">
        <f>UE!M174</f>
        <v>0</v>
      </c>
      <c r="U177" s="171">
        <f>IF(UE!M174=0,0,VLOOKUP(UE!M174,Caracteristicas!$B$36:$H$40,6))</f>
        <v>0</v>
      </c>
      <c r="V177" s="171">
        <f>U177*IF(UE!$F174=0,0,VLOOKUP(UE!$F174,Parametros!$B$6:$K$12,4,FALSE))</f>
        <v>0</v>
      </c>
      <c r="W177" s="171">
        <f>U177*IF(UE!$F174=0,0,VLOOKUP(UE!$F174,Parametros!$B$6:$K$12,6,FALSE))</f>
        <v>0</v>
      </c>
      <c r="X177" s="171">
        <f>UE!N174</f>
        <v>0</v>
      </c>
      <c r="Y177" s="171">
        <f>IF(UE!N174=0,0,VLOOKUP(UE!N174,Caracteristicas!$B$36:$H$40,7))</f>
        <v>0</v>
      </c>
      <c r="Z177" s="171">
        <f>Y177*IF(UE!$F174=0,0,VLOOKUP(UE!$F174,Parametros!$B$6:$K$12,4,FALSE))</f>
        <v>0</v>
      </c>
      <c r="AA177" s="171">
        <f>Y177*IF(UE!$F174=0,0,VLOOKUP(UE!$F174,Parametros!$B$6:$K$12,6,FALSE))</f>
        <v>0</v>
      </c>
      <c r="AB177" s="171">
        <f>UE!O174</f>
        <v>0</v>
      </c>
      <c r="AC177" s="171">
        <f>IF(UE!O174=0,0,VLOOKUP(UE!O174,Caracteristicas!$B$36:$I$40,8))</f>
        <v>0</v>
      </c>
      <c r="AD177" s="171">
        <f>AC177*IF(UE!$F174=0,0,VLOOKUP(UE!$F174,Parametros!$B$6:$K$12,4,FALSE))</f>
        <v>0</v>
      </c>
      <c r="AE177" s="171">
        <f>AC177*IF(UE!$F174=0,0,VLOOKUP(UE!$F174,Parametros!$B$6:$K$12,6,FALSE))</f>
        <v>0</v>
      </c>
      <c r="AF177" s="171">
        <f t="shared" si="8"/>
        <v>0</v>
      </c>
      <c r="AG177" s="171">
        <f t="shared" si="9"/>
        <v>0</v>
      </c>
      <c r="AH177" s="171">
        <f t="shared" si="10"/>
        <v>0</v>
      </c>
      <c r="AJ177" s="158">
        <f>+UE!F174</f>
        <v>0</v>
      </c>
      <c r="AK177" s="172">
        <f>+UE!G174</f>
        <v>0</v>
      </c>
      <c r="AL177" s="172">
        <f>+UE!H174</f>
        <v>0</v>
      </c>
    </row>
    <row r="178" spans="2:38">
      <c r="B178" s="37" t="str">
        <f>UE!B175</f>
        <v>UE171</v>
      </c>
      <c r="C178" s="162" t="str">
        <f>"" &amp; UE!C175</f>
        <v/>
      </c>
      <c r="D178" s="171">
        <f>UE!I175</f>
        <v>0</v>
      </c>
      <c r="E178" s="171">
        <f>IF(UE!I175=0,0,VLOOKUP(UE!I175,Caracteristicas!$B$36:$C$40,2))</f>
        <v>0</v>
      </c>
      <c r="F178" s="171">
        <f>E178*IF(UE!$F175=0,0,VLOOKUP(UE!$F175,Parametros!$B$6:$K$12,4,FALSE))</f>
        <v>0</v>
      </c>
      <c r="G178" s="171">
        <f>E178*IF(UE!$F175=0,0,VLOOKUP(UE!$F175,Parametros!$B$6:$K$12,6,FALSE))</f>
        <v>0</v>
      </c>
      <c r="H178" s="171">
        <f>UE!J175</f>
        <v>0</v>
      </c>
      <c r="I178" s="171">
        <f>IF(UE!J175=0,0,VLOOKUP(UE!J175,Caracteristicas!$B$36:$D$40,3))</f>
        <v>0</v>
      </c>
      <c r="J178" s="171">
        <f>I178*IF(UE!$F175=0,0,VLOOKUP(UE!$F175,Parametros!$B$6:$K$12,4,FALSE))</f>
        <v>0</v>
      </c>
      <c r="K178" s="171">
        <f>I178*IF(UE!$F175=0,0,VLOOKUP(UE!$F175,Parametros!$B$6:$K$12,6,FALSE))</f>
        <v>0</v>
      </c>
      <c r="L178" s="171">
        <f>UE!K175</f>
        <v>0</v>
      </c>
      <c r="M178" s="171">
        <f>IF(UE!K175=0,0,VLOOKUP(UE!K175,Caracteristicas!$B$36:$E$40,4))</f>
        <v>0</v>
      </c>
      <c r="N178" s="171">
        <f>M178*IF(UE!$F175=0,0,VLOOKUP(UE!$F175,Parametros!$B$6:$K$12,4,FALSE))</f>
        <v>0</v>
      </c>
      <c r="O178" s="171">
        <f>M178*IF(UE!$F175=0,0,VLOOKUP(UE!$F175,Parametros!$B$6:$K$12,6,FALSE))</f>
        <v>0</v>
      </c>
      <c r="P178" s="171">
        <f>UE!L175</f>
        <v>0</v>
      </c>
      <c r="Q178" s="171">
        <f>IF(UE!L175=0,0,VLOOKUP(UE!L175,Caracteristicas!$B$36:$H$40,5))</f>
        <v>0</v>
      </c>
      <c r="R178" s="171">
        <f>Q178*IF(UE!$F175=0,0,VLOOKUP(UE!$F175,Parametros!$B$6:$K$12,4,FALSE))</f>
        <v>0</v>
      </c>
      <c r="S178" s="171">
        <f>Q178*IF(UE!$F175=0,0,VLOOKUP(UE!$F175,Parametros!$B$6:$K$12,6,FALSE))</f>
        <v>0</v>
      </c>
      <c r="T178" s="171">
        <f>UE!M175</f>
        <v>0</v>
      </c>
      <c r="U178" s="171">
        <f>IF(UE!M175=0,0,VLOOKUP(UE!M175,Caracteristicas!$B$36:$H$40,6))</f>
        <v>0</v>
      </c>
      <c r="V178" s="171">
        <f>U178*IF(UE!$F175=0,0,VLOOKUP(UE!$F175,Parametros!$B$6:$K$12,4,FALSE))</f>
        <v>0</v>
      </c>
      <c r="W178" s="171">
        <f>U178*IF(UE!$F175=0,0,VLOOKUP(UE!$F175,Parametros!$B$6:$K$12,6,FALSE))</f>
        <v>0</v>
      </c>
      <c r="X178" s="171">
        <f>UE!N175</f>
        <v>0</v>
      </c>
      <c r="Y178" s="171">
        <f>IF(UE!N175=0,0,VLOOKUP(UE!N175,Caracteristicas!$B$36:$H$40,7))</f>
        <v>0</v>
      </c>
      <c r="Z178" s="171">
        <f>Y178*IF(UE!$F175=0,0,VLOOKUP(UE!$F175,Parametros!$B$6:$K$12,4,FALSE))</f>
        <v>0</v>
      </c>
      <c r="AA178" s="171">
        <f>Y178*IF(UE!$F175=0,0,VLOOKUP(UE!$F175,Parametros!$B$6:$K$12,6,FALSE))</f>
        <v>0</v>
      </c>
      <c r="AB178" s="171">
        <f>UE!O175</f>
        <v>0</v>
      </c>
      <c r="AC178" s="171">
        <f>IF(UE!O175=0,0,VLOOKUP(UE!O175,Caracteristicas!$B$36:$I$40,8))</f>
        <v>0</v>
      </c>
      <c r="AD178" s="171">
        <f>AC178*IF(UE!$F175=0,0,VLOOKUP(UE!$F175,Parametros!$B$6:$K$12,4,FALSE))</f>
        <v>0</v>
      </c>
      <c r="AE178" s="171">
        <f>AC178*IF(UE!$F175=0,0,VLOOKUP(UE!$F175,Parametros!$B$6:$K$12,6,FALSE))</f>
        <v>0</v>
      </c>
      <c r="AF178" s="171">
        <f t="shared" si="8"/>
        <v>0</v>
      </c>
      <c r="AG178" s="171">
        <f t="shared" si="9"/>
        <v>0</v>
      </c>
      <c r="AH178" s="171">
        <f t="shared" si="10"/>
        <v>0</v>
      </c>
      <c r="AJ178" s="158">
        <f>+UE!F175</f>
        <v>0</v>
      </c>
      <c r="AK178" s="172">
        <f>+UE!G175</f>
        <v>0</v>
      </c>
      <c r="AL178" s="172">
        <f>+UE!H175</f>
        <v>0</v>
      </c>
    </row>
    <row r="179" spans="2:38">
      <c r="B179" s="37" t="str">
        <f>UE!B176</f>
        <v>UE172</v>
      </c>
      <c r="C179" s="162" t="str">
        <f>"" &amp; UE!C176</f>
        <v/>
      </c>
      <c r="D179" s="171">
        <f>UE!I176</f>
        <v>0</v>
      </c>
      <c r="E179" s="171">
        <f>IF(UE!I176=0,0,VLOOKUP(UE!I176,Caracteristicas!$B$36:$C$40,2))</f>
        <v>0</v>
      </c>
      <c r="F179" s="171">
        <f>E179*IF(UE!$F176=0,0,VLOOKUP(UE!$F176,Parametros!$B$6:$K$12,4,FALSE))</f>
        <v>0</v>
      </c>
      <c r="G179" s="171">
        <f>E179*IF(UE!$F176=0,0,VLOOKUP(UE!$F176,Parametros!$B$6:$K$12,6,FALSE))</f>
        <v>0</v>
      </c>
      <c r="H179" s="171">
        <f>UE!J176</f>
        <v>0</v>
      </c>
      <c r="I179" s="171">
        <f>IF(UE!J176=0,0,VLOOKUP(UE!J176,Caracteristicas!$B$36:$D$40,3))</f>
        <v>0</v>
      </c>
      <c r="J179" s="171">
        <f>I179*IF(UE!$F176=0,0,VLOOKUP(UE!$F176,Parametros!$B$6:$K$12,4,FALSE))</f>
        <v>0</v>
      </c>
      <c r="K179" s="171">
        <f>I179*IF(UE!$F176=0,0,VLOOKUP(UE!$F176,Parametros!$B$6:$K$12,6,FALSE))</f>
        <v>0</v>
      </c>
      <c r="L179" s="171">
        <f>UE!K176</f>
        <v>0</v>
      </c>
      <c r="M179" s="171">
        <f>IF(UE!K176=0,0,VLOOKUP(UE!K176,Caracteristicas!$B$36:$E$40,4))</f>
        <v>0</v>
      </c>
      <c r="N179" s="171">
        <f>M179*IF(UE!$F176=0,0,VLOOKUP(UE!$F176,Parametros!$B$6:$K$12,4,FALSE))</f>
        <v>0</v>
      </c>
      <c r="O179" s="171">
        <f>M179*IF(UE!$F176=0,0,VLOOKUP(UE!$F176,Parametros!$B$6:$K$12,6,FALSE))</f>
        <v>0</v>
      </c>
      <c r="P179" s="171">
        <f>UE!L176</f>
        <v>0</v>
      </c>
      <c r="Q179" s="171">
        <f>IF(UE!L176=0,0,VLOOKUP(UE!L176,Caracteristicas!$B$36:$H$40,5))</f>
        <v>0</v>
      </c>
      <c r="R179" s="171">
        <f>Q179*IF(UE!$F176=0,0,VLOOKUP(UE!$F176,Parametros!$B$6:$K$12,4,FALSE))</f>
        <v>0</v>
      </c>
      <c r="S179" s="171">
        <f>Q179*IF(UE!$F176=0,0,VLOOKUP(UE!$F176,Parametros!$B$6:$K$12,6,FALSE))</f>
        <v>0</v>
      </c>
      <c r="T179" s="171">
        <f>UE!M176</f>
        <v>0</v>
      </c>
      <c r="U179" s="171">
        <f>IF(UE!M176=0,0,VLOOKUP(UE!M176,Caracteristicas!$B$36:$H$40,6))</f>
        <v>0</v>
      </c>
      <c r="V179" s="171">
        <f>U179*IF(UE!$F176=0,0,VLOOKUP(UE!$F176,Parametros!$B$6:$K$12,4,FALSE))</f>
        <v>0</v>
      </c>
      <c r="W179" s="171">
        <f>U179*IF(UE!$F176=0,0,VLOOKUP(UE!$F176,Parametros!$B$6:$K$12,6,FALSE))</f>
        <v>0</v>
      </c>
      <c r="X179" s="171">
        <f>UE!N176</f>
        <v>0</v>
      </c>
      <c r="Y179" s="171">
        <f>IF(UE!N176=0,0,VLOOKUP(UE!N176,Caracteristicas!$B$36:$H$40,7))</f>
        <v>0</v>
      </c>
      <c r="Z179" s="171">
        <f>Y179*IF(UE!$F176=0,0,VLOOKUP(UE!$F176,Parametros!$B$6:$K$12,4,FALSE))</f>
        <v>0</v>
      </c>
      <c r="AA179" s="171">
        <f>Y179*IF(UE!$F176=0,0,VLOOKUP(UE!$F176,Parametros!$B$6:$K$12,6,FALSE))</f>
        <v>0</v>
      </c>
      <c r="AB179" s="171">
        <f>UE!O176</f>
        <v>0</v>
      </c>
      <c r="AC179" s="171">
        <f>IF(UE!O176=0,0,VLOOKUP(UE!O176,Caracteristicas!$B$36:$I$40,8))</f>
        <v>0</v>
      </c>
      <c r="AD179" s="171">
        <f>AC179*IF(UE!$F176=0,0,VLOOKUP(UE!$F176,Parametros!$B$6:$K$12,4,FALSE))</f>
        <v>0</v>
      </c>
      <c r="AE179" s="171">
        <f>AC179*IF(UE!$F176=0,0,VLOOKUP(UE!$F176,Parametros!$B$6:$K$12,6,FALSE))</f>
        <v>0</v>
      </c>
      <c r="AF179" s="171">
        <f t="shared" si="8"/>
        <v>0</v>
      </c>
      <c r="AG179" s="171">
        <f t="shared" si="9"/>
        <v>0</v>
      </c>
      <c r="AH179" s="171">
        <f t="shared" si="10"/>
        <v>0</v>
      </c>
      <c r="AJ179" s="158">
        <f>+UE!F176</f>
        <v>0</v>
      </c>
      <c r="AK179" s="172">
        <f>+UE!G176</f>
        <v>0</v>
      </c>
      <c r="AL179" s="172">
        <f>+UE!H176</f>
        <v>0</v>
      </c>
    </row>
    <row r="180" spans="2:38">
      <c r="B180" s="37" t="str">
        <f>UE!B177</f>
        <v>UE173</v>
      </c>
      <c r="C180" s="162" t="str">
        <f>"" &amp; UE!C177</f>
        <v/>
      </c>
      <c r="D180" s="171">
        <f>UE!I177</f>
        <v>0</v>
      </c>
      <c r="E180" s="171">
        <f>IF(UE!I177=0,0,VLOOKUP(UE!I177,Caracteristicas!$B$36:$C$40,2))</f>
        <v>0</v>
      </c>
      <c r="F180" s="171">
        <f>E180*IF(UE!$F177=0,0,VLOOKUP(UE!$F177,Parametros!$B$6:$K$12,4,FALSE))</f>
        <v>0</v>
      </c>
      <c r="G180" s="171">
        <f>E180*IF(UE!$F177=0,0,VLOOKUP(UE!$F177,Parametros!$B$6:$K$12,6,FALSE))</f>
        <v>0</v>
      </c>
      <c r="H180" s="171">
        <f>UE!J177</f>
        <v>0</v>
      </c>
      <c r="I180" s="171">
        <f>IF(UE!J177=0,0,VLOOKUP(UE!J177,Caracteristicas!$B$36:$D$40,3))</f>
        <v>0</v>
      </c>
      <c r="J180" s="171">
        <f>I180*IF(UE!$F177=0,0,VLOOKUP(UE!$F177,Parametros!$B$6:$K$12,4,FALSE))</f>
        <v>0</v>
      </c>
      <c r="K180" s="171">
        <f>I180*IF(UE!$F177=0,0,VLOOKUP(UE!$F177,Parametros!$B$6:$K$12,6,FALSE))</f>
        <v>0</v>
      </c>
      <c r="L180" s="171">
        <f>UE!K177</f>
        <v>0</v>
      </c>
      <c r="M180" s="171">
        <f>IF(UE!K177=0,0,VLOOKUP(UE!K177,Caracteristicas!$B$36:$E$40,4))</f>
        <v>0</v>
      </c>
      <c r="N180" s="171">
        <f>M180*IF(UE!$F177=0,0,VLOOKUP(UE!$F177,Parametros!$B$6:$K$12,4,FALSE))</f>
        <v>0</v>
      </c>
      <c r="O180" s="171">
        <f>M180*IF(UE!$F177=0,0,VLOOKUP(UE!$F177,Parametros!$B$6:$K$12,6,FALSE))</f>
        <v>0</v>
      </c>
      <c r="P180" s="171">
        <f>UE!L177</f>
        <v>0</v>
      </c>
      <c r="Q180" s="171">
        <f>IF(UE!L177=0,0,VLOOKUP(UE!L177,Caracteristicas!$B$36:$H$40,5))</f>
        <v>0</v>
      </c>
      <c r="R180" s="171">
        <f>Q180*IF(UE!$F177=0,0,VLOOKUP(UE!$F177,Parametros!$B$6:$K$12,4,FALSE))</f>
        <v>0</v>
      </c>
      <c r="S180" s="171">
        <f>Q180*IF(UE!$F177=0,0,VLOOKUP(UE!$F177,Parametros!$B$6:$K$12,6,FALSE))</f>
        <v>0</v>
      </c>
      <c r="T180" s="171">
        <f>UE!M177</f>
        <v>0</v>
      </c>
      <c r="U180" s="171">
        <f>IF(UE!M177=0,0,VLOOKUP(UE!M177,Caracteristicas!$B$36:$H$40,6))</f>
        <v>0</v>
      </c>
      <c r="V180" s="171">
        <f>U180*IF(UE!$F177=0,0,VLOOKUP(UE!$F177,Parametros!$B$6:$K$12,4,FALSE))</f>
        <v>0</v>
      </c>
      <c r="W180" s="171">
        <f>U180*IF(UE!$F177=0,0,VLOOKUP(UE!$F177,Parametros!$B$6:$K$12,6,FALSE))</f>
        <v>0</v>
      </c>
      <c r="X180" s="171">
        <f>UE!N177</f>
        <v>0</v>
      </c>
      <c r="Y180" s="171">
        <f>IF(UE!N177=0,0,VLOOKUP(UE!N177,Caracteristicas!$B$36:$H$40,7))</f>
        <v>0</v>
      </c>
      <c r="Z180" s="171">
        <f>Y180*IF(UE!$F177=0,0,VLOOKUP(UE!$F177,Parametros!$B$6:$K$12,4,FALSE))</f>
        <v>0</v>
      </c>
      <c r="AA180" s="171">
        <f>Y180*IF(UE!$F177=0,0,VLOOKUP(UE!$F177,Parametros!$B$6:$K$12,6,FALSE))</f>
        <v>0</v>
      </c>
      <c r="AB180" s="171">
        <f>UE!O177</f>
        <v>0</v>
      </c>
      <c r="AC180" s="171">
        <f>IF(UE!O177=0,0,VLOOKUP(UE!O177,Caracteristicas!$B$36:$I$40,8))</f>
        <v>0</v>
      </c>
      <c r="AD180" s="171">
        <f>AC180*IF(UE!$F177=0,0,VLOOKUP(UE!$F177,Parametros!$B$6:$K$12,4,FALSE))</f>
        <v>0</v>
      </c>
      <c r="AE180" s="171">
        <f>AC180*IF(UE!$F177=0,0,VLOOKUP(UE!$F177,Parametros!$B$6:$K$12,6,FALSE))</f>
        <v>0</v>
      </c>
      <c r="AF180" s="171">
        <f t="shared" si="8"/>
        <v>0</v>
      </c>
      <c r="AG180" s="171">
        <f t="shared" si="9"/>
        <v>0</v>
      </c>
      <c r="AH180" s="171">
        <f t="shared" si="10"/>
        <v>0</v>
      </c>
      <c r="AJ180" s="158">
        <f>+UE!F177</f>
        <v>0</v>
      </c>
      <c r="AK180" s="172">
        <f>+UE!G177</f>
        <v>0</v>
      </c>
      <c r="AL180" s="172">
        <f>+UE!H177</f>
        <v>0</v>
      </c>
    </row>
    <row r="181" spans="2:38">
      <c r="B181" s="37" t="str">
        <f>UE!B178</f>
        <v>UE174</v>
      </c>
      <c r="C181" s="162" t="str">
        <f>"" &amp; UE!C178</f>
        <v/>
      </c>
      <c r="D181" s="171">
        <f>UE!I178</f>
        <v>0</v>
      </c>
      <c r="E181" s="171">
        <f>IF(UE!I178=0,0,VLOOKUP(UE!I178,Caracteristicas!$B$36:$C$40,2))</f>
        <v>0</v>
      </c>
      <c r="F181" s="171">
        <f>E181*IF(UE!$F178=0,0,VLOOKUP(UE!$F178,Parametros!$B$6:$K$12,4,FALSE))</f>
        <v>0</v>
      </c>
      <c r="G181" s="171">
        <f>E181*IF(UE!$F178=0,0,VLOOKUP(UE!$F178,Parametros!$B$6:$K$12,6,FALSE))</f>
        <v>0</v>
      </c>
      <c r="H181" s="171">
        <f>UE!J178</f>
        <v>0</v>
      </c>
      <c r="I181" s="171">
        <f>IF(UE!J178=0,0,VLOOKUP(UE!J178,Caracteristicas!$B$36:$D$40,3))</f>
        <v>0</v>
      </c>
      <c r="J181" s="171">
        <f>I181*IF(UE!$F178=0,0,VLOOKUP(UE!$F178,Parametros!$B$6:$K$12,4,FALSE))</f>
        <v>0</v>
      </c>
      <c r="K181" s="171">
        <f>I181*IF(UE!$F178=0,0,VLOOKUP(UE!$F178,Parametros!$B$6:$K$12,6,FALSE))</f>
        <v>0</v>
      </c>
      <c r="L181" s="171">
        <f>UE!K178</f>
        <v>0</v>
      </c>
      <c r="M181" s="171">
        <f>IF(UE!K178=0,0,VLOOKUP(UE!K178,Caracteristicas!$B$36:$E$40,4))</f>
        <v>0</v>
      </c>
      <c r="N181" s="171">
        <f>M181*IF(UE!$F178=0,0,VLOOKUP(UE!$F178,Parametros!$B$6:$K$12,4,FALSE))</f>
        <v>0</v>
      </c>
      <c r="O181" s="171">
        <f>M181*IF(UE!$F178=0,0,VLOOKUP(UE!$F178,Parametros!$B$6:$K$12,6,FALSE))</f>
        <v>0</v>
      </c>
      <c r="P181" s="171">
        <f>UE!L178</f>
        <v>0</v>
      </c>
      <c r="Q181" s="171">
        <f>IF(UE!L178=0,0,VLOOKUP(UE!L178,Caracteristicas!$B$36:$H$40,5))</f>
        <v>0</v>
      </c>
      <c r="R181" s="171">
        <f>Q181*IF(UE!$F178=0,0,VLOOKUP(UE!$F178,Parametros!$B$6:$K$12,4,FALSE))</f>
        <v>0</v>
      </c>
      <c r="S181" s="171">
        <f>Q181*IF(UE!$F178=0,0,VLOOKUP(UE!$F178,Parametros!$B$6:$K$12,6,FALSE))</f>
        <v>0</v>
      </c>
      <c r="T181" s="171">
        <f>UE!M178</f>
        <v>0</v>
      </c>
      <c r="U181" s="171">
        <f>IF(UE!M178=0,0,VLOOKUP(UE!M178,Caracteristicas!$B$36:$H$40,6))</f>
        <v>0</v>
      </c>
      <c r="V181" s="171">
        <f>U181*IF(UE!$F178=0,0,VLOOKUP(UE!$F178,Parametros!$B$6:$K$12,4,FALSE))</f>
        <v>0</v>
      </c>
      <c r="W181" s="171">
        <f>U181*IF(UE!$F178=0,0,VLOOKUP(UE!$F178,Parametros!$B$6:$K$12,6,FALSE))</f>
        <v>0</v>
      </c>
      <c r="X181" s="171">
        <f>UE!N178</f>
        <v>0</v>
      </c>
      <c r="Y181" s="171">
        <f>IF(UE!N178=0,0,VLOOKUP(UE!N178,Caracteristicas!$B$36:$H$40,7))</f>
        <v>0</v>
      </c>
      <c r="Z181" s="171">
        <f>Y181*IF(UE!$F178=0,0,VLOOKUP(UE!$F178,Parametros!$B$6:$K$12,4,FALSE))</f>
        <v>0</v>
      </c>
      <c r="AA181" s="171">
        <f>Y181*IF(UE!$F178=0,0,VLOOKUP(UE!$F178,Parametros!$B$6:$K$12,6,FALSE))</f>
        <v>0</v>
      </c>
      <c r="AB181" s="171">
        <f>UE!O178</f>
        <v>0</v>
      </c>
      <c r="AC181" s="171">
        <f>IF(UE!O178=0,0,VLOOKUP(UE!O178,Caracteristicas!$B$36:$I$40,8))</f>
        <v>0</v>
      </c>
      <c r="AD181" s="171">
        <f>AC181*IF(UE!$F178=0,0,VLOOKUP(UE!$F178,Parametros!$B$6:$K$12,4,FALSE))</f>
        <v>0</v>
      </c>
      <c r="AE181" s="171">
        <f>AC181*IF(UE!$F178=0,0,VLOOKUP(UE!$F178,Parametros!$B$6:$K$12,6,FALSE))</f>
        <v>0</v>
      </c>
      <c r="AF181" s="171">
        <f t="shared" si="8"/>
        <v>0</v>
      </c>
      <c r="AG181" s="171">
        <f t="shared" si="9"/>
        <v>0</v>
      </c>
      <c r="AH181" s="171">
        <f t="shared" si="10"/>
        <v>0</v>
      </c>
      <c r="AJ181" s="158">
        <f>+UE!F178</f>
        <v>0</v>
      </c>
      <c r="AK181" s="172">
        <f>+UE!G178</f>
        <v>0</v>
      </c>
      <c r="AL181" s="172">
        <f>+UE!H178</f>
        <v>0</v>
      </c>
    </row>
    <row r="182" spans="2:38">
      <c r="B182" s="37" t="str">
        <f>UE!B179</f>
        <v>UE175</v>
      </c>
      <c r="C182" s="162" t="str">
        <f>"" &amp; UE!C179</f>
        <v/>
      </c>
      <c r="D182" s="171">
        <f>UE!I179</f>
        <v>0</v>
      </c>
      <c r="E182" s="171">
        <f>IF(UE!I179=0,0,VLOOKUP(UE!I179,Caracteristicas!$B$36:$C$40,2))</f>
        <v>0</v>
      </c>
      <c r="F182" s="171">
        <f>E182*IF(UE!$F179=0,0,VLOOKUP(UE!$F179,Parametros!$B$6:$K$12,4,FALSE))</f>
        <v>0</v>
      </c>
      <c r="G182" s="171">
        <f>E182*IF(UE!$F179=0,0,VLOOKUP(UE!$F179,Parametros!$B$6:$K$12,6,FALSE))</f>
        <v>0</v>
      </c>
      <c r="H182" s="171">
        <f>UE!J179</f>
        <v>0</v>
      </c>
      <c r="I182" s="171">
        <f>IF(UE!J179=0,0,VLOOKUP(UE!J179,Caracteristicas!$B$36:$D$40,3))</f>
        <v>0</v>
      </c>
      <c r="J182" s="171">
        <f>I182*IF(UE!$F179=0,0,VLOOKUP(UE!$F179,Parametros!$B$6:$K$12,4,FALSE))</f>
        <v>0</v>
      </c>
      <c r="K182" s="171">
        <f>I182*IF(UE!$F179=0,0,VLOOKUP(UE!$F179,Parametros!$B$6:$K$12,6,FALSE))</f>
        <v>0</v>
      </c>
      <c r="L182" s="171">
        <f>UE!K179</f>
        <v>0</v>
      </c>
      <c r="M182" s="171">
        <f>IF(UE!K179=0,0,VLOOKUP(UE!K179,Caracteristicas!$B$36:$E$40,4))</f>
        <v>0</v>
      </c>
      <c r="N182" s="171">
        <f>M182*IF(UE!$F179=0,0,VLOOKUP(UE!$F179,Parametros!$B$6:$K$12,4,FALSE))</f>
        <v>0</v>
      </c>
      <c r="O182" s="171">
        <f>M182*IF(UE!$F179=0,0,VLOOKUP(UE!$F179,Parametros!$B$6:$K$12,6,FALSE))</f>
        <v>0</v>
      </c>
      <c r="P182" s="171">
        <f>UE!L179</f>
        <v>0</v>
      </c>
      <c r="Q182" s="171">
        <f>IF(UE!L179=0,0,VLOOKUP(UE!L179,Caracteristicas!$B$36:$H$40,5))</f>
        <v>0</v>
      </c>
      <c r="R182" s="171">
        <f>Q182*IF(UE!$F179=0,0,VLOOKUP(UE!$F179,Parametros!$B$6:$K$12,4,FALSE))</f>
        <v>0</v>
      </c>
      <c r="S182" s="171">
        <f>Q182*IF(UE!$F179=0,0,VLOOKUP(UE!$F179,Parametros!$B$6:$K$12,6,FALSE))</f>
        <v>0</v>
      </c>
      <c r="T182" s="171">
        <f>UE!M179</f>
        <v>0</v>
      </c>
      <c r="U182" s="171">
        <f>IF(UE!M179=0,0,VLOOKUP(UE!M179,Caracteristicas!$B$36:$H$40,6))</f>
        <v>0</v>
      </c>
      <c r="V182" s="171">
        <f>U182*IF(UE!$F179=0,0,VLOOKUP(UE!$F179,Parametros!$B$6:$K$12,4,FALSE))</f>
        <v>0</v>
      </c>
      <c r="W182" s="171">
        <f>U182*IF(UE!$F179=0,0,VLOOKUP(UE!$F179,Parametros!$B$6:$K$12,6,FALSE))</f>
        <v>0</v>
      </c>
      <c r="X182" s="171">
        <f>UE!N179</f>
        <v>0</v>
      </c>
      <c r="Y182" s="171">
        <f>IF(UE!N179=0,0,VLOOKUP(UE!N179,Caracteristicas!$B$36:$H$40,7))</f>
        <v>0</v>
      </c>
      <c r="Z182" s="171">
        <f>Y182*IF(UE!$F179=0,0,VLOOKUP(UE!$F179,Parametros!$B$6:$K$12,4,FALSE))</f>
        <v>0</v>
      </c>
      <c r="AA182" s="171">
        <f>Y182*IF(UE!$F179=0,0,VLOOKUP(UE!$F179,Parametros!$B$6:$K$12,6,FALSE))</f>
        <v>0</v>
      </c>
      <c r="AB182" s="171">
        <f>UE!O179</f>
        <v>0</v>
      </c>
      <c r="AC182" s="171">
        <f>IF(UE!O179=0,0,VLOOKUP(UE!O179,Caracteristicas!$B$36:$I$40,8))</f>
        <v>0</v>
      </c>
      <c r="AD182" s="171">
        <f>AC182*IF(UE!$F179=0,0,VLOOKUP(UE!$F179,Parametros!$B$6:$K$12,4,FALSE))</f>
        <v>0</v>
      </c>
      <c r="AE182" s="171">
        <f>AC182*IF(UE!$F179=0,0,VLOOKUP(UE!$F179,Parametros!$B$6:$K$12,6,FALSE))</f>
        <v>0</v>
      </c>
      <c r="AF182" s="171">
        <f t="shared" si="8"/>
        <v>0</v>
      </c>
      <c r="AG182" s="171">
        <f t="shared" si="9"/>
        <v>0</v>
      </c>
      <c r="AH182" s="171">
        <f t="shared" si="10"/>
        <v>0</v>
      </c>
      <c r="AJ182" s="158">
        <f>+UE!F179</f>
        <v>0</v>
      </c>
      <c r="AK182" s="172">
        <f>+UE!G179</f>
        <v>0</v>
      </c>
      <c r="AL182" s="172">
        <f>+UE!H179</f>
        <v>0</v>
      </c>
    </row>
    <row r="183" spans="2:38">
      <c r="B183" s="37" t="str">
        <f>UE!B180</f>
        <v>UE176</v>
      </c>
      <c r="C183" s="162" t="str">
        <f>"" &amp; UE!C180</f>
        <v/>
      </c>
      <c r="D183" s="171">
        <f>UE!I180</f>
        <v>0</v>
      </c>
      <c r="E183" s="171">
        <f>IF(UE!I180=0,0,VLOOKUP(UE!I180,Caracteristicas!$B$36:$C$40,2))</f>
        <v>0</v>
      </c>
      <c r="F183" s="171">
        <f>E183*IF(UE!$F180=0,0,VLOOKUP(UE!$F180,Parametros!$B$6:$K$12,4,FALSE))</f>
        <v>0</v>
      </c>
      <c r="G183" s="171">
        <f>E183*IF(UE!$F180=0,0,VLOOKUP(UE!$F180,Parametros!$B$6:$K$12,6,FALSE))</f>
        <v>0</v>
      </c>
      <c r="H183" s="171">
        <f>UE!J180</f>
        <v>0</v>
      </c>
      <c r="I183" s="171">
        <f>IF(UE!J180=0,0,VLOOKUP(UE!J180,Caracteristicas!$B$36:$D$40,3))</f>
        <v>0</v>
      </c>
      <c r="J183" s="171">
        <f>I183*IF(UE!$F180=0,0,VLOOKUP(UE!$F180,Parametros!$B$6:$K$12,4,FALSE))</f>
        <v>0</v>
      </c>
      <c r="K183" s="171">
        <f>I183*IF(UE!$F180=0,0,VLOOKUP(UE!$F180,Parametros!$B$6:$K$12,6,FALSE))</f>
        <v>0</v>
      </c>
      <c r="L183" s="171">
        <f>UE!K180</f>
        <v>0</v>
      </c>
      <c r="M183" s="171">
        <f>IF(UE!K180=0,0,VLOOKUP(UE!K180,Caracteristicas!$B$36:$E$40,4))</f>
        <v>0</v>
      </c>
      <c r="N183" s="171">
        <f>M183*IF(UE!$F180=0,0,VLOOKUP(UE!$F180,Parametros!$B$6:$K$12,4,FALSE))</f>
        <v>0</v>
      </c>
      <c r="O183" s="171">
        <f>M183*IF(UE!$F180=0,0,VLOOKUP(UE!$F180,Parametros!$B$6:$K$12,6,FALSE))</f>
        <v>0</v>
      </c>
      <c r="P183" s="171">
        <f>UE!L180</f>
        <v>0</v>
      </c>
      <c r="Q183" s="171">
        <f>IF(UE!L180=0,0,VLOOKUP(UE!L180,Caracteristicas!$B$36:$H$40,5))</f>
        <v>0</v>
      </c>
      <c r="R183" s="171">
        <f>Q183*IF(UE!$F180=0,0,VLOOKUP(UE!$F180,Parametros!$B$6:$K$12,4,FALSE))</f>
        <v>0</v>
      </c>
      <c r="S183" s="171">
        <f>Q183*IF(UE!$F180=0,0,VLOOKUP(UE!$F180,Parametros!$B$6:$K$12,6,FALSE))</f>
        <v>0</v>
      </c>
      <c r="T183" s="171">
        <f>UE!M180</f>
        <v>0</v>
      </c>
      <c r="U183" s="171">
        <f>IF(UE!M180=0,0,VLOOKUP(UE!M180,Caracteristicas!$B$36:$H$40,6))</f>
        <v>0</v>
      </c>
      <c r="V183" s="171">
        <f>U183*IF(UE!$F180=0,0,VLOOKUP(UE!$F180,Parametros!$B$6:$K$12,4,FALSE))</f>
        <v>0</v>
      </c>
      <c r="W183" s="171">
        <f>U183*IF(UE!$F180=0,0,VLOOKUP(UE!$F180,Parametros!$B$6:$K$12,6,FALSE))</f>
        <v>0</v>
      </c>
      <c r="X183" s="171">
        <f>UE!N180</f>
        <v>0</v>
      </c>
      <c r="Y183" s="171">
        <f>IF(UE!N180=0,0,VLOOKUP(UE!N180,Caracteristicas!$B$36:$H$40,7))</f>
        <v>0</v>
      </c>
      <c r="Z183" s="171">
        <f>Y183*IF(UE!$F180=0,0,VLOOKUP(UE!$F180,Parametros!$B$6:$K$12,4,FALSE))</f>
        <v>0</v>
      </c>
      <c r="AA183" s="171">
        <f>Y183*IF(UE!$F180=0,0,VLOOKUP(UE!$F180,Parametros!$B$6:$K$12,6,FALSE))</f>
        <v>0</v>
      </c>
      <c r="AB183" s="171">
        <f>UE!O180</f>
        <v>0</v>
      </c>
      <c r="AC183" s="171">
        <f>IF(UE!O180=0,0,VLOOKUP(UE!O180,Caracteristicas!$B$36:$I$40,8))</f>
        <v>0</v>
      </c>
      <c r="AD183" s="171">
        <f>AC183*IF(UE!$F180=0,0,VLOOKUP(UE!$F180,Parametros!$B$6:$K$12,4,FALSE))</f>
        <v>0</v>
      </c>
      <c r="AE183" s="171">
        <f>AC183*IF(UE!$F180=0,0,VLOOKUP(UE!$F180,Parametros!$B$6:$K$12,6,FALSE))</f>
        <v>0</v>
      </c>
      <c r="AF183" s="171">
        <f t="shared" si="8"/>
        <v>0</v>
      </c>
      <c r="AG183" s="171">
        <f t="shared" si="9"/>
        <v>0</v>
      </c>
      <c r="AH183" s="171">
        <f t="shared" si="10"/>
        <v>0</v>
      </c>
      <c r="AJ183" s="158">
        <f>+UE!F180</f>
        <v>0</v>
      </c>
      <c r="AK183" s="172">
        <f>+UE!G180</f>
        <v>0</v>
      </c>
      <c r="AL183" s="172">
        <f>+UE!H180</f>
        <v>0</v>
      </c>
    </row>
    <row r="184" spans="2:38">
      <c r="B184" s="37" t="str">
        <f>UE!B181</f>
        <v>UE177</v>
      </c>
      <c r="C184" s="162" t="str">
        <f>"" &amp; UE!C181</f>
        <v/>
      </c>
      <c r="D184" s="171">
        <f>UE!I181</f>
        <v>0</v>
      </c>
      <c r="E184" s="171">
        <f>IF(UE!I181=0,0,VLOOKUP(UE!I181,Caracteristicas!$B$36:$C$40,2))</f>
        <v>0</v>
      </c>
      <c r="F184" s="171">
        <f>E184*IF(UE!$F181=0,0,VLOOKUP(UE!$F181,Parametros!$B$6:$K$12,4,FALSE))</f>
        <v>0</v>
      </c>
      <c r="G184" s="171">
        <f>E184*IF(UE!$F181=0,0,VLOOKUP(UE!$F181,Parametros!$B$6:$K$12,6,FALSE))</f>
        <v>0</v>
      </c>
      <c r="H184" s="171">
        <f>UE!J181</f>
        <v>0</v>
      </c>
      <c r="I184" s="171">
        <f>IF(UE!J181=0,0,VLOOKUP(UE!J181,Caracteristicas!$B$36:$D$40,3))</f>
        <v>0</v>
      </c>
      <c r="J184" s="171">
        <f>I184*IF(UE!$F181=0,0,VLOOKUP(UE!$F181,Parametros!$B$6:$K$12,4,FALSE))</f>
        <v>0</v>
      </c>
      <c r="K184" s="171">
        <f>I184*IF(UE!$F181=0,0,VLOOKUP(UE!$F181,Parametros!$B$6:$K$12,6,FALSE))</f>
        <v>0</v>
      </c>
      <c r="L184" s="171">
        <f>UE!K181</f>
        <v>0</v>
      </c>
      <c r="M184" s="171">
        <f>IF(UE!K181=0,0,VLOOKUP(UE!K181,Caracteristicas!$B$36:$E$40,4))</f>
        <v>0</v>
      </c>
      <c r="N184" s="171">
        <f>M184*IF(UE!$F181=0,0,VLOOKUP(UE!$F181,Parametros!$B$6:$K$12,4,FALSE))</f>
        <v>0</v>
      </c>
      <c r="O184" s="171">
        <f>M184*IF(UE!$F181=0,0,VLOOKUP(UE!$F181,Parametros!$B$6:$K$12,6,FALSE))</f>
        <v>0</v>
      </c>
      <c r="P184" s="171">
        <f>UE!L181</f>
        <v>0</v>
      </c>
      <c r="Q184" s="171">
        <f>IF(UE!L181=0,0,VLOOKUP(UE!L181,Caracteristicas!$B$36:$H$40,5))</f>
        <v>0</v>
      </c>
      <c r="R184" s="171">
        <f>Q184*IF(UE!$F181=0,0,VLOOKUP(UE!$F181,Parametros!$B$6:$K$12,4,FALSE))</f>
        <v>0</v>
      </c>
      <c r="S184" s="171">
        <f>Q184*IF(UE!$F181=0,0,VLOOKUP(UE!$F181,Parametros!$B$6:$K$12,6,FALSE))</f>
        <v>0</v>
      </c>
      <c r="T184" s="171">
        <f>UE!M181</f>
        <v>0</v>
      </c>
      <c r="U184" s="171">
        <f>IF(UE!M181=0,0,VLOOKUP(UE!M181,Caracteristicas!$B$36:$H$40,6))</f>
        <v>0</v>
      </c>
      <c r="V184" s="171">
        <f>U184*IF(UE!$F181=0,0,VLOOKUP(UE!$F181,Parametros!$B$6:$K$12,4,FALSE))</f>
        <v>0</v>
      </c>
      <c r="W184" s="171">
        <f>U184*IF(UE!$F181=0,0,VLOOKUP(UE!$F181,Parametros!$B$6:$K$12,6,FALSE))</f>
        <v>0</v>
      </c>
      <c r="X184" s="171">
        <f>UE!N181</f>
        <v>0</v>
      </c>
      <c r="Y184" s="171">
        <f>IF(UE!N181=0,0,VLOOKUP(UE!N181,Caracteristicas!$B$36:$H$40,7))</f>
        <v>0</v>
      </c>
      <c r="Z184" s="171">
        <f>Y184*IF(UE!$F181=0,0,VLOOKUP(UE!$F181,Parametros!$B$6:$K$12,4,FALSE))</f>
        <v>0</v>
      </c>
      <c r="AA184" s="171">
        <f>Y184*IF(UE!$F181=0,0,VLOOKUP(UE!$F181,Parametros!$B$6:$K$12,6,FALSE))</f>
        <v>0</v>
      </c>
      <c r="AB184" s="171">
        <f>UE!O181</f>
        <v>0</v>
      </c>
      <c r="AC184" s="171">
        <f>IF(UE!O181=0,0,VLOOKUP(UE!O181,Caracteristicas!$B$36:$I$40,8))</f>
        <v>0</v>
      </c>
      <c r="AD184" s="171">
        <f>AC184*IF(UE!$F181=0,0,VLOOKUP(UE!$F181,Parametros!$B$6:$K$12,4,FALSE))</f>
        <v>0</v>
      </c>
      <c r="AE184" s="171">
        <f>AC184*IF(UE!$F181=0,0,VLOOKUP(UE!$F181,Parametros!$B$6:$K$12,6,FALSE))</f>
        <v>0</v>
      </c>
      <c r="AF184" s="171">
        <f t="shared" si="8"/>
        <v>0</v>
      </c>
      <c r="AG184" s="171">
        <f t="shared" si="9"/>
        <v>0</v>
      </c>
      <c r="AH184" s="171">
        <f t="shared" si="10"/>
        <v>0</v>
      </c>
      <c r="AJ184" s="158">
        <f>+UE!F181</f>
        <v>0</v>
      </c>
      <c r="AK184" s="172">
        <f>+UE!G181</f>
        <v>0</v>
      </c>
      <c r="AL184" s="172">
        <f>+UE!H181</f>
        <v>0</v>
      </c>
    </row>
    <row r="185" spans="2:38">
      <c r="B185" s="37" t="str">
        <f>UE!B182</f>
        <v>UE178</v>
      </c>
      <c r="C185" s="162" t="str">
        <f>"" &amp; UE!C182</f>
        <v/>
      </c>
      <c r="D185" s="171">
        <f>UE!I182</f>
        <v>0</v>
      </c>
      <c r="E185" s="171">
        <f>IF(UE!I182=0,0,VLOOKUP(UE!I182,Caracteristicas!$B$36:$C$40,2))</f>
        <v>0</v>
      </c>
      <c r="F185" s="171">
        <f>E185*IF(UE!$F182=0,0,VLOOKUP(UE!$F182,Parametros!$B$6:$K$12,4,FALSE))</f>
        <v>0</v>
      </c>
      <c r="G185" s="171">
        <f>E185*IF(UE!$F182=0,0,VLOOKUP(UE!$F182,Parametros!$B$6:$K$12,6,FALSE))</f>
        <v>0</v>
      </c>
      <c r="H185" s="171">
        <f>UE!J182</f>
        <v>0</v>
      </c>
      <c r="I185" s="171">
        <f>IF(UE!J182=0,0,VLOOKUP(UE!J182,Caracteristicas!$B$36:$D$40,3))</f>
        <v>0</v>
      </c>
      <c r="J185" s="171">
        <f>I185*IF(UE!$F182=0,0,VLOOKUP(UE!$F182,Parametros!$B$6:$K$12,4,FALSE))</f>
        <v>0</v>
      </c>
      <c r="K185" s="171">
        <f>I185*IF(UE!$F182=0,0,VLOOKUP(UE!$F182,Parametros!$B$6:$K$12,6,FALSE))</f>
        <v>0</v>
      </c>
      <c r="L185" s="171">
        <f>UE!K182</f>
        <v>0</v>
      </c>
      <c r="M185" s="171">
        <f>IF(UE!K182=0,0,VLOOKUP(UE!K182,Caracteristicas!$B$36:$E$40,4))</f>
        <v>0</v>
      </c>
      <c r="N185" s="171">
        <f>M185*IF(UE!$F182=0,0,VLOOKUP(UE!$F182,Parametros!$B$6:$K$12,4,FALSE))</f>
        <v>0</v>
      </c>
      <c r="O185" s="171">
        <f>M185*IF(UE!$F182=0,0,VLOOKUP(UE!$F182,Parametros!$B$6:$K$12,6,FALSE))</f>
        <v>0</v>
      </c>
      <c r="P185" s="171">
        <f>UE!L182</f>
        <v>0</v>
      </c>
      <c r="Q185" s="171">
        <f>IF(UE!L182=0,0,VLOOKUP(UE!L182,Caracteristicas!$B$36:$H$40,5))</f>
        <v>0</v>
      </c>
      <c r="R185" s="171">
        <f>Q185*IF(UE!$F182=0,0,VLOOKUP(UE!$F182,Parametros!$B$6:$K$12,4,FALSE))</f>
        <v>0</v>
      </c>
      <c r="S185" s="171">
        <f>Q185*IF(UE!$F182=0,0,VLOOKUP(UE!$F182,Parametros!$B$6:$K$12,6,FALSE))</f>
        <v>0</v>
      </c>
      <c r="T185" s="171">
        <f>UE!M182</f>
        <v>0</v>
      </c>
      <c r="U185" s="171">
        <f>IF(UE!M182=0,0,VLOOKUP(UE!M182,Caracteristicas!$B$36:$H$40,6))</f>
        <v>0</v>
      </c>
      <c r="V185" s="171">
        <f>U185*IF(UE!$F182=0,0,VLOOKUP(UE!$F182,Parametros!$B$6:$K$12,4,FALSE))</f>
        <v>0</v>
      </c>
      <c r="W185" s="171">
        <f>U185*IF(UE!$F182=0,0,VLOOKUP(UE!$F182,Parametros!$B$6:$K$12,6,FALSE))</f>
        <v>0</v>
      </c>
      <c r="X185" s="171">
        <f>UE!N182</f>
        <v>0</v>
      </c>
      <c r="Y185" s="171">
        <f>IF(UE!N182=0,0,VLOOKUP(UE!N182,Caracteristicas!$B$36:$H$40,7))</f>
        <v>0</v>
      </c>
      <c r="Z185" s="171">
        <f>Y185*IF(UE!$F182=0,0,VLOOKUP(UE!$F182,Parametros!$B$6:$K$12,4,FALSE))</f>
        <v>0</v>
      </c>
      <c r="AA185" s="171">
        <f>Y185*IF(UE!$F182=0,0,VLOOKUP(UE!$F182,Parametros!$B$6:$K$12,6,FALSE))</f>
        <v>0</v>
      </c>
      <c r="AB185" s="171">
        <f>UE!O182</f>
        <v>0</v>
      </c>
      <c r="AC185" s="171">
        <f>IF(UE!O182=0,0,VLOOKUP(UE!O182,Caracteristicas!$B$36:$I$40,8))</f>
        <v>0</v>
      </c>
      <c r="AD185" s="171">
        <f>AC185*IF(UE!$F182=0,0,VLOOKUP(UE!$F182,Parametros!$B$6:$K$12,4,FALSE))</f>
        <v>0</v>
      </c>
      <c r="AE185" s="171">
        <f>AC185*IF(UE!$F182=0,0,VLOOKUP(UE!$F182,Parametros!$B$6:$K$12,6,FALSE))</f>
        <v>0</v>
      </c>
      <c r="AF185" s="171">
        <f t="shared" si="8"/>
        <v>0</v>
      </c>
      <c r="AG185" s="171">
        <f t="shared" si="9"/>
        <v>0</v>
      </c>
      <c r="AH185" s="171">
        <f t="shared" si="10"/>
        <v>0</v>
      </c>
      <c r="AJ185" s="158">
        <f>+UE!F182</f>
        <v>0</v>
      </c>
      <c r="AK185" s="172">
        <f>+UE!G182</f>
        <v>0</v>
      </c>
      <c r="AL185" s="172">
        <f>+UE!H182</f>
        <v>0</v>
      </c>
    </row>
    <row r="186" spans="2:38">
      <c r="B186" s="37" t="str">
        <f>UE!B183</f>
        <v>UE179</v>
      </c>
      <c r="C186" s="162" t="str">
        <f>"" &amp; UE!C183</f>
        <v/>
      </c>
      <c r="D186" s="171">
        <f>UE!I183</f>
        <v>0</v>
      </c>
      <c r="E186" s="171">
        <f>IF(UE!I183=0,0,VLOOKUP(UE!I183,Caracteristicas!$B$36:$C$40,2))</f>
        <v>0</v>
      </c>
      <c r="F186" s="171">
        <f>E186*IF(UE!$F183=0,0,VLOOKUP(UE!$F183,Parametros!$B$6:$K$12,4,FALSE))</f>
        <v>0</v>
      </c>
      <c r="G186" s="171">
        <f>E186*IF(UE!$F183=0,0,VLOOKUP(UE!$F183,Parametros!$B$6:$K$12,6,FALSE))</f>
        <v>0</v>
      </c>
      <c r="H186" s="171">
        <f>UE!J183</f>
        <v>0</v>
      </c>
      <c r="I186" s="171">
        <f>IF(UE!J183=0,0,VLOOKUP(UE!J183,Caracteristicas!$B$36:$D$40,3))</f>
        <v>0</v>
      </c>
      <c r="J186" s="171">
        <f>I186*IF(UE!$F183=0,0,VLOOKUP(UE!$F183,Parametros!$B$6:$K$12,4,FALSE))</f>
        <v>0</v>
      </c>
      <c r="K186" s="171">
        <f>I186*IF(UE!$F183=0,0,VLOOKUP(UE!$F183,Parametros!$B$6:$K$12,6,FALSE))</f>
        <v>0</v>
      </c>
      <c r="L186" s="171">
        <f>UE!K183</f>
        <v>0</v>
      </c>
      <c r="M186" s="171">
        <f>IF(UE!K183=0,0,VLOOKUP(UE!K183,Caracteristicas!$B$36:$E$40,4))</f>
        <v>0</v>
      </c>
      <c r="N186" s="171">
        <f>M186*IF(UE!$F183=0,0,VLOOKUP(UE!$F183,Parametros!$B$6:$K$12,4,FALSE))</f>
        <v>0</v>
      </c>
      <c r="O186" s="171">
        <f>M186*IF(UE!$F183=0,0,VLOOKUP(UE!$F183,Parametros!$B$6:$K$12,6,FALSE))</f>
        <v>0</v>
      </c>
      <c r="P186" s="171">
        <f>UE!L183</f>
        <v>0</v>
      </c>
      <c r="Q186" s="171">
        <f>IF(UE!L183=0,0,VLOOKUP(UE!L183,Caracteristicas!$B$36:$H$40,5))</f>
        <v>0</v>
      </c>
      <c r="R186" s="171">
        <f>Q186*IF(UE!$F183=0,0,VLOOKUP(UE!$F183,Parametros!$B$6:$K$12,4,FALSE))</f>
        <v>0</v>
      </c>
      <c r="S186" s="171">
        <f>Q186*IF(UE!$F183=0,0,VLOOKUP(UE!$F183,Parametros!$B$6:$K$12,6,FALSE))</f>
        <v>0</v>
      </c>
      <c r="T186" s="171">
        <f>UE!M183</f>
        <v>0</v>
      </c>
      <c r="U186" s="171">
        <f>IF(UE!M183=0,0,VLOOKUP(UE!M183,Caracteristicas!$B$36:$H$40,6))</f>
        <v>0</v>
      </c>
      <c r="V186" s="171">
        <f>U186*IF(UE!$F183=0,0,VLOOKUP(UE!$F183,Parametros!$B$6:$K$12,4,FALSE))</f>
        <v>0</v>
      </c>
      <c r="W186" s="171">
        <f>U186*IF(UE!$F183=0,0,VLOOKUP(UE!$F183,Parametros!$B$6:$K$12,6,FALSE))</f>
        <v>0</v>
      </c>
      <c r="X186" s="171">
        <f>UE!N183</f>
        <v>0</v>
      </c>
      <c r="Y186" s="171">
        <f>IF(UE!N183=0,0,VLOOKUP(UE!N183,Caracteristicas!$B$36:$H$40,7))</f>
        <v>0</v>
      </c>
      <c r="Z186" s="171">
        <f>Y186*IF(UE!$F183=0,0,VLOOKUP(UE!$F183,Parametros!$B$6:$K$12,4,FALSE))</f>
        <v>0</v>
      </c>
      <c r="AA186" s="171">
        <f>Y186*IF(UE!$F183=0,0,VLOOKUP(UE!$F183,Parametros!$B$6:$K$12,6,FALSE))</f>
        <v>0</v>
      </c>
      <c r="AB186" s="171">
        <f>UE!O183</f>
        <v>0</v>
      </c>
      <c r="AC186" s="171">
        <f>IF(UE!O183=0,0,VLOOKUP(UE!O183,Caracteristicas!$B$36:$I$40,8))</f>
        <v>0</v>
      </c>
      <c r="AD186" s="171">
        <f>AC186*IF(UE!$F183=0,0,VLOOKUP(UE!$F183,Parametros!$B$6:$K$12,4,FALSE))</f>
        <v>0</v>
      </c>
      <c r="AE186" s="171">
        <f>AC186*IF(UE!$F183=0,0,VLOOKUP(UE!$F183,Parametros!$B$6:$K$12,6,FALSE))</f>
        <v>0</v>
      </c>
      <c r="AF186" s="171">
        <f t="shared" si="8"/>
        <v>0</v>
      </c>
      <c r="AG186" s="171">
        <f t="shared" si="9"/>
        <v>0</v>
      </c>
      <c r="AH186" s="171">
        <f t="shared" si="10"/>
        <v>0</v>
      </c>
      <c r="AJ186" s="158">
        <f>+UE!F183</f>
        <v>0</v>
      </c>
      <c r="AK186" s="172">
        <f>+UE!G183</f>
        <v>0</v>
      </c>
      <c r="AL186" s="172">
        <f>+UE!H183</f>
        <v>0</v>
      </c>
    </row>
    <row r="187" spans="2:38">
      <c r="B187" s="37" t="str">
        <f>UE!B184</f>
        <v>UE180</v>
      </c>
      <c r="C187" s="162" t="str">
        <f>"" &amp; UE!C184</f>
        <v/>
      </c>
      <c r="D187" s="171">
        <f>UE!I184</f>
        <v>0</v>
      </c>
      <c r="E187" s="171">
        <f>IF(UE!I184=0,0,VLOOKUP(UE!I184,Caracteristicas!$B$36:$C$40,2))</f>
        <v>0</v>
      </c>
      <c r="F187" s="171">
        <f>E187*IF(UE!$F184=0,0,VLOOKUP(UE!$F184,Parametros!$B$6:$K$12,4,FALSE))</f>
        <v>0</v>
      </c>
      <c r="G187" s="171">
        <f>E187*IF(UE!$F184=0,0,VLOOKUP(UE!$F184,Parametros!$B$6:$K$12,6,FALSE))</f>
        <v>0</v>
      </c>
      <c r="H187" s="171">
        <f>UE!J184</f>
        <v>0</v>
      </c>
      <c r="I187" s="171">
        <f>IF(UE!J184=0,0,VLOOKUP(UE!J184,Caracteristicas!$B$36:$D$40,3))</f>
        <v>0</v>
      </c>
      <c r="J187" s="171">
        <f>I187*IF(UE!$F184=0,0,VLOOKUP(UE!$F184,Parametros!$B$6:$K$12,4,FALSE))</f>
        <v>0</v>
      </c>
      <c r="K187" s="171">
        <f>I187*IF(UE!$F184=0,0,VLOOKUP(UE!$F184,Parametros!$B$6:$K$12,6,FALSE))</f>
        <v>0</v>
      </c>
      <c r="L187" s="171">
        <f>UE!K184</f>
        <v>0</v>
      </c>
      <c r="M187" s="171">
        <f>IF(UE!K184=0,0,VLOOKUP(UE!K184,Caracteristicas!$B$36:$E$40,4))</f>
        <v>0</v>
      </c>
      <c r="N187" s="171">
        <f>M187*IF(UE!$F184=0,0,VLOOKUP(UE!$F184,Parametros!$B$6:$K$12,4,FALSE))</f>
        <v>0</v>
      </c>
      <c r="O187" s="171">
        <f>M187*IF(UE!$F184=0,0,VLOOKUP(UE!$F184,Parametros!$B$6:$K$12,6,FALSE))</f>
        <v>0</v>
      </c>
      <c r="P187" s="171">
        <f>UE!L184</f>
        <v>0</v>
      </c>
      <c r="Q187" s="171">
        <f>IF(UE!L184=0,0,VLOOKUP(UE!L184,Caracteristicas!$B$36:$H$40,5))</f>
        <v>0</v>
      </c>
      <c r="R187" s="171">
        <f>Q187*IF(UE!$F184=0,0,VLOOKUP(UE!$F184,Parametros!$B$6:$K$12,4,FALSE))</f>
        <v>0</v>
      </c>
      <c r="S187" s="171">
        <f>Q187*IF(UE!$F184=0,0,VLOOKUP(UE!$F184,Parametros!$B$6:$K$12,6,FALSE))</f>
        <v>0</v>
      </c>
      <c r="T187" s="171">
        <f>UE!M184</f>
        <v>0</v>
      </c>
      <c r="U187" s="171">
        <f>IF(UE!M184=0,0,VLOOKUP(UE!M184,Caracteristicas!$B$36:$H$40,6))</f>
        <v>0</v>
      </c>
      <c r="V187" s="171">
        <f>U187*IF(UE!$F184=0,0,VLOOKUP(UE!$F184,Parametros!$B$6:$K$12,4,FALSE))</f>
        <v>0</v>
      </c>
      <c r="W187" s="171">
        <f>U187*IF(UE!$F184=0,0,VLOOKUP(UE!$F184,Parametros!$B$6:$K$12,6,FALSE))</f>
        <v>0</v>
      </c>
      <c r="X187" s="171">
        <f>UE!N184</f>
        <v>0</v>
      </c>
      <c r="Y187" s="171">
        <f>IF(UE!N184=0,0,VLOOKUP(UE!N184,Caracteristicas!$B$36:$H$40,7))</f>
        <v>0</v>
      </c>
      <c r="Z187" s="171">
        <f>Y187*IF(UE!$F184=0,0,VLOOKUP(UE!$F184,Parametros!$B$6:$K$12,4,FALSE))</f>
        <v>0</v>
      </c>
      <c r="AA187" s="171">
        <f>Y187*IF(UE!$F184=0,0,VLOOKUP(UE!$F184,Parametros!$B$6:$K$12,6,FALSE))</f>
        <v>0</v>
      </c>
      <c r="AB187" s="171">
        <f>UE!O184</f>
        <v>0</v>
      </c>
      <c r="AC187" s="171">
        <f>IF(UE!O184=0,0,VLOOKUP(UE!O184,Caracteristicas!$B$36:$I$40,8))</f>
        <v>0</v>
      </c>
      <c r="AD187" s="171">
        <f>AC187*IF(UE!$F184=0,0,VLOOKUP(UE!$F184,Parametros!$B$6:$K$12,4,FALSE))</f>
        <v>0</v>
      </c>
      <c r="AE187" s="171">
        <f>AC187*IF(UE!$F184=0,0,VLOOKUP(UE!$F184,Parametros!$B$6:$K$12,6,FALSE))</f>
        <v>0</v>
      </c>
      <c r="AF187" s="171">
        <f t="shared" si="8"/>
        <v>0</v>
      </c>
      <c r="AG187" s="171">
        <f t="shared" si="9"/>
        <v>0</v>
      </c>
      <c r="AH187" s="171">
        <f t="shared" si="10"/>
        <v>0</v>
      </c>
      <c r="AJ187" s="158">
        <f>+UE!F184</f>
        <v>0</v>
      </c>
      <c r="AK187" s="172">
        <f>+UE!G184</f>
        <v>0</v>
      </c>
      <c r="AL187" s="172">
        <f>+UE!H184</f>
        <v>0</v>
      </c>
    </row>
    <row r="188" spans="2:38">
      <c r="B188" s="37" t="str">
        <f>UE!B185</f>
        <v>UE181</v>
      </c>
      <c r="C188" s="162" t="str">
        <f>"" &amp; UE!C185</f>
        <v/>
      </c>
      <c r="D188" s="171">
        <f>UE!I185</f>
        <v>0</v>
      </c>
      <c r="E188" s="171">
        <f>IF(UE!I185=0,0,VLOOKUP(UE!I185,Caracteristicas!$B$36:$C$40,2))</f>
        <v>0</v>
      </c>
      <c r="F188" s="171">
        <f>E188*IF(UE!$F185=0,0,VLOOKUP(UE!$F185,Parametros!$B$6:$K$12,4,FALSE))</f>
        <v>0</v>
      </c>
      <c r="G188" s="171">
        <f>E188*IF(UE!$F185=0,0,VLOOKUP(UE!$F185,Parametros!$B$6:$K$12,6,FALSE))</f>
        <v>0</v>
      </c>
      <c r="H188" s="171">
        <f>UE!J185</f>
        <v>0</v>
      </c>
      <c r="I188" s="171">
        <f>IF(UE!J185=0,0,VLOOKUP(UE!J185,Caracteristicas!$B$36:$D$40,3))</f>
        <v>0</v>
      </c>
      <c r="J188" s="171">
        <f>I188*IF(UE!$F185=0,0,VLOOKUP(UE!$F185,Parametros!$B$6:$K$12,4,FALSE))</f>
        <v>0</v>
      </c>
      <c r="K188" s="171">
        <f>I188*IF(UE!$F185=0,0,VLOOKUP(UE!$F185,Parametros!$B$6:$K$12,6,FALSE))</f>
        <v>0</v>
      </c>
      <c r="L188" s="171">
        <f>UE!K185</f>
        <v>0</v>
      </c>
      <c r="M188" s="171">
        <f>IF(UE!K185=0,0,VLOOKUP(UE!K185,Caracteristicas!$B$36:$E$40,4))</f>
        <v>0</v>
      </c>
      <c r="N188" s="171">
        <f>M188*IF(UE!$F185=0,0,VLOOKUP(UE!$F185,Parametros!$B$6:$K$12,4,FALSE))</f>
        <v>0</v>
      </c>
      <c r="O188" s="171">
        <f>M188*IF(UE!$F185=0,0,VLOOKUP(UE!$F185,Parametros!$B$6:$K$12,6,FALSE))</f>
        <v>0</v>
      </c>
      <c r="P188" s="171">
        <f>UE!L185</f>
        <v>0</v>
      </c>
      <c r="Q188" s="171">
        <f>IF(UE!L185=0,0,VLOOKUP(UE!L185,Caracteristicas!$B$36:$H$40,5))</f>
        <v>0</v>
      </c>
      <c r="R188" s="171">
        <f>Q188*IF(UE!$F185=0,0,VLOOKUP(UE!$F185,Parametros!$B$6:$K$12,4,FALSE))</f>
        <v>0</v>
      </c>
      <c r="S188" s="171">
        <f>Q188*IF(UE!$F185=0,0,VLOOKUP(UE!$F185,Parametros!$B$6:$K$12,6,FALSE))</f>
        <v>0</v>
      </c>
      <c r="T188" s="171">
        <f>UE!M185</f>
        <v>0</v>
      </c>
      <c r="U188" s="171">
        <f>IF(UE!M185=0,0,VLOOKUP(UE!M185,Caracteristicas!$B$36:$H$40,6))</f>
        <v>0</v>
      </c>
      <c r="V188" s="171">
        <f>U188*IF(UE!$F185=0,0,VLOOKUP(UE!$F185,Parametros!$B$6:$K$12,4,FALSE))</f>
        <v>0</v>
      </c>
      <c r="W188" s="171">
        <f>U188*IF(UE!$F185=0,0,VLOOKUP(UE!$F185,Parametros!$B$6:$K$12,6,FALSE))</f>
        <v>0</v>
      </c>
      <c r="X188" s="171">
        <f>UE!N185</f>
        <v>0</v>
      </c>
      <c r="Y188" s="171">
        <f>IF(UE!N185=0,0,VLOOKUP(UE!N185,Caracteristicas!$B$36:$H$40,7))</f>
        <v>0</v>
      </c>
      <c r="Z188" s="171">
        <f>Y188*IF(UE!$F185=0,0,VLOOKUP(UE!$F185,Parametros!$B$6:$K$12,4,FALSE))</f>
        <v>0</v>
      </c>
      <c r="AA188" s="171">
        <f>Y188*IF(UE!$F185=0,0,VLOOKUP(UE!$F185,Parametros!$B$6:$K$12,6,FALSE))</f>
        <v>0</v>
      </c>
      <c r="AB188" s="171">
        <f>UE!O185</f>
        <v>0</v>
      </c>
      <c r="AC188" s="171">
        <f>IF(UE!O185=0,0,VLOOKUP(UE!O185,Caracteristicas!$B$36:$I$40,8))</f>
        <v>0</v>
      </c>
      <c r="AD188" s="171">
        <f>AC188*IF(UE!$F185=0,0,VLOOKUP(UE!$F185,Parametros!$B$6:$K$12,4,FALSE))</f>
        <v>0</v>
      </c>
      <c r="AE188" s="171">
        <f>AC188*IF(UE!$F185=0,0,VLOOKUP(UE!$F185,Parametros!$B$6:$K$12,6,FALSE))</f>
        <v>0</v>
      </c>
      <c r="AF188" s="171">
        <f t="shared" si="8"/>
        <v>0</v>
      </c>
      <c r="AG188" s="171">
        <f t="shared" si="9"/>
        <v>0</v>
      </c>
      <c r="AH188" s="171">
        <f t="shared" si="10"/>
        <v>0</v>
      </c>
      <c r="AJ188" s="158">
        <f>+UE!F185</f>
        <v>0</v>
      </c>
      <c r="AK188" s="172">
        <f>+UE!G185</f>
        <v>0</v>
      </c>
      <c r="AL188" s="172">
        <f>+UE!H185</f>
        <v>0</v>
      </c>
    </row>
    <row r="189" spans="2:38">
      <c r="B189" s="37" t="str">
        <f>UE!B186</f>
        <v>UE182</v>
      </c>
      <c r="C189" s="162" t="str">
        <f>"" &amp; UE!C186</f>
        <v/>
      </c>
      <c r="D189" s="171">
        <f>UE!I186</f>
        <v>0</v>
      </c>
      <c r="E189" s="171">
        <f>IF(UE!I186=0,0,VLOOKUP(UE!I186,Caracteristicas!$B$36:$C$40,2))</f>
        <v>0</v>
      </c>
      <c r="F189" s="171">
        <f>E189*IF(UE!$F186=0,0,VLOOKUP(UE!$F186,Parametros!$B$6:$K$12,4,FALSE))</f>
        <v>0</v>
      </c>
      <c r="G189" s="171">
        <f>E189*IF(UE!$F186=0,0,VLOOKUP(UE!$F186,Parametros!$B$6:$K$12,6,FALSE))</f>
        <v>0</v>
      </c>
      <c r="H189" s="171">
        <f>UE!J186</f>
        <v>0</v>
      </c>
      <c r="I189" s="171">
        <f>IF(UE!J186=0,0,VLOOKUP(UE!J186,Caracteristicas!$B$36:$D$40,3))</f>
        <v>0</v>
      </c>
      <c r="J189" s="171">
        <f>I189*IF(UE!$F186=0,0,VLOOKUP(UE!$F186,Parametros!$B$6:$K$12,4,FALSE))</f>
        <v>0</v>
      </c>
      <c r="K189" s="171">
        <f>I189*IF(UE!$F186=0,0,VLOOKUP(UE!$F186,Parametros!$B$6:$K$12,6,FALSE))</f>
        <v>0</v>
      </c>
      <c r="L189" s="171">
        <f>UE!K186</f>
        <v>0</v>
      </c>
      <c r="M189" s="171">
        <f>IF(UE!K186=0,0,VLOOKUP(UE!K186,Caracteristicas!$B$36:$E$40,4))</f>
        <v>0</v>
      </c>
      <c r="N189" s="171">
        <f>M189*IF(UE!$F186=0,0,VLOOKUP(UE!$F186,Parametros!$B$6:$K$12,4,FALSE))</f>
        <v>0</v>
      </c>
      <c r="O189" s="171">
        <f>M189*IF(UE!$F186=0,0,VLOOKUP(UE!$F186,Parametros!$B$6:$K$12,6,FALSE))</f>
        <v>0</v>
      </c>
      <c r="P189" s="171">
        <f>UE!L186</f>
        <v>0</v>
      </c>
      <c r="Q189" s="171">
        <f>IF(UE!L186=0,0,VLOOKUP(UE!L186,Caracteristicas!$B$36:$H$40,5))</f>
        <v>0</v>
      </c>
      <c r="R189" s="171">
        <f>Q189*IF(UE!$F186=0,0,VLOOKUP(UE!$F186,Parametros!$B$6:$K$12,4,FALSE))</f>
        <v>0</v>
      </c>
      <c r="S189" s="171">
        <f>Q189*IF(UE!$F186=0,0,VLOOKUP(UE!$F186,Parametros!$B$6:$K$12,6,FALSE))</f>
        <v>0</v>
      </c>
      <c r="T189" s="171">
        <f>UE!M186</f>
        <v>0</v>
      </c>
      <c r="U189" s="171">
        <f>IF(UE!M186=0,0,VLOOKUP(UE!M186,Caracteristicas!$B$36:$H$40,6))</f>
        <v>0</v>
      </c>
      <c r="V189" s="171">
        <f>U189*IF(UE!$F186=0,0,VLOOKUP(UE!$F186,Parametros!$B$6:$K$12,4,FALSE))</f>
        <v>0</v>
      </c>
      <c r="W189" s="171">
        <f>U189*IF(UE!$F186=0,0,VLOOKUP(UE!$F186,Parametros!$B$6:$K$12,6,FALSE))</f>
        <v>0</v>
      </c>
      <c r="X189" s="171">
        <f>UE!N186</f>
        <v>0</v>
      </c>
      <c r="Y189" s="171">
        <f>IF(UE!N186=0,0,VLOOKUP(UE!N186,Caracteristicas!$B$36:$H$40,7))</f>
        <v>0</v>
      </c>
      <c r="Z189" s="171">
        <f>Y189*IF(UE!$F186=0,0,VLOOKUP(UE!$F186,Parametros!$B$6:$K$12,4,FALSE))</f>
        <v>0</v>
      </c>
      <c r="AA189" s="171">
        <f>Y189*IF(UE!$F186=0,0,VLOOKUP(UE!$F186,Parametros!$B$6:$K$12,6,FALSE))</f>
        <v>0</v>
      </c>
      <c r="AB189" s="171">
        <f>UE!O186</f>
        <v>0</v>
      </c>
      <c r="AC189" s="171">
        <f>IF(UE!O186=0,0,VLOOKUP(UE!O186,Caracteristicas!$B$36:$I$40,8))</f>
        <v>0</v>
      </c>
      <c r="AD189" s="171">
        <f>AC189*IF(UE!$F186=0,0,VLOOKUP(UE!$F186,Parametros!$B$6:$K$12,4,FALSE))</f>
        <v>0</v>
      </c>
      <c r="AE189" s="171">
        <f>AC189*IF(UE!$F186=0,0,VLOOKUP(UE!$F186,Parametros!$B$6:$K$12,6,FALSE))</f>
        <v>0</v>
      </c>
      <c r="AF189" s="171">
        <f t="shared" si="8"/>
        <v>0</v>
      </c>
      <c r="AG189" s="171">
        <f t="shared" si="9"/>
        <v>0</v>
      </c>
      <c r="AH189" s="171">
        <f t="shared" si="10"/>
        <v>0</v>
      </c>
      <c r="AJ189" s="158">
        <f>+UE!F186</f>
        <v>0</v>
      </c>
      <c r="AK189" s="172">
        <f>+UE!G186</f>
        <v>0</v>
      </c>
      <c r="AL189" s="172">
        <f>+UE!H186</f>
        <v>0</v>
      </c>
    </row>
    <row r="190" spans="2:38">
      <c r="B190" s="37" t="str">
        <f>UE!B187</f>
        <v>UE183</v>
      </c>
      <c r="C190" s="162" t="str">
        <f>"" &amp; UE!C187</f>
        <v/>
      </c>
      <c r="D190" s="171">
        <f>UE!I187</f>
        <v>0</v>
      </c>
      <c r="E190" s="171">
        <f>IF(UE!I187=0,0,VLOOKUP(UE!I187,Caracteristicas!$B$36:$C$40,2))</f>
        <v>0</v>
      </c>
      <c r="F190" s="171">
        <f>E190*IF(UE!$F187=0,0,VLOOKUP(UE!$F187,Parametros!$B$6:$K$12,4,FALSE))</f>
        <v>0</v>
      </c>
      <c r="G190" s="171">
        <f>E190*IF(UE!$F187=0,0,VLOOKUP(UE!$F187,Parametros!$B$6:$K$12,6,FALSE))</f>
        <v>0</v>
      </c>
      <c r="H190" s="171">
        <f>UE!J187</f>
        <v>0</v>
      </c>
      <c r="I190" s="171">
        <f>IF(UE!J187=0,0,VLOOKUP(UE!J187,Caracteristicas!$B$36:$D$40,3))</f>
        <v>0</v>
      </c>
      <c r="J190" s="171">
        <f>I190*IF(UE!$F187=0,0,VLOOKUP(UE!$F187,Parametros!$B$6:$K$12,4,FALSE))</f>
        <v>0</v>
      </c>
      <c r="K190" s="171">
        <f>I190*IF(UE!$F187=0,0,VLOOKUP(UE!$F187,Parametros!$B$6:$K$12,6,FALSE))</f>
        <v>0</v>
      </c>
      <c r="L190" s="171">
        <f>UE!K187</f>
        <v>0</v>
      </c>
      <c r="M190" s="171">
        <f>IF(UE!K187=0,0,VLOOKUP(UE!K187,Caracteristicas!$B$36:$E$40,4))</f>
        <v>0</v>
      </c>
      <c r="N190" s="171">
        <f>M190*IF(UE!$F187=0,0,VLOOKUP(UE!$F187,Parametros!$B$6:$K$12,4,FALSE))</f>
        <v>0</v>
      </c>
      <c r="O190" s="171">
        <f>M190*IF(UE!$F187=0,0,VLOOKUP(UE!$F187,Parametros!$B$6:$K$12,6,FALSE))</f>
        <v>0</v>
      </c>
      <c r="P190" s="171">
        <f>UE!L187</f>
        <v>0</v>
      </c>
      <c r="Q190" s="171">
        <f>IF(UE!L187=0,0,VLOOKUP(UE!L187,Caracteristicas!$B$36:$H$40,5))</f>
        <v>0</v>
      </c>
      <c r="R190" s="171">
        <f>Q190*IF(UE!$F187=0,0,VLOOKUP(UE!$F187,Parametros!$B$6:$K$12,4,FALSE))</f>
        <v>0</v>
      </c>
      <c r="S190" s="171">
        <f>Q190*IF(UE!$F187=0,0,VLOOKUP(UE!$F187,Parametros!$B$6:$K$12,6,FALSE))</f>
        <v>0</v>
      </c>
      <c r="T190" s="171">
        <f>UE!M187</f>
        <v>0</v>
      </c>
      <c r="U190" s="171">
        <f>IF(UE!M187=0,0,VLOOKUP(UE!M187,Caracteristicas!$B$36:$H$40,6))</f>
        <v>0</v>
      </c>
      <c r="V190" s="171">
        <f>U190*IF(UE!$F187=0,0,VLOOKUP(UE!$F187,Parametros!$B$6:$K$12,4,FALSE))</f>
        <v>0</v>
      </c>
      <c r="W190" s="171">
        <f>U190*IF(UE!$F187=0,0,VLOOKUP(UE!$F187,Parametros!$B$6:$K$12,6,FALSE))</f>
        <v>0</v>
      </c>
      <c r="X190" s="171">
        <f>UE!N187</f>
        <v>0</v>
      </c>
      <c r="Y190" s="171">
        <f>IF(UE!N187=0,0,VLOOKUP(UE!N187,Caracteristicas!$B$36:$H$40,7))</f>
        <v>0</v>
      </c>
      <c r="Z190" s="171">
        <f>Y190*IF(UE!$F187=0,0,VLOOKUP(UE!$F187,Parametros!$B$6:$K$12,4,FALSE))</f>
        <v>0</v>
      </c>
      <c r="AA190" s="171">
        <f>Y190*IF(UE!$F187=0,0,VLOOKUP(UE!$F187,Parametros!$B$6:$K$12,6,FALSE))</f>
        <v>0</v>
      </c>
      <c r="AB190" s="171">
        <f>UE!O187</f>
        <v>0</v>
      </c>
      <c r="AC190" s="171">
        <f>IF(UE!O187=0,0,VLOOKUP(UE!O187,Caracteristicas!$B$36:$I$40,8))</f>
        <v>0</v>
      </c>
      <c r="AD190" s="171">
        <f>AC190*IF(UE!$F187=0,0,VLOOKUP(UE!$F187,Parametros!$B$6:$K$12,4,FALSE))</f>
        <v>0</v>
      </c>
      <c r="AE190" s="171">
        <f>AC190*IF(UE!$F187=0,0,VLOOKUP(UE!$F187,Parametros!$B$6:$K$12,6,FALSE))</f>
        <v>0</v>
      </c>
      <c r="AF190" s="171">
        <f t="shared" si="8"/>
        <v>0</v>
      </c>
      <c r="AG190" s="171">
        <f t="shared" si="9"/>
        <v>0</v>
      </c>
      <c r="AH190" s="171">
        <f t="shared" si="10"/>
        <v>0</v>
      </c>
      <c r="AJ190" s="158">
        <f>+UE!F187</f>
        <v>0</v>
      </c>
      <c r="AK190" s="172">
        <f>+UE!G187</f>
        <v>0</v>
      </c>
      <c r="AL190" s="172">
        <f>+UE!H187</f>
        <v>0</v>
      </c>
    </row>
    <row r="191" spans="2:38">
      <c r="B191" s="37" t="str">
        <f>UE!B188</f>
        <v>UE184</v>
      </c>
      <c r="C191" s="162" t="str">
        <f>"" &amp; UE!C188</f>
        <v/>
      </c>
      <c r="D191" s="171">
        <f>UE!I188</f>
        <v>0</v>
      </c>
      <c r="E191" s="171">
        <f>IF(UE!I188=0,0,VLOOKUP(UE!I188,Caracteristicas!$B$36:$C$40,2))</f>
        <v>0</v>
      </c>
      <c r="F191" s="171">
        <f>E191*IF(UE!$F188=0,0,VLOOKUP(UE!$F188,Parametros!$B$6:$K$12,4,FALSE))</f>
        <v>0</v>
      </c>
      <c r="G191" s="171">
        <f>E191*IF(UE!$F188=0,0,VLOOKUP(UE!$F188,Parametros!$B$6:$K$12,6,FALSE))</f>
        <v>0</v>
      </c>
      <c r="H191" s="171">
        <f>UE!J188</f>
        <v>0</v>
      </c>
      <c r="I191" s="171">
        <f>IF(UE!J188=0,0,VLOOKUP(UE!J188,Caracteristicas!$B$36:$D$40,3))</f>
        <v>0</v>
      </c>
      <c r="J191" s="171">
        <f>I191*IF(UE!$F188=0,0,VLOOKUP(UE!$F188,Parametros!$B$6:$K$12,4,FALSE))</f>
        <v>0</v>
      </c>
      <c r="K191" s="171">
        <f>I191*IF(UE!$F188=0,0,VLOOKUP(UE!$F188,Parametros!$B$6:$K$12,6,FALSE))</f>
        <v>0</v>
      </c>
      <c r="L191" s="171">
        <f>UE!K188</f>
        <v>0</v>
      </c>
      <c r="M191" s="171">
        <f>IF(UE!K188=0,0,VLOOKUP(UE!K188,Caracteristicas!$B$36:$E$40,4))</f>
        <v>0</v>
      </c>
      <c r="N191" s="171">
        <f>M191*IF(UE!$F188=0,0,VLOOKUP(UE!$F188,Parametros!$B$6:$K$12,4,FALSE))</f>
        <v>0</v>
      </c>
      <c r="O191" s="171">
        <f>M191*IF(UE!$F188=0,0,VLOOKUP(UE!$F188,Parametros!$B$6:$K$12,6,FALSE))</f>
        <v>0</v>
      </c>
      <c r="P191" s="171">
        <f>UE!L188</f>
        <v>0</v>
      </c>
      <c r="Q191" s="171">
        <f>IF(UE!L188=0,0,VLOOKUP(UE!L188,Caracteristicas!$B$36:$H$40,5))</f>
        <v>0</v>
      </c>
      <c r="R191" s="171">
        <f>Q191*IF(UE!$F188=0,0,VLOOKUP(UE!$F188,Parametros!$B$6:$K$12,4,FALSE))</f>
        <v>0</v>
      </c>
      <c r="S191" s="171">
        <f>Q191*IF(UE!$F188=0,0,VLOOKUP(UE!$F188,Parametros!$B$6:$K$12,6,FALSE))</f>
        <v>0</v>
      </c>
      <c r="T191" s="171">
        <f>UE!M188</f>
        <v>0</v>
      </c>
      <c r="U191" s="171">
        <f>IF(UE!M188=0,0,VLOOKUP(UE!M188,Caracteristicas!$B$36:$H$40,6))</f>
        <v>0</v>
      </c>
      <c r="V191" s="171">
        <f>U191*IF(UE!$F188=0,0,VLOOKUP(UE!$F188,Parametros!$B$6:$K$12,4,FALSE))</f>
        <v>0</v>
      </c>
      <c r="W191" s="171">
        <f>U191*IF(UE!$F188=0,0,VLOOKUP(UE!$F188,Parametros!$B$6:$K$12,6,FALSE))</f>
        <v>0</v>
      </c>
      <c r="X191" s="171">
        <f>UE!N188</f>
        <v>0</v>
      </c>
      <c r="Y191" s="171">
        <f>IF(UE!N188=0,0,VLOOKUP(UE!N188,Caracteristicas!$B$36:$H$40,7))</f>
        <v>0</v>
      </c>
      <c r="Z191" s="171">
        <f>Y191*IF(UE!$F188=0,0,VLOOKUP(UE!$F188,Parametros!$B$6:$K$12,4,FALSE))</f>
        <v>0</v>
      </c>
      <c r="AA191" s="171">
        <f>Y191*IF(UE!$F188=0,0,VLOOKUP(UE!$F188,Parametros!$B$6:$K$12,6,FALSE))</f>
        <v>0</v>
      </c>
      <c r="AB191" s="171">
        <f>UE!O188</f>
        <v>0</v>
      </c>
      <c r="AC191" s="171">
        <f>IF(UE!O188=0,0,VLOOKUP(UE!O188,Caracteristicas!$B$36:$I$40,8))</f>
        <v>0</v>
      </c>
      <c r="AD191" s="171">
        <f>AC191*IF(UE!$F188=0,0,VLOOKUP(UE!$F188,Parametros!$B$6:$K$12,4,FALSE))</f>
        <v>0</v>
      </c>
      <c r="AE191" s="171">
        <f>AC191*IF(UE!$F188=0,0,VLOOKUP(UE!$F188,Parametros!$B$6:$K$12,6,FALSE))</f>
        <v>0</v>
      </c>
      <c r="AF191" s="171">
        <f t="shared" si="8"/>
        <v>0</v>
      </c>
      <c r="AG191" s="171">
        <f t="shared" si="9"/>
        <v>0</v>
      </c>
      <c r="AH191" s="171">
        <f t="shared" si="10"/>
        <v>0</v>
      </c>
      <c r="AJ191" s="158">
        <f>+UE!F188</f>
        <v>0</v>
      </c>
      <c r="AK191" s="172">
        <f>+UE!G188</f>
        <v>0</v>
      </c>
      <c r="AL191" s="172">
        <f>+UE!H188</f>
        <v>0</v>
      </c>
    </row>
    <row r="192" spans="2:38">
      <c r="B192" s="37" t="str">
        <f>UE!B189</f>
        <v>UE185</v>
      </c>
      <c r="C192" s="162" t="str">
        <f>"" &amp; UE!C189</f>
        <v/>
      </c>
      <c r="D192" s="171">
        <f>UE!I189</f>
        <v>0</v>
      </c>
      <c r="E192" s="171">
        <f>IF(UE!I189=0,0,VLOOKUP(UE!I189,Caracteristicas!$B$36:$C$40,2))</f>
        <v>0</v>
      </c>
      <c r="F192" s="171">
        <f>E192*IF(UE!$F189=0,0,VLOOKUP(UE!$F189,Parametros!$B$6:$K$12,4,FALSE))</f>
        <v>0</v>
      </c>
      <c r="G192" s="171">
        <f>E192*IF(UE!$F189=0,0,VLOOKUP(UE!$F189,Parametros!$B$6:$K$12,6,FALSE))</f>
        <v>0</v>
      </c>
      <c r="H192" s="171">
        <f>UE!J189</f>
        <v>0</v>
      </c>
      <c r="I192" s="171">
        <f>IF(UE!J189=0,0,VLOOKUP(UE!J189,Caracteristicas!$B$36:$D$40,3))</f>
        <v>0</v>
      </c>
      <c r="J192" s="171">
        <f>I192*IF(UE!$F189=0,0,VLOOKUP(UE!$F189,Parametros!$B$6:$K$12,4,FALSE))</f>
        <v>0</v>
      </c>
      <c r="K192" s="171">
        <f>I192*IF(UE!$F189=0,0,VLOOKUP(UE!$F189,Parametros!$B$6:$K$12,6,FALSE))</f>
        <v>0</v>
      </c>
      <c r="L192" s="171">
        <f>UE!K189</f>
        <v>0</v>
      </c>
      <c r="M192" s="171">
        <f>IF(UE!K189=0,0,VLOOKUP(UE!K189,Caracteristicas!$B$36:$E$40,4))</f>
        <v>0</v>
      </c>
      <c r="N192" s="171">
        <f>M192*IF(UE!$F189=0,0,VLOOKUP(UE!$F189,Parametros!$B$6:$K$12,4,FALSE))</f>
        <v>0</v>
      </c>
      <c r="O192" s="171">
        <f>M192*IF(UE!$F189=0,0,VLOOKUP(UE!$F189,Parametros!$B$6:$K$12,6,FALSE))</f>
        <v>0</v>
      </c>
      <c r="P192" s="171">
        <f>UE!L189</f>
        <v>0</v>
      </c>
      <c r="Q192" s="171">
        <f>IF(UE!L189=0,0,VLOOKUP(UE!L189,Caracteristicas!$B$36:$H$40,5))</f>
        <v>0</v>
      </c>
      <c r="R192" s="171">
        <f>Q192*IF(UE!$F189=0,0,VLOOKUP(UE!$F189,Parametros!$B$6:$K$12,4,FALSE))</f>
        <v>0</v>
      </c>
      <c r="S192" s="171">
        <f>Q192*IF(UE!$F189=0,0,VLOOKUP(UE!$F189,Parametros!$B$6:$K$12,6,FALSE))</f>
        <v>0</v>
      </c>
      <c r="T192" s="171">
        <f>UE!M189</f>
        <v>0</v>
      </c>
      <c r="U192" s="171">
        <f>IF(UE!M189=0,0,VLOOKUP(UE!M189,Caracteristicas!$B$36:$H$40,6))</f>
        <v>0</v>
      </c>
      <c r="V192" s="171">
        <f>U192*IF(UE!$F189=0,0,VLOOKUP(UE!$F189,Parametros!$B$6:$K$12,4,FALSE))</f>
        <v>0</v>
      </c>
      <c r="W192" s="171">
        <f>U192*IF(UE!$F189=0,0,VLOOKUP(UE!$F189,Parametros!$B$6:$K$12,6,FALSE))</f>
        <v>0</v>
      </c>
      <c r="X192" s="171">
        <f>UE!N189</f>
        <v>0</v>
      </c>
      <c r="Y192" s="171">
        <f>IF(UE!N189=0,0,VLOOKUP(UE!N189,Caracteristicas!$B$36:$H$40,7))</f>
        <v>0</v>
      </c>
      <c r="Z192" s="171">
        <f>Y192*IF(UE!$F189=0,0,VLOOKUP(UE!$F189,Parametros!$B$6:$K$12,4,FALSE))</f>
        <v>0</v>
      </c>
      <c r="AA192" s="171">
        <f>Y192*IF(UE!$F189=0,0,VLOOKUP(UE!$F189,Parametros!$B$6:$K$12,6,FALSE))</f>
        <v>0</v>
      </c>
      <c r="AB192" s="171">
        <f>UE!O189</f>
        <v>0</v>
      </c>
      <c r="AC192" s="171">
        <f>IF(UE!O189=0,0,VLOOKUP(UE!O189,Caracteristicas!$B$36:$I$40,8))</f>
        <v>0</v>
      </c>
      <c r="AD192" s="171">
        <f>AC192*IF(UE!$F189=0,0,VLOOKUP(UE!$F189,Parametros!$B$6:$K$12,4,FALSE))</f>
        <v>0</v>
      </c>
      <c r="AE192" s="171">
        <f>AC192*IF(UE!$F189=0,0,VLOOKUP(UE!$F189,Parametros!$B$6:$K$12,6,FALSE))</f>
        <v>0</v>
      </c>
      <c r="AF192" s="171">
        <f t="shared" si="8"/>
        <v>0</v>
      </c>
      <c r="AG192" s="171">
        <f t="shared" si="9"/>
        <v>0</v>
      </c>
      <c r="AH192" s="171">
        <f t="shared" si="10"/>
        <v>0</v>
      </c>
      <c r="AJ192" s="158">
        <f>+UE!F189</f>
        <v>0</v>
      </c>
      <c r="AK192" s="172">
        <f>+UE!G189</f>
        <v>0</v>
      </c>
      <c r="AL192" s="172">
        <f>+UE!H189</f>
        <v>0</v>
      </c>
    </row>
    <row r="193" spans="2:38">
      <c r="B193" s="37" t="str">
        <f>UE!B190</f>
        <v>UE186</v>
      </c>
      <c r="C193" s="162" t="str">
        <f>"" &amp; UE!C190</f>
        <v/>
      </c>
      <c r="D193" s="171">
        <f>UE!I190</f>
        <v>0</v>
      </c>
      <c r="E193" s="171">
        <f>IF(UE!I190=0,0,VLOOKUP(UE!I190,Caracteristicas!$B$36:$C$40,2))</f>
        <v>0</v>
      </c>
      <c r="F193" s="171">
        <f>E193*IF(UE!$F190=0,0,VLOOKUP(UE!$F190,Parametros!$B$6:$K$12,4,FALSE))</f>
        <v>0</v>
      </c>
      <c r="G193" s="171">
        <f>E193*IF(UE!$F190=0,0,VLOOKUP(UE!$F190,Parametros!$B$6:$K$12,6,FALSE))</f>
        <v>0</v>
      </c>
      <c r="H193" s="171">
        <f>UE!J190</f>
        <v>0</v>
      </c>
      <c r="I193" s="171">
        <f>IF(UE!J190=0,0,VLOOKUP(UE!J190,Caracteristicas!$B$36:$D$40,3))</f>
        <v>0</v>
      </c>
      <c r="J193" s="171">
        <f>I193*IF(UE!$F190=0,0,VLOOKUP(UE!$F190,Parametros!$B$6:$K$12,4,FALSE))</f>
        <v>0</v>
      </c>
      <c r="K193" s="171">
        <f>I193*IF(UE!$F190=0,0,VLOOKUP(UE!$F190,Parametros!$B$6:$K$12,6,FALSE))</f>
        <v>0</v>
      </c>
      <c r="L193" s="171">
        <f>UE!K190</f>
        <v>0</v>
      </c>
      <c r="M193" s="171">
        <f>IF(UE!K190=0,0,VLOOKUP(UE!K190,Caracteristicas!$B$36:$E$40,4))</f>
        <v>0</v>
      </c>
      <c r="N193" s="171">
        <f>M193*IF(UE!$F190=0,0,VLOOKUP(UE!$F190,Parametros!$B$6:$K$12,4,FALSE))</f>
        <v>0</v>
      </c>
      <c r="O193" s="171">
        <f>M193*IF(UE!$F190=0,0,VLOOKUP(UE!$F190,Parametros!$B$6:$K$12,6,FALSE))</f>
        <v>0</v>
      </c>
      <c r="P193" s="171">
        <f>UE!L190</f>
        <v>0</v>
      </c>
      <c r="Q193" s="171">
        <f>IF(UE!L190=0,0,VLOOKUP(UE!L190,Caracteristicas!$B$36:$H$40,5))</f>
        <v>0</v>
      </c>
      <c r="R193" s="171">
        <f>Q193*IF(UE!$F190=0,0,VLOOKUP(UE!$F190,Parametros!$B$6:$K$12,4,FALSE))</f>
        <v>0</v>
      </c>
      <c r="S193" s="171">
        <f>Q193*IF(UE!$F190=0,0,VLOOKUP(UE!$F190,Parametros!$B$6:$K$12,6,FALSE))</f>
        <v>0</v>
      </c>
      <c r="T193" s="171">
        <f>UE!M190</f>
        <v>0</v>
      </c>
      <c r="U193" s="171">
        <f>IF(UE!M190=0,0,VLOOKUP(UE!M190,Caracteristicas!$B$36:$H$40,6))</f>
        <v>0</v>
      </c>
      <c r="V193" s="171">
        <f>U193*IF(UE!$F190=0,0,VLOOKUP(UE!$F190,Parametros!$B$6:$K$12,4,FALSE))</f>
        <v>0</v>
      </c>
      <c r="W193" s="171">
        <f>U193*IF(UE!$F190=0,0,VLOOKUP(UE!$F190,Parametros!$B$6:$K$12,6,FALSE))</f>
        <v>0</v>
      </c>
      <c r="X193" s="171">
        <f>UE!N190</f>
        <v>0</v>
      </c>
      <c r="Y193" s="171">
        <f>IF(UE!N190=0,0,VLOOKUP(UE!N190,Caracteristicas!$B$36:$H$40,7))</f>
        <v>0</v>
      </c>
      <c r="Z193" s="171">
        <f>Y193*IF(UE!$F190=0,0,VLOOKUP(UE!$F190,Parametros!$B$6:$K$12,4,FALSE))</f>
        <v>0</v>
      </c>
      <c r="AA193" s="171">
        <f>Y193*IF(UE!$F190=0,0,VLOOKUP(UE!$F190,Parametros!$B$6:$K$12,6,FALSE))</f>
        <v>0</v>
      </c>
      <c r="AB193" s="171">
        <f>UE!O190</f>
        <v>0</v>
      </c>
      <c r="AC193" s="171">
        <f>IF(UE!O190=0,0,VLOOKUP(UE!O190,Caracteristicas!$B$36:$I$40,8))</f>
        <v>0</v>
      </c>
      <c r="AD193" s="171">
        <f>AC193*IF(UE!$F190=0,0,VLOOKUP(UE!$F190,Parametros!$B$6:$K$12,4,FALSE))</f>
        <v>0</v>
      </c>
      <c r="AE193" s="171">
        <f>AC193*IF(UE!$F190=0,0,VLOOKUP(UE!$F190,Parametros!$B$6:$K$12,6,FALSE))</f>
        <v>0</v>
      </c>
      <c r="AF193" s="171">
        <f t="shared" si="8"/>
        <v>0</v>
      </c>
      <c r="AG193" s="171">
        <f t="shared" si="9"/>
        <v>0</v>
      </c>
      <c r="AH193" s="171">
        <f t="shared" si="10"/>
        <v>0</v>
      </c>
      <c r="AJ193" s="158">
        <f>+UE!F190</f>
        <v>0</v>
      </c>
      <c r="AK193" s="172">
        <f>+UE!G190</f>
        <v>0</v>
      </c>
      <c r="AL193" s="172">
        <f>+UE!H190</f>
        <v>0</v>
      </c>
    </row>
    <row r="194" spans="2:38">
      <c r="B194" s="37" t="str">
        <f>UE!B191</f>
        <v>UE187</v>
      </c>
      <c r="C194" s="162" t="str">
        <f>"" &amp; UE!C191</f>
        <v/>
      </c>
      <c r="D194" s="171">
        <f>UE!I191</f>
        <v>0</v>
      </c>
      <c r="E194" s="171">
        <f>IF(UE!I191=0,0,VLOOKUP(UE!I191,Caracteristicas!$B$36:$C$40,2))</f>
        <v>0</v>
      </c>
      <c r="F194" s="171">
        <f>E194*IF(UE!$F191=0,0,VLOOKUP(UE!$F191,Parametros!$B$6:$K$12,4,FALSE))</f>
        <v>0</v>
      </c>
      <c r="G194" s="171">
        <f>E194*IF(UE!$F191=0,0,VLOOKUP(UE!$F191,Parametros!$B$6:$K$12,6,FALSE))</f>
        <v>0</v>
      </c>
      <c r="H194" s="171">
        <f>UE!J191</f>
        <v>0</v>
      </c>
      <c r="I194" s="171">
        <f>IF(UE!J191=0,0,VLOOKUP(UE!J191,Caracteristicas!$B$36:$D$40,3))</f>
        <v>0</v>
      </c>
      <c r="J194" s="171">
        <f>I194*IF(UE!$F191=0,0,VLOOKUP(UE!$F191,Parametros!$B$6:$K$12,4,FALSE))</f>
        <v>0</v>
      </c>
      <c r="K194" s="171">
        <f>I194*IF(UE!$F191=0,0,VLOOKUP(UE!$F191,Parametros!$B$6:$K$12,6,FALSE))</f>
        <v>0</v>
      </c>
      <c r="L194" s="171">
        <f>UE!K191</f>
        <v>0</v>
      </c>
      <c r="M194" s="171">
        <f>IF(UE!K191=0,0,VLOOKUP(UE!K191,Caracteristicas!$B$36:$E$40,4))</f>
        <v>0</v>
      </c>
      <c r="N194" s="171">
        <f>M194*IF(UE!$F191=0,0,VLOOKUP(UE!$F191,Parametros!$B$6:$K$12,4,FALSE))</f>
        <v>0</v>
      </c>
      <c r="O194" s="171">
        <f>M194*IF(UE!$F191=0,0,VLOOKUP(UE!$F191,Parametros!$B$6:$K$12,6,FALSE))</f>
        <v>0</v>
      </c>
      <c r="P194" s="171">
        <f>UE!L191</f>
        <v>0</v>
      </c>
      <c r="Q194" s="171">
        <f>IF(UE!L191=0,0,VLOOKUP(UE!L191,Caracteristicas!$B$36:$H$40,5))</f>
        <v>0</v>
      </c>
      <c r="R194" s="171">
        <f>Q194*IF(UE!$F191=0,0,VLOOKUP(UE!$F191,Parametros!$B$6:$K$12,4,FALSE))</f>
        <v>0</v>
      </c>
      <c r="S194" s="171">
        <f>Q194*IF(UE!$F191=0,0,VLOOKUP(UE!$F191,Parametros!$B$6:$K$12,6,FALSE))</f>
        <v>0</v>
      </c>
      <c r="T194" s="171">
        <f>UE!M191</f>
        <v>0</v>
      </c>
      <c r="U194" s="171">
        <f>IF(UE!M191=0,0,VLOOKUP(UE!M191,Caracteristicas!$B$36:$H$40,6))</f>
        <v>0</v>
      </c>
      <c r="V194" s="171">
        <f>U194*IF(UE!$F191=0,0,VLOOKUP(UE!$F191,Parametros!$B$6:$K$12,4,FALSE))</f>
        <v>0</v>
      </c>
      <c r="W194" s="171">
        <f>U194*IF(UE!$F191=0,0,VLOOKUP(UE!$F191,Parametros!$B$6:$K$12,6,FALSE))</f>
        <v>0</v>
      </c>
      <c r="X194" s="171">
        <f>UE!N191</f>
        <v>0</v>
      </c>
      <c r="Y194" s="171">
        <f>IF(UE!N191=0,0,VLOOKUP(UE!N191,Caracteristicas!$B$36:$H$40,7))</f>
        <v>0</v>
      </c>
      <c r="Z194" s="171">
        <f>Y194*IF(UE!$F191=0,0,VLOOKUP(UE!$F191,Parametros!$B$6:$K$12,4,FALSE))</f>
        <v>0</v>
      </c>
      <c r="AA194" s="171">
        <f>Y194*IF(UE!$F191=0,0,VLOOKUP(UE!$F191,Parametros!$B$6:$K$12,6,FALSE))</f>
        <v>0</v>
      </c>
      <c r="AB194" s="171">
        <f>UE!O191</f>
        <v>0</v>
      </c>
      <c r="AC194" s="171">
        <f>IF(UE!O191=0,0,VLOOKUP(UE!O191,Caracteristicas!$B$36:$I$40,8))</f>
        <v>0</v>
      </c>
      <c r="AD194" s="171">
        <f>AC194*IF(UE!$F191=0,0,VLOOKUP(UE!$F191,Parametros!$B$6:$K$12,4,FALSE))</f>
        <v>0</v>
      </c>
      <c r="AE194" s="171">
        <f>AC194*IF(UE!$F191=0,0,VLOOKUP(UE!$F191,Parametros!$B$6:$K$12,6,FALSE))</f>
        <v>0</v>
      </c>
      <c r="AF194" s="171">
        <f t="shared" si="8"/>
        <v>0</v>
      </c>
      <c r="AG194" s="171">
        <f t="shared" si="9"/>
        <v>0</v>
      </c>
      <c r="AH194" s="171">
        <f t="shared" si="10"/>
        <v>0</v>
      </c>
      <c r="AJ194" s="158">
        <f>+UE!F191</f>
        <v>0</v>
      </c>
      <c r="AK194" s="172">
        <f>+UE!G191</f>
        <v>0</v>
      </c>
      <c r="AL194" s="172">
        <f>+UE!H191</f>
        <v>0</v>
      </c>
    </row>
    <row r="195" spans="2:38">
      <c r="B195" s="37" t="str">
        <f>UE!B192</f>
        <v>UE188</v>
      </c>
      <c r="C195" s="162" t="str">
        <f>"" &amp; UE!C192</f>
        <v/>
      </c>
      <c r="D195" s="171">
        <f>UE!I192</f>
        <v>0</v>
      </c>
      <c r="E195" s="171">
        <f>IF(UE!I192=0,0,VLOOKUP(UE!I192,Caracteristicas!$B$36:$C$40,2))</f>
        <v>0</v>
      </c>
      <c r="F195" s="171">
        <f>E195*IF(UE!$F192=0,0,VLOOKUP(UE!$F192,Parametros!$B$6:$K$12,4,FALSE))</f>
        <v>0</v>
      </c>
      <c r="G195" s="171">
        <f>E195*IF(UE!$F192=0,0,VLOOKUP(UE!$F192,Parametros!$B$6:$K$12,6,FALSE))</f>
        <v>0</v>
      </c>
      <c r="H195" s="171">
        <f>UE!J192</f>
        <v>0</v>
      </c>
      <c r="I195" s="171">
        <f>IF(UE!J192=0,0,VLOOKUP(UE!J192,Caracteristicas!$B$36:$D$40,3))</f>
        <v>0</v>
      </c>
      <c r="J195" s="171">
        <f>I195*IF(UE!$F192=0,0,VLOOKUP(UE!$F192,Parametros!$B$6:$K$12,4,FALSE))</f>
        <v>0</v>
      </c>
      <c r="K195" s="171">
        <f>I195*IF(UE!$F192=0,0,VLOOKUP(UE!$F192,Parametros!$B$6:$K$12,6,FALSE))</f>
        <v>0</v>
      </c>
      <c r="L195" s="171">
        <f>UE!K192</f>
        <v>0</v>
      </c>
      <c r="M195" s="171">
        <f>IF(UE!K192=0,0,VLOOKUP(UE!K192,Caracteristicas!$B$36:$E$40,4))</f>
        <v>0</v>
      </c>
      <c r="N195" s="171">
        <f>M195*IF(UE!$F192=0,0,VLOOKUP(UE!$F192,Parametros!$B$6:$K$12,4,FALSE))</f>
        <v>0</v>
      </c>
      <c r="O195" s="171">
        <f>M195*IF(UE!$F192=0,0,VLOOKUP(UE!$F192,Parametros!$B$6:$K$12,6,FALSE))</f>
        <v>0</v>
      </c>
      <c r="P195" s="171">
        <f>UE!L192</f>
        <v>0</v>
      </c>
      <c r="Q195" s="171">
        <f>IF(UE!L192=0,0,VLOOKUP(UE!L192,Caracteristicas!$B$36:$H$40,5))</f>
        <v>0</v>
      </c>
      <c r="R195" s="171">
        <f>Q195*IF(UE!$F192=0,0,VLOOKUP(UE!$F192,Parametros!$B$6:$K$12,4,FALSE))</f>
        <v>0</v>
      </c>
      <c r="S195" s="171">
        <f>Q195*IF(UE!$F192=0,0,VLOOKUP(UE!$F192,Parametros!$B$6:$K$12,6,FALSE))</f>
        <v>0</v>
      </c>
      <c r="T195" s="171">
        <f>UE!M192</f>
        <v>0</v>
      </c>
      <c r="U195" s="171">
        <f>IF(UE!M192=0,0,VLOOKUP(UE!M192,Caracteristicas!$B$36:$H$40,6))</f>
        <v>0</v>
      </c>
      <c r="V195" s="171">
        <f>U195*IF(UE!$F192=0,0,VLOOKUP(UE!$F192,Parametros!$B$6:$K$12,4,FALSE))</f>
        <v>0</v>
      </c>
      <c r="W195" s="171">
        <f>U195*IF(UE!$F192=0,0,VLOOKUP(UE!$F192,Parametros!$B$6:$K$12,6,FALSE))</f>
        <v>0</v>
      </c>
      <c r="X195" s="171">
        <f>UE!N192</f>
        <v>0</v>
      </c>
      <c r="Y195" s="171">
        <f>IF(UE!N192=0,0,VLOOKUP(UE!N192,Caracteristicas!$B$36:$H$40,7))</f>
        <v>0</v>
      </c>
      <c r="Z195" s="171">
        <f>Y195*IF(UE!$F192=0,0,VLOOKUP(UE!$F192,Parametros!$B$6:$K$12,4,FALSE))</f>
        <v>0</v>
      </c>
      <c r="AA195" s="171">
        <f>Y195*IF(UE!$F192=0,0,VLOOKUP(UE!$F192,Parametros!$B$6:$K$12,6,FALSE))</f>
        <v>0</v>
      </c>
      <c r="AB195" s="171">
        <f>UE!O192</f>
        <v>0</v>
      </c>
      <c r="AC195" s="171">
        <f>IF(UE!O192=0,0,VLOOKUP(UE!O192,Caracteristicas!$B$36:$I$40,8))</f>
        <v>0</v>
      </c>
      <c r="AD195" s="171">
        <f>AC195*IF(UE!$F192=0,0,VLOOKUP(UE!$F192,Parametros!$B$6:$K$12,4,FALSE))</f>
        <v>0</v>
      </c>
      <c r="AE195" s="171">
        <f>AC195*IF(UE!$F192=0,0,VLOOKUP(UE!$F192,Parametros!$B$6:$K$12,6,FALSE))</f>
        <v>0</v>
      </c>
      <c r="AF195" s="171">
        <f t="shared" si="8"/>
        <v>0</v>
      </c>
      <c r="AG195" s="171">
        <f t="shared" si="9"/>
        <v>0</v>
      </c>
      <c r="AH195" s="171">
        <f t="shared" si="10"/>
        <v>0</v>
      </c>
      <c r="AJ195" s="158">
        <f>+UE!F192</f>
        <v>0</v>
      </c>
      <c r="AK195" s="172">
        <f>+UE!G192</f>
        <v>0</v>
      </c>
      <c r="AL195" s="172">
        <f>+UE!H192</f>
        <v>0</v>
      </c>
    </row>
    <row r="196" spans="2:38">
      <c r="B196" s="37" t="str">
        <f>UE!B193</f>
        <v>UE189</v>
      </c>
      <c r="C196" s="162" t="str">
        <f>"" &amp; UE!C193</f>
        <v/>
      </c>
      <c r="D196" s="171">
        <f>UE!I193</f>
        <v>0</v>
      </c>
      <c r="E196" s="171">
        <f>IF(UE!I193=0,0,VLOOKUP(UE!I193,Caracteristicas!$B$36:$C$40,2))</f>
        <v>0</v>
      </c>
      <c r="F196" s="171">
        <f>E196*IF(UE!$F193=0,0,VLOOKUP(UE!$F193,Parametros!$B$6:$K$12,4,FALSE))</f>
        <v>0</v>
      </c>
      <c r="G196" s="171">
        <f>E196*IF(UE!$F193=0,0,VLOOKUP(UE!$F193,Parametros!$B$6:$K$12,6,FALSE))</f>
        <v>0</v>
      </c>
      <c r="H196" s="171">
        <f>UE!J193</f>
        <v>0</v>
      </c>
      <c r="I196" s="171">
        <f>IF(UE!J193=0,0,VLOOKUP(UE!J193,Caracteristicas!$B$36:$D$40,3))</f>
        <v>0</v>
      </c>
      <c r="J196" s="171">
        <f>I196*IF(UE!$F193=0,0,VLOOKUP(UE!$F193,Parametros!$B$6:$K$12,4,FALSE))</f>
        <v>0</v>
      </c>
      <c r="K196" s="171">
        <f>I196*IF(UE!$F193=0,0,VLOOKUP(UE!$F193,Parametros!$B$6:$K$12,6,FALSE))</f>
        <v>0</v>
      </c>
      <c r="L196" s="171">
        <f>UE!K193</f>
        <v>0</v>
      </c>
      <c r="M196" s="171">
        <f>IF(UE!K193=0,0,VLOOKUP(UE!K193,Caracteristicas!$B$36:$E$40,4))</f>
        <v>0</v>
      </c>
      <c r="N196" s="171">
        <f>M196*IF(UE!$F193=0,0,VLOOKUP(UE!$F193,Parametros!$B$6:$K$12,4,FALSE))</f>
        <v>0</v>
      </c>
      <c r="O196" s="171">
        <f>M196*IF(UE!$F193=0,0,VLOOKUP(UE!$F193,Parametros!$B$6:$K$12,6,FALSE))</f>
        <v>0</v>
      </c>
      <c r="P196" s="171">
        <f>UE!L193</f>
        <v>0</v>
      </c>
      <c r="Q196" s="171">
        <f>IF(UE!L193=0,0,VLOOKUP(UE!L193,Caracteristicas!$B$36:$H$40,5))</f>
        <v>0</v>
      </c>
      <c r="R196" s="171">
        <f>Q196*IF(UE!$F193=0,0,VLOOKUP(UE!$F193,Parametros!$B$6:$K$12,4,FALSE))</f>
        <v>0</v>
      </c>
      <c r="S196" s="171">
        <f>Q196*IF(UE!$F193=0,0,VLOOKUP(UE!$F193,Parametros!$B$6:$K$12,6,FALSE))</f>
        <v>0</v>
      </c>
      <c r="T196" s="171">
        <f>UE!M193</f>
        <v>0</v>
      </c>
      <c r="U196" s="171">
        <f>IF(UE!M193=0,0,VLOOKUP(UE!M193,Caracteristicas!$B$36:$H$40,6))</f>
        <v>0</v>
      </c>
      <c r="V196" s="171">
        <f>U196*IF(UE!$F193=0,0,VLOOKUP(UE!$F193,Parametros!$B$6:$K$12,4,FALSE))</f>
        <v>0</v>
      </c>
      <c r="W196" s="171">
        <f>U196*IF(UE!$F193=0,0,VLOOKUP(UE!$F193,Parametros!$B$6:$K$12,6,FALSE))</f>
        <v>0</v>
      </c>
      <c r="X196" s="171">
        <f>UE!N193</f>
        <v>0</v>
      </c>
      <c r="Y196" s="171">
        <f>IF(UE!N193=0,0,VLOOKUP(UE!N193,Caracteristicas!$B$36:$H$40,7))</f>
        <v>0</v>
      </c>
      <c r="Z196" s="171">
        <f>Y196*IF(UE!$F193=0,0,VLOOKUP(UE!$F193,Parametros!$B$6:$K$12,4,FALSE))</f>
        <v>0</v>
      </c>
      <c r="AA196" s="171">
        <f>Y196*IF(UE!$F193=0,0,VLOOKUP(UE!$F193,Parametros!$B$6:$K$12,6,FALSE))</f>
        <v>0</v>
      </c>
      <c r="AB196" s="171">
        <f>UE!O193</f>
        <v>0</v>
      </c>
      <c r="AC196" s="171">
        <f>IF(UE!O193=0,0,VLOOKUP(UE!O193,Caracteristicas!$B$36:$I$40,8))</f>
        <v>0</v>
      </c>
      <c r="AD196" s="171">
        <f>AC196*IF(UE!$F193=0,0,VLOOKUP(UE!$F193,Parametros!$B$6:$K$12,4,FALSE))</f>
        <v>0</v>
      </c>
      <c r="AE196" s="171">
        <f>AC196*IF(UE!$F193=0,0,VLOOKUP(UE!$F193,Parametros!$B$6:$K$12,6,FALSE))</f>
        <v>0</v>
      </c>
      <c r="AF196" s="171">
        <f t="shared" si="8"/>
        <v>0</v>
      </c>
      <c r="AG196" s="171">
        <f t="shared" si="9"/>
        <v>0</v>
      </c>
      <c r="AH196" s="171">
        <f t="shared" si="10"/>
        <v>0</v>
      </c>
      <c r="AJ196" s="158">
        <f>+UE!F193</f>
        <v>0</v>
      </c>
      <c r="AK196" s="172">
        <f>+UE!G193</f>
        <v>0</v>
      </c>
      <c r="AL196" s="172">
        <f>+UE!H193</f>
        <v>0</v>
      </c>
    </row>
    <row r="197" spans="2:38">
      <c r="B197" s="37" t="str">
        <f>UE!B194</f>
        <v>UE190</v>
      </c>
      <c r="C197" s="162" t="str">
        <f>"" &amp; UE!C194</f>
        <v/>
      </c>
      <c r="D197" s="171">
        <f>UE!I194</f>
        <v>0</v>
      </c>
      <c r="E197" s="171">
        <f>IF(UE!I194=0,0,VLOOKUP(UE!I194,Caracteristicas!$B$36:$C$40,2))</f>
        <v>0</v>
      </c>
      <c r="F197" s="171">
        <f>E197*IF(UE!$F194=0,0,VLOOKUP(UE!$F194,Parametros!$B$6:$K$12,4,FALSE))</f>
        <v>0</v>
      </c>
      <c r="G197" s="171">
        <f>E197*IF(UE!$F194=0,0,VLOOKUP(UE!$F194,Parametros!$B$6:$K$12,6,FALSE))</f>
        <v>0</v>
      </c>
      <c r="H197" s="171">
        <f>UE!J194</f>
        <v>0</v>
      </c>
      <c r="I197" s="171">
        <f>IF(UE!J194=0,0,VLOOKUP(UE!J194,Caracteristicas!$B$36:$D$40,3))</f>
        <v>0</v>
      </c>
      <c r="J197" s="171">
        <f>I197*IF(UE!$F194=0,0,VLOOKUP(UE!$F194,Parametros!$B$6:$K$12,4,FALSE))</f>
        <v>0</v>
      </c>
      <c r="K197" s="171">
        <f>I197*IF(UE!$F194=0,0,VLOOKUP(UE!$F194,Parametros!$B$6:$K$12,6,FALSE))</f>
        <v>0</v>
      </c>
      <c r="L197" s="171">
        <f>UE!K194</f>
        <v>0</v>
      </c>
      <c r="M197" s="171">
        <f>IF(UE!K194=0,0,VLOOKUP(UE!K194,Caracteristicas!$B$36:$E$40,4))</f>
        <v>0</v>
      </c>
      <c r="N197" s="171">
        <f>M197*IF(UE!$F194=0,0,VLOOKUP(UE!$F194,Parametros!$B$6:$K$12,4,FALSE))</f>
        <v>0</v>
      </c>
      <c r="O197" s="171">
        <f>M197*IF(UE!$F194=0,0,VLOOKUP(UE!$F194,Parametros!$B$6:$K$12,6,FALSE))</f>
        <v>0</v>
      </c>
      <c r="P197" s="171">
        <f>UE!L194</f>
        <v>0</v>
      </c>
      <c r="Q197" s="171">
        <f>IF(UE!L194=0,0,VLOOKUP(UE!L194,Caracteristicas!$B$36:$H$40,5))</f>
        <v>0</v>
      </c>
      <c r="R197" s="171">
        <f>Q197*IF(UE!$F194=0,0,VLOOKUP(UE!$F194,Parametros!$B$6:$K$12,4,FALSE))</f>
        <v>0</v>
      </c>
      <c r="S197" s="171">
        <f>Q197*IF(UE!$F194=0,0,VLOOKUP(UE!$F194,Parametros!$B$6:$K$12,6,FALSE))</f>
        <v>0</v>
      </c>
      <c r="T197" s="171">
        <f>UE!M194</f>
        <v>0</v>
      </c>
      <c r="U197" s="171">
        <f>IF(UE!M194=0,0,VLOOKUP(UE!M194,Caracteristicas!$B$36:$H$40,6))</f>
        <v>0</v>
      </c>
      <c r="V197" s="171">
        <f>U197*IF(UE!$F194=0,0,VLOOKUP(UE!$F194,Parametros!$B$6:$K$12,4,FALSE))</f>
        <v>0</v>
      </c>
      <c r="W197" s="171">
        <f>U197*IF(UE!$F194=0,0,VLOOKUP(UE!$F194,Parametros!$B$6:$K$12,6,FALSE))</f>
        <v>0</v>
      </c>
      <c r="X197" s="171">
        <f>UE!N194</f>
        <v>0</v>
      </c>
      <c r="Y197" s="171">
        <f>IF(UE!N194=0,0,VLOOKUP(UE!N194,Caracteristicas!$B$36:$H$40,7))</f>
        <v>0</v>
      </c>
      <c r="Z197" s="171">
        <f>Y197*IF(UE!$F194=0,0,VLOOKUP(UE!$F194,Parametros!$B$6:$K$12,4,FALSE))</f>
        <v>0</v>
      </c>
      <c r="AA197" s="171">
        <f>Y197*IF(UE!$F194=0,0,VLOOKUP(UE!$F194,Parametros!$B$6:$K$12,6,FALSE))</f>
        <v>0</v>
      </c>
      <c r="AB197" s="171">
        <f>UE!O194</f>
        <v>0</v>
      </c>
      <c r="AC197" s="171">
        <f>IF(UE!O194=0,0,VLOOKUP(UE!O194,Caracteristicas!$B$36:$I$40,8))</f>
        <v>0</v>
      </c>
      <c r="AD197" s="171">
        <f>AC197*IF(UE!$F194=0,0,VLOOKUP(UE!$F194,Parametros!$B$6:$K$12,4,FALSE))</f>
        <v>0</v>
      </c>
      <c r="AE197" s="171">
        <f>AC197*IF(UE!$F194=0,0,VLOOKUP(UE!$F194,Parametros!$B$6:$K$12,6,FALSE))</f>
        <v>0</v>
      </c>
      <c r="AF197" s="171">
        <f t="shared" si="8"/>
        <v>0</v>
      </c>
      <c r="AG197" s="171">
        <f t="shared" si="9"/>
        <v>0</v>
      </c>
      <c r="AH197" s="171">
        <f t="shared" si="10"/>
        <v>0</v>
      </c>
      <c r="AJ197" s="158">
        <f>+UE!F194</f>
        <v>0</v>
      </c>
      <c r="AK197" s="172">
        <f>+UE!G194</f>
        <v>0</v>
      </c>
      <c r="AL197" s="172">
        <f>+UE!H194</f>
        <v>0</v>
      </c>
    </row>
    <row r="198" spans="2:38">
      <c r="B198" s="37" t="str">
        <f>UE!B195</f>
        <v>UE191</v>
      </c>
      <c r="C198" s="162" t="str">
        <f>"" &amp; UE!C195</f>
        <v/>
      </c>
      <c r="D198" s="171">
        <f>UE!I195</f>
        <v>0</v>
      </c>
      <c r="E198" s="171">
        <f>IF(UE!I195=0,0,VLOOKUP(UE!I195,Caracteristicas!$B$36:$C$40,2))</f>
        <v>0</v>
      </c>
      <c r="F198" s="171">
        <f>E198*IF(UE!$F195=0,0,VLOOKUP(UE!$F195,Parametros!$B$6:$K$12,4,FALSE))</f>
        <v>0</v>
      </c>
      <c r="G198" s="171">
        <f>E198*IF(UE!$F195=0,0,VLOOKUP(UE!$F195,Parametros!$B$6:$K$12,6,FALSE))</f>
        <v>0</v>
      </c>
      <c r="H198" s="171">
        <f>UE!J195</f>
        <v>0</v>
      </c>
      <c r="I198" s="171">
        <f>IF(UE!J195=0,0,VLOOKUP(UE!J195,Caracteristicas!$B$36:$D$40,3))</f>
        <v>0</v>
      </c>
      <c r="J198" s="171">
        <f>I198*IF(UE!$F195=0,0,VLOOKUP(UE!$F195,Parametros!$B$6:$K$12,4,FALSE))</f>
        <v>0</v>
      </c>
      <c r="K198" s="171">
        <f>I198*IF(UE!$F195=0,0,VLOOKUP(UE!$F195,Parametros!$B$6:$K$12,6,FALSE))</f>
        <v>0</v>
      </c>
      <c r="L198" s="171">
        <f>UE!K195</f>
        <v>0</v>
      </c>
      <c r="M198" s="171">
        <f>IF(UE!K195=0,0,VLOOKUP(UE!K195,Caracteristicas!$B$36:$E$40,4))</f>
        <v>0</v>
      </c>
      <c r="N198" s="171">
        <f>M198*IF(UE!$F195=0,0,VLOOKUP(UE!$F195,Parametros!$B$6:$K$12,4,FALSE))</f>
        <v>0</v>
      </c>
      <c r="O198" s="171">
        <f>M198*IF(UE!$F195=0,0,VLOOKUP(UE!$F195,Parametros!$B$6:$K$12,6,FALSE))</f>
        <v>0</v>
      </c>
      <c r="P198" s="171">
        <f>UE!L195</f>
        <v>0</v>
      </c>
      <c r="Q198" s="171">
        <f>IF(UE!L195=0,0,VLOOKUP(UE!L195,Caracteristicas!$B$36:$H$40,5))</f>
        <v>0</v>
      </c>
      <c r="R198" s="171">
        <f>Q198*IF(UE!$F195=0,0,VLOOKUP(UE!$F195,Parametros!$B$6:$K$12,4,FALSE))</f>
        <v>0</v>
      </c>
      <c r="S198" s="171">
        <f>Q198*IF(UE!$F195=0,0,VLOOKUP(UE!$F195,Parametros!$B$6:$K$12,6,FALSE))</f>
        <v>0</v>
      </c>
      <c r="T198" s="171">
        <f>UE!M195</f>
        <v>0</v>
      </c>
      <c r="U198" s="171">
        <f>IF(UE!M195=0,0,VLOOKUP(UE!M195,Caracteristicas!$B$36:$H$40,6))</f>
        <v>0</v>
      </c>
      <c r="V198" s="171">
        <f>U198*IF(UE!$F195=0,0,VLOOKUP(UE!$F195,Parametros!$B$6:$K$12,4,FALSE))</f>
        <v>0</v>
      </c>
      <c r="W198" s="171">
        <f>U198*IF(UE!$F195=0,0,VLOOKUP(UE!$F195,Parametros!$B$6:$K$12,6,FALSE))</f>
        <v>0</v>
      </c>
      <c r="X198" s="171">
        <f>UE!N195</f>
        <v>0</v>
      </c>
      <c r="Y198" s="171">
        <f>IF(UE!N195=0,0,VLOOKUP(UE!N195,Caracteristicas!$B$36:$H$40,7))</f>
        <v>0</v>
      </c>
      <c r="Z198" s="171">
        <f>Y198*IF(UE!$F195=0,0,VLOOKUP(UE!$F195,Parametros!$B$6:$K$12,4,FALSE))</f>
        <v>0</v>
      </c>
      <c r="AA198" s="171">
        <f>Y198*IF(UE!$F195=0,0,VLOOKUP(UE!$F195,Parametros!$B$6:$K$12,6,FALSE))</f>
        <v>0</v>
      </c>
      <c r="AB198" s="171">
        <f>UE!O195</f>
        <v>0</v>
      </c>
      <c r="AC198" s="171">
        <f>IF(UE!O195=0,0,VLOOKUP(UE!O195,Caracteristicas!$B$36:$I$40,8))</f>
        <v>0</v>
      </c>
      <c r="AD198" s="171">
        <f>AC198*IF(UE!$F195=0,0,VLOOKUP(UE!$F195,Parametros!$B$6:$K$12,4,FALSE))</f>
        <v>0</v>
      </c>
      <c r="AE198" s="171">
        <f>AC198*IF(UE!$F195=0,0,VLOOKUP(UE!$F195,Parametros!$B$6:$K$12,6,FALSE))</f>
        <v>0</v>
      </c>
      <c r="AF198" s="171">
        <f t="shared" si="8"/>
        <v>0</v>
      </c>
      <c r="AG198" s="171">
        <f t="shared" si="9"/>
        <v>0</v>
      </c>
      <c r="AH198" s="171">
        <f t="shared" si="10"/>
        <v>0</v>
      </c>
      <c r="AJ198" s="158">
        <f>+UE!F195</f>
        <v>0</v>
      </c>
      <c r="AK198" s="172">
        <f>+UE!G195</f>
        <v>0</v>
      </c>
      <c r="AL198" s="172">
        <f>+UE!H195</f>
        <v>0</v>
      </c>
    </row>
    <row r="199" spans="2:38">
      <c r="B199" s="37" t="str">
        <f>UE!B196</f>
        <v>UE192</v>
      </c>
      <c r="C199" s="162" t="str">
        <f>"" &amp; UE!C196</f>
        <v/>
      </c>
      <c r="D199" s="171">
        <f>UE!I196</f>
        <v>0</v>
      </c>
      <c r="E199" s="171">
        <f>IF(UE!I196=0,0,VLOOKUP(UE!I196,Caracteristicas!$B$36:$C$40,2))</f>
        <v>0</v>
      </c>
      <c r="F199" s="171">
        <f>E199*IF(UE!$F196=0,0,VLOOKUP(UE!$F196,Parametros!$B$6:$K$12,4,FALSE))</f>
        <v>0</v>
      </c>
      <c r="G199" s="171">
        <f>E199*IF(UE!$F196=0,0,VLOOKUP(UE!$F196,Parametros!$B$6:$K$12,6,FALSE))</f>
        <v>0</v>
      </c>
      <c r="H199" s="171">
        <f>UE!J196</f>
        <v>0</v>
      </c>
      <c r="I199" s="171">
        <f>IF(UE!J196=0,0,VLOOKUP(UE!J196,Caracteristicas!$B$36:$D$40,3))</f>
        <v>0</v>
      </c>
      <c r="J199" s="171">
        <f>I199*IF(UE!$F196=0,0,VLOOKUP(UE!$F196,Parametros!$B$6:$K$12,4,FALSE))</f>
        <v>0</v>
      </c>
      <c r="K199" s="171">
        <f>I199*IF(UE!$F196=0,0,VLOOKUP(UE!$F196,Parametros!$B$6:$K$12,6,FALSE))</f>
        <v>0</v>
      </c>
      <c r="L199" s="171">
        <f>UE!K196</f>
        <v>0</v>
      </c>
      <c r="M199" s="171">
        <f>IF(UE!K196=0,0,VLOOKUP(UE!K196,Caracteristicas!$B$36:$E$40,4))</f>
        <v>0</v>
      </c>
      <c r="N199" s="171">
        <f>M199*IF(UE!$F196=0,0,VLOOKUP(UE!$F196,Parametros!$B$6:$K$12,4,FALSE))</f>
        <v>0</v>
      </c>
      <c r="O199" s="171">
        <f>M199*IF(UE!$F196=0,0,VLOOKUP(UE!$F196,Parametros!$B$6:$K$12,6,FALSE))</f>
        <v>0</v>
      </c>
      <c r="P199" s="171">
        <f>UE!L196</f>
        <v>0</v>
      </c>
      <c r="Q199" s="171">
        <f>IF(UE!L196=0,0,VLOOKUP(UE!L196,Caracteristicas!$B$36:$H$40,5))</f>
        <v>0</v>
      </c>
      <c r="R199" s="171">
        <f>Q199*IF(UE!$F196=0,0,VLOOKUP(UE!$F196,Parametros!$B$6:$K$12,4,FALSE))</f>
        <v>0</v>
      </c>
      <c r="S199" s="171">
        <f>Q199*IF(UE!$F196=0,0,VLOOKUP(UE!$F196,Parametros!$B$6:$K$12,6,FALSE))</f>
        <v>0</v>
      </c>
      <c r="T199" s="171">
        <f>UE!M196</f>
        <v>0</v>
      </c>
      <c r="U199" s="171">
        <f>IF(UE!M196=0,0,VLOOKUP(UE!M196,Caracteristicas!$B$36:$H$40,6))</f>
        <v>0</v>
      </c>
      <c r="V199" s="171">
        <f>U199*IF(UE!$F196=0,0,VLOOKUP(UE!$F196,Parametros!$B$6:$K$12,4,FALSE))</f>
        <v>0</v>
      </c>
      <c r="W199" s="171">
        <f>U199*IF(UE!$F196=0,0,VLOOKUP(UE!$F196,Parametros!$B$6:$K$12,6,FALSE))</f>
        <v>0</v>
      </c>
      <c r="X199" s="171">
        <f>UE!N196</f>
        <v>0</v>
      </c>
      <c r="Y199" s="171">
        <f>IF(UE!N196=0,0,VLOOKUP(UE!N196,Caracteristicas!$B$36:$H$40,7))</f>
        <v>0</v>
      </c>
      <c r="Z199" s="171">
        <f>Y199*IF(UE!$F196=0,0,VLOOKUP(UE!$F196,Parametros!$B$6:$K$12,4,FALSE))</f>
        <v>0</v>
      </c>
      <c r="AA199" s="171">
        <f>Y199*IF(UE!$F196=0,0,VLOOKUP(UE!$F196,Parametros!$B$6:$K$12,6,FALSE))</f>
        <v>0</v>
      </c>
      <c r="AB199" s="171">
        <f>UE!O196</f>
        <v>0</v>
      </c>
      <c r="AC199" s="171">
        <f>IF(UE!O196=0,0,VLOOKUP(UE!O196,Caracteristicas!$B$36:$I$40,8))</f>
        <v>0</v>
      </c>
      <c r="AD199" s="171">
        <f>AC199*IF(UE!$F196=0,0,VLOOKUP(UE!$F196,Parametros!$B$6:$K$12,4,FALSE))</f>
        <v>0</v>
      </c>
      <c r="AE199" s="171">
        <f>AC199*IF(UE!$F196=0,0,VLOOKUP(UE!$F196,Parametros!$B$6:$K$12,6,FALSE))</f>
        <v>0</v>
      </c>
      <c r="AF199" s="171">
        <f t="shared" ref="AF199:AF207" si="11">U199+Q199+M199+I199+E199+Y199+AC199</f>
        <v>0</v>
      </c>
      <c r="AG199" s="171">
        <f t="shared" ref="AG199:AG207" si="12">V199+R199+N199+J199+F199+Z199+AD199</f>
        <v>0</v>
      </c>
      <c r="AH199" s="171">
        <f t="shared" ref="AH199:AH207" si="13">W199+S199+O199+K199+G199+AA199+AE199</f>
        <v>0</v>
      </c>
      <c r="AJ199" s="158">
        <f>+UE!F196</f>
        <v>0</v>
      </c>
      <c r="AK199" s="172">
        <f>+UE!G196</f>
        <v>0</v>
      </c>
      <c r="AL199" s="172">
        <f>+UE!H196</f>
        <v>0</v>
      </c>
    </row>
    <row r="200" spans="2:38">
      <c r="B200" s="37" t="str">
        <f>UE!B197</f>
        <v>UE193</v>
      </c>
      <c r="C200" s="162" t="str">
        <f>"" &amp; UE!C197</f>
        <v/>
      </c>
      <c r="D200" s="171">
        <f>UE!I197</f>
        <v>0</v>
      </c>
      <c r="E200" s="171">
        <f>IF(UE!I197=0,0,VLOOKUP(UE!I197,Caracteristicas!$B$36:$C$40,2))</f>
        <v>0</v>
      </c>
      <c r="F200" s="171">
        <f>E200*IF(UE!$F197=0,0,VLOOKUP(UE!$F197,Parametros!$B$6:$K$12,4,FALSE))</f>
        <v>0</v>
      </c>
      <c r="G200" s="171">
        <f>E200*IF(UE!$F197=0,0,VLOOKUP(UE!$F197,Parametros!$B$6:$K$12,6,FALSE))</f>
        <v>0</v>
      </c>
      <c r="H200" s="171">
        <f>UE!J197</f>
        <v>0</v>
      </c>
      <c r="I200" s="171">
        <f>IF(UE!J197=0,0,VLOOKUP(UE!J197,Caracteristicas!$B$36:$D$40,3))</f>
        <v>0</v>
      </c>
      <c r="J200" s="171">
        <f>I200*IF(UE!$F197=0,0,VLOOKUP(UE!$F197,Parametros!$B$6:$K$12,4,FALSE))</f>
        <v>0</v>
      </c>
      <c r="K200" s="171">
        <f>I200*IF(UE!$F197=0,0,VLOOKUP(UE!$F197,Parametros!$B$6:$K$12,6,FALSE))</f>
        <v>0</v>
      </c>
      <c r="L200" s="171">
        <f>UE!K197</f>
        <v>0</v>
      </c>
      <c r="M200" s="171">
        <f>IF(UE!K197=0,0,VLOOKUP(UE!K197,Caracteristicas!$B$36:$E$40,4))</f>
        <v>0</v>
      </c>
      <c r="N200" s="171">
        <f>M200*IF(UE!$F197=0,0,VLOOKUP(UE!$F197,Parametros!$B$6:$K$12,4,FALSE))</f>
        <v>0</v>
      </c>
      <c r="O200" s="171">
        <f>M200*IF(UE!$F197=0,0,VLOOKUP(UE!$F197,Parametros!$B$6:$K$12,6,FALSE))</f>
        <v>0</v>
      </c>
      <c r="P200" s="171">
        <f>UE!L197</f>
        <v>0</v>
      </c>
      <c r="Q200" s="171">
        <f>IF(UE!L197=0,0,VLOOKUP(UE!L197,Caracteristicas!$B$36:$H$40,5))</f>
        <v>0</v>
      </c>
      <c r="R200" s="171">
        <f>Q200*IF(UE!$F197=0,0,VLOOKUP(UE!$F197,Parametros!$B$6:$K$12,4,FALSE))</f>
        <v>0</v>
      </c>
      <c r="S200" s="171">
        <f>Q200*IF(UE!$F197=0,0,VLOOKUP(UE!$F197,Parametros!$B$6:$K$12,6,FALSE))</f>
        <v>0</v>
      </c>
      <c r="T200" s="171">
        <f>UE!M197</f>
        <v>0</v>
      </c>
      <c r="U200" s="171">
        <f>IF(UE!M197=0,0,VLOOKUP(UE!M197,Caracteristicas!$B$36:$H$40,6))</f>
        <v>0</v>
      </c>
      <c r="V200" s="171">
        <f>U200*IF(UE!$F197=0,0,VLOOKUP(UE!$F197,Parametros!$B$6:$K$12,4,FALSE))</f>
        <v>0</v>
      </c>
      <c r="W200" s="171">
        <f>U200*IF(UE!$F197=0,0,VLOOKUP(UE!$F197,Parametros!$B$6:$K$12,6,FALSE))</f>
        <v>0</v>
      </c>
      <c r="X200" s="171">
        <f>UE!N197</f>
        <v>0</v>
      </c>
      <c r="Y200" s="171">
        <f>IF(UE!N197=0,0,VLOOKUP(UE!N197,Caracteristicas!$B$36:$H$40,7))</f>
        <v>0</v>
      </c>
      <c r="Z200" s="171">
        <f>Y200*IF(UE!$F197=0,0,VLOOKUP(UE!$F197,Parametros!$B$6:$K$12,4,FALSE))</f>
        <v>0</v>
      </c>
      <c r="AA200" s="171">
        <f>Y200*IF(UE!$F197=0,0,VLOOKUP(UE!$F197,Parametros!$B$6:$K$12,6,FALSE))</f>
        <v>0</v>
      </c>
      <c r="AB200" s="171">
        <f>UE!O197</f>
        <v>0</v>
      </c>
      <c r="AC200" s="171">
        <f>IF(UE!O197=0,0,VLOOKUP(UE!O197,Caracteristicas!$B$36:$I$40,8))</f>
        <v>0</v>
      </c>
      <c r="AD200" s="171">
        <f>AC200*IF(UE!$F197=0,0,VLOOKUP(UE!$F197,Parametros!$B$6:$K$12,4,FALSE))</f>
        <v>0</v>
      </c>
      <c r="AE200" s="171">
        <f>AC200*IF(UE!$F197=0,0,VLOOKUP(UE!$F197,Parametros!$B$6:$K$12,6,FALSE))</f>
        <v>0</v>
      </c>
      <c r="AF200" s="171">
        <f t="shared" si="11"/>
        <v>0</v>
      </c>
      <c r="AG200" s="171">
        <f t="shared" si="12"/>
        <v>0</v>
      </c>
      <c r="AH200" s="171">
        <f t="shared" si="13"/>
        <v>0</v>
      </c>
      <c r="AJ200" s="158">
        <f>+UE!F197</f>
        <v>0</v>
      </c>
      <c r="AK200" s="172">
        <f>+UE!G197</f>
        <v>0</v>
      </c>
      <c r="AL200" s="172">
        <f>+UE!H197</f>
        <v>0</v>
      </c>
    </row>
    <row r="201" spans="2:38">
      <c r="B201" s="37" t="str">
        <f>UE!B198</f>
        <v>UE194</v>
      </c>
      <c r="C201" s="162" t="str">
        <f>"" &amp; UE!C198</f>
        <v/>
      </c>
      <c r="D201" s="171">
        <f>UE!I198</f>
        <v>0</v>
      </c>
      <c r="E201" s="171">
        <f>IF(UE!I198=0,0,VLOOKUP(UE!I198,Caracteristicas!$B$36:$C$40,2))</f>
        <v>0</v>
      </c>
      <c r="F201" s="171">
        <f>E201*IF(UE!$F198=0,0,VLOOKUP(UE!$F198,Parametros!$B$6:$K$12,4,FALSE))</f>
        <v>0</v>
      </c>
      <c r="G201" s="171">
        <f>E201*IF(UE!$F198=0,0,VLOOKUP(UE!$F198,Parametros!$B$6:$K$12,6,FALSE))</f>
        <v>0</v>
      </c>
      <c r="H201" s="171">
        <f>UE!J198</f>
        <v>0</v>
      </c>
      <c r="I201" s="171">
        <f>IF(UE!J198=0,0,VLOOKUP(UE!J198,Caracteristicas!$B$36:$D$40,3))</f>
        <v>0</v>
      </c>
      <c r="J201" s="171">
        <f>I201*IF(UE!$F198=0,0,VLOOKUP(UE!$F198,Parametros!$B$6:$K$12,4,FALSE))</f>
        <v>0</v>
      </c>
      <c r="K201" s="171">
        <f>I201*IF(UE!$F198=0,0,VLOOKUP(UE!$F198,Parametros!$B$6:$K$12,6,FALSE))</f>
        <v>0</v>
      </c>
      <c r="L201" s="171">
        <f>UE!K198</f>
        <v>0</v>
      </c>
      <c r="M201" s="171">
        <f>IF(UE!K198=0,0,VLOOKUP(UE!K198,Caracteristicas!$B$36:$E$40,4))</f>
        <v>0</v>
      </c>
      <c r="N201" s="171">
        <f>M201*IF(UE!$F198=0,0,VLOOKUP(UE!$F198,Parametros!$B$6:$K$12,4,FALSE))</f>
        <v>0</v>
      </c>
      <c r="O201" s="171">
        <f>M201*IF(UE!$F198=0,0,VLOOKUP(UE!$F198,Parametros!$B$6:$K$12,6,FALSE))</f>
        <v>0</v>
      </c>
      <c r="P201" s="171">
        <f>UE!L198</f>
        <v>0</v>
      </c>
      <c r="Q201" s="171">
        <f>IF(UE!L198=0,0,VLOOKUP(UE!L198,Caracteristicas!$B$36:$H$40,5))</f>
        <v>0</v>
      </c>
      <c r="R201" s="171">
        <f>Q201*IF(UE!$F198=0,0,VLOOKUP(UE!$F198,Parametros!$B$6:$K$12,4,FALSE))</f>
        <v>0</v>
      </c>
      <c r="S201" s="171">
        <f>Q201*IF(UE!$F198=0,0,VLOOKUP(UE!$F198,Parametros!$B$6:$K$12,6,FALSE))</f>
        <v>0</v>
      </c>
      <c r="T201" s="171">
        <f>UE!M198</f>
        <v>0</v>
      </c>
      <c r="U201" s="171">
        <f>IF(UE!M198=0,0,VLOOKUP(UE!M198,Caracteristicas!$B$36:$H$40,6))</f>
        <v>0</v>
      </c>
      <c r="V201" s="171">
        <f>U201*IF(UE!$F198=0,0,VLOOKUP(UE!$F198,Parametros!$B$6:$K$12,4,FALSE))</f>
        <v>0</v>
      </c>
      <c r="W201" s="171">
        <f>U201*IF(UE!$F198=0,0,VLOOKUP(UE!$F198,Parametros!$B$6:$K$12,6,FALSE))</f>
        <v>0</v>
      </c>
      <c r="X201" s="171">
        <f>UE!N198</f>
        <v>0</v>
      </c>
      <c r="Y201" s="171">
        <f>IF(UE!N198=0,0,VLOOKUP(UE!N198,Caracteristicas!$B$36:$H$40,7))</f>
        <v>0</v>
      </c>
      <c r="Z201" s="171">
        <f>Y201*IF(UE!$F198=0,0,VLOOKUP(UE!$F198,Parametros!$B$6:$K$12,4,FALSE))</f>
        <v>0</v>
      </c>
      <c r="AA201" s="171">
        <f>Y201*IF(UE!$F198=0,0,VLOOKUP(UE!$F198,Parametros!$B$6:$K$12,6,FALSE))</f>
        <v>0</v>
      </c>
      <c r="AB201" s="171">
        <f>UE!O198</f>
        <v>0</v>
      </c>
      <c r="AC201" s="171">
        <f>IF(UE!O198=0,0,VLOOKUP(UE!O198,Caracteristicas!$B$36:$I$40,8))</f>
        <v>0</v>
      </c>
      <c r="AD201" s="171">
        <f>AC201*IF(UE!$F198=0,0,VLOOKUP(UE!$F198,Parametros!$B$6:$K$12,4,FALSE))</f>
        <v>0</v>
      </c>
      <c r="AE201" s="171">
        <f>AC201*IF(UE!$F198=0,0,VLOOKUP(UE!$F198,Parametros!$B$6:$K$12,6,FALSE))</f>
        <v>0</v>
      </c>
      <c r="AF201" s="171">
        <f t="shared" si="11"/>
        <v>0</v>
      </c>
      <c r="AG201" s="171">
        <f t="shared" si="12"/>
        <v>0</v>
      </c>
      <c r="AH201" s="171">
        <f t="shared" si="13"/>
        <v>0</v>
      </c>
      <c r="AJ201" s="158">
        <f>+UE!F198</f>
        <v>0</v>
      </c>
      <c r="AK201" s="172">
        <f>+UE!G198</f>
        <v>0</v>
      </c>
      <c r="AL201" s="172">
        <f>+UE!H198</f>
        <v>0</v>
      </c>
    </row>
    <row r="202" spans="2:38">
      <c r="B202" s="37" t="str">
        <f>UE!B199</f>
        <v>UE195</v>
      </c>
      <c r="C202" s="162" t="str">
        <f>"" &amp; UE!C199</f>
        <v/>
      </c>
      <c r="D202" s="171">
        <f>UE!I199</f>
        <v>0</v>
      </c>
      <c r="E202" s="171">
        <f>IF(UE!I199=0,0,VLOOKUP(UE!I199,Caracteristicas!$B$36:$C$40,2))</f>
        <v>0</v>
      </c>
      <c r="F202" s="171">
        <f>E202*IF(UE!$F199=0,0,VLOOKUP(UE!$F199,Parametros!$B$6:$K$12,4,FALSE))</f>
        <v>0</v>
      </c>
      <c r="G202" s="171">
        <f>E202*IF(UE!$F199=0,0,VLOOKUP(UE!$F199,Parametros!$B$6:$K$12,6,FALSE))</f>
        <v>0</v>
      </c>
      <c r="H202" s="171">
        <f>UE!J199</f>
        <v>0</v>
      </c>
      <c r="I202" s="171">
        <f>IF(UE!J199=0,0,VLOOKUP(UE!J199,Caracteristicas!$B$36:$D$40,3))</f>
        <v>0</v>
      </c>
      <c r="J202" s="171">
        <f>I202*IF(UE!$F199=0,0,VLOOKUP(UE!$F199,Parametros!$B$6:$K$12,4,FALSE))</f>
        <v>0</v>
      </c>
      <c r="K202" s="171">
        <f>I202*IF(UE!$F199=0,0,VLOOKUP(UE!$F199,Parametros!$B$6:$K$12,6,FALSE))</f>
        <v>0</v>
      </c>
      <c r="L202" s="171">
        <f>UE!K199</f>
        <v>0</v>
      </c>
      <c r="M202" s="171">
        <f>IF(UE!K199=0,0,VLOOKUP(UE!K199,Caracteristicas!$B$36:$E$40,4))</f>
        <v>0</v>
      </c>
      <c r="N202" s="171">
        <f>M202*IF(UE!$F199=0,0,VLOOKUP(UE!$F199,Parametros!$B$6:$K$12,4,FALSE))</f>
        <v>0</v>
      </c>
      <c r="O202" s="171">
        <f>M202*IF(UE!$F199=0,0,VLOOKUP(UE!$F199,Parametros!$B$6:$K$12,6,FALSE))</f>
        <v>0</v>
      </c>
      <c r="P202" s="171">
        <f>UE!L199</f>
        <v>0</v>
      </c>
      <c r="Q202" s="171">
        <f>IF(UE!L199=0,0,VLOOKUP(UE!L199,Caracteristicas!$B$36:$H$40,5))</f>
        <v>0</v>
      </c>
      <c r="R202" s="171">
        <f>Q202*IF(UE!$F199=0,0,VLOOKUP(UE!$F199,Parametros!$B$6:$K$12,4,FALSE))</f>
        <v>0</v>
      </c>
      <c r="S202" s="171">
        <f>Q202*IF(UE!$F199=0,0,VLOOKUP(UE!$F199,Parametros!$B$6:$K$12,6,FALSE))</f>
        <v>0</v>
      </c>
      <c r="T202" s="171">
        <f>UE!M199</f>
        <v>0</v>
      </c>
      <c r="U202" s="171">
        <f>IF(UE!M199=0,0,VLOOKUP(UE!M199,Caracteristicas!$B$36:$H$40,6))</f>
        <v>0</v>
      </c>
      <c r="V202" s="171">
        <f>U202*IF(UE!$F199=0,0,VLOOKUP(UE!$F199,Parametros!$B$6:$K$12,4,FALSE))</f>
        <v>0</v>
      </c>
      <c r="W202" s="171">
        <f>U202*IF(UE!$F199=0,0,VLOOKUP(UE!$F199,Parametros!$B$6:$K$12,6,FALSE))</f>
        <v>0</v>
      </c>
      <c r="X202" s="171">
        <f>UE!N199</f>
        <v>0</v>
      </c>
      <c r="Y202" s="171">
        <f>IF(UE!N199=0,0,VLOOKUP(UE!N199,Caracteristicas!$B$36:$H$40,7))</f>
        <v>0</v>
      </c>
      <c r="Z202" s="171">
        <f>Y202*IF(UE!$F199=0,0,VLOOKUP(UE!$F199,Parametros!$B$6:$K$12,4,FALSE))</f>
        <v>0</v>
      </c>
      <c r="AA202" s="171">
        <f>Y202*IF(UE!$F199=0,0,VLOOKUP(UE!$F199,Parametros!$B$6:$K$12,6,FALSE))</f>
        <v>0</v>
      </c>
      <c r="AB202" s="171">
        <f>UE!O199</f>
        <v>0</v>
      </c>
      <c r="AC202" s="171">
        <f>IF(UE!O199=0,0,VLOOKUP(UE!O199,Caracteristicas!$B$36:$I$40,8))</f>
        <v>0</v>
      </c>
      <c r="AD202" s="171">
        <f>AC202*IF(UE!$F199=0,0,VLOOKUP(UE!$F199,Parametros!$B$6:$K$12,4,FALSE))</f>
        <v>0</v>
      </c>
      <c r="AE202" s="171">
        <f>AC202*IF(UE!$F199=0,0,VLOOKUP(UE!$F199,Parametros!$B$6:$K$12,6,FALSE))</f>
        <v>0</v>
      </c>
      <c r="AF202" s="171">
        <f t="shared" si="11"/>
        <v>0</v>
      </c>
      <c r="AG202" s="171">
        <f t="shared" si="12"/>
        <v>0</v>
      </c>
      <c r="AH202" s="171">
        <f t="shared" si="13"/>
        <v>0</v>
      </c>
      <c r="AJ202" s="158">
        <f>+UE!F199</f>
        <v>0</v>
      </c>
      <c r="AK202" s="172">
        <f>+UE!G199</f>
        <v>0</v>
      </c>
      <c r="AL202" s="172">
        <f>+UE!H199</f>
        <v>0</v>
      </c>
    </row>
    <row r="203" spans="2:38">
      <c r="B203" s="37" t="str">
        <f>UE!B200</f>
        <v>UE196</v>
      </c>
      <c r="C203" s="162" t="str">
        <f>"" &amp; UE!C200</f>
        <v/>
      </c>
      <c r="D203" s="171">
        <f>UE!I200</f>
        <v>0</v>
      </c>
      <c r="E203" s="171">
        <f>IF(UE!I200=0,0,VLOOKUP(UE!I200,Caracteristicas!$B$36:$C$40,2))</f>
        <v>0</v>
      </c>
      <c r="F203" s="171">
        <f>E203*IF(UE!$F200=0,0,VLOOKUP(UE!$F200,Parametros!$B$6:$K$12,4,FALSE))</f>
        <v>0</v>
      </c>
      <c r="G203" s="171">
        <f>E203*IF(UE!$F200=0,0,VLOOKUP(UE!$F200,Parametros!$B$6:$K$12,6,FALSE))</f>
        <v>0</v>
      </c>
      <c r="H203" s="171">
        <f>UE!J200</f>
        <v>0</v>
      </c>
      <c r="I203" s="171">
        <f>IF(UE!J200=0,0,VLOOKUP(UE!J200,Caracteristicas!$B$36:$D$40,3))</f>
        <v>0</v>
      </c>
      <c r="J203" s="171">
        <f>I203*IF(UE!$F200=0,0,VLOOKUP(UE!$F200,Parametros!$B$6:$K$12,4,FALSE))</f>
        <v>0</v>
      </c>
      <c r="K203" s="171">
        <f>I203*IF(UE!$F200=0,0,VLOOKUP(UE!$F200,Parametros!$B$6:$K$12,6,FALSE))</f>
        <v>0</v>
      </c>
      <c r="L203" s="171">
        <f>UE!K200</f>
        <v>0</v>
      </c>
      <c r="M203" s="171">
        <f>IF(UE!K200=0,0,VLOOKUP(UE!K200,Caracteristicas!$B$36:$E$40,4))</f>
        <v>0</v>
      </c>
      <c r="N203" s="171">
        <f>M203*IF(UE!$F200=0,0,VLOOKUP(UE!$F200,Parametros!$B$6:$K$12,4,FALSE))</f>
        <v>0</v>
      </c>
      <c r="O203" s="171">
        <f>M203*IF(UE!$F200=0,0,VLOOKUP(UE!$F200,Parametros!$B$6:$K$12,6,FALSE))</f>
        <v>0</v>
      </c>
      <c r="P203" s="171">
        <f>UE!L200</f>
        <v>0</v>
      </c>
      <c r="Q203" s="171">
        <f>IF(UE!L200=0,0,VLOOKUP(UE!L200,Caracteristicas!$B$36:$H$40,5))</f>
        <v>0</v>
      </c>
      <c r="R203" s="171">
        <f>Q203*IF(UE!$F200=0,0,VLOOKUP(UE!$F200,Parametros!$B$6:$K$12,4,FALSE))</f>
        <v>0</v>
      </c>
      <c r="S203" s="171">
        <f>Q203*IF(UE!$F200=0,0,VLOOKUP(UE!$F200,Parametros!$B$6:$K$12,6,FALSE))</f>
        <v>0</v>
      </c>
      <c r="T203" s="171">
        <f>UE!M200</f>
        <v>0</v>
      </c>
      <c r="U203" s="171">
        <f>IF(UE!M200=0,0,VLOOKUP(UE!M200,Caracteristicas!$B$36:$H$40,6))</f>
        <v>0</v>
      </c>
      <c r="V203" s="171">
        <f>U203*IF(UE!$F200=0,0,VLOOKUP(UE!$F200,Parametros!$B$6:$K$12,4,FALSE))</f>
        <v>0</v>
      </c>
      <c r="W203" s="171">
        <f>U203*IF(UE!$F200=0,0,VLOOKUP(UE!$F200,Parametros!$B$6:$K$12,6,FALSE))</f>
        <v>0</v>
      </c>
      <c r="X203" s="171">
        <f>UE!N200</f>
        <v>0</v>
      </c>
      <c r="Y203" s="171">
        <f>IF(UE!N200=0,0,VLOOKUP(UE!N200,Caracteristicas!$B$36:$H$40,7))</f>
        <v>0</v>
      </c>
      <c r="Z203" s="171">
        <f>Y203*IF(UE!$F200=0,0,VLOOKUP(UE!$F200,Parametros!$B$6:$K$12,4,FALSE))</f>
        <v>0</v>
      </c>
      <c r="AA203" s="171">
        <f>Y203*IF(UE!$F200=0,0,VLOOKUP(UE!$F200,Parametros!$B$6:$K$12,6,FALSE))</f>
        <v>0</v>
      </c>
      <c r="AB203" s="171">
        <f>UE!O200</f>
        <v>0</v>
      </c>
      <c r="AC203" s="171">
        <f>IF(UE!O200=0,0,VLOOKUP(UE!O200,Caracteristicas!$B$36:$I$40,8))</f>
        <v>0</v>
      </c>
      <c r="AD203" s="171">
        <f>AC203*IF(UE!$F200=0,0,VLOOKUP(UE!$F200,Parametros!$B$6:$K$12,4,FALSE))</f>
        <v>0</v>
      </c>
      <c r="AE203" s="171">
        <f>AC203*IF(UE!$F200=0,0,VLOOKUP(UE!$F200,Parametros!$B$6:$K$12,6,FALSE))</f>
        <v>0</v>
      </c>
      <c r="AF203" s="171">
        <f t="shared" si="11"/>
        <v>0</v>
      </c>
      <c r="AG203" s="171">
        <f t="shared" si="12"/>
        <v>0</v>
      </c>
      <c r="AH203" s="171">
        <f t="shared" si="13"/>
        <v>0</v>
      </c>
      <c r="AJ203" s="158">
        <f>+UE!F200</f>
        <v>0</v>
      </c>
      <c r="AK203" s="172">
        <f>+UE!G200</f>
        <v>0</v>
      </c>
      <c r="AL203" s="172">
        <f>+UE!H200</f>
        <v>0</v>
      </c>
    </row>
    <row r="204" spans="2:38">
      <c r="B204" s="37" t="str">
        <f>UE!B201</f>
        <v>UE197</v>
      </c>
      <c r="C204" s="162" t="str">
        <f>"" &amp; UE!C201</f>
        <v/>
      </c>
      <c r="D204" s="171">
        <f>UE!I201</f>
        <v>0</v>
      </c>
      <c r="E204" s="171">
        <f>IF(UE!I201=0,0,VLOOKUP(UE!I201,Caracteristicas!$B$36:$C$40,2))</f>
        <v>0</v>
      </c>
      <c r="F204" s="171">
        <f>E204*IF(UE!$F201=0,0,VLOOKUP(UE!$F201,Parametros!$B$6:$K$12,4,FALSE))</f>
        <v>0</v>
      </c>
      <c r="G204" s="171">
        <f>E204*IF(UE!$F201=0,0,VLOOKUP(UE!$F201,Parametros!$B$6:$K$12,6,FALSE))</f>
        <v>0</v>
      </c>
      <c r="H204" s="171">
        <f>UE!J201</f>
        <v>0</v>
      </c>
      <c r="I204" s="171">
        <f>IF(UE!J201=0,0,VLOOKUP(UE!J201,Caracteristicas!$B$36:$D$40,3))</f>
        <v>0</v>
      </c>
      <c r="J204" s="171">
        <f>I204*IF(UE!$F201=0,0,VLOOKUP(UE!$F201,Parametros!$B$6:$K$12,4,FALSE))</f>
        <v>0</v>
      </c>
      <c r="K204" s="171">
        <f>I204*IF(UE!$F201=0,0,VLOOKUP(UE!$F201,Parametros!$B$6:$K$12,6,FALSE))</f>
        <v>0</v>
      </c>
      <c r="L204" s="171">
        <f>UE!K201</f>
        <v>0</v>
      </c>
      <c r="M204" s="171">
        <f>IF(UE!K201=0,0,VLOOKUP(UE!K201,Caracteristicas!$B$36:$E$40,4))</f>
        <v>0</v>
      </c>
      <c r="N204" s="171">
        <f>M204*IF(UE!$F201=0,0,VLOOKUP(UE!$F201,Parametros!$B$6:$K$12,4,FALSE))</f>
        <v>0</v>
      </c>
      <c r="O204" s="171">
        <f>M204*IF(UE!$F201=0,0,VLOOKUP(UE!$F201,Parametros!$B$6:$K$12,6,FALSE))</f>
        <v>0</v>
      </c>
      <c r="P204" s="171">
        <f>UE!L201</f>
        <v>0</v>
      </c>
      <c r="Q204" s="171">
        <f>IF(UE!L201=0,0,VLOOKUP(UE!L201,Caracteristicas!$B$36:$H$40,5))</f>
        <v>0</v>
      </c>
      <c r="R204" s="171">
        <f>Q204*IF(UE!$F201=0,0,VLOOKUP(UE!$F201,Parametros!$B$6:$K$12,4,FALSE))</f>
        <v>0</v>
      </c>
      <c r="S204" s="171">
        <f>Q204*IF(UE!$F201=0,0,VLOOKUP(UE!$F201,Parametros!$B$6:$K$12,6,FALSE))</f>
        <v>0</v>
      </c>
      <c r="T204" s="171">
        <f>UE!M201</f>
        <v>0</v>
      </c>
      <c r="U204" s="171">
        <f>IF(UE!M201=0,0,VLOOKUP(UE!M201,Caracteristicas!$B$36:$H$40,6))</f>
        <v>0</v>
      </c>
      <c r="V204" s="171">
        <f>U204*IF(UE!$F201=0,0,VLOOKUP(UE!$F201,Parametros!$B$6:$K$12,4,FALSE))</f>
        <v>0</v>
      </c>
      <c r="W204" s="171">
        <f>U204*IF(UE!$F201=0,0,VLOOKUP(UE!$F201,Parametros!$B$6:$K$12,6,FALSE))</f>
        <v>0</v>
      </c>
      <c r="X204" s="171">
        <f>UE!N201</f>
        <v>0</v>
      </c>
      <c r="Y204" s="171">
        <f>IF(UE!N201=0,0,VLOOKUP(UE!N201,Caracteristicas!$B$36:$H$40,7))</f>
        <v>0</v>
      </c>
      <c r="Z204" s="171">
        <f>Y204*IF(UE!$F201=0,0,VLOOKUP(UE!$F201,Parametros!$B$6:$K$12,4,FALSE))</f>
        <v>0</v>
      </c>
      <c r="AA204" s="171">
        <f>Y204*IF(UE!$F201=0,0,VLOOKUP(UE!$F201,Parametros!$B$6:$K$12,6,FALSE))</f>
        <v>0</v>
      </c>
      <c r="AB204" s="171">
        <f>UE!O201</f>
        <v>0</v>
      </c>
      <c r="AC204" s="171">
        <f>IF(UE!O201=0,0,VLOOKUP(UE!O201,Caracteristicas!$B$36:$I$40,8))</f>
        <v>0</v>
      </c>
      <c r="AD204" s="171">
        <f>AC204*IF(UE!$F201=0,0,VLOOKUP(UE!$F201,Parametros!$B$6:$K$12,4,FALSE))</f>
        <v>0</v>
      </c>
      <c r="AE204" s="171">
        <f>AC204*IF(UE!$F201=0,0,VLOOKUP(UE!$F201,Parametros!$B$6:$K$12,6,FALSE))</f>
        <v>0</v>
      </c>
      <c r="AF204" s="171">
        <f t="shared" si="11"/>
        <v>0</v>
      </c>
      <c r="AG204" s="171">
        <f t="shared" si="12"/>
        <v>0</v>
      </c>
      <c r="AH204" s="171">
        <f t="shared" si="13"/>
        <v>0</v>
      </c>
      <c r="AJ204" s="158">
        <f>+UE!F201</f>
        <v>0</v>
      </c>
      <c r="AK204" s="172">
        <f>+UE!G201</f>
        <v>0</v>
      </c>
      <c r="AL204" s="172">
        <f>+UE!H201</f>
        <v>0</v>
      </c>
    </row>
    <row r="205" spans="2:38">
      <c r="B205" s="37" t="str">
        <f>UE!B202</f>
        <v>UE198</v>
      </c>
      <c r="C205" s="162" t="str">
        <f>"" &amp; UE!C202</f>
        <v/>
      </c>
      <c r="D205" s="171">
        <f>UE!I202</f>
        <v>0</v>
      </c>
      <c r="E205" s="171">
        <f>IF(UE!I202=0,0,VLOOKUP(UE!I202,Caracteristicas!$B$36:$C$40,2))</f>
        <v>0</v>
      </c>
      <c r="F205" s="171">
        <f>E205*IF(UE!$F202=0,0,VLOOKUP(UE!$F202,Parametros!$B$6:$K$12,4,FALSE))</f>
        <v>0</v>
      </c>
      <c r="G205" s="171">
        <f>E205*IF(UE!$F202=0,0,VLOOKUP(UE!$F202,Parametros!$B$6:$K$12,6,FALSE))</f>
        <v>0</v>
      </c>
      <c r="H205" s="171">
        <f>UE!J202</f>
        <v>0</v>
      </c>
      <c r="I205" s="171">
        <f>IF(UE!J202=0,0,VLOOKUP(UE!J202,Caracteristicas!$B$36:$D$40,3))</f>
        <v>0</v>
      </c>
      <c r="J205" s="171">
        <f>I205*IF(UE!$F202=0,0,VLOOKUP(UE!$F202,Parametros!$B$6:$K$12,4,FALSE))</f>
        <v>0</v>
      </c>
      <c r="K205" s="171">
        <f>I205*IF(UE!$F202=0,0,VLOOKUP(UE!$F202,Parametros!$B$6:$K$12,6,FALSE))</f>
        <v>0</v>
      </c>
      <c r="L205" s="171">
        <f>UE!K202</f>
        <v>0</v>
      </c>
      <c r="M205" s="171">
        <f>IF(UE!K202=0,0,VLOOKUP(UE!K202,Caracteristicas!$B$36:$E$40,4))</f>
        <v>0</v>
      </c>
      <c r="N205" s="171">
        <f>M205*IF(UE!$F202=0,0,VLOOKUP(UE!$F202,Parametros!$B$6:$K$12,4,FALSE))</f>
        <v>0</v>
      </c>
      <c r="O205" s="171">
        <f>M205*IF(UE!$F202=0,0,VLOOKUP(UE!$F202,Parametros!$B$6:$K$12,6,FALSE))</f>
        <v>0</v>
      </c>
      <c r="P205" s="171">
        <f>UE!L202</f>
        <v>0</v>
      </c>
      <c r="Q205" s="171">
        <f>IF(UE!L202=0,0,VLOOKUP(UE!L202,Caracteristicas!$B$36:$H$40,5))</f>
        <v>0</v>
      </c>
      <c r="R205" s="171">
        <f>Q205*IF(UE!$F202=0,0,VLOOKUP(UE!$F202,Parametros!$B$6:$K$12,4,FALSE))</f>
        <v>0</v>
      </c>
      <c r="S205" s="171">
        <f>Q205*IF(UE!$F202=0,0,VLOOKUP(UE!$F202,Parametros!$B$6:$K$12,6,FALSE))</f>
        <v>0</v>
      </c>
      <c r="T205" s="171">
        <f>UE!M202</f>
        <v>0</v>
      </c>
      <c r="U205" s="171">
        <f>IF(UE!M202=0,0,VLOOKUP(UE!M202,Caracteristicas!$B$36:$H$40,6))</f>
        <v>0</v>
      </c>
      <c r="V205" s="171">
        <f>U205*IF(UE!$F202=0,0,VLOOKUP(UE!$F202,Parametros!$B$6:$K$12,4,FALSE))</f>
        <v>0</v>
      </c>
      <c r="W205" s="171">
        <f>U205*IF(UE!$F202=0,0,VLOOKUP(UE!$F202,Parametros!$B$6:$K$12,6,FALSE))</f>
        <v>0</v>
      </c>
      <c r="X205" s="171">
        <f>UE!N202</f>
        <v>0</v>
      </c>
      <c r="Y205" s="171">
        <f>IF(UE!N202=0,0,VLOOKUP(UE!N202,Caracteristicas!$B$36:$H$40,7))</f>
        <v>0</v>
      </c>
      <c r="Z205" s="171">
        <f>Y205*IF(UE!$F202=0,0,VLOOKUP(UE!$F202,Parametros!$B$6:$K$12,4,FALSE))</f>
        <v>0</v>
      </c>
      <c r="AA205" s="171">
        <f>Y205*IF(UE!$F202=0,0,VLOOKUP(UE!$F202,Parametros!$B$6:$K$12,6,FALSE))</f>
        <v>0</v>
      </c>
      <c r="AB205" s="171">
        <f>UE!O202</f>
        <v>0</v>
      </c>
      <c r="AC205" s="171">
        <f>IF(UE!O202=0,0,VLOOKUP(UE!O202,Caracteristicas!$B$36:$I$40,8))</f>
        <v>0</v>
      </c>
      <c r="AD205" s="171">
        <f>AC205*IF(UE!$F202=0,0,VLOOKUP(UE!$F202,Parametros!$B$6:$K$12,4,FALSE))</f>
        <v>0</v>
      </c>
      <c r="AE205" s="171">
        <f>AC205*IF(UE!$F202=0,0,VLOOKUP(UE!$F202,Parametros!$B$6:$K$12,6,FALSE))</f>
        <v>0</v>
      </c>
      <c r="AF205" s="171">
        <f t="shared" si="11"/>
        <v>0</v>
      </c>
      <c r="AG205" s="171">
        <f t="shared" si="12"/>
        <v>0</v>
      </c>
      <c r="AH205" s="171">
        <f t="shared" si="13"/>
        <v>0</v>
      </c>
      <c r="AJ205" s="158">
        <f>+UE!F202</f>
        <v>0</v>
      </c>
      <c r="AK205" s="172">
        <f>+UE!G202</f>
        <v>0</v>
      </c>
      <c r="AL205" s="172">
        <f>+UE!H202</f>
        <v>0</v>
      </c>
    </row>
    <row r="206" spans="2:38">
      <c r="B206" s="37" t="str">
        <f>UE!B203</f>
        <v>UE199</v>
      </c>
      <c r="C206" s="162" t="str">
        <f>"" &amp; UE!C203</f>
        <v/>
      </c>
      <c r="D206" s="171">
        <f>UE!I203</f>
        <v>0</v>
      </c>
      <c r="E206" s="171">
        <f>IF(UE!I203=0,0,VLOOKUP(UE!I203,Caracteristicas!$B$36:$C$40,2))</f>
        <v>0</v>
      </c>
      <c r="F206" s="171">
        <f>E206*IF(UE!$F203=0,0,VLOOKUP(UE!$F203,Parametros!$B$6:$K$12,4,FALSE))</f>
        <v>0</v>
      </c>
      <c r="G206" s="171">
        <f>E206*IF(UE!$F203=0,0,VLOOKUP(UE!$F203,Parametros!$B$6:$K$12,6,FALSE))</f>
        <v>0</v>
      </c>
      <c r="H206" s="171">
        <f>UE!J203</f>
        <v>0</v>
      </c>
      <c r="I206" s="171">
        <f>IF(UE!J203=0,0,VLOOKUP(UE!J203,Caracteristicas!$B$36:$D$40,3))</f>
        <v>0</v>
      </c>
      <c r="J206" s="171">
        <f>I206*IF(UE!$F203=0,0,VLOOKUP(UE!$F203,Parametros!$B$6:$K$12,4,FALSE))</f>
        <v>0</v>
      </c>
      <c r="K206" s="171">
        <f>I206*IF(UE!$F203=0,0,VLOOKUP(UE!$F203,Parametros!$B$6:$K$12,6,FALSE))</f>
        <v>0</v>
      </c>
      <c r="L206" s="171">
        <f>UE!K203</f>
        <v>0</v>
      </c>
      <c r="M206" s="171">
        <f>IF(UE!K203=0,0,VLOOKUP(UE!K203,Caracteristicas!$B$36:$E$40,4))</f>
        <v>0</v>
      </c>
      <c r="N206" s="171">
        <f>M206*IF(UE!$F203=0,0,VLOOKUP(UE!$F203,Parametros!$B$6:$K$12,4,FALSE))</f>
        <v>0</v>
      </c>
      <c r="O206" s="171">
        <f>M206*IF(UE!$F203=0,0,VLOOKUP(UE!$F203,Parametros!$B$6:$K$12,6,FALSE))</f>
        <v>0</v>
      </c>
      <c r="P206" s="171">
        <f>UE!L203</f>
        <v>0</v>
      </c>
      <c r="Q206" s="171">
        <f>IF(UE!L203=0,0,VLOOKUP(UE!L203,Caracteristicas!$B$36:$H$40,5))</f>
        <v>0</v>
      </c>
      <c r="R206" s="171">
        <f>Q206*IF(UE!$F203=0,0,VLOOKUP(UE!$F203,Parametros!$B$6:$K$12,4,FALSE))</f>
        <v>0</v>
      </c>
      <c r="S206" s="171">
        <f>Q206*IF(UE!$F203=0,0,VLOOKUP(UE!$F203,Parametros!$B$6:$K$12,6,FALSE))</f>
        <v>0</v>
      </c>
      <c r="T206" s="171">
        <f>UE!M203</f>
        <v>0</v>
      </c>
      <c r="U206" s="171">
        <f>IF(UE!M203=0,0,VLOOKUP(UE!M203,Caracteristicas!$B$36:$H$40,6))</f>
        <v>0</v>
      </c>
      <c r="V206" s="171">
        <f>U206*IF(UE!$F203=0,0,VLOOKUP(UE!$F203,Parametros!$B$6:$K$12,4,FALSE))</f>
        <v>0</v>
      </c>
      <c r="W206" s="171">
        <f>U206*IF(UE!$F203=0,0,VLOOKUP(UE!$F203,Parametros!$B$6:$K$12,6,FALSE))</f>
        <v>0</v>
      </c>
      <c r="X206" s="171">
        <f>UE!N203</f>
        <v>0</v>
      </c>
      <c r="Y206" s="171">
        <f>IF(UE!N203=0,0,VLOOKUP(UE!N203,Caracteristicas!$B$36:$H$40,7))</f>
        <v>0</v>
      </c>
      <c r="Z206" s="171">
        <f>Y206*IF(UE!$F203=0,0,VLOOKUP(UE!$F203,Parametros!$B$6:$K$12,4,FALSE))</f>
        <v>0</v>
      </c>
      <c r="AA206" s="171">
        <f>Y206*IF(UE!$F203=0,0,VLOOKUP(UE!$F203,Parametros!$B$6:$K$12,6,FALSE))</f>
        <v>0</v>
      </c>
      <c r="AB206" s="171">
        <f>UE!O203</f>
        <v>0</v>
      </c>
      <c r="AC206" s="171">
        <f>IF(UE!O203=0,0,VLOOKUP(UE!O203,Caracteristicas!$B$36:$I$40,8))</f>
        <v>0</v>
      </c>
      <c r="AD206" s="171">
        <f>AC206*IF(UE!$F203=0,0,VLOOKUP(UE!$F203,Parametros!$B$6:$K$12,4,FALSE))</f>
        <v>0</v>
      </c>
      <c r="AE206" s="171">
        <f>AC206*IF(UE!$F203=0,0,VLOOKUP(UE!$F203,Parametros!$B$6:$K$12,6,FALSE))</f>
        <v>0</v>
      </c>
      <c r="AF206" s="171">
        <f t="shared" si="11"/>
        <v>0</v>
      </c>
      <c r="AG206" s="171">
        <f t="shared" si="12"/>
        <v>0</v>
      </c>
      <c r="AH206" s="171">
        <f t="shared" si="13"/>
        <v>0</v>
      </c>
      <c r="AJ206" s="158">
        <f>+UE!F203</f>
        <v>0</v>
      </c>
      <c r="AK206" s="172">
        <f>+UE!G203</f>
        <v>0</v>
      </c>
      <c r="AL206" s="172">
        <f>+UE!H203</f>
        <v>0</v>
      </c>
    </row>
    <row r="207" spans="2:38">
      <c r="B207" s="37" t="str">
        <f>UE!B204</f>
        <v>UE200</v>
      </c>
      <c r="C207" s="162" t="str">
        <f>"" &amp; UE!C204</f>
        <v/>
      </c>
      <c r="D207" s="171">
        <f>UE!I204</f>
        <v>0</v>
      </c>
      <c r="E207" s="171">
        <f>IF(UE!I204=0,0,VLOOKUP(UE!I204,Caracteristicas!$B$36:$C$40,2))</f>
        <v>0</v>
      </c>
      <c r="F207" s="171">
        <f>E207*IF(UE!$F204=0,0,VLOOKUP(UE!$F204,Parametros!$B$6:$K$12,4,FALSE))</f>
        <v>0</v>
      </c>
      <c r="G207" s="171">
        <f>E207*IF(UE!$F204=0,0,VLOOKUP(UE!$F204,Parametros!$B$6:$K$12,6,FALSE))</f>
        <v>0</v>
      </c>
      <c r="H207" s="171">
        <f>UE!J204</f>
        <v>0</v>
      </c>
      <c r="I207" s="171">
        <f>IF(UE!J204=0,0,VLOOKUP(UE!J204,Caracteristicas!$B$36:$D$40,3))</f>
        <v>0</v>
      </c>
      <c r="J207" s="171">
        <f>I207*IF(UE!$F204=0,0,VLOOKUP(UE!$F204,Parametros!$B$6:$K$12,4,FALSE))</f>
        <v>0</v>
      </c>
      <c r="K207" s="171">
        <f>I207*IF(UE!$F204=0,0,VLOOKUP(UE!$F204,Parametros!$B$6:$K$12,6,FALSE))</f>
        <v>0</v>
      </c>
      <c r="L207" s="171">
        <f>UE!K204</f>
        <v>0</v>
      </c>
      <c r="M207" s="171">
        <f>IF(UE!K204=0,0,VLOOKUP(UE!K204,Caracteristicas!$B$36:$E$40,4))</f>
        <v>0</v>
      </c>
      <c r="N207" s="171">
        <f>M207*IF(UE!$F204=0,0,VLOOKUP(UE!$F204,Parametros!$B$6:$K$12,4,FALSE))</f>
        <v>0</v>
      </c>
      <c r="O207" s="171">
        <f>M207*IF(UE!$F204=0,0,VLOOKUP(UE!$F204,Parametros!$B$6:$K$12,6,FALSE))</f>
        <v>0</v>
      </c>
      <c r="P207" s="171">
        <f>UE!L204</f>
        <v>0</v>
      </c>
      <c r="Q207" s="171">
        <f>IF(UE!L204=0,0,VLOOKUP(UE!L204,Caracteristicas!$B$36:$H$40,5))</f>
        <v>0</v>
      </c>
      <c r="R207" s="171">
        <f>Q207*IF(UE!$F204=0,0,VLOOKUP(UE!$F204,Parametros!$B$6:$K$12,4,FALSE))</f>
        <v>0</v>
      </c>
      <c r="S207" s="171">
        <f>Q207*IF(UE!$F204=0,0,VLOOKUP(UE!$F204,Parametros!$B$6:$K$12,6,FALSE))</f>
        <v>0</v>
      </c>
      <c r="T207" s="171">
        <f>UE!M204</f>
        <v>0</v>
      </c>
      <c r="U207" s="171">
        <f>IF(UE!M204=0,0,VLOOKUP(UE!M204,Caracteristicas!$B$36:$H$40,6))</f>
        <v>0</v>
      </c>
      <c r="V207" s="171">
        <f>U207*IF(UE!$F204=0,0,VLOOKUP(UE!$F204,Parametros!$B$6:$K$12,4,FALSE))</f>
        <v>0</v>
      </c>
      <c r="W207" s="171">
        <f>U207*IF(UE!$F204=0,0,VLOOKUP(UE!$F204,Parametros!$B$6:$K$12,6,FALSE))</f>
        <v>0</v>
      </c>
      <c r="X207" s="171">
        <f>UE!N204</f>
        <v>0</v>
      </c>
      <c r="Y207" s="171">
        <f>IF(UE!N204=0,0,VLOOKUP(UE!N204,Caracteristicas!$B$36:$H$40,7))</f>
        <v>0</v>
      </c>
      <c r="Z207" s="171">
        <f>Y207*IF(UE!$F204=0,0,VLOOKUP(UE!$F204,Parametros!$B$6:$K$12,4,FALSE))</f>
        <v>0</v>
      </c>
      <c r="AA207" s="171">
        <f>Y207*IF(UE!$F204=0,0,VLOOKUP(UE!$F204,Parametros!$B$6:$K$12,6,FALSE))</f>
        <v>0</v>
      </c>
      <c r="AB207" s="171">
        <f>UE!O204</f>
        <v>0</v>
      </c>
      <c r="AC207" s="171">
        <f>IF(UE!O204=0,0,VLOOKUP(UE!O204,Caracteristicas!$B$36:$I$40,8))</f>
        <v>0</v>
      </c>
      <c r="AD207" s="171">
        <f>AC207*IF(UE!$F204=0,0,VLOOKUP(UE!$F204,Parametros!$B$6:$K$12,4,FALSE))</f>
        <v>0</v>
      </c>
      <c r="AE207" s="171">
        <f>AC207*IF(UE!$F204=0,0,VLOOKUP(UE!$F204,Parametros!$B$6:$K$12,6,FALSE))</f>
        <v>0</v>
      </c>
      <c r="AF207" s="171">
        <f t="shared" si="11"/>
        <v>0</v>
      </c>
      <c r="AG207" s="171">
        <f t="shared" si="12"/>
        <v>0</v>
      </c>
      <c r="AH207" s="171">
        <f t="shared" si="13"/>
        <v>0</v>
      </c>
      <c r="AJ207" s="158">
        <f>+UE!F204</f>
        <v>0</v>
      </c>
      <c r="AK207" s="172">
        <f>+UE!G204</f>
        <v>0</v>
      </c>
      <c r="AL207" s="172">
        <f>+UE!H204</f>
        <v>0</v>
      </c>
    </row>
  </sheetData>
  <mergeCells count="8">
    <mergeCell ref="AF5:AH5"/>
    <mergeCell ref="T5:W5"/>
    <mergeCell ref="D5:G5"/>
    <mergeCell ref="H5:K5"/>
    <mergeCell ref="L5:O5"/>
    <mergeCell ref="P5:S5"/>
    <mergeCell ref="X5:AA5"/>
    <mergeCell ref="AB5:AE5"/>
  </mergeCells>
  <pageMargins left="0" right="0" top="0" bottom="0" header="0" footer="0"/>
  <pageSetup scale="70"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E87"/>
  <sheetViews>
    <sheetView showGridLines="0" workbookViewId="0">
      <pane ySplit="1" topLeftCell="A41" activePane="bottomLeft" state="frozen"/>
      <selection pane="bottomLeft" activeCell="D25" sqref="D25"/>
    </sheetView>
  </sheetViews>
  <sheetFormatPr defaultColWidth="8.77734375" defaultRowHeight="13.8"/>
  <cols>
    <col min="1" max="1" width="2.44140625" style="162" customWidth="1"/>
    <col min="2" max="15" width="12" style="162" customWidth="1"/>
    <col min="16" max="31" width="11.44140625" style="162" customWidth="1"/>
    <col min="32" max="33" width="8.77734375" style="162" customWidth="1"/>
    <col min="34" max="16384" width="8.77734375" style="162"/>
  </cols>
  <sheetData>
    <row r="1" spans="2:31" ht="27.75" customHeight="1">
      <c r="B1" s="132" t="s">
        <v>291</v>
      </c>
      <c r="AA1" s="41"/>
      <c r="AB1" s="41"/>
      <c r="AD1" s="225"/>
      <c r="AE1" s="211"/>
    </row>
    <row r="2" spans="2:31">
      <c r="D2" s="118"/>
      <c r="E2" s="118"/>
      <c r="F2" s="118"/>
      <c r="K2" s="43"/>
      <c r="L2" s="43"/>
      <c r="N2" s="43"/>
      <c r="O2" s="43"/>
    </row>
    <row r="3" spans="2:31" s="40" customFormat="1" ht="15.6" customHeight="1">
      <c r="B3" s="40" t="s">
        <v>292</v>
      </c>
    </row>
    <row r="4" spans="2:31" s="40" customFormat="1" ht="15.6" customHeight="1">
      <c r="B4" s="114" t="s">
        <v>293</v>
      </c>
    </row>
    <row r="6" spans="2:31">
      <c r="B6" s="42"/>
      <c r="C6" s="42"/>
      <c r="D6" s="85" t="s">
        <v>294</v>
      </c>
      <c r="E6" s="85" t="s">
        <v>285</v>
      </c>
      <c r="F6" s="85" t="s">
        <v>295</v>
      </c>
      <c r="K6" s="43"/>
      <c r="L6" s="43"/>
      <c r="N6" s="43"/>
      <c r="O6" s="43"/>
    </row>
    <row r="7" spans="2:31">
      <c r="B7" s="44" t="s">
        <v>296</v>
      </c>
      <c r="C7" s="44"/>
      <c r="D7" s="169">
        <f>Estimados!F7</f>
        <v>159</v>
      </c>
      <c r="E7" s="169">
        <f>Estimados!E7</f>
        <v>180</v>
      </c>
      <c r="F7" s="169">
        <f>Estimados!G7</f>
        <v>264</v>
      </c>
      <c r="K7" s="45"/>
      <c r="L7" s="45"/>
      <c r="N7" s="45"/>
      <c r="O7" s="45"/>
    </row>
    <row r="8" spans="2:31">
      <c r="B8" s="46" t="s">
        <v>297</v>
      </c>
      <c r="C8" s="46"/>
      <c r="D8" s="169">
        <f>Estimados!J7</f>
        <v>158.75</v>
      </c>
      <c r="E8" s="169">
        <f>Estimados!I7</f>
        <v>185</v>
      </c>
      <c r="F8" s="169">
        <f>Estimados!K7</f>
        <v>290</v>
      </c>
      <c r="K8" s="45"/>
      <c r="L8" s="45"/>
      <c r="N8" s="45"/>
      <c r="O8" s="45"/>
    </row>
    <row r="9" spans="2:31">
      <c r="B9" s="47" t="s">
        <v>298</v>
      </c>
      <c r="C9" s="47"/>
      <c r="D9" s="169">
        <f>Estimados!N7</f>
        <v>431</v>
      </c>
      <c r="E9" s="169">
        <f>Estimados!M7</f>
        <v>497</v>
      </c>
      <c r="F9" s="169">
        <f>Estimados!O7</f>
        <v>761</v>
      </c>
      <c r="K9" s="45"/>
      <c r="L9" s="45"/>
      <c r="N9" s="45"/>
      <c r="O9" s="45"/>
    </row>
    <row r="10" spans="2:31">
      <c r="B10" s="48" t="s">
        <v>299</v>
      </c>
      <c r="C10" s="48"/>
      <c r="D10" s="169">
        <f>Estimados!R7</f>
        <v>254</v>
      </c>
      <c r="E10" s="169">
        <f>Estimados!Q7</f>
        <v>293</v>
      </c>
      <c r="F10" s="169">
        <f>Estimados!S7</f>
        <v>449</v>
      </c>
      <c r="K10" s="45"/>
      <c r="L10" s="45"/>
      <c r="N10" s="45"/>
      <c r="O10" s="45"/>
    </row>
    <row r="11" spans="2:31">
      <c r="B11" s="49" t="s">
        <v>300</v>
      </c>
      <c r="C11" s="49"/>
      <c r="D11" s="169">
        <f>Estimados!V7</f>
        <v>81.75</v>
      </c>
      <c r="E11" s="169">
        <f>Estimados!U7</f>
        <v>93</v>
      </c>
      <c r="F11" s="169">
        <f>Estimados!W7</f>
        <v>138</v>
      </c>
      <c r="K11" s="45"/>
      <c r="L11" s="45"/>
      <c r="N11" s="45"/>
      <c r="O11" s="45"/>
    </row>
    <row r="12" spans="2:31">
      <c r="B12" s="50" t="s">
        <v>301</v>
      </c>
      <c r="C12" s="50"/>
      <c r="D12" s="169">
        <f>Estimados!Z7</f>
        <v>167.75</v>
      </c>
      <c r="E12" s="169">
        <f>Estimados!Y7</f>
        <v>194</v>
      </c>
      <c r="F12" s="169">
        <f>Estimados!AA7</f>
        <v>299</v>
      </c>
      <c r="K12" s="45"/>
      <c r="L12" s="45"/>
      <c r="N12" s="45"/>
      <c r="O12" s="45"/>
    </row>
    <row r="13" spans="2:31">
      <c r="B13" s="76" t="s">
        <v>35</v>
      </c>
      <c r="C13" s="76"/>
      <c r="D13" s="169">
        <f>+Estimados!AD7</f>
        <v>50.5</v>
      </c>
      <c r="E13" s="169">
        <f>+Estimados!AC7</f>
        <v>58</v>
      </c>
      <c r="F13" s="169">
        <f>+Estimados!AE7</f>
        <v>88</v>
      </c>
      <c r="K13" s="45"/>
      <c r="L13" s="45"/>
      <c r="N13" s="45"/>
      <c r="O13" s="45"/>
    </row>
    <row r="14" spans="2:31">
      <c r="B14" s="51" t="s">
        <v>36</v>
      </c>
      <c r="C14" s="51"/>
      <c r="D14" s="188">
        <f>SUM(D7:D13)</f>
        <v>1302.75</v>
      </c>
      <c r="E14" s="188">
        <f>SUM(E7:E13)</f>
        <v>1500</v>
      </c>
      <c r="F14" s="188">
        <f>SUM(F7:F13)</f>
        <v>2289</v>
      </c>
      <c r="K14" s="52"/>
      <c r="L14" s="52"/>
      <c r="N14" s="52"/>
      <c r="O14" s="52"/>
    </row>
    <row r="15" spans="2:31">
      <c r="B15" s="53" t="s">
        <v>302</v>
      </c>
      <c r="C15" s="118"/>
      <c r="D15" s="189">
        <f>+D14/E14</f>
        <v>0.86850000000000005</v>
      </c>
      <c r="E15" s="189">
        <f>+E14/$E$14</f>
        <v>1</v>
      </c>
      <c r="F15" s="189">
        <f>+F14/E14</f>
        <v>1.526</v>
      </c>
      <c r="G15" s="54"/>
      <c r="H15" s="54"/>
      <c r="I15" s="54"/>
      <c r="J15" s="54"/>
      <c r="K15" s="54"/>
      <c r="L15" s="54"/>
      <c r="M15" s="54"/>
      <c r="N15" s="54"/>
    </row>
    <row r="17" spans="2:31" s="133" customFormat="1" ht="27.6" customHeight="1">
      <c r="D17" s="140" t="s">
        <v>303</v>
      </c>
      <c r="E17" s="140" t="s">
        <v>304</v>
      </c>
      <c r="F17" s="140" t="s">
        <v>305</v>
      </c>
      <c r="G17" s="140" t="s">
        <v>306</v>
      </c>
      <c r="H17" s="140" t="s">
        <v>304</v>
      </c>
      <c r="I17" s="140" t="s">
        <v>307</v>
      </c>
      <c r="J17" s="136"/>
      <c r="L17" s="136"/>
      <c r="N17" s="136"/>
      <c r="O17" s="136"/>
      <c r="P17" s="136"/>
      <c r="S17" s="136"/>
      <c r="T17" s="136"/>
      <c r="U17" s="136"/>
      <c r="Z17" s="136"/>
      <c r="AA17" s="136"/>
      <c r="AB17" s="136"/>
    </row>
    <row r="18" spans="2:31">
      <c r="B18" s="44" t="s">
        <v>296</v>
      </c>
      <c r="C18" s="44"/>
      <c r="D18" s="45">
        <f>E7/Caracteristicas!$D$31</f>
        <v>1.125</v>
      </c>
      <c r="E18" s="62">
        <v>1</v>
      </c>
      <c r="F18" s="45">
        <f t="shared" ref="F18:F24" si="0">D18/E18</f>
        <v>1.125</v>
      </c>
      <c r="G18" s="45">
        <f>E7/Caracteristicas!$D$32</f>
        <v>4.5</v>
      </c>
      <c r="H18" s="62">
        <f t="shared" ref="H18:H24" si="1">E18</f>
        <v>1</v>
      </c>
      <c r="I18" s="45">
        <f t="shared" ref="I18:I24" si="2">G18/H18</f>
        <v>4.5</v>
      </c>
      <c r="J18" s="55"/>
      <c r="L18" s="55"/>
      <c r="N18" s="45"/>
      <c r="O18" s="45"/>
      <c r="P18" s="45"/>
      <c r="S18" s="45"/>
      <c r="T18" s="45"/>
      <c r="U18" s="45"/>
      <c r="Z18" s="45"/>
      <c r="AA18" s="45"/>
      <c r="AB18" s="45"/>
    </row>
    <row r="19" spans="2:31">
      <c r="B19" s="46" t="s">
        <v>297</v>
      </c>
      <c r="C19" s="46"/>
      <c r="D19" s="45">
        <f>E8/Caracteristicas!$D$31</f>
        <v>1.15625</v>
      </c>
      <c r="E19" s="62">
        <v>1</v>
      </c>
      <c r="F19" s="45">
        <f t="shared" si="0"/>
        <v>1.15625</v>
      </c>
      <c r="G19" s="45">
        <f>E8/Caracteristicas!$D$32</f>
        <v>4.625</v>
      </c>
      <c r="H19" s="62">
        <f t="shared" si="1"/>
        <v>1</v>
      </c>
      <c r="I19" s="45">
        <f t="shared" si="2"/>
        <v>4.625</v>
      </c>
      <c r="J19" s="55"/>
      <c r="L19" s="55"/>
      <c r="N19" s="45"/>
      <c r="O19" s="45"/>
      <c r="P19" s="45"/>
      <c r="S19" s="45"/>
      <c r="T19" s="45"/>
      <c r="U19" s="45"/>
      <c r="Z19" s="45"/>
      <c r="AA19" s="45"/>
      <c r="AB19" s="45"/>
    </row>
    <row r="20" spans="2:31">
      <c r="B20" s="47" t="s">
        <v>298</v>
      </c>
      <c r="C20" s="47"/>
      <c r="D20" s="45">
        <f>E9/Caracteristicas!$D$31</f>
        <v>3.1062500000000002</v>
      </c>
      <c r="E20" s="62">
        <v>3</v>
      </c>
      <c r="F20" s="45">
        <f t="shared" si="0"/>
        <v>1.0354166666666667</v>
      </c>
      <c r="G20" s="45">
        <f>E9/Caracteristicas!$D$32</f>
        <v>12.425000000000001</v>
      </c>
      <c r="H20" s="62">
        <f t="shared" si="1"/>
        <v>3</v>
      </c>
      <c r="I20" s="45">
        <f t="shared" si="2"/>
        <v>4.1416666666666666</v>
      </c>
      <c r="J20" s="55"/>
      <c r="L20" s="55"/>
      <c r="N20" s="45"/>
      <c r="O20" s="45"/>
      <c r="P20" s="45"/>
      <c r="S20" s="45"/>
      <c r="T20" s="45"/>
      <c r="U20" s="45"/>
      <c r="Z20" s="45"/>
      <c r="AA20" s="45"/>
      <c r="AB20" s="45"/>
    </row>
    <row r="21" spans="2:31">
      <c r="B21" s="48" t="s">
        <v>299</v>
      </c>
      <c r="C21" s="48"/>
      <c r="D21" s="45">
        <f>E10/Caracteristicas!$D$31</f>
        <v>1.83125</v>
      </c>
      <c r="E21" s="62">
        <v>1</v>
      </c>
      <c r="F21" s="45">
        <f t="shared" si="0"/>
        <v>1.83125</v>
      </c>
      <c r="G21" s="45">
        <f>E10/Caracteristicas!$D$32</f>
        <v>7.3250000000000002</v>
      </c>
      <c r="H21" s="62">
        <f t="shared" si="1"/>
        <v>1</v>
      </c>
      <c r="I21" s="45">
        <f t="shared" si="2"/>
        <v>7.3250000000000002</v>
      </c>
      <c r="J21" s="55"/>
      <c r="L21" s="55"/>
      <c r="N21" s="45"/>
      <c r="O21" s="45"/>
      <c r="P21" s="45"/>
      <c r="S21" s="45"/>
      <c r="T21" s="45"/>
      <c r="U21" s="45"/>
      <c r="Z21" s="45"/>
      <c r="AA21" s="45"/>
      <c r="AB21" s="45"/>
    </row>
    <row r="22" spans="2:31">
      <c r="B22" s="49" t="s">
        <v>300</v>
      </c>
      <c r="C22" s="49"/>
      <c r="D22" s="45">
        <f>E11/Caracteristicas!$D$31</f>
        <v>0.58125000000000004</v>
      </c>
      <c r="E22" s="62">
        <v>1</v>
      </c>
      <c r="F22" s="45">
        <f t="shared" si="0"/>
        <v>0.58125000000000004</v>
      </c>
      <c r="G22" s="45">
        <f>E11/Caracteristicas!$D$32</f>
        <v>2.3250000000000002</v>
      </c>
      <c r="H22" s="62">
        <f t="shared" si="1"/>
        <v>1</v>
      </c>
      <c r="I22" s="45">
        <f t="shared" si="2"/>
        <v>2.3250000000000002</v>
      </c>
      <c r="J22" s="55"/>
      <c r="L22" s="55"/>
      <c r="N22" s="45"/>
      <c r="O22" s="45"/>
      <c r="P22" s="45"/>
      <c r="S22" s="45"/>
      <c r="T22" s="45"/>
      <c r="U22" s="45"/>
      <c r="Z22" s="45"/>
      <c r="AA22" s="45"/>
      <c r="AB22" s="45"/>
    </row>
    <row r="23" spans="2:31">
      <c r="B23" s="50" t="s">
        <v>301</v>
      </c>
      <c r="C23" s="50"/>
      <c r="D23" s="45">
        <f>E12/Caracteristicas!$D$31</f>
        <v>1.2124999999999999</v>
      </c>
      <c r="E23" s="62">
        <v>1</v>
      </c>
      <c r="F23" s="45">
        <f t="shared" si="0"/>
        <v>1.2124999999999999</v>
      </c>
      <c r="G23" s="45">
        <f>E12/Caracteristicas!$D$32</f>
        <v>4.8499999999999996</v>
      </c>
      <c r="H23" s="62">
        <f t="shared" si="1"/>
        <v>1</v>
      </c>
      <c r="I23" s="45">
        <f t="shared" si="2"/>
        <v>4.8499999999999996</v>
      </c>
      <c r="J23" s="55"/>
      <c r="L23" s="55"/>
      <c r="N23" s="45"/>
      <c r="O23" s="45"/>
      <c r="P23" s="45"/>
      <c r="S23" s="45"/>
      <c r="T23" s="45"/>
      <c r="U23" s="45"/>
      <c r="Z23" s="45"/>
      <c r="AA23" s="45"/>
      <c r="AB23" s="45"/>
    </row>
    <row r="24" spans="2:31">
      <c r="B24" s="76" t="s">
        <v>35</v>
      </c>
      <c r="C24" s="76"/>
      <c r="D24" s="45">
        <f>E13/Caracteristicas!$D$31</f>
        <v>0.36249999999999999</v>
      </c>
      <c r="E24" s="62">
        <v>1</v>
      </c>
      <c r="F24" s="45">
        <f t="shared" si="0"/>
        <v>0.36249999999999999</v>
      </c>
      <c r="G24" s="45">
        <f>E13/Caracteristicas!$D$32</f>
        <v>1.45</v>
      </c>
      <c r="H24" s="62">
        <f t="shared" si="1"/>
        <v>1</v>
      </c>
      <c r="I24" s="45">
        <f t="shared" si="2"/>
        <v>1.45</v>
      </c>
      <c r="J24" s="55"/>
      <c r="L24" s="55"/>
      <c r="N24" s="45"/>
      <c r="O24" s="45"/>
      <c r="P24" s="45"/>
      <c r="S24" s="45"/>
      <c r="T24" s="45"/>
      <c r="U24" s="45"/>
      <c r="Z24" s="45"/>
      <c r="AA24" s="45"/>
      <c r="AB24" s="45"/>
    </row>
    <row r="25" spans="2:31">
      <c r="B25" s="51" t="s">
        <v>36</v>
      </c>
      <c r="C25" s="51"/>
      <c r="D25" s="188">
        <f t="shared" ref="D25:I25" si="3">SUM(D18:D24)</f>
        <v>9.375</v>
      </c>
      <c r="E25" s="188">
        <f t="shared" si="3"/>
        <v>9</v>
      </c>
      <c r="F25" s="188">
        <f t="shared" si="3"/>
        <v>7.3041666666666663</v>
      </c>
      <c r="G25" s="188">
        <f t="shared" si="3"/>
        <v>37.5</v>
      </c>
      <c r="H25" s="188">
        <f t="shared" si="3"/>
        <v>9</v>
      </c>
      <c r="I25" s="188">
        <f t="shared" si="3"/>
        <v>29.216666666666665</v>
      </c>
    </row>
    <row r="26" spans="2:31">
      <c r="B26" s="43"/>
      <c r="C26" s="43"/>
      <c r="D26" s="190"/>
      <c r="E26" s="190"/>
      <c r="F26" s="190"/>
      <c r="G26" s="43"/>
      <c r="H26" s="43"/>
      <c r="I26" s="190"/>
    </row>
    <row r="27" spans="2:31" ht="14.4" customHeight="1">
      <c r="B27" s="114" t="s">
        <v>308</v>
      </c>
      <c r="AB27" s="41"/>
      <c r="AD27" s="225"/>
      <c r="AE27" s="211"/>
    </row>
    <row r="28" spans="2:31">
      <c r="J28" s="43"/>
      <c r="K28" s="43"/>
      <c r="M28" s="43"/>
      <c r="N28" s="43"/>
      <c r="O28" s="43"/>
      <c r="P28" s="43"/>
      <c r="R28" s="43"/>
      <c r="S28" s="43"/>
      <c r="T28" s="43"/>
      <c r="U28" s="43"/>
      <c r="W28" s="43"/>
      <c r="X28" s="43"/>
      <c r="Y28" s="43"/>
      <c r="Z28" s="43"/>
    </row>
    <row r="29" spans="2:31">
      <c r="B29" s="138" t="s">
        <v>309</v>
      </c>
      <c r="C29" s="138"/>
      <c r="D29" s="138"/>
      <c r="E29" s="138"/>
      <c r="F29" s="138"/>
      <c r="G29" s="138"/>
      <c r="H29" s="138"/>
      <c r="I29" s="138"/>
      <c r="J29" s="43"/>
      <c r="K29" s="43"/>
      <c r="L29" s="43"/>
      <c r="M29" s="43"/>
      <c r="N29" s="43"/>
      <c r="O29" s="43"/>
      <c r="P29" s="43"/>
      <c r="Q29" s="43"/>
      <c r="R29" s="43"/>
      <c r="S29" s="43"/>
      <c r="T29" s="43"/>
      <c r="U29" s="43"/>
      <c r="V29" s="43"/>
      <c r="W29" s="43"/>
      <c r="X29" s="43"/>
      <c r="Y29" s="43"/>
      <c r="Z29" s="43"/>
    </row>
    <row r="30" spans="2:31">
      <c r="B30" s="162" t="s">
        <v>44</v>
      </c>
      <c r="D30" s="162">
        <f>+Parametros!B16</f>
        <v>1</v>
      </c>
      <c r="E30" s="162">
        <f>+Parametros!B17</f>
        <v>2</v>
      </c>
      <c r="F30" s="162">
        <f>+Parametros!B18</f>
        <v>5</v>
      </c>
      <c r="G30" s="162">
        <f>+Parametros!B19</f>
        <v>9</v>
      </c>
      <c r="H30" s="162">
        <f>+Parametros!B20</f>
        <v>15</v>
      </c>
      <c r="I30" s="64" t="s">
        <v>36</v>
      </c>
      <c r="J30" s="43"/>
      <c r="K30" s="43"/>
      <c r="M30" s="43"/>
      <c r="N30" s="43"/>
      <c r="O30" s="43"/>
      <c r="P30" s="43"/>
      <c r="R30" s="43"/>
      <c r="S30" s="43"/>
      <c r="T30" s="43"/>
      <c r="U30" s="43"/>
      <c r="W30" s="43"/>
      <c r="X30" s="43"/>
      <c r="Y30" s="43"/>
      <c r="Z30" s="43"/>
    </row>
    <row r="31" spans="2:31">
      <c r="B31" s="162" t="s">
        <v>310</v>
      </c>
      <c r="D31" s="162">
        <f>COUNTIF(UE!$E:$E,Resumen!D30)</f>
        <v>2</v>
      </c>
      <c r="E31" s="162">
        <f>COUNTIF(UE!$E:$E,Resumen!E30)</f>
        <v>2</v>
      </c>
      <c r="F31" s="162">
        <f>COUNTIF(UE!$E:$E,Resumen!F30)</f>
        <v>2</v>
      </c>
      <c r="G31" s="162">
        <f>COUNTIF(UE!$E:$E,Resumen!G30)</f>
        <v>3</v>
      </c>
      <c r="H31" s="162">
        <f>COUNTIF(UE!$E:$E,Resumen!H30)</f>
        <v>1</v>
      </c>
      <c r="I31" s="162">
        <f>SUM(D31:H31)</f>
        <v>10</v>
      </c>
      <c r="J31" s="43"/>
      <c r="K31" s="43"/>
      <c r="M31" s="43"/>
      <c r="N31" s="43"/>
      <c r="O31" s="43"/>
      <c r="P31" s="43"/>
      <c r="R31" s="43"/>
      <c r="S31" s="43"/>
      <c r="T31" s="43"/>
      <c r="U31" s="43"/>
      <c r="W31" s="43"/>
      <c r="X31" s="43"/>
      <c r="Y31" s="43"/>
      <c r="Z31" s="43"/>
    </row>
    <row r="32" spans="2:31">
      <c r="B32" s="43" t="s">
        <v>311</v>
      </c>
      <c r="C32" s="43"/>
      <c r="D32" s="63">
        <f>+D31/$I$31</f>
        <v>0.2</v>
      </c>
      <c r="E32" s="63">
        <f>+E31/$I$31</f>
        <v>0.2</v>
      </c>
      <c r="F32" s="63">
        <f>+F31/$I$31</f>
        <v>0.2</v>
      </c>
      <c r="G32" s="63">
        <f>+G31/$I$31</f>
        <v>0.3</v>
      </c>
      <c r="H32" s="63">
        <f>+H31/$I$31</f>
        <v>0.1</v>
      </c>
      <c r="I32" s="67">
        <f>SUM(D32:H32)</f>
        <v>1.0000000000000002</v>
      </c>
      <c r="J32" s="43"/>
      <c r="K32" s="43"/>
      <c r="M32" s="43"/>
      <c r="N32" s="43"/>
      <c r="O32" s="43"/>
      <c r="P32" s="43"/>
      <c r="R32" s="43"/>
      <c r="S32" s="43"/>
      <c r="T32" s="43"/>
      <c r="U32" s="43"/>
      <c r="W32" s="43"/>
      <c r="X32" s="43"/>
      <c r="Y32" s="43"/>
      <c r="Z32" s="43"/>
    </row>
    <row r="34" spans="2:9" ht="14.4" customHeight="1">
      <c r="B34" s="74" t="s">
        <v>312</v>
      </c>
      <c r="C34" s="42"/>
      <c r="D34" s="42"/>
      <c r="E34" s="42"/>
      <c r="F34" s="42"/>
      <c r="G34" s="42"/>
      <c r="H34" s="42"/>
      <c r="I34" s="42"/>
    </row>
    <row r="35" spans="2:9">
      <c r="B35" s="44" t="s">
        <v>54</v>
      </c>
      <c r="C35" s="44"/>
      <c r="D35" s="56">
        <f>+D30</f>
        <v>1</v>
      </c>
      <c r="E35" s="56">
        <f>+E30</f>
        <v>2</v>
      </c>
      <c r="F35" s="56">
        <f>+F30</f>
        <v>5</v>
      </c>
      <c r="G35" s="56">
        <f>+G30</f>
        <v>9</v>
      </c>
      <c r="H35" s="56">
        <f>+H30</f>
        <v>15</v>
      </c>
      <c r="I35" s="68" t="s">
        <v>36</v>
      </c>
    </row>
    <row r="36" spans="2:9">
      <c r="B36" s="162" t="s">
        <v>310</v>
      </c>
      <c r="D36" s="65">
        <f>COUNTIF(UE!$I:$I, D35)</f>
        <v>1</v>
      </c>
      <c r="E36" s="65">
        <f>COUNTIF(UE!$I:$I, E35)</f>
        <v>2</v>
      </c>
      <c r="F36" s="65">
        <f>COUNTIF(UE!$I:$I, F35)</f>
        <v>2</v>
      </c>
      <c r="G36" s="65">
        <f>COUNTIF(UE!$I:$I, G35)</f>
        <v>3</v>
      </c>
      <c r="H36" s="65">
        <f>COUNTIF(UE!$I:$I, H35)</f>
        <v>1</v>
      </c>
      <c r="I36" s="162">
        <f>SUM(D36:H36)</f>
        <v>9</v>
      </c>
    </row>
    <row r="37" spans="2:9">
      <c r="B37" s="162" t="s">
        <v>313</v>
      </c>
      <c r="D37" s="66">
        <f>+D36/$I$36</f>
        <v>0.1111111111111111</v>
      </c>
      <c r="E37" s="66">
        <f>+E36/$I$36</f>
        <v>0.22222222222222221</v>
      </c>
      <c r="F37" s="66">
        <f>+F36/$I$36</f>
        <v>0.22222222222222221</v>
      </c>
      <c r="G37" s="66">
        <f>+G36/$I$36</f>
        <v>0.33333333333333331</v>
      </c>
      <c r="H37" s="66">
        <f>+H36/$I$36</f>
        <v>0.1111111111111111</v>
      </c>
      <c r="I37" s="67">
        <f>SUM(D37:H37)</f>
        <v>1</v>
      </c>
    </row>
    <row r="38" spans="2:9">
      <c r="B38" s="46" t="s">
        <v>30</v>
      </c>
      <c r="C38" s="46"/>
      <c r="D38" s="57">
        <f>+D35</f>
        <v>1</v>
      </c>
      <c r="E38" s="57">
        <f>+E35</f>
        <v>2</v>
      </c>
      <c r="F38" s="57">
        <f>+F35</f>
        <v>5</v>
      </c>
      <c r="G38" s="57">
        <f>+G35</f>
        <v>9</v>
      </c>
      <c r="H38" s="57">
        <f>+H35</f>
        <v>15</v>
      </c>
      <c r="I38" s="69" t="s">
        <v>36</v>
      </c>
    </row>
    <row r="39" spans="2:9">
      <c r="B39" s="162" t="s">
        <v>310</v>
      </c>
      <c r="D39" s="65">
        <f>COUNTIF(UE!$J:$J, D38)</f>
        <v>1</v>
      </c>
      <c r="E39" s="65">
        <f>COUNTIF(UE!$J:$J, E38)</f>
        <v>2</v>
      </c>
      <c r="F39" s="65">
        <f>COUNTIF(UE!$J:$J, F38)</f>
        <v>2</v>
      </c>
      <c r="G39" s="65">
        <f>COUNTIF(UE!$J:$J, G38)</f>
        <v>3</v>
      </c>
      <c r="H39" s="65">
        <f>COUNTIF(UE!$J:$J, H38)</f>
        <v>1</v>
      </c>
      <c r="I39" s="162">
        <f>SUM(D39:H39)</f>
        <v>9</v>
      </c>
    </row>
    <row r="40" spans="2:9">
      <c r="B40" s="162" t="s">
        <v>313</v>
      </c>
      <c r="D40" s="66">
        <f>+D39/$I$36</f>
        <v>0.1111111111111111</v>
      </c>
      <c r="E40" s="66">
        <f>+E39/$I$36</f>
        <v>0.22222222222222221</v>
      </c>
      <c r="F40" s="66">
        <f>+F39/$I$36</f>
        <v>0.22222222222222221</v>
      </c>
      <c r="G40" s="66">
        <f>+G39/$I$36</f>
        <v>0.33333333333333331</v>
      </c>
      <c r="H40" s="66">
        <f>+H39/$I$36</f>
        <v>0.1111111111111111</v>
      </c>
      <c r="I40" s="67">
        <f>SUM(D40:H40)</f>
        <v>1</v>
      </c>
    </row>
    <row r="41" spans="2:9">
      <c r="B41" s="47" t="s">
        <v>31</v>
      </c>
      <c r="C41" s="47"/>
      <c r="D41" s="58">
        <f>+D38</f>
        <v>1</v>
      </c>
      <c r="E41" s="58">
        <f>+E38</f>
        <v>2</v>
      </c>
      <c r="F41" s="58">
        <f>+F38</f>
        <v>5</v>
      </c>
      <c r="G41" s="58">
        <f>+G38</f>
        <v>9</v>
      </c>
      <c r="H41" s="58">
        <f>+H38</f>
        <v>15</v>
      </c>
      <c r="I41" s="70" t="s">
        <v>36</v>
      </c>
    </row>
    <row r="42" spans="2:9">
      <c r="B42" s="162" t="s">
        <v>310</v>
      </c>
      <c r="D42" s="65">
        <f>COUNTIF(UE!$K:$K, D41)</f>
        <v>1</v>
      </c>
      <c r="E42" s="65">
        <f>COUNTIF(UE!$K:$K, E41)</f>
        <v>2</v>
      </c>
      <c r="F42" s="65">
        <f>COUNTIF(UE!$K:$K, F41)</f>
        <v>2</v>
      </c>
      <c r="G42" s="65">
        <f>COUNTIF(UE!$K:$K, G41)</f>
        <v>3</v>
      </c>
      <c r="H42" s="65">
        <f>COUNTIF(UE!$K:$K, H41)</f>
        <v>1</v>
      </c>
      <c r="I42" s="162">
        <f>SUM(D42:H42)</f>
        <v>9</v>
      </c>
    </row>
    <row r="43" spans="2:9">
      <c r="B43" s="162" t="s">
        <v>313</v>
      </c>
      <c r="D43" s="66">
        <f>+D42/$I$36</f>
        <v>0.1111111111111111</v>
      </c>
      <c r="E43" s="66">
        <f>+E42/$I$36</f>
        <v>0.22222222222222221</v>
      </c>
      <c r="F43" s="66">
        <f>+F42/$I$36</f>
        <v>0.22222222222222221</v>
      </c>
      <c r="G43" s="66">
        <f>+G42/$I$36</f>
        <v>0.33333333333333331</v>
      </c>
      <c r="H43" s="66">
        <f>+H42/$I$36</f>
        <v>0.1111111111111111</v>
      </c>
      <c r="I43" s="67">
        <f>SUM(D43:H43)</f>
        <v>1</v>
      </c>
    </row>
    <row r="44" spans="2:9">
      <c r="B44" s="48" t="s">
        <v>32</v>
      </c>
      <c r="C44" s="48"/>
      <c r="D44" s="59">
        <f>+D41</f>
        <v>1</v>
      </c>
      <c r="E44" s="59">
        <f>+E41</f>
        <v>2</v>
      </c>
      <c r="F44" s="59">
        <f>+F41</f>
        <v>5</v>
      </c>
      <c r="G44" s="59">
        <f>+G41</f>
        <v>9</v>
      </c>
      <c r="H44" s="59">
        <f>+H41</f>
        <v>15</v>
      </c>
      <c r="I44" s="71" t="s">
        <v>36</v>
      </c>
    </row>
    <row r="45" spans="2:9">
      <c r="B45" s="162" t="s">
        <v>310</v>
      </c>
      <c r="D45" s="65">
        <f>COUNTIF(UE!$L:$L, D44)</f>
        <v>1</v>
      </c>
      <c r="E45" s="65">
        <f>COUNTIF(UE!$L:$L, E44)</f>
        <v>2</v>
      </c>
      <c r="F45" s="65">
        <f>COUNTIF(UE!$L:$L, F44)</f>
        <v>2</v>
      </c>
      <c r="G45" s="65">
        <f>COUNTIF(UE!$L:$L, G44)</f>
        <v>3</v>
      </c>
      <c r="H45" s="65">
        <f>COUNTIF(UE!$L:$L, H44)</f>
        <v>1</v>
      </c>
      <c r="I45" s="162">
        <f>SUM(D45:H45)</f>
        <v>9</v>
      </c>
    </row>
    <row r="46" spans="2:9">
      <c r="B46" s="162" t="s">
        <v>313</v>
      </c>
      <c r="D46" s="66">
        <f>+D45/$I$36</f>
        <v>0.1111111111111111</v>
      </c>
      <c r="E46" s="66">
        <f>+E45/$I$36</f>
        <v>0.22222222222222221</v>
      </c>
      <c r="F46" s="66">
        <f>+F45/$I$36</f>
        <v>0.22222222222222221</v>
      </c>
      <c r="G46" s="66">
        <f>+G45/$I$36</f>
        <v>0.33333333333333331</v>
      </c>
      <c r="H46" s="66">
        <f>+H45/$I$36</f>
        <v>0.1111111111111111</v>
      </c>
      <c r="I46" s="67">
        <f>SUM(D46:H46)</f>
        <v>1</v>
      </c>
    </row>
    <row r="47" spans="2:9">
      <c r="B47" s="49" t="s">
        <v>33</v>
      </c>
      <c r="C47" s="49"/>
      <c r="D47" s="60">
        <f>+D44</f>
        <v>1</v>
      </c>
      <c r="E47" s="60">
        <f>+E44</f>
        <v>2</v>
      </c>
      <c r="F47" s="60">
        <f>+F44</f>
        <v>5</v>
      </c>
      <c r="G47" s="60">
        <f>+G44</f>
        <v>9</v>
      </c>
      <c r="H47" s="60">
        <f>+H44</f>
        <v>15</v>
      </c>
      <c r="I47" s="72" t="s">
        <v>36</v>
      </c>
    </row>
    <row r="48" spans="2:9">
      <c r="B48" s="162" t="s">
        <v>310</v>
      </c>
      <c r="D48" s="65">
        <f>COUNTIF(UE!$M:$M, D47)</f>
        <v>1</v>
      </c>
      <c r="E48" s="65">
        <f>COUNTIF(UE!$M:$M, E47)</f>
        <v>2</v>
      </c>
      <c r="F48" s="65">
        <f>COUNTIF(UE!$M:$M, F47)</f>
        <v>2</v>
      </c>
      <c r="G48" s="65">
        <f>COUNTIF(UE!$M:$M, G47)</f>
        <v>3</v>
      </c>
      <c r="H48" s="65">
        <f>COUNTIF(UE!$M:$M, H47)</f>
        <v>1</v>
      </c>
      <c r="I48" s="162">
        <f>SUM(D48:H48)</f>
        <v>9</v>
      </c>
    </row>
    <row r="49" spans="1:31">
      <c r="B49" s="162" t="s">
        <v>313</v>
      </c>
      <c r="D49" s="66">
        <f>+D48/$I$36</f>
        <v>0.1111111111111111</v>
      </c>
      <c r="E49" s="66">
        <f>+E48/$I$36</f>
        <v>0.22222222222222221</v>
      </c>
      <c r="F49" s="66">
        <f>+F48/$I$36</f>
        <v>0.22222222222222221</v>
      </c>
      <c r="G49" s="66">
        <f>+G48/$I$36</f>
        <v>0.33333333333333331</v>
      </c>
      <c r="H49" s="66">
        <f>+H48/$I$36</f>
        <v>0.1111111111111111</v>
      </c>
      <c r="I49" s="67">
        <f>SUM(D49:H49)</f>
        <v>1</v>
      </c>
    </row>
    <row r="50" spans="1:31">
      <c r="B50" s="50" t="s">
        <v>34</v>
      </c>
      <c r="C50" s="50"/>
      <c r="D50" s="61">
        <f>+D47</f>
        <v>1</v>
      </c>
      <c r="E50" s="61">
        <f>+E47</f>
        <v>2</v>
      </c>
      <c r="F50" s="61">
        <f>+F47</f>
        <v>5</v>
      </c>
      <c r="G50" s="61">
        <f>+G47</f>
        <v>9</v>
      </c>
      <c r="H50" s="61">
        <f>+H47</f>
        <v>15</v>
      </c>
      <c r="I50" s="73" t="s">
        <v>36</v>
      </c>
    </row>
    <row r="51" spans="1:31">
      <c r="B51" s="162" t="s">
        <v>310</v>
      </c>
      <c r="D51" s="65">
        <f>COUNTIF(UE!$N:$N, D50)</f>
        <v>1</v>
      </c>
      <c r="E51" s="65">
        <f>COUNTIF(UE!$N:$N, E50)</f>
        <v>2</v>
      </c>
      <c r="F51" s="65">
        <f>COUNTIF(UE!$N:$N, F50)</f>
        <v>2</v>
      </c>
      <c r="G51" s="65">
        <f>COUNTIF(UE!$N:$N, G50)</f>
        <v>3</v>
      </c>
      <c r="H51" s="65">
        <f>COUNTIF(UE!$N:$N, H50)</f>
        <v>1</v>
      </c>
      <c r="I51" s="162">
        <f>SUM(D51:H51)</f>
        <v>9</v>
      </c>
    </row>
    <row r="52" spans="1:31">
      <c r="B52" s="162" t="s">
        <v>313</v>
      </c>
      <c r="D52" s="66">
        <f>+D51/$I$36</f>
        <v>0.1111111111111111</v>
      </c>
      <c r="E52" s="66">
        <f>+E51/$I$36</f>
        <v>0.22222222222222221</v>
      </c>
      <c r="F52" s="66">
        <f>+F51/$I$36</f>
        <v>0.22222222222222221</v>
      </c>
      <c r="G52" s="66">
        <f>+G51/$I$36</f>
        <v>0.33333333333333331</v>
      </c>
      <c r="H52" s="66">
        <f>+H51/$I$36</f>
        <v>0.1111111111111111</v>
      </c>
      <c r="I52" s="67">
        <f>SUM(D52:H52)</f>
        <v>1</v>
      </c>
    </row>
    <row r="53" spans="1:31">
      <c r="B53" s="76" t="s">
        <v>35</v>
      </c>
      <c r="C53" s="76"/>
      <c r="D53" s="77">
        <f>+D50</f>
        <v>1</v>
      </c>
      <c r="E53" s="77">
        <f>+E50</f>
        <v>2</v>
      </c>
      <c r="F53" s="77">
        <f>+F50</f>
        <v>5</v>
      </c>
      <c r="G53" s="77">
        <f>+G50</f>
        <v>9</v>
      </c>
      <c r="H53" s="77">
        <f>+H50</f>
        <v>15</v>
      </c>
      <c r="I53" s="78" t="s">
        <v>36</v>
      </c>
    </row>
    <row r="54" spans="1:31">
      <c r="B54" s="162" t="s">
        <v>310</v>
      </c>
      <c r="D54" s="65">
        <f>COUNTIF(UE!$O:$O, D53)</f>
        <v>1</v>
      </c>
      <c r="E54" s="65">
        <f>COUNTIF(UE!$O:$O, E53)</f>
        <v>2</v>
      </c>
      <c r="F54" s="65">
        <f>COUNTIF(UE!$O:$O, F53)</f>
        <v>2</v>
      </c>
      <c r="G54" s="65">
        <f>COUNTIF(UE!$O:$O, G53)</f>
        <v>3</v>
      </c>
      <c r="H54" s="65">
        <f>COUNTIF(UE!$O:$O, H53)</f>
        <v>1</v>
      </c>
      <c r="I54" s="162">
        <f>SUM(D54:H54)</f>
        <v>9</v>
      </c>
    </row>
    <row r="55" spans="1:31">
      <c r="B55" s="162" t="s">
        <v>313</v>
      </c>
      <c r="D55" s="66">
        <f>+D54/$I$36</f>
        <v>0.1111111111111111</v>
      </c>
      <c r="E55" s="66">
        <f>+E54/$I$36</f>
        <v>0.22222222222222221</v>
      </c>
      <c r="F55" s="66">
        <f>+F54/$I$36</f>
        <v>0.22222222222222221</v>
      </c>
      <c r="G55" s="66">
        <f>+G54/$I$36</f>
        <v>0.33333333333333331</v>
      </c>
      <c r="H55" s="66">
        <f>+H54/$I$36</f>
        <v>0.1111111111111111</v>
      </c>
      <c r="I55" s="67">
        <f>SUM(D55:H55)</f>
        <v>1</v>
      </c>
    </row>
    <row r="57" spans="1:31" ht="14.4" customHeight="1">
      <c r="B57" s="83" t="s">
        <v>314</v>
      </c>
      <c r="C57" s="81"/>
      <c r="D57" s="81"/>
      <c r="E57" s="82" t="str">
        <f>+Parametros!B24</f>
        <v>Crítico</v>
      </c>
      <c r="F57" s="82" t="str">
        <f>+Parametros!B25</f>
        <v>Necesario</v>
      </c>
      <c r="G57" s="82" t="str">
        <f>+Parametros!B26</f>
        <v>Deseable</v>
      </c>
      <c r="H57" s="84" t="s">
        <v>36</v>
      </c>
    </row>
    <row r="58" spans="1:31">
      <c r="B58" s="162" t="s">
        <v>315</v>
      </c>
      <c r="C58" s="79"/>
      <c r="D58" s="79"/>
      <c r="E58" s="169">
        <f>COUNTIFS(UE!$G:$G,Resumen!E57)</f>
        <v>6</v>
      </c>
      <c r="F58" s="169">
        <f>COUNTIFS(UE!$G:$G,Resumen!F57)</f>
        <v>3</v>
      </c>
      <c r="G58" s="169">
        <f>COUNTIFS(UE!$G:$G,Resumen!G57)</f>
        <v>1</v>
      </c>
      <c r="H58" s="169">
        <f>SUM(E58:G58)</f>
        <v>10</v>
      </c>
    </row>
    <row r="59" spans="1:31">
      <c r="B59" s="162" t="s">
        <v>316</v>
      </c>
      <c r="C59" s="79"/>
      <c r="D59" s="79"/>
      <c r="E59" s="169">
        <f>SUMIFS(Estimados!$AF:$AF,Estimados!$AK:$AK,E$57)</f>
        <v>942</v>
      </c>
      <c r="F59" s="169">
        <f>SUMIFS(Estimados!$AF:$AF,Estimados!$AK:$AK,F$57)</f>
        <v>502</v>
      </c>
      <c r="G59" s="169">
        <f>SUMIFS(Estimados!$AF:$AF,Estimados!$AK:$AK,G$57)</f>
        <v>56</v>
      </c>
      <c r="H59" s="169">
        <f>SUM(E59:G59)</f>
        <v>1500</v>
      </c>
    </row>
    <row r="60" spans="1:31">
      <c r="B60" s="162" t="s">
        <v>317</v>
      </c>
      <c r="C60" s="79"/>
      <c r="D60" s="79"/>
      <c r="E60" s="115">
        <f>+E59/$H$59</f>
        <v>0.628</v>
      </c>
      <c r="F60" s="115">
        <f>+F59/$H$59</f>
        <v>0.33466666666666667</v>
      </c>
      <c r="G60" s="115">
        <f>+G59/$H$59</f>
        <v>3.7333333333333336E-2</v>
      </c>
      <c r="H60" s="115">
        <f>+H59/$H$59</f>
        <v>1</v>
      </c>
      <c r="I60" s="80"/>
      <c r="J60" s="80"/>
      <c r="K60" s="80"/>
      <c r="L60" s="80"/>
      <c r="N60" s="80"/>
      <c r="O60" s="80"/>
      <c r="P60" s="80"/>
      <c r="Q60" s="80"/>
      <c r="Z60" s="80"/>
      <c r="AA60" s="80"/>
      <c r="AB60" s="80"/>
      <c r="AC60" s="80"/>
      <c r="AD60" s="80"/>
      <c r="AE60" s="80"/>
    </row>
    <row r="62" spans="1:31" ht="14.4" customHeight="1">
      <c r="B62" s="74" t="s">
        <v>318</v>
      </c>
      <c r="C62" s="42"/>
      <c r="D62" s="42"/>
      <c r="E62" s="85" t="s">
        <v>57</v>
      </c>
      <c r="F62" s="85" t="s">
        <v>68</v>
      </c>
      <c r="G62" s="85" t="s">
        <v>76</v>
      </c>
      <c r="H62" s="85" t="s">
        <v>86</v>
      </c>
      <c r="I62" s="85" t="s">
        <v>319</v>
      </c>
      <c r="J62" s="85" t="s">
        <v>320</v>
      </c>
      <c r="K62" s="85" t="s">
        <v>321</v>
      </c>
      <c r="L62" s="85" t="s">
        <v>322</v>
      </c>
      <c r="M62" s="85" t="s">
        <v>323</v>
      </c>
      <c r="N62" s="85" t="s">
        <v>324</v>
      </c>
      <c r="O62" s="84" t="s">
        <v>36</v>
      </c>
    </row>
    <row r="63" spans="1:31" s="43" customFormat="1">
      <c r="A63" s="162"/>
      <c r="B63" s="162" t="s">
        <v>325</v>
      </c>
      <c r="C63" s="162"/>
      <c r="D63" s="162"/>
      <c r="E63" s="162">
        <f>COUNTIFS(Estimados!$AL:$AL,E$62)</f>
        <v>3</v>
      </c>
      <c r="F63" s="162">
        <f>COUNTIFS(Estimados!$AL:$AL,F$62)</f>
        <v>2</v>
      </c>
      <c r="G63" s="162">
        <f>COUNTIFS(Estimados!$AL:$AL,G$62)</f>
        <v>3</v>
      </c>
      <c r="H63" s="162">
        <f>COUNTIFS(Estimados!$AL:$AL,H$62)</f>
        <v>2</v>
      </c>
      <c r="I63" s="162">
        <f>COUNTIFS(Estimados!$AL:$AL,I$62)</f>
        <v>0</v>
      </c>
      <c r="J63" s="162">
        <f>COUNTIFS(Estimados!$AL:$AL,J$62)</f>
        <v>0</v>
      </c>
      <c r="K63" s="162">
        <f>COUNTIFS(Estimados!$AL:$AL,K$62)</f>
        <v>0</v>
      </c>
      <c r="L63" s="162">
        <f>COUNTIFS(Estimados!$AL:$AL,L$62)</f>
        <v>0</v>
      </c>
      <c r="M63" s="162">
        <f>COUNTIFS(Estimados!$AL:$AL,M$62)</f>
        <v>0</v>
      </c>
      <c r="N63" s="162">
        <f>COUNTIFS(Estimados!$AL:$AL,N$62)</f>
        <v>0</v>
      </c>
      <c r="O63" s="191">
        <f>SUM(E63:N63)</f>
        <v>10</v>
      </c>
    </row>
    <row r="64" spans="1:31" s="43" customFormat="1">
      <c r="A64" s="162"/>
      <c r="B64" s="162" t="s">
        <v>326</v>
      </c>
      <c r="C64" s="162"/>
      <c r="D64" s="162"/>
      <c r="E64" s="169">
        <f>SUMIFS(Estimados!$AF:$AF,Estimados!$AL:$AL,E$62)</f>
        <v>80</v>
      </c>
      <c r="F64" s="169">
        <f>SUMIFS(Estimados!$AF:$AF,Estimados!$AL:$AL,F$62)</f>
        <v>183</v>
      </c>
      <c r="G64" s="169">
        <f>SUMIFS(Estimados!$AF:$AF,Estimados!$AL:$AL,G$62)</f>
        <v>623</v>
      </c>
      <c r="H64" s="169">
        <f>SUMIFS(Estimados!$AF:$AF,Estimados!$AL:$AL,H$62)</f>
        <v>614</v>
      </c>
      <c r="I64" s="169">
        <f>SUMIFS(Estimados!$AF:$AF,Estimados!$AL:$AL,I$62)</f>
        <v>0</v>
      </c>
      <c r="J64" s="169">
        <f>SUMIFS(Estimados!$AF:$AF,Estimados!$AL:$AL,J$62)</f>
        <v>0</v>
      </c>
      <c r="K64" s="169">
        <f>SUMIFS(Estimados!$AF:$AF,Estimados!$AL:$AL,K$62)</f>
        <v>0</v>
      </c>
      <c r="L64" s="169">
        <f>SUMIFS(Estimados!$AF:$AF,Estimados!$AL:$AL,L$62)</f>
        <v>0</v>
      </c>
      <c r="M64" s="169">
        <f>SUMIFS(Estimados!$AF:$AF,Estimados!$AL:$AL,M$62)</f>
        <v>0</v>
      </c>
      <c r="N64" s="169">
        <f>SUMIFS(Estimados!$AF:$AF,Estimados!$AL:$AL,N$62)</f>
        <v>0</v>
      </c>
      <c r="O64" s="191">
        <f>SUM(E64:N64)</f>
        <v>1500</v>
      </c>
    </row>
    <row r="65" spans="1:29" s="43" customFormat="1">
      <c r="A65" s="162"/>
      <c r="B65" s="162" t="s">
        <v>327</v>
      </c>
      <c r="C65" s="162"/>
      <c r="D65" s="162"/>
      <c r="E65" s="115">
        <f t="shared" ref="E65:O65" si="4">+E64/$O$64</f>
        <v>5.3333333333333337E-2</v>
      </c>
      <c r="F65" s="115">
        <f t="shared" si="4"/>
        <v>0.122</v>
      </c>
      <c r="G65" s="115">
        <f t="shared" si="4"/>
        <v>0.41533333333333333</v>
      </c>
      <c r="H65" s="115">
        <f t="shared" si="4"/>
        <v>0.40933333333333333</v>
      </c>
      <c r="I65" s="115">
        <f t="shared" si="4"/>
        <v>0</v>
      </c>
      <c r="J65" s="115">
        <f t="shared" si="4"/>
        <v>0</v>
      </c>
      <c r="K65" s="115">
        <f t="shared" si="4"/>
        <v>0</v>
      </c>
      <c r="L65" s="115">
        <f t="shared" si="4"/>
        <v>0</v>
      </c>
      <c r="M65" s="115">
        <f t="shared" si="4"/>
        <v>0</v>
      </c>
      <c r="N65" s="115">
        <f t="shared" si="4"/>
        <v>0</v>
      </c>
      <c r="O65" s="115">
        <f t="shared" si="4"/>
        <v>1</v>
      </c>
    </row>
    <row r="66" spans="1:29" s="43" customFormat="1">
      <c r="A66" s="162"/>
      <c r="B66" s="162"/>
      <c r="C66" s="162"/>
      <c r="D66" s="162"/>
      <c r="E66" s="162"/>
      <c r="F66" s="162"/>
      <c r="G66" s="162"/>
      <c r="H66" s="162"/>
      <c r="I66" s="162"/>
      <c r="J66" s="162"/>
    </row>
    <row r="67" spans="1:29" s="43" customFormat="1" ht="14.4" customHeight="1">
      <c r="A67" s="162"/>
      <c r="B67" s="114" t="s">
        <v>328</v>
      </c>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row>
    <row r="68" spans="1:29">
      <c r="P68" s="131"/>
      <c r="Q68" s="131"/>
      <c r="R68" s="131"/>
      <c r="S68" s="131"/>
      <c r="T68" s="131"/>
      <c r="U68" s="131"/>
      <c r="V68" s="131"/>
      <c r="W68" s="131"/>
      <c r="X68" s="131"/>
      <c r="Y68" s="131"/>
      <c r="Z68" s="131"/>
      <c r="AA68" s="131"/>
      <c r="AB68" s="131"/>
      <c r="AC68" s="131"/>
    </row>
    <row r="69" spans="1:29" ht="14.4" customHeight="1">
      <c r="B69" s="83"/>
      <c r="C69" s="83"/>
      <c r="D69" s="92" t="s">
        <v>329</v>
      </c>
      <c r="E69" s="92" t="s">
        <v>330</v>
      </c>
      <c r="F69" s="92" t="s">
        <v>331</v>
      </c>
      <c r="G69" s="92" t="s">
        <v>332</v>
      </c>
      <c r="H69" s="84" t="s">
        <v>36</v>
      </c>
      <c r="I69" s="131"/>
      <c r="J69" s="131"/>
      <c r="P69" s="131"/>
      <c r="Q69" s="131"/>
      <c r="R69" s="131"/>
      <c r="S69" s="131"/>
      <c r="T69" s="131"/>
      <c r="U69" s="131"/>
      <c r="V69" s="131"/>
      <c r="W69" s="131"/>
      <c r="X69" s="131"/>
      <c r="Y69" s="131"/>
      <c r="Z69" s="131"/>
      <c r="AA69" s="131"/>
      <c r="AB69" s="131"/>
      <c r="AC69" s="131"/>
    </row>
    <row r="70" spans="1:29">
      <c r="B70" s="131" t="s">
        <v>333</v>
      </c>
      <c r="D70" s="125">
        <v>0.1</v>
      </c>
      <c r="E70" s="125">
        <v>0.3</v>
      </c>
      <c r="F70" s="125">
        <v>0.5</v>
      </c>
      <c r="G70" s="125">
        <v>0.1</v>
      </c>
      <c r="H70" s="125">
        <f>SUM(D70:G70)</f>
        <v>1</v>
      </c>
      <c r="I70" s="125"/>
      <c r="J70" s="89"/>
      <c r="P70" s="131"/>
      <c r="Q70" s="131"/>
      <c r="R70" s="131"/>
      <c r="S70" s="131"/>
      <c r="T70" s="131"/>
      <c r="U70" s="131"/>
      <c r="V70" s="131"/>
      <c r="W70" s="131"/>
      <c r="X70" s="131"/>
      <c r="Y70" s="131"/>
      <c r="Z70" s="131"/>
      <c r="AA70" s="131"/>
      <c r="AB70" s="131"/>
      <c r="AC70" s="131"/>
    </row>
    <row r="71" spans="1:29">
      <c r="B71" s="131" t="s">
        <v>334</v>
      </c>
      <c r="D71" s="90">
        <v>0.1</v>
      </c>
      <c r="E71" s="90">
        <v>0.3</v>
      </c>
      <c r="F71" s="90">
        <v>0.5</v>
      </c>
      <c r="G71" s="90">
        <v>0.1</v>
      </c>
      <c r="H71" s="91">
        <f>SUM(D71:G71)</f>
        <v>1</v>
      </c>
      <c r="I71" s="86"/>
      <c r="P71" s="131"/>
      <c r="Q71" s="131"/>
      <c r="R71" s="131"/>
      <c r="S71" s="131"/>
      <c r="T71" s="131"/>
      <c r="U71" s="131"/>
      <c r="V71" s="131"/>
      <c r="W71" s="131"/>
      <c r="X71" s="131"/>
      <c r="Y71" s="131"/>
      <c r="Z71" s="131"/>
      <c r="AA71" s="131"/>
      <c r="AB71" s="131"/>
      <c r="AC71" s="131"/>
    </row>
    <row r="72" spans="1:29">
      <c r="H72" s="87"/>
      <c r="I72" s="87"/>
      <c r="J72" s="131"/>
      <c r="P72" s="131"/>
      <c r="Q72" s="131"/>
      <c r="R72" s="131"/>
      <c r="S72" s="131"/>
      <c r="T72" s="131"/>
      <c r="U72" s="131"/>
      <c r="V72" s="131"/>
      <c r="W72" s="131"/>
      <c r="X72" s="131"/>
      <c r="Y72" s="131"/>
      <c r="Z72" s="131"/>
      <c r="AA72" s="131"/>
      <c r="AB72" s="131"/>
      <c r="AC72" s="131"/>
    </row>
    <row r="73" spans="1:29">
      <c r="B73" s="88" t="s">
        <v>335</v>
      </c>
      <c r="D73" s="192">
        <f>$E$14*D71</f>
        <v>150</v>
      </c>
      <c r="E73" s="192">
        <f>$E$14*E71</f>
        <v>450</v>
      </c>
      <c r="F73" s="192">
        <f>$E$14*F71</f>
        <v>750</v>
      </c>
      <c r="G73" s="192">
        <f>$E$14*G71</f>
        <v>150</v>
      </c>
      <c r="H73" s="193">
        <f>SUM(D73:G73)</f>
        <v>1500</v>
      </c>
      <c r="I73" s="87"/>
      <c r="J73" s="131"/>
    </row>
    <row r="75" spans="1:29" ht="14.4" customHeight="1">
      <c r="B75" s="114" t="s">
        <v>336</v>
      </c>
    </row>
    <row r="77" spans="1:29" ht="15.6" customHeight="1">
      <c r="B77" s="74" t="s">
        <v>337</v>
      </c>
      <c r="C77" s="117"/>
      <c r="D77" s="117"/>
      <c r="E77" s="42"/>
      <c r="Z77" s="42" t="s">
        <v>338</v>
      </c>
    </row>
    <row r="78" spans="1:29" ht="14.4" customHeight="1">
      <c r="B78" s="162" t="str">
        <f>+Parametros!B7</f>
        <v>Definición inicial</v>
      </c>
      <c r="C78" s="166"/>
      <c r="E78" s="194">
        <f>SUMIFS(Estimados!$AF:$AF,Estimados!$AJ:$AJ,B78)</f>
        <v>263</v>
      </c>
      <c r="Z78" s="195">
        <f t="shared" ref="Z78:Z83" si="5">+E78/$E$84*4</f>
        <v>0.70133333333333336</v>
      </c>
    </row>
    <row r="79" spans="1:29" ht="14.4" customHeight="1">
      <c r="B79" s="162" t="str">
        <f>+Parametros!B8</f>
        <v>Definición aprobada</v>
      </c>
      <c r="C79" s="166"/>
      <c r="E79" s="194">
        <f>SUMIFS(Estimados!$AF:$AF,Estimados!$AJ:$AJ,B79)</f>
        <v>0</v>
      </c>
      <c r="Z79" s="195">
        <f t="shared" si="5"/>
        <v>0</v>
      </c>
    </row>
    <row r="80" spans="1:29" ht="14.4" customHeight="1">
      <c r="B80" s="162" t="str">
        <f>+Parametros!B9</f>
        <v>Requerimientos</v>
      </c>
      <c r="C80" s="166"/>
      <c r="E80" s="194">
        <f>SUMIFS(Estimados!$AF:$AF,Estimados!$AJ:$AJ,B80)</f>
        <v>0</v>
      </c>
      <c r="Z80" s="195">
        <f t="shared" si="5"/>
        <v>0</v>
      </c>
    </row>
    <row r="81" spans="2:26" ht="14.4" customHeight="1">
      <c r="B81" s="162" t="str">
        <f>+Parametros!B10</f>
        <v xml:space="preserve">Diseño </v>
      </c>
      <c r="C81" s="166"/>
      <c r="E81" s="194">
        <f>SUMIFS(Estimados!$AF:$AF,Estimados!$AJ:$AJ,B81)</f>
        <v>0</v>
      </c>
      <c r="Z81" s="195">
        <f t="shared" si="5"/>
        <v>0</v>
      </c>
    </row>
    <row r="82" spans="2:26" ht="14.4" customHeight="1">
      <c r="B82" s="162" t="str">
        <f>+Parametros!B11</f>
        <v>Diseño detallado</v>
      </c>
      <c r="C82" s="166"/>
      <c r="E82" s="194">
        <f>SUMIFS(Estimados!$AF:$AF,Estimados!$AJ:$AJ,B82)</f>
        <v>0</v>
      </c>
      <c r="Z82" s="195">
        <f t="shared" si="5"/>
        <v>0</v>
      </c>
    </row>
    <row r="83" spans="2:26" ht="14.4" customHeight="1">
      <c r="B83" s="162" t="str">
        <f>+Parametros!B12</f>
        <v>Producto disponible</v>
      </c>
      <c r="C83" s="166"/>
      <c r="E83" s="194">
        <f>SUMIFS(Estimados!$AF:$AF,Estimados!$AJ:$AJ,B83)</f>
        <v>1237</v>
      </c>
      <c r="Z83" s="195">
        <f t="shared" si="5"/>
        <v>3.2986666666666666</v>
      </c>
    </row>
    <row r="84" spans="2:26">
      <c r="D84" s="118" t="s">
        <v>36</v>
      </c>
      <c r="E84" s="196">
        <f>SUM(E78:E83)</f>
        <v>1500</v>
      </c>
      <c r="O84" s="195"/>
      <c r="Z84" s="195">
        <f>SUM(Z78:Z83)</f>
        <v>4</v>
      </c>
    </row>
    <row r="87" spans="2:26" ht="52.5" customHeight="1"/>
  </sheetData>
  <mergeCells count="2">
    <mergeCell ref="AD27:AE27"/>
    <mergeCell ref="AD1:AE1"/>
  </mergeCells>
  <conditionalFormatting sqref="H71">
    <cfRule type="cellIs" dxfId="2" priority="1" stopIfTrue="1" operator="equal">
      <formula>1</formula>
    </cfRule>
    <cfRule type="cellIs" dxfId="1" priority="2" stopIfTrue="1" operator="notEqual">
      <formula>1</formula>
    </cfRule>
  </conditionalFormatting>
  <pageMargins left="0" right="0" top="0" bottom="0" header="0" footer="0"/>
  <pageSetup scale="6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1137"/>
  <sheetViews>
    <sheetView showGridLines="0" workbookViewId="0">
      <pane ySplit="1" topLeftCell="A5" activePane="bottomLeft" state="frozen"/>
      <selection pane="bottomLeft" activeCell="O23" sqref="O23"/>
    </sheetView>
  </sheetViews>
  <sheetFormatPr defaultColWidth="8.77734375" defaultRowHeight="14.4"/>
  <cols>
    <col min="1" max="1" width="2.44140625" style="162" customWidth="1"/>
    <col min="2" max="2" width="15.33203125" style="166" customWidth="1"/>
    <col min="3" max="3" width="12.6640625" style="197" customWidth="1"/>
    <col min="4" max="4" width="12.6640625" style="166" customWidth="1"/>
    <col min="5" max="5" width="13.6640625" style="166" customWidth="1"/>
    <col min="6" max="10" width="12.6640625" style="166" customWidth="1"/>
    <col min="11" max="11" width="13.6640625" style="166" customWidth="1"/>
    <col min="12" max="15" width="12.6640625" style="166" customWidth="1"/>
    <col min="16" max="16" width="8.77734375" style="166" customWidth="1"/>
    <col min="17" max="17" width="13.109375" style="166" customWidth="1"/>
    <col min="18" max="263" width="8.77734375" style="166" customWidth="1"/>
    <col min="264" max="264" width="59" style="166" customWidth="1"/>
    <col min="265" max="265" width="7" style="166" customWidth="1"/>
    <col min="266" max="267" width="8.44140625" style="166" customWidth="1"/>
    <col min="268" max="268" width="9.77734375" style="166" customWidth="1"/>
    <col min="269" max="269" width="11.109375" style="166" customWidth="1"/>
    <col min="270" max="270" width="10" style="166" customWidth="1"/>
    <col min="271" max="271" width="8" style="166" customWidth="1"/>
    <col min="272" max="272" width="8.77734375" style="166" customWidth="1"/>
    <col min="273" max="273" width="13.109375" style="166" customWidth="1"/>
    <col min="274" max="519" width="8.77734375" style="166" customWidth="1"/>
    <col min="520" max="520" width="59" style="166" customWidth="1"/>
    <col min="521" max="521" width="7" style="166" customWidth="1"/>
    <col min="522" max="523" width="8.44140625" style="166" customWidth="1"/>
    <col min="524" max="524" width="9.77734375" style="166" customWidth="1"/>
    <col min="525" max="525" width="11.109375" style="166" customWidth="1"/>
    <col min="526" max="526" width="10" style="166" customWidth="1"/>
    <col min="527" max="527" width="8" style="166" customWidth="1"/>
    <col min="528" max="528" width="8.77734375" style="166" customWidth="1"/>
    <col min="529" max="529" width="13.109375" style="166" customWidth="1"/>
    <col min="530" max="775" width="8.77734375" style="166" customWidth="1"/>
    <col min="776" max="776" width="59" style="166" customWidth="1"/>
    <col min="777" max="777" width="7" style="166" customWidth="1"/>
    <col min="778" max="779" width="8.44140625" style="166" customWidth="1"/>
    <col min="780" max="780" width="9.77734375" style="166" customWidth="1"/>
    <col min="781" max="781" width="11.109375" style="166" customWidth="1"/>
    <col min="782" max="782" width="10" style="166" customWidth="1"/>
    <col min="783" max="783" width="8" style="166" customWidth="1"/>
    <col min="784" max="784" width="8.77734375" style="166" customWidth="1"/>
    <col min="785" max="785" width="13.109375" style="166" customWidth="1"/>
    <col min="786" max="1031" width="8.77734375" style="166" customWidth="1"/>
    <col min="1032" max="1032" width="59" style="166" customWidth="1"/>
    <col min="1033" max="1033" width="7" style="166" customWidth="1"/>
    <col min="1034" max="1035" width="8.44140625" style="166" customWidth="1"/>
    <col min="1036" max="1036" width="9.77734375" style="166" customWidth="1"/>
    <col min="1037" max="1037" width="11.109375" style="166" customWidth="1"/>
    <col min="1038" max="1038" width="10" style="166" customWidth="1"/>
    <col min="1039" max="1039" width="8" style="166" customWidth="1"/>
    <col min="1040" max="1040" width="8.77734375" style="166" customWidth="1"/>
    <col min="1041" max="1041" width="13.109375" style="166" customWidth="1"/>
    <col min="1042" max="1287" width="8.77734375" style="166" customWidth="1"/>
    <col min="1288" max="1288" width="59" style="166" customWidth="1"/>
    <col min="1289" max="1289" width="7" style="166" customWidth="1"/>
    <col min="1290" max="1291" width="8.44140625" style="166" customWidth="1"/>
    <col min="1292" max="1292" width="9.77734375" style="166" customWidth="1"/>
    <col min="1293" max="1293" width="11.109375" style="166" customWidth="1"/>
    <col min="1294" max="1294" width="10" style="166" customWidth="1"/>
    <col min="1295" max="1295" width="8" style="166" customWidth="1"/>
    <col min="1296" max="1296" width="8.77734375" style="166" customWidth="1"/>
    <col min="1297" max="1297" width="13.109375" style="166" customWidth="1"/>
    <col min="1298" max="1543" width="8.77734375" style="166" customWidth="1"/>
    <col min="1544" max="1544" width="59" style="166" customWidth="1"/>
    <col min="1545" max="1545" width="7" style="166" customWidth="1"/>
    <col min="1546" max="1547" width="8.44140625" style="166" customWidth="1"/>
    <col min="1548" max="1548" width="9.77734375" style="166" customWidth="1"/>
    <col min="1549" max="1549" width="11.109375" style="166" customWidth="1"/>
    <col min="1550" max="1550" width="10" style="166" customWidth="1"/>
    <col min="1551" max="1551" width="8" style="166" customWidth="1"/>
    <col min="1552" max="1552" width="8.77734375" style="166" customWidth="1"/>
    <col min="1553" max="1553" width="13.109375" style="166" customWidth="1"/>
    <col min="1554" max="1799" width="8.77734375" style="166" customWidth="1"/>
    <col min="1800" max="1800" width="59" style="166" customWidth="1"/>
    <col min="1801" max="1801" width="7" style="166" customWidth="1"/>
    <col min="1802" max="1803" width="8.44140625" style="166" customWidth="1"/>
    <col min="1804" max="1804" width="9.77734375" style="166" customWidth="1"/>
    <col min="1805" max="1805" width="11.109375" style="166" customWidth="1"/>
    <col min="1806" max="1806" width="10" style="166" customWidth="1"/>
    <col min="1807" max="1807" width="8" style="166" customWidth="1"/>
    <col min="1808" max="1808" width="8.77734375" style="166" customWidth="1"/>
    <col min="1809" max="1809" width="13.109375" style="166" customWidth="1"/>
    <col min="1810" max="2055" width="8.77734375" style="166" customWidth="1"/>
    <col min="2056" max="2056" width="59" style="166" customWidth="1"/>
    <col min="2057" max="2057" width="7" style="166" customWidth="1"/>
    <col min="2058" max="2059" width="8.44140625" style="166" customWidth="1"/>
    <col min="2060" max="2060" width="9.77734375" style="166" customWidth="1"/>
    <col min="2061" max="2061" width="11.109375" style="166" customWidth="1"/>
    <col min="2062" max="2062" width="10" style="166" customWidth="1"/>
    <col min="2063" max="2063" width="8" style="166" customWidth="1"/>
    <col min="2064" max="2064" width="8.77734375" style="166" customWidth="1"/>
    <col min="2065" max="2065" width="13.109375" style="166" customWidth="1"/>
    <col min="2066" max="2311" width="8.77734375" style="166" customWidth="1"/>
    <col min="2312" max="2312" width="59" style="166" customWidth="1"/>
    <col min="2313" max="2313" width="7" style="166" customWidth="1"/>
    <col min="2314" max="2315" width="8.44140625" style="166" customWidth="1"/>
    <col min="2316" max="2316" width="9.77734375" style="166" customWidth="1"/>
    <col min="2317" max="2317" width="11.109375" style="166" customWidth="1"/>
    <col min="2318" max="2318" width="10" style="166" customWidth="1"/>
    <col min="2319" max="2319" width="8" style="166" customWidth="1"/>
    <col min="2320" max="2320" width="8.77734375" style="166" customWidth="1"/>
    <col min="2321" max="2321" width="13.109375" style="166" customWidth="1"/>
    <col min="2322" max="2567" width="8.77734375" style="166" customWidth="1"/>
    <col min="2568" max="2568" width="59" style="166" customWidth="1"/>
    <col min="2569" max="2569" width="7" style="166" customWidth="1"/>
    <col min="2570" max="2571" width="8.44140625" style="166" customWidth="1"/>
    <col min="2572" max="2572" width="9.77734375" style="166" customWidth="1"/>
    <col min="2573" max="2573" width="11.109375" style="166" customWidth="1"/>
    <col min="2574" max="2574" width="10" style="166" customWidth="1"/>
    <col min="2575" max="2575" width="8" style="166" customWidth="1"/>
    <col min="2576" max="2576" width="8.77734375" style="166" customWidth="1"/>
    <col min="2577" max="2577" width="13.109375" style="166" customWidth="1"/>
    <col min="2578" max="2823" width="8.77734375" style="166" customWidth="1"/>
    <col min="2824" max="2824" width="59" style="166" customWidth="1"/>
    <col min="2825" max="2825" width="7" style="166" customWidth="1"/>
    <col min="2826" max="2827" width="8.44140625" style="166" customWidth="1"/>
    <col min="2828" max="2828" width="9.77734375" style="166" customWidth="1"/>
    <col min="2829" max="2829" width="11.109375" style="166" customWidth="1"/>
    <col min="2830" max="2830" width="10" style="166" customWidth="1"/>
    <col min="2831" max="2831" width="8" style="166" customWidth="1"/>
    <col min="2832" max="2832" width="8.77734375" style="166" customWidth="1"/>
    <col min="2833" max="2833" width="13.109375" style="166" customWidth="1"/>
    <col min="2834" max="3079" width="8.77734375" style="166" customWidth="1"/>
    <col min="3080" max="3080" width="59" style="166" customWidth="1"/>
    <col min="3081" max="3081" width="7" style="166" customWidth="1"/>
    <col min="3082" max="3083" width="8.44140625" style="166" customWidth="1"/>
    <col min="3084" max="3084" width="9.77734375" style="166" customWidth="1"/>
    <col min="3085" max="3085" width="11.109375" style="166" customWidth="1"/>
    <col min="3086" max="3086" width="10" style="166" customWidth="1"/>
    <col min="3087" max="3087" width="8" style="166" customWidth="1"/>
    <col min="3088" max="3088" width="8.77734375" style="166" customWidth="1"/>
    <col min="3089" max="3089" width="13.109375" style="166" customWidth="1"/>
    <col min="3090" max="3335" width="8.77734375" style="166" customWidth="1"/>
    <col min="3336" max="3336" width="59" style="166" customWidth="1"/>
    <col min="3337" max="3337" width="7" style="166" customWidth="1"/>
    <col min="3338" max="3339" width="8.44140625" style="166" customWidth="1"/>
    <col min="3340" max="3340" width="9.77734375" style="166" customWidth="1"/>
    <col min="3341" max="3341" width="11.109375" style="166" customWidth="1"/>
    <col min="3342" max="3342" width="10" style="166" customWidth="1"/>
    <col min="3343" max="3343" width="8" style="166" customWidth="1"/>
    <col min="3344" max="3344" width="8.77734375" style="166" customWidth="1"/>
    <col min="3345" max="3345" width="13.109375" style="166" customWidth="1"/>
    <col min="3346" max="3591" width="8.77734375" style="166" customWidth="1"/>
    <col min="3592" max="3592" width="59" style="166" customWidth="1"/>
    <col min="3593" max="3593" width="7" style="166" customWidth="1"/>
    <col min="3594" max="3595" width="8.44140625" style="166" customWidth="1"/>
    <col min="3596" max="3596" width="9.77734375" style="166" customWidth="1"/>
    <col min="3597" max="3597" width="11.109375" style="166" customWidth="1"/>
    <col min="3598" max="3598" width="10" style="166" customWidth="1"/>
    <col min="3599" max="3599" width="8" style="166" customWidth="1"/>
    <col min="3600" max="3600" width="8.77734375" style="166" customWidth="1"/>
    <col min="3601" max="3601" width="13.109375" style="166" customWidth="1"/>
    <col min="3602" max="3847" width="8.77734375" style="166" customWidth="1"/>
    <col min="3848" max="3848" width="59" style="166" customWidth="1"/>
    <col min="3849" max="3849" width="7" style="166" customWidth="1"/>
    <col min="3850" max="3851" width="8.44140625" style="166" customWidth="1"/>
    <col min="3852" max="3852" width="9.77734375" style="166" customWidth="1"/>
    <col min="3853" max="3853" width="11.109375" style="166" customWidth="1"/>
    <col min="3854" max="3854" width="10" style="166" customWidth="1"/>
    <col min="3855" max="3855" width="8" style="166" customWidth="1"/>
    <col min="3856" max="3856" width="8.77734375" style="166" customWidth="1"/>
    <col min="3857" max="3857" width="13.109375" style="166" customWidth="1"/>
    <col min="3858" max="4103" width="8.77734375" style="166" customWidth="1"/>
    <col min="4104" max="4104" width="59" style="166" customWidth="1"/>
    <col min="4105" max="4105" width="7" style="166" customWidth="1"/>
    <col min="4106" max="4107" width="8.44140625" style="166" customWidth="1"/>
    <col min="4108" max="4108" width="9.77734375" style="166" customWidth="1"/>
    <col min="4109" max="4109" width="11.109375" style="166" customWidth="1"/>
    <col min="4110" max="4110" width="10" style="166" customWidth="1"/>
    <col min="4111" max="4111" width="8" style="166" customWidth="1"/>
    <col min="4112" max="4112" width="8.77734375" style="166" customWidth="1"/>
    <col min="4113" max="4113" width="13.109375" style="166" customWidth="1"/>
    <col min="4114" max="4359" width="8.77734375" style="166" customWidth="1"/>
    <col min="4360" max="4360" width="59" style="166" customWidth="1"/>
    <col min="4361" max="4361" width="7" style="166" customWidth="1"/>
    <col min="4362" max="4363" width="8.44140625" style="166" customWidth="1"/>
    <col min="4364" max="4364" width="9.77734375" style="166" customWidth="1"/>
    <col min="4365" max="4365" width="11.109375" style="166" customWidth="1"/>
    <col min="4366" max="4366" width="10" style="166" customWidth="1"/>
    <col min="4367" max="4367" width="8" style="166" customWidth="1"/>
    <col min="4368" max="4368" width="8.77734375" style="166" customWidth="1"/>
    <col min="4369" max="4369" width="13.109375" style="166" customWidth="1"/>
    <col min="4370" max="4615" width="8.77734375" style="166" customWidth="1"/>
    <col min="4616" max="4616" width="59" style="166" customWidth="1"/>
    <col min="4617" max="4617" width="7" style="166" customWidth="1"/>
    <col min="4618" max="4619" width="8.44140625" style="166" customWidth="1"/>
    <col min="4620" max="4620" width="9.77734375" style="166" customWidth="1"/>
    <col min="4621" max="4621" width="11.109375" style="166" customWidth="1"/>
    <col min="4622" max="4622" width="10" style="166" customWidth="1"/>
    <col min="4623" max="4623" width="8" style="166" customWidth="1"/>
    <col min="4624" max="4624" width="8.77734375" style="166" customWidth="1"/>
    <col min="4625" max="4625" width="13.109375" style="166" customWidth="1"/>
    <col min="4626" max="4871" width="8.77734375" style="166" customWidth="1"/>
    <col min="4872" max="4872" width="59" style="166" customWidth="1"/>
    <col min="4873" max="4873" width="7" style="166" customWidth="1"/>
    <col min="4874" max="4875" width="8.44140625" style="166" customWidth="1"/>
    <col min="4876" max="4876" width="9.77734375" style="166" customWidth="1"/>
    <col min="4877" max="4877" width="11.109375" style="166" customWidth="1"/>
    <col min="4878" max="4878" width="10" style="166" customWidth="1"/>
    <col min="4879" max="4879" width="8" style="166" customWidth="1"/>
    <col min="4880" max="4880" width="8.77734375" style="166" customWidth="1"/>
    <col min="4881" max="4881" width="13.109375" style="166" customWidth="1"/>
    <col min="4882" max="5127" width="8.77734375" style="166" customWidth="1"/>
    <col min="5128" max="5128" width="59" style="166" customWidth="1"/>
    <col min="5129" max="5129" width="7" style="166" customWidth="1"/>
    <col min="5130" max="5131" width="8.44140625" style="166" customWidth="1"/>
    <col min="5132" max="5132" width="9.77734375" style="166" customWidth="1"/>
    <col min="5133" max="5133" width="11.109375" style="166" customWidth="1"/>
    <col min="5134" max="5134" width="10" style="166" customWidth="1"/>
    <col min="5135" max="5135" width="8" style="166" customWidth="1"/>
    <col min="5136" max="5136" width="8.77734375" style="166" customWidth="1"/>
    <col min="5137" max="5137" width="13.109375" style="166" customWidth="1"/>
    <col min="5138" max="5383" width="8.77734375" style="166" customWidth="1"/>
    <col min="5384" max="5384" width="59" style="166" customWidth="1"/>
    <col min="5385" max="5385" width="7" style="166" customWidth="1"/>
    <col min="5386" max="5387" width="8.44140625" style="166" customWidth="1"/>
    <col min="5388" max="5388" width="9.77734375" style="166" customWidth="1"/>
    <col min="5389" max="5389" width="11.109375" style="166" customWidth="1"/>
    <col min="5390" max="5390" width="10" style="166" customWidth="1"/>
    <col min="5391" max="5391" width="8" style="166" customWidth="1"/>
    <col min="5392" max="5392" width="8.77734375" style="166" customWidth="1"/>
    <col min="5393" max="5393" width="13.109375" style="166" customWidth="1"/>
    <col min="5394" max="5639" width="8.77734375" style="166" customWidth="1"/>
    <col min="5640" max="5640" width="59" style="166" customWidth="1"/>
    <col min="5641" max="5641" width="7" style="166" customWidth="1"/>
    <col min="5642" max="5643" width="8.44140625" style="166" customWidth="1"/>
    <col min="5644" max="5644" width="9.77734375" style="166" customWidth="1"/>
    <col min="5645" max="5645" width="11.109375" style="166" customWidth="1"/>
    <col min="5646" max="5646" width="10" style="166" customWidth="1"/>
    <col min="5647" max="5647" width="8" style="166" customWidth="1"/>
    <col min="5648" max="5648" width="8.77734375" style="166" customWidth="1"/>
    <col min="5649" max="5649" width="13.109375" style="166" customWidth="1"/>
    <col min="5650" max="5895" width="8.77734375" style="166" customWidth="1"/>
    <col min="5896" max="5896" width="59" style="166" customWidth="1"/>
    <col min="5897" max="5897" width="7" style="166" customWidth="1"/>
    <col min="5898" max="5899" width="8.44140625" style="166" customWidth="1"/>
    <col min="5900" max="5900" width="9.77734375" style="166" customWidth="1"/>
    <col min="5901" max="5901" width="11.109375" style="166" customWidth="1"/>
    <col min="5902" max="5902" width="10" style="166" customWidth="1"/>
    <col min="5903" max="5903" width="8" style="166" customWidth="1"/>
    <col min="5904" max="5904" width="8.77734375" style="166" customWidth="1"/>
    <col min="5905" max="5905" width="13.109375" style="166" customWidth="1"/>
    <col min="5906" max="6151" width="8.77734375" style="166" customWidth="1"/>
    <col min="6152" max="6152" width="59" style="166" customWidth="1"/>
    <col min="6153" max="6153" width="7" style="166" customWidth="1"/>
    <col min="6154" max="6155" width="8.44140625" style="166" customWidth="1"/>
    <col min="6156" max="6156" width="9.77734375" style="166" customWidth="1"/>
    <col min="6157" max="6157" width="11.109375" style="166" customWidth="1"/>
    <col min="6158" max="6158" width="10" style="166" customWidth="1"/>
    <col min="6159" max="6159" width="8" style="166" customWidth="1"/>
    <col min="6160" max="6160" width="8.77734375" style="166" customWidth="1"/>
    <col min="6161" max="6161" width="13.109375" style="166" customWidth="1"/>
    <col min="6162" max="6407" width="8.77734375" style="166" customWidth="1"/>
    <col min="6408" max="6408" width="59" style="166" customWidth="1"/>
    <col min="6409" max="6409" width="7" style="166" customWidth="1"/>
    <col min="6410" max="6411" width="8.44140625" style="166" customWidth="1"/>
    <col min="6412" max="6412" width="9.77734375" style="166" customWidth="1"/>
    <col min="6413" max="6413" width="11.109375" style="166" customWidth="1"/>
    <col min="6414" max="6414" width="10" style="166" customWidth="1"/>
    <col min="6415" max="6415" width="8" style="166" customWidth="1"/>
    <col min="6416" max="6416" width="8.77734375" style="166" customWidth="1"/>
    <col min="6417" max="6417" width="13.109375" style="166" customWidth="1"/>
    <col min="6418" max="6663" width="8.77734375" style="166" customWidth="1"/>
    <col min="6664" max="6664" width="59" style="166" customWidth="1"/>
    <col min="6665" max="6665" width="7" style="166" customWidth="1"/>
    <col min="6666" max="6667" width="8.44140625" style="166" customWidth="1"/>
    <col min="6668" max="6668" width="9.77734375" style="166" customWidth="1"/>
    <col min="6669" max="6669" width="11.109375" style="166" customWidth="1"/>
    <col min="6670" max="6670" width="10" style="166" customWidth="1"/>
    <col min="6671" max="6671" width="8" style="166" customWidth="1"/>
    <col min="6672" max="6672" width="8.77734375" style="166" customWidth="1"/>
    <col min="6673" max="6673" width="13.109375" style="166" customWidth="1"/>
    <col min="6674" max="6919" width="8.77734375" style="166" customWidth="1"/>
    <col min="6920" max="6920" width="59" style="166" customWidth="1"/>
    <col min="6921" max="6921" width="7" style="166" customWidth="1"/>
    <col min="6922" max="6923" width="8.44140625" style="166" customWidth="1"/>
    <col min="6924" max="6924" width="9.77734375" style="166" customWidth="1"/>
    <col min="6925" max="6925" width="11.109375" style="166" customWidth="1"/>
    <col min="6926" max="6926" width="10" style="166" customWidth="1"/>
    <col min="6927" max="6927" width="8" style="166" customWidth="1"/>
    <col min="6928" max="6928" width="8.77734375" style="166" customWidth="1"/>
    <col min="6929" max="6929" width="13.109375" style="166" customWidth="1"/>
    <col min="6930" max="7175" width="8.77734375" style="166" customWidth="1"/>
    <col min="7176" max="7176" width="59" style="166" customWidth="1"/>
    <col min="7177" max="7177" width="7" style="166" customWidth="1"/>
    <col min="7178" max="7179" width="8.44140625" style="166" customWidth="1"/>
    <col min="7180" max="7180" width="9.77734375" style="166" customWidth="1"/>
    <col min="7181" max="7181" width="11.109375" style="166" customWidth="1"/>
    <col min="7182" max="7182" width="10" style="166" customWidth="1"/>
    <col min="7183" max="7183" width="8" style="166" customWidth="1"/>
    <col min="7184" max="7184" width="8.77734375" style="166" customWidth="1"/>
    <col min="7185" max="7185" width="13.109375" style="166" customWidth="1"/>
    <col min="7186" max="7431" width="8.77734375" style="166" customWidth="1"/>
    <col min="7432" max="7432" width="59" style="166" customWidth="1"/>
    <col min="7433" max="7433" width="7" style="166" customWidth="1"/>
    <col min="7434" max="7435" width="8.44140625" style="166" customWidth="1"/>
    <col min="7436" max="7436" width="9.77734375" style="166" customWidth="1"/>
    <col min="7437" max="7437" width="11.109375" style="166" customWidth="1"/>
    <col min="7438" max="7438" width="10" style="166" customWidth="1"/>
    <col min="7439" max="7439" width="8" style="166" customWidth="1"/>
    <col min="7440" max="7440" width="8.77734375" style="166" customWidth="1"/>
    <col min="7441" max="7441" width="13.109375" style="166" customWidth="1"/>
    <col min="7442" max="7687" width="8.77734375" style="166" customWidth="1"/>
    <col min="7688" max="7688" width="59" style="166" customWidth="1"/>
    <col min="7689" max="7689" width="7" style="166" customWidth="1"/>
    <col min="7690" max="7691" width="8.44140625" style="166" customWidth="1"/>
    <col min="7692" max="7692" width="9.77734375" style="166" customWidth="1"/>
    <col min="7693" max="7693" width="11.109375" style="166" customWidth="1"/>
    <col min="7694" max="7694" width="10" style="166" customWidth="1"/>
    <col min="7695" max="7695" width="8" style="166" customWidth="1"/>
    <col min="7696" max="7696" width="8.77734375" style="166" customWidth="1"/>
    <col min="7697" max="7697" width="13.109375" style="166" customWidth="1"/>
    <col min="7698" max="7943" width="8.77734375" style="166" customWidth="1"/>
    <col min="7944" max="7944" width="59" style="166" customWidth="1"/>
    <col min="7945" max="7945" width="7" style="166" customWidth="1"/>
    <col min="7946" max="7947" width="8.44140625" style="166" customWidth="1"/>
    <col min="7948" max="7948" width="9.77734375" style="166" customWidth="1"/>
    <col min="7949" max="7949" width="11.109375" style="166" customWidth="1"/>
    <col min="7950" max="7950" width="10" style="166" customWidth="1"/>
    <col min="7951" max="7951" width="8" style="166" customWidth="1"/>
    <col min="7952" max="7952" width="8.77734375" style="166" customWidth="1"/>
    <col min="7953" max="7953" width="13.109375" style="166" customWidth="1"/>
    <col min="7954" max="8199" width="8.77734375" style="166" customWidth="1"/>
    <col min="8200" max="8200" width="59" style="166" customWidth="1"/>
    <col min="8201" max="8201" width="7" style="166" customWidth="1"/>
    <col min="8202" max="8203" width="8.44140625" style="166" customWidth="1"/>
    <col min="8204" max="8204" width="9.77734375" style="166" customWidth="1"/>
    <col min="8205" max="8205" width="11.109375" style="166" customWidth="1"/>
    <col min="8206" max="8206" width="10" style="166" customWidth="1"/>
    <col min="8207" max="8207" width="8" style="166" customWidth="1"/>
    <col min="8208" max="8208" width="8.77734375" style="166" customWidth="1"/>
    <col min="8209" max="8209" width="13.109375" style="166" customWidth="1"/>
    <col min="8210" max="8455" width="8.77734375" style="166" customWidth="1"/>
    <col min="8456" max="8456" width="59" style="166" customWidth="1"/>
    <col min="8457" max="8457" width="7" style="166" customWidth="1"/>
    <col min="8458" max="8459" width="8.44140625" style="166" customWidth="1"/>
    <col min="8460" max="8460" width="9.77734375" style="166" customWidth="1"/>
    <col min="8461" max="8461" width="11.109375" style="166" customWidth="1"/>
    <col min="8462" max="8462" width="10" style="166" customWidth="1"/>
    <col min="8463" max="8463" width="8" style="166" customWidth="1"/>
    <col min="8464" max="8464" width="8.77734375" style="166" customWidth="1"/>
    <col min="8465" max="8465" width="13.109375" style="166" customWidth="1"/>
    <col min="8466" max="8711" width="8.77734375" style="166" customWidth="1"/>
    <col min="8712" max="8712" width="59" style="166" customWidth="1"/>
    <col min="8713" max="8713" width="7" style="166" customWidth="1"/>
    <col min="8714" max="8715" width="8.44140625" style="166" customWidth="1"/>
    <col min="8716" max="8716" width="9.77734375" style="166" customWidth="1"/>
    <col min="8717" max="8717" width="11.109375" style="166" customWidth="1"/>
    <col min="8718" max="8718" width="10" style="166" customWidth="1"/>
    <col min="8719" max="8719" width="8" style="166" customWidth="1"/>
    <col min="8720" max="8720" width="8.77734375" style="166" customWidth="1"/>
    <col min="8721" max="8721" width="13.109375" style="166" customWidth="1"/>
    <col min="8722" max="8967" width="8.77734375" style="166" customWidth="1"/>
    <col min="8968" max="8968" width="59" style="166" customWidth="1"/>
    <col min="8969" max="8969" width="7" style="166" customWidth="1"/>
    <col min="8970" max="8971" width="8.44140625" style="166" customWidth="1"/>
    <col min="8972" max="8972" width="9.77734375" style="166" customWidth="1"/>
    <col min="8973" max="8973" width="11.109375" style="166" customWidth="1"/>
    <col min="8974" max="8974" width="10" style="166" customWidth="1"/>
    <col min="8975" max="8975" width="8" style="166" customWidth="1"/>
    <col min="8976" max="8976" width="8.77734375" style="166" customWidth="1"/>
    <col min="8977" max="8977" width="13.109375" style="166" customWidth="1"/>
    <col min="8978" max="9223" width="8.77734375" style="166" customWidth="1"/>
    <col min="9224" max="9224" width="59" style="166" customWidth="1"/>
    <col min="9225" max="9225" width="7" style="166" customWidth="1"/>
    <col min="9226" max="9227" width="8.44140625" style="166" customWidth="1"/>
    <col min="9228" max="9228" width="9.77734375" style="166" customWidth="1"/>
    <col min="9229" max="9229" width="11.109375" style="166" customWidth="1"/>
    <col min="9230" max="9230" width="10" style="166" customWidth="1"/>
    <col min="9231" max="9231" width="8" style="166" customWidth="1"/>
    <col min="9232" max="9232" width="8.77734375" style="166" customWidth="1"/>
    <col min="9233" max="9233" width="13.109375" style="166" customWidth="1"/>
    <col min="9234" max="9479" width="8.77734375" style="166" customWidth="1"/>
    <col min="9480" max="9480" width="59" style="166" customWidth="1"/>
    <col min="9481" max="9481" width="7" style="166" customWidth="1"/>
    <col min="9482" max="9483" width="8.44140625" style="166" customWidth="1"/>
    <col min="9484" max="9484" width="9.77734375" style="166" customWidth="1"/>
    <col min="9485" max="9485" width="11.109375" style="166" customWidth="1"/>
    <col min="9486" max="9486" width="10" style="166" customWidth="1"/>
    <col min="9487" max="9487" width="8" style="166" customWidth="1"/>
    <col min="9488" max="9488" width="8.77734375" style="166" customWidth="1"/>
    <col min="9489" max="9489" width="13.109375" style="166" customWidth="1"/>
    <col min="9490" max="9735" width="8.77734375" style="166" customWidth="1"/>
    <col min="9736" max="9736" width="59" style="166" customWidth="1"/>
    <col min="9737" max="9737" width="7" style="166" customWidth="1"/>
    <col min="9738" max="9739" width="8.44140625" style="166" customWidth="1"/>
    <col min="9740" max="9740" width="9.77734375" style="166" customWidth="1"/>
    <col min="9741" max="9741" width="11.109375" style="166" customWidth="1"/>
    <col min="9742" max="9742" width="10" style="166" customWidth="1"/>
    <col min="9743" max="9743" width="8" style="166" customWidth="1"/>
    <col min="9744" max="9744" width="8.77734375" style="166" customWidth="1"/>
    <col min="9745" max="9745" width="13.109375" style="166" customWidth="1"/>
    <col min="9746" max="9991" width="8.77734375" style="166" customWidth="1"/>
    <col min="9992" max="9992" width="59" style="166" customWidth="1"/>
    <col min="9993" max="9993" width="7" style="166" customWidth="1"/>
    <col min="9994" max="9995" width="8.44140625" style="166" customWidth="1"/>
    <col min="9996" max="9996" width="9.77734375" style="166" customWidth="1"/>
    <col min="9997" max="9997" width="11.109375" style="166" customWidth="1"/>
    <col min="9998" max="9998" width="10" style="166" customWidth="1"/>
    <col min="9999" max="9999" width="8" style="166" customWidth="1"/>
    <col min="10000" max="10000" width="8.77734375" style="166" customWidth="1"/>
    <col min="10001" max="10001" width="13.109375" style="166" customWidth="1"/>
    <col min="10002" max="10247" width="8.77734375" style="166" customWidth="1"/>
    <col min="10248" max="10248" width="59" style="166" customWidth="1"/>
    <col min="10249" max="10249" width="7" style="166" customWidth="1"/>
    <col min="10250" max="10251" width="8.44140625" style="166" customWidth="1"/>
    <col min="10252" max="10252" width="9.77734375" style="166" customWidth="1"/>
    <col min="10253" max="10253" width="11.109375" style="166" customWidth="1"/>
    <col min="10254" max="10254" width="10" style="166" customWidth="1"/>
    <col min="10255" max="10255" width="8" style="166" customWidth="1"/>
    <col min="10256" max="10256" width="8.77734375" style="166" customWidth="1"/>
    <col min="10257" max="10257" width="13.109375" style="166" customWidth="1"/>
    <col min="10258" max="10503" width="8.77734375" style="166" customWidth="1"/>
    <col min="10504" max="10504" width="59" style="166" customWidth="1"/>
    <col min="10505" max="10505" width="7" style="166" customWidth="1"/>
    <col min="10506" max="10507" width="8.44140625" style="166" customWidth="1"/>
    <col min="10508" max="10508" width="9.77734375" style="166" customWidth="1"/>
    <col min="10509" max="10509" width="11.109375" style="166" customWidth="1"/>
    <col min="10510" max="10510" width="10" style="166" customWidth="1"/>
    <col min="10511" max="10511" width="8" style="166" customWidth="1"/>
    <col min="10512" max="10512" width="8.77734375" style="166" customWidth="1"/>
    <col min="10513" max="10513" width="13.109375" style="166" customWidth="1"/>
    <col min="10514" max="10759" width="8.77734375" style="166" customWidth="1"/>
    <col min="10760" max="10760" width="59" style="166" customWidth="1"/>
    <col min="10761" max="10761" width="7" style="166" customWidth="1"/>
    <col min="10762" max="10763" width="8.44140625" style="166" customWidth="1"/>
    <col min="10764" max="10764" width="9.77734375" style="166" customWidth="1"/>
    <col min="10765" max="10765" width="11.109375" style="166" customWidth="1"/>
    <col min="10766" max="10766" width="10" style="166" customWidth="1"/>
    <col min="10767" max="10767" width="8" style="166" customWidth="1"/>
    <col min="10768" max="10768" width="8.77734375" style="166" customWidth="1"/>
    <col min="10769" max="10769" width="13.109375" style="166" customWidth="1"/>
    <col min="10770" max="11015" width="8.77734375" style="166" customWidth="1"/>
    <col min="11016" max="11016" width="59" style="166" customWidth="1"/>
    <col min="11017" max="11017" width="7" style="166" customWidth="1"/>
    <col min="11018" max="11019" width="8.44140625" style="166" customWidth="1"/>
    <col min="11020" max="11020" width="9.77734375" style="166" customWidth="1"/>
    <col min="11021" max="11021" width="11.109375" style="166" customWidth="1"/>
    <col min="11022" max="11022" width="10" style="166" customWidth="1"/>
    <col min="11023" max="11023" width="8" style="166" customWidth="1"/>
    <col min="11024" max="11024" width="8.77734375" style="166" customWidth="1"/>
    <col min="11025" max="11025" width="13.109375" style="166" customWidth="1"/>
    <col min="11026" max="11271" width="8.77734375" style="166" customWidth="1"/>
    <col min="11272" max="11272" width="59" style="166" customWidth="1"/>
    <col min="11273" max="11273" width="7" style="166" customWidth="1"/>
    <col min="11274" max="11275" width="8.44140625" style="166" customWidth="1"/>
    <col min="11276" max="11276" width="9.77734375" style="166" customWidth="1"/>
    <col min="11277" max="11277" width="11.109375" style="166" customWidth="1"/>
    <col min="11278" max="11278" width="10" style="166" customWidth="1"/>
    <col min="11279" max="11279" width="8" style="166" customWidth="1"/>
    <col min="11280" max="11280" width="8.77734375" style="166" customWidth="1"/>
    <col min="11281" max="11281" width="13.109375" style="166" customWidth="1"/>
    <col min="11282" max="11527" width="8.77734375" style="166" customWidth="1"/>
    <col min="11528" max="11528" width="59" style="166" customWidth="1"/>
    <col min="11529" max="11529" width="7" style="166" customWidth="1"/>
    <col min="11530" max="11531" width="8.44140625" style="166" customWidth="1"/>
    <col min="11532" max="11532" width="9.77734375" style="166" customWidth="1"/>
    <col min="11533" max="11533" width="11.109375" style="166" customWidth="1"/>
    <col min="11534" max="11534" width="10" style="166" customWidth="1"/>
    <col min="11535" max="11535" width="8" style="166" customWidth="1"/>
    <col min="11536" max="11536" width="8.77734375" style="166" customWidth="1"/>
    <col min="11537" max="11537" width="13.109375" style="166" customWidth="1"/>
    <col min="11538" max="11783" width="8.77734375" style="166" customWidth="1"/>
    <col min="11784" max="11784" width="59" style="166" customWidth="1"/>
    <col min="11785" max="11785" width="7" style="166" customWidth="1"/>
    <col min="11786" max="11787" width="8.44140625" style="166" customWidth="1"/>
    <col min="11788" max="11788" width="9.77734375" style="166" customWidth="1"/>
    <col min="11789" max="11789" width="11.109375" style="166" customWidth="1"/>
    <col min="11790" max="11790" width="10" style="166" customWidth="1"/>
    <col min="11791" max="11791" width="8" style="166" customWidth="1"/>
    <col min="11792" max="11792" width="8.77734375" style="166" customWidth="1"/>
    <col min="11793" max="11793" width="13.109375" style="166" customWidth="1"/>
    <col min="11794" max="12039" width="8.77734375" style="166" customWidth="1"/>
    <col min="12040" max="12040" width="59" style="166" customWidth="1"/>
    <col min="12041" max="12041" width="7" style="166" customWidth="1"/>
    <col min="12042" max="12043" width="8.44140625" style="166" customWidth="1"/>
    <col min="12044" max="12044" width="9.77734375" style="166" customWidth="1"/>
    <col min="12045" max="12045" width="11.109375" style="166" customWidth="1"/>
    <col min="12046" max="12046" width="10" style="166" customWidth="1"/>
    <col min="12047" max="12047" width="8" style="166" customWidth="1"/>
    <col min="12048" max="12048" width="8.77734375" style="166" customWidth="1"/>
    <col min="12049" max="12049" width="13.109375" style="166" customWidth="1"/>
    <col min="12050" max="12295" width="8.77734375" style="166" customWidth="1"/>
    <col min="12296" max="12296" width="59" style="166" customWidth="1"/>
    <col min="12297" max="12297" width="7" style="166" customWidth="1"/>
    <col min="12298" max="12299" width="8.44140625" style="166" customWidth="1"/>
    <col min="12300" max="12300" width="9.77734375" style="166" customWidth="1"/>
    <col min="12301" max="12301" width="11.109375" style="166" customWidth="1"/>
    <col min="12302" max="12302" width="10" style="166" customWidth="1"/>
    <col min="12303" max="12303" width="8" style="166" customWidth="1"/>
    <col min="12304" max="12304" width="8.77734375" style="166" customWidth="1"/>
    <col min="12305" max="12305" width="13.109375" style="166" customWidth="1"/>
    <col min="12306" max="12551" width="8.77734375" style="166" customWidth="1"/>
    <col min="12552" max="12552" width="59" style="166" customWidth="1"/>
    <col min="12553" max="12553" width="7" style="166" customWidth="1"/>
    <col min="12554" max="12555" width="8.44140625" style="166" customWidth="1"/>
    <col min="12556" max="12556" width="9.77734375" style="166" customWidth="1"/>
    <col min="12557" max="12557" width="11.109375" style="166" customWidth="1"/>
    <col min="12558" max="12558" width="10" style="166" customWidth="1"/>
    <col min="12559" max="12559" width="8" style="166" customWidth="1"/>
    <col min="12560" max="12560" width="8.77734375" style="166" customWidth="1"/>
    <col min="12561" max="12561" width="13.109375" style="166" customWidth="1"/>
    <col min="12562" max="12807" width="8.77734375" style="166" customWidth="1"/>
    <col min="12808" max="12808" width="59" style="166" customWidth="1"/>
    <col min="12809" max="12809" width="7" style="166" customWidth="1"/>
    <col min="12810" max="12811" width="8.44140625" style="166" customWidth="1"/>
    <col min="12812" max="12812" width="9.77734375" style="166" customWidth="1"/>
    <col min="12813" max="12813" width="11.109375" style="166" customWidth="1"/>
    <col min="12814" max="12814" width="10" style="166" customWidth="1"/>
    <col min="12815" max="12815" width="8" style="166" customWidth="1"/>
    <col min="12816" max="12816" width="8.77734375" style="166" customWidth="1"/>
    <col min="12817" max="12817" width="13.109375" style="166" customWidth="1"/>
    <col min="12818" max="13063" width="8.77734375" style="166" customWidth="1"/>
    <col min="13064" max="13064" width="59" style="166" customWidth="1"/>
    <col min="13065" max="13065" width="7" style="166" customWidth="1"/>
    <col min="13066" max="13067" width="8.44140625" style="166" customWidth="1"/>
    <col min="13068" max="13068" width="9.77734375" style="166" customWidth="1"/>
    <col min="13069" max="13069" width="11.109375" style="166" customWidth="1"/>
    <col min="13070" max="13070" width="10" style="166" customWidth="1"/>
    <col min="13071" max="13071" width="8" style="166" customWidth="1"/>
    <col min="13072" max="13072" width="8.77734375" style="166" customWidth="1"/>
    <col min="13073" max="13073" width="13.109375" style="166" customWidth="1"/>
    <col min="13074" max="13319" width="8.77734375" style="166" customWidth="1"/>
    <col min="13320" max="13320" width="59" style="166" customWidth="1"/>
    <col min="13321" max="13321" width="7" style="166" customWidth="1"/>
    <col min="13322" max="13323" width="8.44140625" style="166" customWidth="1"/>
    <col min="13324" max="13324" width="9.77734375" style="166" customWidth="1"/>
    <col min="13325" max="13325" width="11.109375" style="166" customWidth="1"/>
    <col min="13326" max="13326" width="10" style="166" customWidth="1"/>
    <col min="13327" max="13327" width="8" style="166" customWidth="1"/>
    <col min="13328" max="13328" width="8.77734375" style="166" customWidth="1"/>
    <col min="13329" max="13329" width="13.109375" style="166" customWidth="1"/>
    <col min="13330" max="13575" width="8.77734375" style="166" customWidth="1"/>
    <col min="13576" max="13576" width="59" style="166" customWidth="1"/>
    <col min="13577" max="13577" width="7" style="166" customWidth="1"/>
    <col min="13578" max="13579" width="8.44140625" style="166" customWidth="1"/>
    <col min="13580" max="13580" width="9.77734375" style="166" customWidth="1"/>
    <col min="13581" max="13581" width="11.109375" style="166" customWidth="1"/>
    <col min="13582" max="13582" width="10" style="166" customWidth="1"/>
    <col min="13583" max="13583" width="8" style="166" customWidth="1"/>
    <col min="13584" max="13584" width="8.77734375" style="166" customWidth="1"/>
    <col min="13585" max="13585" width="13.109375" style="166" customWidth="1"/>
    <col min="13586" max="13831" width="8.77734375" style="166" customWidth="1"/>
    <col min="13832" max="13832" width="59" style="166" customWidth="1"/>
    <col min="13833" max="13833" width="7" style="166" customWidth="1"/>
    <col min="13834" max="13835" width="8.44140625" style="166" customWidth="1"/>
    <col min="13836" max="13836" width="9.77734375" style="166" customWidth="1"/>
    <col min="13837" max="13837" width="11.109375" style="166" customWidth="1"/>
    <col min="13838" max="13838" width="10" style="166" customWidth="1"/>
    <col min="13839" max="13839" width="8" style="166" customWidth="1"/>
    <col min="13840" max="13840" width="8.77734375" style="166" customWidth="1"/>
    <col min="13841" max="13841" width="13.109375" style="166" customWidth="1"/>
    <col min="13842" max="14087" width="8.77734375" style="166" customWidth="1"/>
    <col min="14088" max="14088" width="59" style="166" customWidth="1"/>
    <col min="14089" max="14089" width="7" style="166" customWidth="1"/>
    <col min="14090" max="14091" width="8.44140625" style="166" customWidth="1"/>
    <col min="14092" max="14092" width="9.77734375" style="166" customWidth="1"/>
    <col min="14093" max="14093" width="11.109375" style="166" customWidth="1"/>
    <col min="14094" max="14094" width="10" style="166" customWidth="1"/>
    <col min="14095" max="14095" width="8" style="166" customWidth="1"/>
    <col min="14096" max="14096" width="8.77734375" style="166" customWidth="1"/>
    <col min="14097" max="14097" width="13.109375" style="166" customWidth="1"/>
    <col min="14098" max="14343" width="8.77734375" style="166" customWidth="1"/>
    <col min="14344" max="14344" width="59" style="166" customWidth="1"/>
    <col min="14345" max="14345" width="7" style="166" customWidth="1"/>
    <col min="14346" max="14347" width="8.44140625" style="166" customWidth="1"/>
    <col min="14348" max="14348" width="9.77734375" style="166" customWidth="1"/>
    <col min="14349" max="14349" width="11.109375" style="166" customWidth="1"/>
    <col min="14350" max="14350" width="10" style="166" customWidth="1"/>
    <col min="14351" max="14351" width="8" style="166" customWidth="1"/>
    <col min="14352" max="14352" width="8.77734375" style="166" customWidth="1"/>
    <col min="14353" max="14353" width="13.109375" style="166" customWidth="1"/>
    <col min="14354" max="14599" width="8.77734375" style="166" customWidth="1"/>
    <col min="14600" max="14600" width="59" style="166" customWidth="1"/>
    <col min="14601" max="14601" width="7" style="166" customWidth="1"/>
    <col min="14602" max="14603" width="8.44140625" style="166" customWidth="1"/>
    <col min="14604" max="14604" width="9.77734375" style="166" customWidth="1"/>
    <col min="14605" max="14605" width="11.109375" style="166" customWidth="1"/>
    <col min="14606" max="14606" width="10" style="166" customWidth="1"/>
    <col min="14607" max="14607" width="8" style="166" customWidth="1"/>
    <col min="14608" max="14608" width="8.77734375" style="166" customWidth="1"/>
    <col min="14609" max="14609" width="13.109375" style="166" customWidth="1"/>
    <col min="14610" max="14855" width="8.77734375" style="166" customWidth="1"/>
    <col min="14856" max="14856" width="59" style="166" customWidth="1"/>
    <col min="14857" max="14857" width="7" style="166" customWidth="1"/>
    <col min="14858" max="14859" width="8.44140625" style="166" customWidth="1"/>
    <col min="14860" max="14860" width="9.77734375" style="166" customWidth="1"/>
    <col min="14861" max="14861" width="11.109375" style="166" customWidth="1"/>
    <col min="14862" max="14862" width="10" style="166" customWidth="1"/>
    <col min="14863" max="14863" width="8" style="166" customWidth="1"/>
    <col min="14864" max="14864" width="8.77734375" style="166" customWidth="1"/>
    <col min="14865" max="14865" width="13.109375" style="166" customWidth="1"/>
    <col min="14866" max="15111" width="8.77734375" style="166" customWidth="1"/>
    <col min="15112" max="15112" width="59" style="166" customWidth="1"/>
    <col min="15113" max="15113" width="7" style="166" customWidth="1"/>
    <col min="15114" max="15115" width="8.44140625" style="166" customWidth="1"/>
    <col min="15116" max="15116" width="9.77734375" style="166" customWidth="1"/>
    <col min="15117" max="15117" width="11.109375" style="166" customWidth="1"/>
    <col min="15118" max="15118" width="10" style="166" customWidth="1"/>
    <col min="15119" max="15119" width="8" style="166" customWidth="1"/>
    <col min="15120" max="15120" width="8.77734375" style="166" customWidth="1"/>
    <col min="15121" max="15121" width="13.109375" style="166" customWidth="1"/>
    <col min="15122" max="15367" width="8.77734375" style="166" customWidth="1"/>
    <col min="15368" max="15368" width="59" style="166" customWidth="1"/>
    <col min="15369" max="15369" width="7" style="166" customWidth="1"/>
    <col min="15370" max="15371" width="8.44140625" style="166" customWidth="1"/>
    <col min="15372" max="15372" width="9.77734375" style="166" customWidth="1"/>
    <col min="15373" max="15373" width="11.109375" style="166" customWidth="1"/>
    <col min="15374" max="15374" width="10" style="166" customWidth="1"/>
    <col min="15375" max="15375" width="8" style="166" customWidth="1"/>
    <col min="15376" max="15376" width="8.77734375" style="166" customWidth="1"/>
    <col min="15377" max="15377" width="13.109375" style="166" customWidth="1"/>
    <col min="15378" max="15623" width="8.77734375" style="166" customWidth="1"/>
    <col min="15624" max="15624" width="59" style="166" customWidth="1"/>
    <col min="15625" max="15625" width="7" style="166" customWidth="1"/>
    <col min="15626" max="15627" width="8.44140625" style="166" customWidth="1"/>
    <col min="15628" max="15628" width="9.77734375" style="166" customWidth="1"/>
    <col min="15629" max="15629" width="11.109375" style="166" customWidth="1"/>
    <col min="15630" max="15630" width="10" style="166" customWidth="1"/>
    <col min="15631" max="15631" width="8" style="166" customWidth="1"/>
    <col min="15632" max="15632" width="8.77734375" style="166" customWidth="1"/>
    <col min="15633" max="15633" width="13.109375" style="166" customWidth="1"/>
    <col min="15634" max="15879" width="8.77734375" style="166" customWidth="1"/>
    <col min="15880" max="15880" width="59" style="166" customWidth="1"/>
    <col min="15881" max="15881" width="7" style="166" customWidth="1"/>
    <col min="15882" max="15883" width="8.44140625" style="166" customWidth="1"/>
    <col min="15884" max="15884" width="9.77734375" style="166" customWidth="1"/>
    <col min="15885" max="15885" width="11.109375" style="166" customWidth="1"/>
    <col min="15886" max="15886" width="10" style="166" customWidth="1"/>
    <col min="15887" max="15887" width="8" style="166" customWidth="1"/>
    <col min="15888" max="15888" width="8.77734375" style="166" customWidth="1"/>
    <col min="15889" max="15889" width="13.109375" style="166" customWidth="1"/>
    <col min="15890" max="16135" width="8.77734375" style="166" customWidth="1"/>
    <col min="16136" max="16136" width="59" style="166" customWidth="1"/>
    <col min="16137" max="16137" width="7" style="166" customWidth="1"/>
    <col min="16138" max="16139" width="8.44140625" style="166" customWidth="1"/>
    <col min="16140" max="16140" width="9.77734375" style="166" customWidth="1"/>
    <col min="16141" max="16141" width="11.109375" style="166" customWidth="1"/>
    <col min="16142" max="16142" width="10" style="166" customWidth="1"/>
    <col min="16143" max="16143" width="8" style="166" customWidth="1"/>
    <col min="16144" max="16144" width="8.77734375" style="166" customWidth="1"/>
    <col min="16145" max="16145" width="13.109375" style="166" customWidth="1"/>
    <col min="16146" max="16384" width="8.77734375" style="166" customWidth="1"/>
  </cols>
  <sheetData>
    <row r="1" spans="1:16384" s="162" customFormat="1" ht="27.75" customHeight="1">
      <c r="B1" s="132" t="s">
        <v>339</v>
      </c>
      <c r="AB1" s="41"/>
      <c r="AC1" s="41"/>
      <c r="AE1" s="225"/>
      <c r="AF1" s="211"/>
    </row>
    <row r="2" spans="1:16384" s="162" customFormat="1" ht="84" customHeight="1">
      <c r="A2" s="40"/>
      <c r="B2" s="226" t="s">
        <v>340</v>
      </c>
      <c r="C2" s="211"/>
      <c r="D2" s="211"/>
      <c r="E2" s="211"/>
      <c r="F2" s="211"/>
      <c r="G2" s="211"/>
      <c r="H2" s="211"/>
      <c r="I2" s="211"/>
      <c r="J2" s="211"/>
      <c r="K2" s="211"/>
      <c r="L2" s="211"/>
      <c r="M2" s="211"/>
      <c r="N2" s="211"/>
      <c r="O2" s="211"/>
      <c r="P2" s="116"/>
      <c r="Q2" s="116"/>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c r="MS2" s="40"/>
      <c r="MT2" s="40"/>
      <c r="MU2" s="40"/>
      <c r="MV2" s="40"/>
      <c r="MW2" s="40"/>
      <c r="MX2" s="40"/>
      <c r="MY2" s="40"/>
      <c r="MZ2" s="40"/>
      <c r="NA2" s="40"/>
      <c r="NB2" s="40"/>
      <c r="NC2" s="40"/>
      <c r="ND2" s="40"/>
      <c r="NE2" s="40"/>
      <c r="NF2" s="40"/>
      <c r="NG2" s="40"/>
      <c r="NH2" s="40"/>
      <c r="NI2" s="40"/>
      <c r="NJ2" s="40"/>
      <c r="NK2" s="40"/>
      <c r="NL2" s="40"/>
      <c r="NM2" s="40"/>
      <c r="NN2" s="40"/>
      <c r="NO2" s="40"/>
      <c r="NP2" s="40"/>
      <c r="NQ2" s="40"/>
      <c r="NR2" s="40"/>
      <c r="NS2" s="40"/>
      <c r="NT2" s="40"/>
      <c r="NU2" s="40"/>
      <c r="NV2" s="40"/>
      <c r="NW2" s="40"/>
      <c r="NX2" s="40"/>
      <c r="NY2" s="40"/>
      <c r="NZ2" s="40"/>
      <c r="OA2" s="40"/>
      <c r="OB2" s="40"/>
      <c r="OC2" s="40"/>
      <c r="OD2" s="40"/>
      <c r="OE2" s="40"/>
      <c r="OF2" s="40"/>
      <c r="OG2" s="40"/>
      <c r="OH2" s="40"/>
      <c r="OI2" s="40"/>
      <c r="OJ2" s="40"/>
      <c r="OK2" s="40"/>
      <c r="OL2" s="40"/>
      <c r="OM2" s="40"/>
      <c r="ON2" s="40"/>
      <c r="OO2" s="40"/>
      <c r="OP2" s="40"/>
      <c r="OQ2" s="40"/>
      <c r="OR2" s="40"/>
      <c r="OS2" s="40"/>
      <c r="OT2" s="40"/>
      <c r="OU2" s="40"/>
      <c r="OV2" s="40"/>
      <c r="OW2" s="40"/>
      <c r="OX2" s="40"/>
      <c r="OY2" s="40"/>
      <c r="OZ2" s="40"/>
      <c r="PA2" s="40"/>
      <c r="PB2" s="40"/>
      <c r="PC2" s="40"/>
      <c r="PD2" s="40"/>
      <c r="PE2" s="40"/>
      <c r="PF2" s="40"/>
      <c r="PG2" s="40"/>
      <c r="PH2" s="40"/>
      <c r="PI2" s="40"/>
      <c r="PJ2" s="40"/>
      <c r="PK2" s="40"/>
      <c r="PL2" s="40"/>
      <c r="PM2" s="40"/>
      <c r="PN2" s="40"/>
      <c r="PO2" s="40"/>
      <c r="PP2" s="40"/>
      <c r="PQ2" s="40"/>
      <c r="PR2" s="40"/>
      <c r="PS2" s="40"/>
      <c r="PT2" s="40"/>
      <c r="PU2" s="40"/>
      <c r="PV2" s="40"/>
      <c r="PW2" s="40"/>
      <c r="PX2" s="40"/>
      <c r="PY2" s="40"/>
      <c r="PZ2" s="40"/>
      <c r="QA2" s="40"/>
      <c r="QB2" s="40"/>
      <c r="QC2" s="40"/>
      <c r="QD2" s="40"/>
      <c r="QE2" s="40"/>
      <c r="QF2" s="40"/>
      <c r="QG2" s="40"/>
      <c r="QH2" s="40"/>
      <c r="QI2" s="40"/>
      <c r="QJ2" s="40"/>
      <c r="QK2" s="40"/>
      <c r="QL2" s="40"/>
      <c r="QM2" s="40"/>
      <c r="QN2" s="40"/>
      <c r="QO2" s="40"/>
      <c r="QP2" s="40"/>
      <c r="QQ2" s="40"/>
      <c r="QR2" s="40"/>
      <c r="QS2" s="40"/>
      <c r="QT2" s="40"/>
      <c r="QU2" s="40"/>
      <c r="QV2" s="40"/>
      <c r="QW2" s="40"/>
      <c r="QX2" s="40"/>
      <c r="QY2" s="40"/>
      <c r="QZ2" s="40"/>
      <c r="RA2" s="40"/>
      <c r="RB2" s="40"/>
      <c r="RC2" s="40"/>
      <c r="RD2" s="40"/>
      <c r="RE2" s="40"/>
      <c r="RF2" s="40"/>
      <c r="RG2" s="40"/>
      <c r="RH2" s="40"/>
      <c r="RI2" s="40"/>
      <c r="RJ2" s="40"/>
      <c r="RK2" s="40"/>
      <c r="RL2" s="40"/>
      <c r="RM2" s="40"/>
      <c r="RN2" s="40"/>
      <c r="RO2" s="40"/>
      <c r="RP2" s="40"/>
      <c r="RQ2" s="40"/>
      <c r="RR2" s="40"/>
      <c r="RS2" s="40"/>
      <c r="RT2" s="40"/>
      <c r="RU2" s="40"/>
      <c r="RV2" s="40"/>
      <c r="RW2" s="40"/>
      <c r="RX2" s="40"/>
      <c r="RY2" s="40"/>
      <c r="RZ2" s="40"/>
      <c r="SA2" s="40"/>
      <c r="SB2" s="40"/>
      <c r="SC2" s="40"/>
      <c r="SD2" s="40"/>
      <c r="SE2" s="40"/>
      <c r="SF2" s="40"/>
      <c r="SG2" s="40"/>
      <c r="SH2" s="40"/>
      <c r="SI2" s="40"/>
      <c r="SJ2" s="40"/>
      <c r="SK2" s="40"/>
      <c r="SL2" s="40"/>
      <c r="SM2" s="40"/>
      <c r="SN2" s="40"/>
      <c r="SO2" s="40"/>
      <c r="SP2" s="40"/>
      <c r="SQ2" s="40"/>
      <c r="SR2" s="40"/>
      <c r="SS2" s="40"/>
      <c r="ST2" s="40"/>
      <c r="SU2" s="40"/>
      <c r="SV2" s="40"/>
      <c r="SW2" s="40"/>
      <c r="SX2" s="40"/>
      <c r="SY2" s="40"/>
      <c r="SZ2" s="40"/>
      <c r="TA2" s="40"/>
      <c r="TB2" s="40"/>
      <c r="TC2" s="40"/>
      <c r="TD2" s="40"/>
      <c r="TE2" s="40"/>
      <c r="TF2" s="40"/>
      <c r="TG2" s="40"/>
      <c r="TH2" s="40"/>
      <c r="TI2" s="40"/>
      <c r="TJ2" s="40"/>
      <c r="TK2" s="40"/>
      <c r="TL2" s="40"/>
      <c r="TM2" s="40"/>
      <c r="TN2" s="40"/>
      <c r="TO2" s="40"/>
      <c r="TP2" s="40"/>
      <c r="TQ2" s="40"/>
      <c r="TR2" s="40"/>
      <c r="TS2" s="40"/>
      <c r="TT2" s="40"/>
      <c r="TU2" s="40"/>
      <c r="TV2" s="40"/>
      <c r="TW2" s="40"/>
      <c r="TX2" s="40"/>
      <c r="TY2" s="40"/>
      <c r="TZ2" s="40"/>
      <c r="UA2" s="40"/>
      <c r="UB2" s="40"/>
      <c r="UC2" s="40"/>
      <c r="UD2" s="40"/>
      <c r="UE2" s="40"/>
      <c r="UF2" s="40"/>
      <c r="UG2" s="40"/>
      <c r="UH2" s="40"/>
      <c r="UI2" s="40"/>
      <c r="UJ2" s="40"/>
      <c r="UK2" s="40"/>
      <c r="UL2" s="40"/>
      <c r="UM2" s="40"/>
      <c r="UN2" s="40"/>
      <c r="UO2" s="40"/>
      <c r="UP2" s="40"/>
      <c r="UQ2" s="40"/>
      <c r="UR2" s="40"/>
      <c r="US2" s="40"/>
      <c r="UT2" s="40"/>
      <c r="UU2" s="40"/>
      <c r="UV2" s="40"/>
      <c r="UW2" s="40"/>
      <c r="UX2" s="40"/>
      <c r="UY2" s="40"/>
      <c r="UZ2" s="40"/>
      <c r="VA2" s="40"/>
      <c r="VB2" s="40"/>
      <c r="VC2" s="40"/>
      <c r="VD2" s="40"/>
      <c r="VE2" s="40"/>
      <c r="VF2" s="40"/>
      <c r="VG2" s="40"/>
      <c r="VH2" s="40"/>
      <c r="VI2" s="40"/>
      <c r="VJ2" s="40"/>
      <c r="VK2" s="40"/>
      <c r="VL2" s="40"/>
      <c r="VM2" s="40"/>
      <c r="VN2" s="40"/>
      <c r="VO2" s="40"/>
      <c r="VP2" s="40"/>
      <c r="VQ2" s="40"/>
      <c r="VR2" s="40"/>
      <c r="VS2" s="40"/>
      <c r="VT2" s="40"/>
      <c r="VU2" s="40"/>
      <c r="VV2" s="40"/>
      <c r="VW2" s="40"/>
      <c r="VX2" s="40"/>
      <c r="VY2" s="40"/>
      <c r="VZ2" s="40"/>
      <c r="WA2" s="40"/>
      <c r="WB2" s="40"/>
      <c r="WC2" s="40"/>
      <c r="WD2" s="40"/>
      <c r="WE2" s="40"/>
      <c r="WF2" s="40"/>
      <c r="WG2" s="40"/>
      <c r="WH2" s="40"/>
      <c r="WI2" s="40"/>
      <c r="WJ2" s="40"/>
      <c r="WK2" s="40"/>
      <c r="WL2" s="40"/>
      <c r="WM2" s="40"/>
      <c r="WN2" s="40"/>
      <c r="WO2" s="40"/>
      <c r="WP2" s="40"/>
      <c r="WQ2" s="40"/>
      <c r="WR2" s="40"/>
      <c r="WS2" s="40"/>
      <c r="WT2" s="40"/>
      <c r="WU2" s="40"/>
      <c r="WV2" s="40"/>
      <c r="WW2" s="40"/>
      <c r="WX2" s="40"/>
      <c r="WY2" s="40"/>
      <c r="WZ2" s="40"/>
      <c r="XA2" s="40"/>
      <c r="XB2" s="40"/>
      <c r="XC2" s="40"/>
      <c r="XD2" s="40"/>
      <c r="XE2" s="40"/>
      <c r="XF2" s="40"/>
      <c r="XG2" s="40"/>
      <c r="XH2" s="40"/>
      <c r="XI2" s="40"/>
      <c r="XJ2" s="40"/>
      <c r="XK2" s="40"/>
      <c r="XL2" s="40"/>
      <c r="XM2" s="40"/>
      <c r="XN2" s="40"/>
      <c r="XO2" s="40"/>
      <c r="XP2" s="40"/>
      <c r="XQ2" s="40"/>
      <c r="XR2" s="40"/>
      <c r="XS2" s="40"/>
      <c r="XT2" s="40"/>
      <c r="XU2" s="40"/>
      <c r="XV2" s="40"/>
      <c r="XW2" s="40"/>
      <c r="XX2" s="40"/>
      <c r="XY2" s="40"/>
      <c r="XZ2" s="40"/>
      <c r="YA2" s="40"/>
      <c r="YB2" s="40"/>
      <c r="YC2" s="40"/>
      <c r="YD2" s="40"/>
      <c r="YE2" s="40"/>
      <c r="YF2" s="40"/>
      <c r="YG2" s="40"/>
      <c r="YH2" s="40"/>
      <c r="YI2" s="40"/>
      <c r="YJ2" s="40"/>
      <c r="YK2" s="40"/>
      <c r="YL2" s="40"/>
      <c r="YM2" s="40"/>
      <c r="YN2" s="40"/>
      <c r="YO2" s="40"/>
      <c r="YP2" s="40"/>
      <c r="YQ2" s="40"/>
      <c r="YR2" s="40"/>
      <c r="YS2" s="40"/>
      <c r="YT2" s="40"/>
      <c r="YU2" s="40"/>
      <c r="YV2" s="40"/>
      <c r="YW2" s="40"/>
      <c r="YX2" s="40"/>
      <c r="YY2" s="40"/>
      <c r="YZ2" s="40"/>
      <c r="ZA2" s="40"/>
      <c r="ZB2" s="40"/>
      <c r="ZC2" s="40"/>
      <c r="ZD2" s="40"/>
      <c r="ZE2" s="40"/>
      <c r="ZF2" s="40"/>
      <c r="ZG2" s="40"/>
      <c r="ZH2" s="40"/>
      <c r="ZI2" s="40"/>
      <c r="ZJ2" s="40"/>
      <c r="ZK2" s="40"/>
      <c r="ZL2" s="40"/>
      <c r="ZM2" s="40"/>
      <c r="ZN2" s="40"/>
      <c r="ZO2" s="40"/>
      <c r="ZP2" s="40"/>
      <c r="ZQ2" s="40"/>
      <c r="ZR2" s="40"/>
      <c r="ZS2" s="40"/>
      <c r="ZT2" s="40"/>
      <c r="ZU2" s="40"/>
      <c r="ZV2" s="40"/>
      <c r="ZW2" s="40"/>
      <c r="ZX2" s="40"/>
      <c r="ZY2" s="40"/>
      <c r="ZZ2" s="40"/>
      <c r="AAA2" s="40"/>
      <c r="AAB2" s="40"/>
      <c r="AAC2" s="40"/>
      <c r="AAD2" s="40"/>
      <c r="AAE2" s="40"/>
      <c r="AAF2" s="40"/>
      <c r="AAG2" s="40"/>
      <c r="AAH2" s="40"/>
      <c r="AAI2" s="40"/>
      <c r="AAJ2" s="40"/>
      <c r="AAK2" s="40"/>
      <c r="AAL2" s="40"/>
      <c r="AAM2" s="40"/>
      <c r="AAN2" s="40"/>
      <c r="AAO2" s="40"/>
      <c r="AAP2" s="40"/>
      <c r="AAQ2" s="40"/>
      <c r="AAR2" s="40"/>
      <c r="AAS2" s="40"/>
      <c r="AAT2" s="40"/>
      <c r="AAU2" s="40"/>
      <c r="AAV2" s="40"/>
      <c r="AAW2" s="40"/>
      <c r="AAX2" s="40"/>
      <c r="AAY2" s="40"/>
      <c r="AAZ2" s="40"/>
      <c r="ABA2" s="40"/>
      <c r="ABB2" s="40"/>
      <c r="ABC2" s="40"/>
      <c r="ABD2" s="40"/>
      <c r="ABE2" s="40"/>
      <c r="ABF2" s="40"/>
      <c r="ABG2" s="40"/>
      <c r="ABH2" s="40"/>
      <c r="ABI2" s="40"/>
      <c r="ABJ2" s="40"/>
      <c r="ABK2" s="40"/>
      <c r="ABL2" s="40"/>
      <c r="ABM2" s="40"/>
      <c r="ABN2" s="40"/>
      <c r="ABO2" s="40"/>
      <c r="ABP2" s="40"/>
      <c r="ABQ2" s="40"/>
      <c r="ABR2" s="40"/>
      <c r="ABS2" s="40"/>
      <c r="ABT2" s="40"/>
      <c r="ABU2" s="40"/>
      <c r="ABV2" s="40"/>
      <c r="ABW2" s="40"/>
      <c r="ABX2" s="40"/>
      <c r="ABY2" s="40"/>
      <c r="ABZ2" s="40"/>
      <c r="ACA2" s="40"/>
      <c r="ACB2" s="40"/>
      <c r="ACC2" s="40"/>
      <c r="ACD2" s="40"/>
      <c r="ACE2" s="40"/>
      <c r="ACF2" s="40"/>
      <c r="ACG2" s="40"/>
      <c r="ACH2" s="40"/>
      <c r="ACI2" s="40"/>
      <c r="ACJ2" s="40"/>
      <c r="ACK2" s="40"/>
      <c r="ACL2" s="40"/>
      <c r="ACM2" s="40"/>
      <c r="ACN2" s="40"/>
      <c r="ACO2" s="40"/>
      <c r="ACP2" s="40"/>
      <c r="ACQ2" s="40"/>
      <c r="ACR2" s="40"/>
      <c r="ACS2" s="40"/>
      <c r="ACT2" s="40"/>
      <c r="ACU2" s="40"/>
      <c r="ACV2" s="40"/>
      <c r="ACW2" s="40"/>
      <c r="ACX2" s="40"/>
      <c r="ACY2" s="40"/>
      <c r="ACZ2" s="40"/>
      <c r="ADA2" s="40"/>
      <c r="ADB2" s="40"/>
      <c r="ADC2" s="40"/>
      <c r="ADD2" s="40"/>
      <c r="ADE2" s="40"/>
      <c r="ADF2" s="40"/>
      <c r="ADG2" s="40"/>
      <c r="ADH2" s="40"/>
      <c r="ADI2" s="40"/>
      <c r="ADJ2" s="40"/>
      <c r="ADK2" s="40"/>
      <c r="ADL2" s="40"/>
      <c r="ADM2" s="40"/>
      <c r="ADN2" s="40"/>
      <c r="ADO2" s="40"/>
      <c r="ADP2" s="40"/>
      <c r="ADQ2" s="40"/>
      <c r="ADR2" s="40"/>
      <c r="ADS2" s="40"/>
      <c r="ADT2" s="40"/>
      <c r="ADU2" s="40"/>
      <c r="ADV2" s="40"/>
      <c r="ADW2" s="40"/>
      <c r="ADX2" s="40"/>
      <c r="ADY2" s="40"/>
      <c r="ADZ2" s="40"/>
      <c r="AEA2" s="40"/>
      <c r="AEB2" s="40"/>
      <c r="AEC2" s="40"/>
      <c r="AED2" s="40"/>
      <c r="AEE2" s="40"/>
      <c r="AEF2" s="40"/>
      <c r="AEG2" s="40"/>
      <c r="AEH2" s="40"/>
      <c r="AEI2" s="40"/>
      <c r="AEJ2" s="40"/>
      <c r="AEK2" s="40"/>
      <c r="AEL2" s="40"/>
      <c r="AEM2" s="40"/>
      <c r="AEN2" s="40"/>
      <c r="AEO2" s="40"/>
      <c r="AEP2" s="40"/>
      <c r="AEQ2" s="40"/>
      <c r="AER2" s="40"/>
      <c r="AES2" s="40"/>
      <c r="AET2" s="40"/>
      <c r="AEU2" s="40"/>
      <c r="AEV2" s="40"/>
      <c r="AEW2" s="40"/>
      <c r="AEX2" s="40"/>
      <c r="AEY2" s="40"/>
      <c r="AEZ2" s="40"/>
      <c r="AFA2" s="40"/>
      <c r="AFB2" s="40"/>
      <c r="AFC2" s="40"/>
      <c r="AFD2" s="40"/>
      <c r="AFE2" s="40"/>
      <c r="AFF2" s="40"/>
      <c r="AFG2" s="40"/>
      <c r="AFH2" s="40"/>
      <c r="AFI2" s="40"/>
      <c r="AFJ2" s="40"/>
      <c r="AFK2" s="40"/>
      <c r="AFL2" s="40"/>
      <c r="AFM2" s="40"/>
      <c r="AFN2" s="40"/>
      <c r="AFO2" s="40"/>
      <c r="AFP2" s="40"/>
      <c r="AFQ2" s="40"/>
      <c r="AFR2" s="40"/>
      <c r="AFS2" s="40"/>
      <c r="AFT2" s="40"/>
      <c r="AFU2" s="40"/>
      <c r="AFV2" s="40"/>
      <c r="AFW2" s="40"/>
      <c r="AFX2" s="40"/>
      <c r="AFY2" s="40"/>
      <c r="AFZ2" s="40"/>
      <c r="AGA2" s="40"/>
      <c r="AGB2" s="40"/>
      <c r="AGC2" s="40"/>
      <c r="AGD2" s="40"/>
      <c r="AGE2" s="40"/>
      <c r="AGF2" s="40"/>
      <c r="AGG2" s="40"/>
      <c r="AGH2" s="40"/>
      <c r="AGI2" s="40"/>
      <c r="AGJ2" s="40"/>
      <c r="AGK2" s="40"/>
      <c r="AGL2" s="40"/>
      <c r="AGM2" s="40"/>
      <c r="AGN2" s="40"/>
      <c r="AGO2" s="40"/>
      <c r="AGP2" s="40"/>
      <c r="AGQ2" s="40"/>
      <c r="AGR2" s="40"/>
      <c r="AGS2" s="40"/>
      <c r="AGT2" s="40"/>
      <c r="AGU2" s="40"/>
      <c r="AGV2" s="40"/>
      <c r="AGW2" s="40"/>
      <c r="AGX2" s="40"/>
      <c r="AGY2" s="40"/>
      <c r="AGZ2" s="40"/>
      <c r="AHA2" s="40"/>
      <c r="AHB2" s="40"/>
      <c r="AHC2" s="40"/>
      <c r="AHD2" s="40"/>
      <c r="AHE2" s="40"/>
      <c r="AHF2" s="40"/>
      <c r="AHG2" s="40"/>
      <c r="AHH2" s="40"/>
      <c r="AHI2" s="40"/>
      <c r="AHJ2" s="40"/>
      <c r="AHK2" s="40"/>
      <c r="AHL2" s="40"/>
      <c r="AHM2" s="40"/>
      <c r="AHN2" s="40"/>
      <c r="AHO2" s="40"/>
      <c r="AHP2" s="40"/>
      <c r="AHQ2" s="40"/>
      <c r="AHR2" s="40"/>
      <c r="AHS2" s="40"/>
      <c r="AHT2" s="40"/>
      <c r="AHU2" s="40"/>
      <c r="AHV2" s="40"/>
      <c r="AHW2" s="40"/>
      <c r="AHX2" s="40"/>
      <c r="AHY2" s="40"/>
      <c r="AHZ2" s="40"/>
      <c r="AIA2" s="40"/>
      <c r="AIB2" s="40"/>
      <c r="AIC2" s="40"/>
      <c r="AID2" s="40"/>
      <c r="AIE2" s="40"/>
      <c r="AIF2" s="40"/>
      <c r="AIG2" s="40"/>
      <c r="AIH2" s="40"/>
      <c r="AII2" s="40"/>
      <c r="AIJ2" s="40"/>
      <c r="AIK2" s="40"/>
      <c r="AIL2" s="40"/>
      <c r="AIM2" s="40"/>
      <c r="AIN2" s="40"/>
      <c r="AIO2" s="40"/>
      <c r="AIP2" s="40"/>
      <c r="AIQ2" s="40"/>
      <c r="AIR2" s="40"/>
      <c r="AIS2" s="40"/>
      <c r="AIT2" s="40"/>
      <c r="AIU2" s="40"/>
      <c r="AIV2" s="40"/>
      <c r="AIW2" s="40"/>
      <c r="AIX2" s="40"/>
      <c r="AIY2" s="40"/>
      <c r="AIZ2" s="40"/>
      <c r="AJA2" s="40"/>
      <c r="AJB2" s="40"/>
      <c r="AJC2" s="40"/>
      <c r="AJD2" s="40"/>
      <c r="AJE2" s="40"/>
      <c r="AJF2" s="40"/>
      <c r="AJG2" s="40"/>
      <c r="AJH2" s="40"/>
      <c r="AJI2" s="40"/>
      <c r="AJJ2" s="40"/>
      <c r="AJK2" s="40"/>
      <c r="AJL2" s="40"/>
      <c r="AJM2" s="40"/>
      <c r="AJN2" s="40"/>
      <c r="AJO2" s="40"/>
      <c r="AJP2" s="40"/>
      <c r="AJQ2" s="40"/>
      <c r="AJR2" s="40"/>
      <c r="AJS2" s="40"/>
      <c r="AJT2" s="40"/>
      <c r="AJU2" s="40"/>
      <c r="AJV2" s="40"/>
      <c r="AJW2" s="40"/>
      <c r="AJX2" s="40"/>
      <c r="AJY2" s="40"/>
      <c r="AJZ2" s="40"/>
      <c r="AKA2" s="40"/>
      <c r="AKB2" s="40"/>
      <c r="AKC2" s="40"/>
      <c r="AKD2" s="40"/>
      <c r="AKE2" s="40"/>
      <c r="AKF2" s="40"/>
      <c r="AKG2" s="40"/>
      <c r="AKH2" s="40"/>
      <c r="AKI2" s="40"/>
      <c r="AKJ2" s="40"/>
      <c r="AKK2" s="40"/>
      <c r="AKL2" s="40"/>
      <c r="AKM2" s="40"/>
      <c r="AKN2" s="40"/>
      <c r="AKO2" s="40"/>
      <c r="AKP2" s="40"/>
      <c r="AKQ2" s="40"/>
      <c r="AKR2" s="40"/>
      <c r="AKS2" s="40"/>
      <c r="AKT2" s="40"/>
      <c r="AKU2" s="40"/>
      <c r="AKV2" s="40"/>
      <c r="AKW2" s="40"/>
      <c r="AKX2" s="40"/>
      <c r="AKY2" s="40"/>
      <c r="AKZ2" s="40"/>
      <c r="ALA2" s="40"/>
      <c r="ALB2" s="40"/>
      <c r="ALC2" s="40"/>
      <c r="ALD2" s="40"/>
      <c r="ALE2" s="40"/>
      <c r="ALF2" s="40"/>
      <c r="ALG2" s="40"/>
      <c r="ALH2" s="40"/>
      <c r="ALI2" s="40"/>
      <c r="ALJ2" s="40"/>
      <c r="ALK2" s="40"/>
      <c r="ALL2" s="40"/>
      <c r="ALM2" s="40"/>
      <c r="ALN2" s="40"/>
      <c r="ALO2" s="40"/>
      <c r="ALP2" s="40"/>
      <c r="ALQ2" s="40"/>
      <c r="ALR2" s="40"/>
      <c r="ALS2" s="40"/>
      <c r="ALT2" s="40"/>
      <c r="ALU2" s="40"/>
      <c r="ALV2" s="40"/>
      <c r="ALW2" s="40"/>
      <c r="ALX2" s="40"/>
      <c r="ALY2" s="40"/>
      <c r="ALZ2" s="40"/>
      <c r="AMA2" s="40"/>
      <c r="AMB2" s="40"/>
      <c r="AMC2" s="40"/>
      <c r="AMD2" s="40"/>
      <c r="AME2" s="40"/>
      <c r="AMF2" s="40"/>
      <c r="AMG2" s="40"/>
      <c r="AMH2" s="40"/>
      <c r="AMI2" s="40"/>
      <c r="AMJ2" s="40"/>
      <c r="AMK2" s="40"/>
      <c r="AML2" s="40"/>
      <c r="AMM2" s="40"/>
      <c r="AMN2" s="40"/>
      <c r="AMO2" s="40"/>
      <c r="AMP2" s="40"/>
      <c r="AMQ2" s="40"/>
      <c r="AMR2" s="40"/>
      <c r="AMS2" s="40"/>
      <c r="AMT2" s="40"/>
      <c r="AMU2" s="40"/>
      <c r="AMV2" s="40"/>
      <c r="AMW2" s="40"/>
      <c r="AMX2" s="40"/>
      <c r="AMY2" s="40"/>
      <c r="AMZ2" s="40"/>
      <c r="ANA2" s="40"/>
      <c r="ANB2" s="40"/>
      <c r="ANC2" s="40"/>
      <c r="AND2" s="40"/>
      <c r="ANE2" s="40"/>
      <c r="ANF2" s="40"/>
      <c r="ANG2" s="40"/>
      <c r="ANH2" s="40"/>
      <c r="ANI2" s="40"/>
      <c r="ANJ2" s="40"/>
      <c r="ANK2" s="40"/>
      <c r="ANL2" s="40"/>
      <c r="ANM2" s="40"/>
      <c r="ANN2" s="40"/>
      <c r="ANO2" s="40"/>
      <c r="ANP2" s="40"/>
      <c r="ANQ2" s="40"/>
      <c r="ANR2" s="40"/>
      <c r="ANS2" s="40"/>
      <c r="ANT2" s="40"/>
      <c r="ANU2" s="40"/>
      <c r="ANV2" s="40"/>
      <c r="ANW2" s="40"/>
      <c r="ANX2" s="40"/>
      <c r="ANY2" s="40"/>
      <c r="ANZ2" s="40"/>
      <c r="AOA2" s="40"/>
      <c r="AOB2" s="40"/>
      <c r="AOC2" s="40"/>
      <c r="AOD2" s="40"/>
      <c r="AOE2" s="40"/>
      <c r="AOF2" s="40"/>
      <c r="AOG2" s="40"/>
      <c r="AOH2" s="40"/>
      <c r="AOI2" s="40"/>
      <c r="AOJ2" s="40"/>
      <c r="AOK2" s="40"/>
      <c r="AOL2" s="40"/>
      <c r="AOM2" s="40"/>
      <c r="AON2" s="40"/>
      <c r="AOO2" s="40"/>
      <c r="AOP2" s="40"/>
      <c r="AOQ2" s="40"/>
      <c r="AOR2" s="40"/>
      <c r="AOS2" s="40"/>
      <c r="AOT2" s="40"/>
      <c r="AOU2" s="40"/>
      <c r="AOV2" s="40"/>
      <c r="AOW2" s="40"/>
      <c r="AOX2" s="40"/>
      <c r="AOY2" s="40"/>
      <c r="AOZ2" s="40"/>
      <c r="APA2" s="40"/>
      <c r="APB2" s="40"/>
      <c r="APC2" s="40"/>
      <c r="APD2" s="40"/>
      <c r="APE2" s="40"/>
      <c r="APF2" s="40"/>
      <c r="APG2" s="40"/>
      <c r="APH2" s="40"/>
      <c r="API2" s="40"/>
      <c r="APJ2" s="40"/>
      <c r="APK2" s="40"/>
      <c r="APL2" s="40"/>
      <c r="APM2" s="40"/>
      <c r="APN2" s="40"/>
      <c r="APO2" s="40"/>
      <c r="APP2" s="40"/>
      <c r="APQ2" s="40"/>
      <c r="APR2" s="40"/>
      <c r="APS2" s="40"/>
      <c r="APT2" s="40"/>
      <c r="APU2" s="40"/>
      <c r="APV2" s="40"/>
      <c r="APW2" s="40"/>
      <c r="APX2" s="40"/>
      <c r="APY2" s="40"/>
      <c r="APZ2" s="40"/>
      <c r="AQA2" s="40"/>
      <c r="AQB2" s="40"/>
      <c r="AQC2" s="40"/>
      <c r="AQD2" s="40"/>
      <c r="AQE2" s="40"/>
      <c r="AQF2" s="40"/>
      <c r="AQG2" s="40"/>
      <c r="AQH2" s="40"/>
      <c r="AQI2" s="40"/>
      <c r="AQJ2" s="40"/>
      <c r="AQK2" s="40"/>
      <c r="AQL2" s="40"/>
      <c r="AQM2" s="40"/>
      <c r="AQN2" s="40"/>
      <c r="AQO2" s="40"/>
      <c r="AQP2" s="40"/>
      <c r="AQQ2" s="40"/>
      <c r="AQR2" s="40"/>
      <c r="AQS2" s="40"/>
      <c r="AQT2" s="40"/>
      <c r="AQU2" s="40"/>
      <c r="AQV2" s="40"/>
      <c r="AQW2" s="40"/>
      <c r="AQX2" s="40"/>
      <c r="AQY2" s="40"/>
      <c r="AQZ2" s="40"/>
      <c r="ARA2" s="40"/>
      <c r="ARB2" s="40"/>
      <c r="ARC2" s="40"/>
      <c r="ARD2" s="40"/>
      <c r="ARE2" s="40"/>
      <c r="ARF2" s="40"/>
      <c r="ARG2" s="40"/>
      <c r="ARH2" s="40"/>
      <c r="ARI2" s="40"/>
      <c r="ARJ2" s="40"/>
      <c r="ARK2" s="40"/>
      <c r="ARL2" s="40"/>
      <c r="ARM2" s="40"/>
      <c r="ARN2" s="40"/>
      <c r="ARO2" s="40"/>
      <c r="ARP2" s="40"/>
      <c r="ARQ2" s="40"/>
      <c r="ARR2" s="40"/>
      <c r="ARS2" s="40"/>
      <c r="ART2" s="40"/>
      <c r="ARU2" s="40"/>
      <c r="ARV2" s="40"/>
      <c r="ARW2" s="40"/>
      <c r="ARX2" s="40"/>
      <c r="ARY2" s="40"/>
      <c r="ARZ2" s="40"/>
      <c r="ASA2" s="40"/>
      <c r="ASB2" s="40"/>
      <c r="ASC2" s="40"/>
      <c r="ASD2" s="40"/>
      <c r="ASE2" s="40"/>
      <c r="ASF2" s="40"/>
      <c r="ASG2" s="40"/>
      <c r="ASH2" s="40"/>
      <c r="ASI2" s="40"/>
      <c r="ASJ2" s="40"/>
      <c r="ASK2" s="40"/>
      <c r="ASL2" s="40"/>
      <c r="ASM2" s="40"/>
      <c r="ASN2" s="40"/>
      <c r="ASO2" s="40"/>
      <c r="ASP2" s="40"/>
      <c r="ASQ2" s="40"/>
      <c r="ASR2" s="40"/>
      <c r="ASS2" s="40"/>
      <c r="AST2" s="40"/>
      <c r="ASU2" s="40"/>
      <c r="ASV2" s="40"/>
      <c r="ASW2" s="40"/>
      <c r="ASX2" s="40"/>
      <c r="ASY2" s="40"/>
      <c r="ASZ2" s="40"/>
      <c r="ATA2" s="40"/>
      <c r="ATB2" s="40"/>
      <c r="ATC2" s="40"/>
      <c r="ATD2" s="40"/>
      <c r="ATE2" s="40"/>
      <c r="ATF2" s="40"/>
      <c r="ATG2" s="40"/>
      <c r="ATH2" s="40"/>
      <c r="ATI2" s="40"/>
      <c r="ATJ2" s="40"/>
      <c r="ATK2" s="40"/>
      <c r="ATL2" s="40"/>
      <c r="ATM2" s="40"/>
      <c r="ATN2" s="40"/>
      <c r="ATO2" s="40"/>
      <c r="ATP2" s="40"/>
      <c r="ATQ2" s="40"/>
      <c r="ATR2" s="40"/>
      <c r="ATS2" s="40"/>
      <c r="ATT2" s="40"/>
      <c r="ATU2" s="40"/>
      <c r="ATV2" s="40"/>
      <c r="ATW2" s="40"/>
      <c r="ATX2" s="40"/>
      <c r="ATY2" s="40"/>
      <c r="ATZ2" s="40"/>
      <c r="AUA2" s="40"/>
      <c r="AUB2" s="40"/>
      <c r="AUC2" s="40"/>
      <c r="AUD2" s="40"/>
      <c r="AUE2" s="40"/>
      <c r="AUF2" s="40"/>
      <c r="AUG2" s="40"/>
      <c r="AUH2" s="40"/>
      <c r="AUI2" s="40"/>
      <c r="AUJ2" s="40"/>
      <c r="AUK2" s="40"/>
      <c r="AUL2" s="40"/>
      <c r="AUM2" s="40"/>
      <c r="AUN2" s="40"/>
      <c r="AUO2" s="40"/>
      <c r="AUP2" s="40"/>
      <c r="AUQ2" s="40"/>
      <c r="AUR2" s="40"/>
      <c r="AUS2" s="40"/>
      <c r="AUT2" s="40"/>
      <c r="AUU2" s="40"/>
      <c r="AUV2" s="40"/>
      <c r="AUW2" s="40"/>
      <c r="AUX2" s="40"/>
      <c r="AUY2" s="40"/>
      <c r="AUZ2" s="40"/>
      <c r="AVA2" s="40"/>
      <c r="AVB2" s="40"/>
      <c r="AVC2" s="40"/>
      <c r="AVD2" s="40"/>
      <c r="AVE2" s="40"/>
      <c r="AVF2" s="40"/>
      <c r="AVG2" s="40"/>
      <c r="AVH2" s="40"/>
      <c r="AVI2" s="40"/>
      <c r="AVJ2" s="40"/>
      <c r="AVK2" s="40"/>
      <c r="AVL2" s="40"/>
      <c r="AVM2" s="40"/>
      <c r="AVN2" s="40"/>
      <c r="AVO2" s="40"/>
      <c r="AVP2" s="40"/>
      <c r="AVQ2" s="40"/>
      <c r="AVR2" s="40"/>
      <c r="AVS2" s="40"/>
      <c r="AVT2" s="40"/>
      <c r="AVU2" s="40"/>
      <c r="AVV2" s="40"/>
      <c r="AVW2" s="40"/>
      <c r="AVX2" s="40"/>
      <c r="AVY2" s="40"/>
      <c r="AVZ2" s="40"/>
      <c r="AWA2" s="40"/>
      <c r="AWB2" s="40"/>
      <c r="AWC2" s="40"/>
      <c r="AWD2" s="40"/>
      <c r="AWE2" s="40"/>
      <c r="AWF2" s="40"/>
      <c r="AWG2" s="40"/>
      <c r="AWH2" s="40"/>
      <c r="AWI2" s="40"/>
      <c r="AWJ2" s="40"/>
      <c r="AWK2" s="40"/>
      <c r="AWL2" s="40"/>
      <c r="AWM2" s="40"/>
      <c r="AWN2" s="40"/>
      <c r="AWO2" s="40"/>
      <c r="AWP2" s="40"/>
      <c r="AWQ2" s="40"/>
      <c r="AWR2" s="40"/>
      <c r="AWS2" s="40"/>
      <c r="AWT2" s="40"/>
      <c r="AWU2" s="40"/>
      <c r="AWV2" s="40"/>
      <c r="AWW2" s="40"/>
      <c r="AWX2" s="40"/>
      <c r="AWY2" s="40"/>
      <c r="AWZ2" s="40"/>
      <c r="AXA2" s="40"/>
      <c r="AXB2" s="40"/>
      <c r="AXC2" s="40"/>
      <c r="AXD2" s="40"/>
      <c r="AXE2" s="40"/>
      <c r="AXF2" s="40"/>
      <c r="AXG2" s="40"/>
      <c r="AXH2" s="40"/>
      <c r="AXI2" s="40"/>
      <c r="AXJ2" s="40"/>
      <c r="AXK2" s="40"/>
      <c r="AXL2" s="40"/>
      <c r="AXM2" s="40"/>
      <c r="AXN2" s="40"/>
      <c r="AXO2" s="40"/>
      <c r="AXP2" s="40"/>
      <c r="AXQ2" s="40"/>
      <c r="AXR2" s="40"/>
      <c r="AXS2" s="40"/>
      <c r="AXT2" s="40"/>
      <c r="AXU2" s="40"/>
      <c r="AXV2" s="40"/>
      <c r="AXW2" s="40"/>
      <c r="AXX2" s="40"/>
      <c r="AXY2" s="40"/>
      <c r="AXZ2" s="40"/>
      <c r="AYA2" s="40"/>
      <c r="AYB2" s="40"/>
      <c r="AYC2" s="40"/>
      <c r="AYD2" s="40"/>
      <c r="AYE2" s="40"/>
      <c r="AYF2" s="40"/>
      <c r="AYG2" s="40"/>
      <c r="AYH2" s="40"/>
      <c r="AYI2" s="40"/>
      <c r="AYJ2" s="40"/>
      <c r="AYK2" s="40"/>
      <c r="AYL2" s="40"/>
      <c r="AYM2" s="40"/>
      <c r="AYN2" s="40"/>
      <c r="AYO2" s="40"/>
      <c r="AYP2" s="40"/>
      <c r="AYQ2" s="40"/>
      <c r="AYR2" s="40"/>
      <c r="AYS2" s="40"/>
      <c r="AYT2" s="40"/>
      <c r="AYU2" s="40"/>
      <c r="AYV2" s="40"/>
      <c r="AYW2" s="40"/>
      <c r="AYX2" s="40"/>
      <c r="AYY2" s="40"/>
      <c r="AYZ2" s="40"/>
      <c r="AZA2" s="40"/>
      <c r="AZB2" s="40"/>
      <c r="AZC2" s="40"/>
      <c r="AZD2" s="40"/>
      <c r="AZE2" s="40"/>
      <c r="AZF2" s="40"/>
      <c r="AZG2" s="40"/>
      <c r="AZH2" s="40"/>
      <c r="AZI2" s="40"/>
      <c r="AZJ2" s="40"/>
      <c r="AZK2" s="40"/>
      <c r="AZL2" s="40"/>
      <c r="AZM2" s="40"/>
      <c r="AZN2" s="40"/>
      <c r="AZO2" s="40"/>
      <c r="AZP2" s="40"/>
      <c r="AZQ2" s="40"/>
      <c r="AZR2" s="40"/>
      <c r="AZS2" s="40"/>
      <c r="AZT2" s="40"/>
      <c r="AZU2" s="40"/>
      <c r="AZV2" s="40"/>
      <c r="AZW2" s="40"/>
      <c r="AZX2" s="40"/>
      <c r="AZY2" s="40"/>
      <c r="AZZ2" s="40"/>
      <c r="BAA2" s="40"/>
      <c r="BAB2" s="40"/>
      <c r="BAC2" s="40"/>
      <c r="BAD2" s="40"/>
      <c r="BAE2" s="40"/>
      <c r="BAF2" s="40"/>
      <c r="BAG2" s="40"/>
      <c r="BAH2" s="40"/>
      <c r="BAI2" s="40"/>
      <c r="BAJ2" s="40"/>
      <c r="BAK2" s="40"/>
      <c r="BAL2" s="40"/>
      <c r="BAM2" s="40"/>
      <c r="BAN2" s="40"/>
      <c r="BAO2" s="40"/>
      <c r="BAP2" s="40"/>
      <c r="BAQ2" s="40"/>
      <c r="BAR2" s="40"/>
      <c r="BAS2" s="40"/>
      <c r="BAT2" s="40"/>
      <c r="BAU2" s="40"/>
      <c r="BAV2" s="40"/>
      <c r="BAW2" s="40"/>
      <c r="BAX2" s="40"/>
      <c r="BAY2" s="40"/>
      <c r="BAZ2" s="40"/>
      <c r="BBA2" s="40"/>
      <c r="BBB2" s="40"/>
      <c r="BBC2" s="40"/>
      <c r="BBD2" s="40"/>
      <c r="BBE2" s="40"/>
      <c r="BBF2" s="40"/>
      <c r="BBG2" s="40"/>
      <c r="BBH2" s="40"/>
      <c r="BBI2" s="40"/>
      <c r="BBJ2" s="40"/>
      <c r="BBK2" s="40"/>
      <c r="BBL2" s="40"/>
      <c r="BBM2" s="40"/>
      <c r="BBN2" s="40"/>
      <c r="BBO2" s="40"/>
      <c r="BBP2" s="40"/>
      <c r="BBQ2" s="40"/>
      <c r="BBR2" s="40"/>
      <c r="BBS2" s="40"/>
      <c r="BBT2" s="40"/>
      <c r="BBU2" s="40"/>
      <c r="BBV2" s="40"/>
      <c r="BBW2" s="40"/>
      <c r="BBX2" s="40"/>
      <c r="BBY2" s="40"/>
      <c r="BBZ2" s="40"/>
      <c r="BCA2" s="40"/>
      <c r="BCB2" s="40"/>
      <c r="BCC2" s="40"/>
      <c r="BCD2" s="40"/>
      <c r="BCE2" s="40"/>
      <c r="BCF2" s="40"/>
      <c r="BCG2" s="40"/>
      <c r="BCH2" s="40"/>
      <c r="BCI2" s="40"/>
      <c r="BCJ2" s="40"/>
      <c r="BCK2" s="40"/>
      <c r="BCL2" s="40"/>
      <c r="BCM2" s="40"/>
      <c r="BCN2" s="40"/>
      <c r="BCO2" s="40"/>
      <c r="BCP2" s="40"/>
      <c r="BCQ2" s="40"/>
      <c r="BCR2" s="40"/>
      <c r="BCS2" s="40"/>
      <c r="BCT2" s="40"/>
      <c r="BCU2" s="40"/>
      <c r="BCV2" s="40"/>
      <c r="BCW2" s="40"/>
      <c r="BCX2" s="40"/>
      <c r="BCY2" s="40"/>
      <c r="BCZ2" s="40"/>
      <c r="BDA2" s="40"/>
      <c r="BDB2" s="40"/>
      <c r="BDC2" s="40"/>
      <c r="BDD2" s="40"/>
      <c r="BDE2" s="40"/>
      <c r="BDF2" s="40"/>
      <c r="BDG2" s="40"/>
      <c r="BDH2" s="40"/>
      <c r="BDI2" s="40"/>
      <c r="BDJ2" s="40"/>
      <c r="BDK2" s="40"/>
      <c r="BDL2" s="40"/>
      <c r="BDM2" s="40"/>
      <c r="BDN2" s="40"/>
      <c r="BDO2" s="40"/>
      <c r="BDP2" s="40"/>
      <c r="BDQ2" s="40"/>
      <c r="BDR2" s="40"/>
      <c r="BDS2" s="40"/>
      <c r="BDT2" s="40"/>
      <c r="BDU2" s="40"/>
      <c r="BDV2" s="40"/>
      <c r="BDW2" s="40"/>
      <c r="BDX2" s="40"/>
      <c r="BDY2" s="40"/>
      <c r="BDZ2" s="40"/>
      <c r="BEA2" s="40"/>
      <c r="BEB2" s="40"/>
      <c r="BEC2" s="40"/>
      <c r="BED2" s="40"/>
      <c r="BEE2" s="40"/>
      <c r="BEF2" s="40"/>
      <c r="BEG2" s="40"/>
      <c r="BEH2" s="40"/>
      <c r="BEI2" s="40"/>
      <c r="BEJ2" s="40"/>
      <c r="BEK2" s="40"/>
      <c r="BEL2" s="40"/>
      <c r="BEM2" s="40"/>
      <c r="BEN2" s="40"/>
      <c r="BEO2" s="40"/>
      <c r="BEP2" s="40"/>
      <c r="BEQ2" s="40"/>
      <c r="BER2" s="40"/>
      <c r="BES2" s="40"/>
      <c r="BET2" s="40"/>
      <c r="BEU2" s="40"/>
      <c r="BEV2" s="40"/>
      <c r="BEW2" s="40"/>
      <c r="BEX2" s="40"/>
      <c r="BEY2" s="40"/>
      <c r="BEZ2" s="40"/>
      <c r="BFA2" s="40"/>
      <c r="BFB2" s="40"/>
      <c r="BFC2" s="40"/>
      <c r="BFD2" s="40"/>
      <c r="BFE2" s="40"/>
      <c r="BFF2" s="40"/>
      <c r="BFG2" s="40"/>
      <c r="BFH2" s="40"/>
      <c r="BFI2" s="40"/>
      <c r="BFJ2" s="40"/>
      <c r="BFK2" s="40"/>
      <c r="BFL2" s="40"/>
      <c r="BFM2" s="40"/>
      <c r="BFN2" s="40"/>
      <c r="BFO2" s="40"/>
      <c r="BFP2" s="40"/>
      <c r="BFQ2" s="40"/>
      <c r="BFR2" s="40"/>
      <c r="BFS2" s="40"/>
      <c r="BFT2" s="40"/>
      <c r="BFU2" s="40"/>
      <c r="BFV2" s="40"/>
      <c r="BFW2" s="40"/>
      <c r="BFX2" s="40"/>
      <c r="BFY2" s="40"/>
      <c r="BFZ2" s="40"/>
      <c r="BGA2" s="40"/>
      <c r="BGB2" s="40"/>
      <c r="BGC2" s="40"/>
      <c r="BGD2" s="40"/>
      <c r="BGE2" s="40"/>
      <c r="BGF2" s="40"/>
      <c r="BGG2" s="40"/>
      <c r="BGH2" s="40"/>
      <c r="BGI2" s="40"/>
      <c r="BGJ2" s="40"/>
      <c r="BGK2" s="40"/>
      <c r="BGL2" s="40"/>
      <c r="BGM2" s="40"/>
      <c r="BGN2" s="40"/>
      <c r="BGO2" s="40"/>
      <c r="BGP2" s="40"/>
      <c r="BGQ2" s="40"/>
      <c r="BGR2" s="40"/>
      <c r="BGS2" s="40"/>
      <c r="BGT2" s="40"/>
      <c r="BGU2" s="40"/>
      <c r="BGV2" s="40"/>
      <c r="BGW2" s="40"/>
      <c r="BGX2" s="40"/>
      <c r="BGY2" s="40"/>
      <c r="BGZ2" s="40"/>
      <c r="BHA2" s="40"/>
      <c r="BHB2" s="40"/>
      <c r="BHC2" s="40"/>
      <c r="BHD2" s="40"/>
      <c r="BHE2" s="40"/>
      <c r="BHF2" s="40"/>
      <c r="BHG2" s="40"/>
      <c r="BHH2" s="40"/>
      <c r="BHI2" s="40"/>
      <c r="BHJ2" s="40"/>
      <c r="BHK2" s="40"/>
      <c r="BHL2" s="40"/>
      <c r="BHM2" s="40"/>
      <c r="BHN2" s="40"/>
      <c r="BHO2" s="40"/>
      <c r="BHP2" s="40"/>
      <c r="BHQ2" s="40"/>
      <c r="BHR2" s="40"/>
      <c r="BHS2" s="40"/>
      <c r="BHT2" s="40"/>
      <c r="BHU2" s="40"/>
      <c r="BHV2" s="40"/>
      <c r="BHW2" s="40"/>
      <c r="BHX2" s="40"/>
      <c r="BHY2" s="40"/>
      <c r="BHZ2" s="40"/>
      <c r="BIA2" s="40"/>
      <c r="BIB2" s="40"/>
      <c r="BIC2" s="40"/>
      <c r="BID2" s="40"/>
      <c r="BIE2" s="40"/>
      <c r="BIF2" s="40"/>
      <c r="BIG2" s="40"/>
      <c r="BIH2" s="40"/>
      <c r="BII2" s="40"/>
      <c r="BIJ2" s="40"/>
      <c r="BIK2" s="40"/>
      <c r="BIL2" s="40"/>
      <c r="BIM2" s="40"/>
      <c r="BIN2" s="40"/>
      <c r="BIO2" s="40"/>
      <c r="BIP2" s="40"/>
      <c r="BIQ2" s="40"/>
      <c r="BIR2" s="40"/>
      <c r="BIS2" s="40"/>
      <c r="BIT2" s="40"/>
      <c r="BIU2" s="40"/>
      <c r="BIV2" s="40"/>
      <c r="BIW2" s="40"/>
      <c r="BIX2" s="40"/>
      <c r="BIY2" s="40"/>
      <c r="BIZ2" s="40"/>
      <c r="BJA2" s="40"/>
      <c r="BJB2" s="40"/>
      <c r="BJC2" s="40"/>
      <c r="BJD2" s="40"/>
      <c r="BJE2" s="40"/>
      <c r="BJF2" s="40"/>
      <c r="BJG2" s="40"/>
      <c r="BJH2" s="40"/>
      <c r="BJI2" s="40"/>
      <c r="BJJ2" s="40"/>
      <c r="BJK2" s="40"/>
      <c r="BJL2" s="40"/>
      <c r="BJM2" s="40"/>
      <c r="BJN2" s="40"/>
      <c r="BJO2" s="40"/>
      <c r="BJP2" s="40"/>
      <c r="BJQ2" s="40"/>
      <c r="BJR2" s="40"/>
      <c r="BJS2" s="40"/>
      <c r="BJT2" s="40"/>
      <c r="BJU2" s="40"/>
      <c r="BJV2" s="40"/>
      <c r="BJW2" s="40"/>
      <c r="BJX2" s="40"/>
      <c r="BJY2" s="40"/>
      <c r="BJZ2" s="40"/>
      <c r="BKA2" s="40"/>
      <c r="BKB2" s="40"/>
      <c r="BKC2" s="40"/>
      <c r="BKD2" s="40"/>
      <c r="BKE2" s="40"/>
      <c r="BKF2" s="40"/>
      <c r="BKG2" s="40"/>
      <c r="BKH2" s="40"/>
      <c r="BKI2" s="40"/>
      <c r="BKJ2" s="40"/>
      <c r="BKK2" s="40"/>
      <c r="BKL2" s="40"/>
      <c r="BKM2" s="40"/>
      <c r="BKN2" s="40"/>
      <c r="BKO2" s="40"/>
      <c r="BKP2" s="40"/>
      <c r="BKQ2" s="40"/>
      <c r="BKR2" s="40"/>
      <c r="BKS2" s="40"/>
      <c r="BKT2" s="40"/>
      <c r="BKU2" s="40"/>
      <c r="BKV2" s="40"/>
      <c r="BKW2" s="40"/>
      <c r="BKX2" s="40"/>
      <c r="BKY2" s="40"/>
      <c r="BKZ2" s="40"/>
      <c r="BLA2" s="40"/>
      <c r="BLB2" s="40"/>
      <c r="BLC2" s="40"/>
      <c r="BLD2" s="40"/>
      <c r="BLE2" s="40"/>
      <c r="BLF2" s="40"/>
      <c r="BLG2" s="40"/>
      <c r="BLH2" s="40"/>
      <c r="BLI2" s="40"/>
      <c r="BLJ2" s="40"/>
      <c r="BLK2" s="40"/>
      <c r="BLL2" s="40"/>
      <c r="BLM2" s="40"/>
      <c r="BLN2" s="40"/>
      <c r="BLO2" s="40"/>
      <c r="BLP2" s="40"/>
      <c r="BLQ2" s="40"/>
      <c r="BLR2" s="40"/>
      <c r="BLS2" s="40"/>
      <c r="BLT2" s="40"/>
      <c r="BLU2" s="40"/>
      <c r="BLV2" s="40"/>
      <c r="BLW2" s="40"/>
      <c r="BLX2" s="40"/>
      <c r="BLY2" s="40"/>
      <c r="BLZ2" s="40"/>
      <c r="BMA2" s="40"/>
      <c r="BMB2" s="40"/>
      <c r="BMC2" s="40"/>
      <c r="BMD2" s="40"/>
      <c r="BME2" s="40"/>
      <c r="BMF2" s="40"/>
      <c r="BMG2" s="40"/>
      <c r="BMH2" s="40"/>
      <c r="BMI2" s="40"/>
      <c r="BMJ2" s="40"/>
      <c r="BMK2" s="40"/>
      <c r="BML2" s="40"/>
      <c r="BMM2" s="40"/>
      <c r="BMN2" s="40"/>
      <c r="BMO2" s="40"/>
      <c r="BMP2" s="40"/>
      <c r="BMQ2" s="40"/>
      <c r="BMR2" s="40"/>
      <c r="BMS2" s="40"/>
      <c r="BMT2" s="40"/>
      <c r="BMU2" s="40"/>
      <c r="BMV2" s="40"/>
      <c r="BMW2" s="40"/>
      <c r="BMX2" s="40"/>
      <c r="BMY2" s="40"/>
      <c r="BMZ2" s="40"/>
      <c r="BNA2" s="40"/>
      <c r="BNB2" s="40"/>
      <c r="BNC2" s="40"/>
      <c r="BND2" s="40"/>
      <c r="BNE2" s="40"/>
      <c r="BNF2" s="40"/>
      <c r="BNG2" s="40"/>
      <c r="BNH2" s="40"/>
      <c r="BNI2" s="40"/>
      <c r="BNJ2" s="40"/>
      <c r="BNK2" s="40"/>
      <c r="BNL2" s="40"/>
      <c r="BNM2" s="40"/>
      <c r="BNN2" s="40"/>
      <c r="BNO2" s="40"/>
      <c r="BNP2" s="40"/>
      <c r="BNQ2" s="40"/>
      <c r="BNR2" s="40"/>
      <c r="BNS2" s="40"/>
      <c r="BNT2" s="40"/>
      <c r="BNU2" s="40"/>
      <c r="BNV2" s="40"/>
      <c r="BNW2" s="40"/>
      <c r="BNX2" s="40"/>
      <c r="BNY2" s="40"/>
      <c r="BNZ2" s="40"/>
      <c r="BOA2" s="40"/>
      <c r="BOB2" s="40"/>
      <c r="BOC2" s="40"/>
      <c r="BOD2" s="40"/>
      <c r="BOE2" s="40"/>
      <c r="BOF2" s="40"/>
      <c r="BOG2" s="40"/>
      <c r="BOH2" s="40"/>
      <c r="BOI2" s="40"/>
      <c r="BOJ2" s="40"/>
      <c r="BOK2" s="40"/>
      <c r="BOL2" s="40"/>
      <c r="BOM2" s="40"/>
      <c r="BON2" s="40"/>
      <c r="BOO2" s="40"/>
      <c r="BOP2" s="40"/>
      <c r="BOQ2" s="40"/>
      <c r="BOR2" s="40"/>
      <c r="BOS2" s="40"/>
      <c r="BOT2" s="40"/>
      <c r="BOU2" s="40"/>
      <c r="BOV2" s="40"/>
      <c r="BOW2" s="40"/>
      <c r="BOX2" s="40"/>
      <c r="BOY2" s="40"/>
      <c r="BOZ2" s="40"/>
      <c r="BPA2" s="40"/>
      <c r="BPB2" s="40"/>
      <c r="BPC2" s="40"/>
      <c r="BPD2" s="40"/>
      <c r="BPE2" s="40"/>
      <c r="BPF2" s="40"/>
      <c r="BPG2" s="40"/>
      <c r="BPH2" s="40"/>
      <c r="BPI2" s="40"/>
      <c r="BPJ2" s="40"/>
      <c r="BPK2" s="40"/>
      <c r="BPL2" s="40"/>
      <c r="BPM2" s="40"/>
      <c r="BPN2" s="40"/>
      <c r="BPO2" s="40"/>
      <c r="BPP2" s="40"/>
      <c r="BPQ2" s="40"/>
      <c r="BPR2" s="40"/>
      <c r="BPS2" s="40"/>
      <c r="BPT2" s="40"/>
      <c r="BPU2" s="40"/>
      <c r="BPV2" s="40"/>
      <c r="BPW2" s="40"/>
      <c r="BPX2" s="40"/>
      <c r="BPY2" s="40"/>
      <c r="BPZ2" s="40"/>
      <c r="BQA2" s="40"/>
      <c r="BQB2" s="40"/>
      <c r="BQC2" s="40"/>
      <c r="BQD2" s="40"/>
      <c r="BQE2" s="40"/>
      <c r="BQF2" s="40"/>
      <c r="BQG2" s="40"/>
      <c r="BQH2" s="40"/>
      <c r="BQI2" s="40"/>
      <c r="BQJ2" s="40"/>
      <c r="BQK2" s="40"/>
      <c r="BQL2" s="40"/>
      <c r="BQM2" s="40"/>
      <c r="BQN2" s="40"/>
      <c r="BQO2" s="40"/>
      <c r="BQP2" s="40"/>
      <c r="BQQ2" s="40"/>
      <c r="BQR2" s="40"/>
      <c r="BQS2" s="40"/>
      <c r="BQT2" s="40"/>
      <c r="BQU2" s="40"/>
      <c r="BQV2" s="40"/>
      <c r="BQW2" s="40"/>
      <c r="BQX2" s="40"/>
      <c r="BQY2" s="40"/>
      <c r="BQZ2" s="40"/>
      <c r="BRA2" s="40"/>
      <c r="BRB2" s="40"/>
      <c r="BRC2" s="40"/>
      <c r="BRD2" s="40"/>
      <c r="BRE2" s="40"/>
      <c r="BRF2" s="40"/>
      <c r="BRG2" s="40"/>
      <c r="BRH2" s="40"/>
      <c r="BRI2" s="40"/>
      <c r="BRJ2" s="40"/>
      <c r="BRK2" s="40"/>
      <c r="BRL2" s="40"/>
      <c r="BRM2" s="40"/>
      <c r="BRN2" s="40"/>
      <c r="BRO2" s="40"/>
      <c r="BRP2" s="40"/>
      <c r="BRQ2" s="40"/>
      <c r="BRR2" s="40"/>
      <c r="BRS2" s="40"/>
      <c r="BRT2" s="40"/>
      <c r="BRU2" s="40"/>
      <c r="BRV2" s="40"/>
      <c r="BRW2" s="40"/>
      <c r="BRX2" s="40"/>
      <c r="BRY2" s="40"/>
      <c r="BRZ2" s="40"/>
      <c r="BSA2" s="40"/>
      <c r="BSB2" s="40"/>
      <c r="BSC2" s="40"/>
      <c r="BSD2" s="40"/>
      <c r="BSE2" s="40"/>
      <c r="BSF2" s="40"/>
      <c r="BSG2" s="40"/>
      <c r="BSH2" s="40"/>
      <c r="BSI2" s="40"/>
      <c r="BSJ2" s="40"/>
      <c r="BSK2" s="40"/>
      <c r="BSL2" s="40"/>
      <c r="BSM2" s="40"/>
      <c r="BSN2" s="40"/>
      <c r="BSO2" s="40"/>
      <c r="BSP2" s="40"/>
      <c r="BSQ2" s="40"/>
      <c r="BSR2" s="40"/>
      <c r="BSS2" s="40"/>
      <c r="BST2" s="40"/>
      <c r="BSU2" s="40"/>
      <c r="BSV2" s="40"/>
      <c r="BSW2" s="40"/>
      <c r="BSX2" s="40"/>
      <c r="BSY2" s="40"/>
      <c r="BSZ2" s="40"/>
      <c r="BTA2" s="40"/>
      <c r="BTB2" s="40"/>
      <c r="BTC2" s="40"/>
      <c r="BTD2" s="40"/>
      <c r="BTE2" s="40"/>
      <c r="BTF2" s="40"/>
      <c r="BTG2" s="40"/>
      <c r="BTH2" s="40"/>
      <c r="BTI2" s="40"/>
      <c r="BTJ2" s="40"/>
      <c r="BTK2" s="40"/>
      <c r="BTL2" s="40"/>
      <c r="BTM2" s="40"/>
      <c r="BTN2" s="40"/>
      <c r="BTO2" s="40"/>
      <c r="BTP2" s="40"/>
      <c r="BTQ2" s="40"/>
      <c r="BTR2" s="40"/>
      <c r="BTS2" s="40"/>
      <c r="BTT2" s="40"/>
      <c r="BTU2" s="40"/>
      <c r="BTV2" s="40"/>
      <c r="BTW2" s="40"/>
      <c r="BTX2" s="40"/>
      <c r="BTY2" s="40"/>
      <c r="BTZ2" s="40"/>
      <c r="BUA2" s="40"/>
      <c r="BUB2" s="40"/>
      <c r="BUC2" s="40"/>
      <c r="BUD2" s="40"/>
      <c r="BUE2" s="40"/>
      <c r="BUF2" s="40"/>
      <c r="BUG2" s="40"/>
      <c r="BUH2" s="40"/>
      <c r="BUI2" s="40"/>
      <c r="BUJ2" s="40"/>
      <c r="BUK2" s="40"/>
      <c r="BUL2" s="40"/>
      <c r="BUM2" s="40"/>
      <c r="BUN2" s="40"/>
      <c r="BUO2" s="40"/>
      <c r="BUP2" s="40"/>
      <c r="BUQ2" s="40"/>
      <c r="BUR2" s="40"/>
      <c r="BUS2" s="40"/>
      <c r="BUT2" s="40"/>
      <c r="BUU2" s="40"/>
      <c r="BUV2" s="40"/>
      <c r="BUW2" s="40"/>
      <c r="BUX2" s="40"/>
      <c r="BUY2" s="40"/>
      <c r="BUZ2" s="40"/>
      <c r="BVA2" s="40"/>
      <c r="BVB2" s="40"/>
      <c r="BVC2" s="40"/>
      <c r="BVD2" s="40"/>
      <c r="BVE2" s="40"/>
      <c r="BVF2" s="40"/>
      <c r="BVG2" s="40"/>
      <c r="BVH2" s="40"/>
      <c r="BVI2" s="40"/>
      <c r="BVJ2" s="40"/>
      <c r="BVK2" s="40"/>
      <c r="BVL2" s="40"/>
      <c r="BVM2" s="40"/>
      <c r="BVN2" s="40"/>
      <c r="BVO2" s="40"/>
      <c r="BVP2" s="40"/>
      <c r="BVQ2" s="40"/>
      <c r="BVR2" s="40"/>
      <c r="BVS2" s="40"/>
      <c r="BVT2" s="40"/>
      <c r="BVU2" s="40"/>
      <c r="BVV2" s="40"/>
      <c r="BVW2" s="40"/>
      <c r="BVX2" s="40"/>
      <c r="BVY2" s="40"/>
      <c r="BVZ2" s="40"/>
      <c r="BWA2" s="40"/>
      <c r="BWB2" s="40"/>
      <c r="BWC2" s="40"/>
      <c r="BWD2" s="40"/>
      <c r="BWE2" s="40"/>
      <c r="BWF2" s="40"/>
      <c r="BWG2" s="40"/>
      <c r="BWH2" s="40"/>
      <c r="BWI2" s="40"/>
      <c r="BWJ2" s="40"/>
      <c r="BWK2" s="40"/>
      <c r="BWL2" s="40"/>
      <c r="BWM2" s="40"/>
      <c r="BWN2" s="40"/>
      <c r="BWO2" s="40"/>
      <c r="BWP2" s="40"/>
      <c r="BWQ2" s="40"/>
      <c r="BWR2" s="40"/>
      <c r="BWS2" s="40"/>
      <c r="BWT2" s="40"/>
      <c r="BWU2" s="40"/>
      <c r="BWV2" s="40"/>
      <c r="BWW2" s="40"/>
      <c r="BWX2" s="40"/>
      <c r="BWY2" s="40"/>
      <c r="BWZ2" s="40"/>
      <c r="BXA2" s="40"/>
      <c r="BXB2" s="40"/>
      <c r="BXC2" s="40"/>
      <c r="BXD2" s="40"/>
      <c r="BXE2" s="40"/>
      <c r="BXF2" s="40"/>
      <c r="BXG2" s="40"/>
      <c r="BXH2" s="40"/>
      <c r="BXI2" s="40"/>
      <c r="BXJ2" s="40"/>
      <c r="BXK2" s="40"/>
      <c r="BXL2" s="40"/>
      <c r="BXM2" s="40"/>
      <c r="BXN2" s="40"/>
      <c r="BXO2" s="40"/>
      <c r="BXP2" s="40"/>
      <c r="BXQ2" s="40"/>
      <c r="BXR2" s="40"/>
      <c r="BXS2" s="40"/>
      <c r="BXT2" s="40"/>
      <c r="BXU2" s="40"/>
      <c r="BXV2" s="40"/>
      <c r="BXW2" s="40"/>
      <c r="BXX2" s="40"/>
      <c r="BXY2" s="40"/>
      <c r="BXZ2" s="40"/>
      <c r="BYA2" s="40"/>
      <c r="BYB2" s="40"/>
      <c r="BYC2" s="40"/>
      <c r="BYD2" s="40"/>
      <c r="BYE2" s="40"/>
      <c r="BYF2" s="40"/>
      <c r="BYG2" s="40"/>
      <c r="BYH2" s="40"/>
      <c r="BYI2" s="40"/>
      <c r="BYJ2" s="40"/>
      <c r="BYK2" s="40"/>
      <c r="BYL2" s="40"/>
      <c r="BYM2" s="40"/>
      <c r="BYN2" s="40"/>
      <c r="BYO2" s="40"/>
      <c r="BYP2" s="40"/>
      <c r="BYQ2" s="40"/>
      <c r="BYR2" s="40"/>
      <c r="BYS2" s="40"/>
      <c r="BYT2" s="40"/>
      <c r="BYU2" s="40"/>
      <c r="BYV2" s="40"/>
      <c r="BYW2" s="40"/>
      <c r="BYX2" s="40"/>
      <c r="BYY2" s="40"/>
      <c r="BYZ2" s="40"/>
      <c r="BZA2" s="40"/>
      <c r="BZB2" s="40"/>
      <c r="BZC2" s="40"/>
      <c r="BZD2" s="40"/>
      <c r="BZE2" s="40"/>
      <c r="BZF2" s="40"/>
      <c r="BZG2" s="40"/>
      <c r="BZH2" s="40"/>
      <c r="BZI2" s="40"/>
      <c r="BZJ2" s="40"/>
      <c r="BZK2" s="40"/>
      <c r="BZL2" s="40"/>
      <c r="BZM2" s="40"/>
      <c r="BZN2" s="40"/>
      <c r="BZO2" s="40"/>
      <c r="BZP2" s="40"/>
      <c r="BZQ2" s="40"/>
      <c r="BZR2" s="40"/>
      <c r="BZS2" s="40"/>
      <c r="BZT2" s="40"/>
      <c r="BZU2" s="40"/>
      <c r="BZV2" s="40"/>
      <c r="BZW2" s="40"/>
      <c r="BZX2" s="40"/>
      <c r="BZY2" s="40"/>
      <c r="BZZ2" s="40"/>
      <c r="CAA2" s="40"/>
      <c r="CAB2" s="40"/>
      <c r="CAC2" s="40"/>
      <c r="CAD2" s="40"/>
      <c r="CAE2" s="40"/>
      <c r="CAF2" s="40"/>
      <c r="CAG2" s="40"/>
      <c r="CAH2" s="40"/>
      <c r="CAI2" s="40"/>
      <c r="CAJ2" s="40"/>
      <c r="CAK2" s="40"/>
      <c r="CAL2" s="40"/>
      <c r="CAM2" s="40"/>
      <c r="CAN2" s="40"/>
      <c r="CAO2" s="40"/>
      <c r="CAP2" s="40"/>
      <c r="CAQ2" s="40"/>
      <c r="CAR2" s="40"/>
      <c r="CAS2" s="40"/>
      <c r="CAT2" s="40"/>
      <c r="CAU2" s="40"/>
      <c r="CAV2" s="40"/>
      <c r="CAW2" s="40"/>
      <c r="CAX2" s="40"/>
      <c r="CAY2" s="40"/>
      <c r="CAZ2" s="40"/>
      <c r="CBA2" s="40"/>
      <c r="CBB2" s="40"/>
      <c r="CBC2" s="40"/>
      <c r="CBD2" s="40"/>
      <c r="CBE2" s="40"/>
      <c r="CBF2" s="40"/>
      <c r="CBG2" s="40"/>
      <c r="CBH2" s="40"/>
      <c r="CBI2" s="40"/>
      <c r="CBJ2" s="40"/>
      <c r="CBK2" s="40"/>
      <c r="CBL2" s="40"/>
      <c r="CBM2" s="40"/>
      <c r="CBN2" s="40"/>
      <c r="CBO2" s="40"/>
      <c r="CBP2" s="40"/>
      <c r="CBQ2" s="40"/>
      <c r="CBR2" s="40"/>
      <c r="CBS2" s="40"/>
      <c r="CBT2" s="40"/>
      <c r="CBU2" s="40"/>
      <c r="CBV2" s="40"/>
      <c r="CBW2" s="40"/>
      <c r="CBX2" s="40"/>
      <c r="CBY2" s="40"/>
      <c r="CBZ2" s="40"/>
      <c r="CCA2" s="40"/>
      <c r="CCB2" s="40"/>
      <c r="CCC2" s="40"/>
      <c r="CCD2" s="40"/>
      <c r="CCE2" s="40"/>
      <c r="CCF2" s="40"/>
      <c r="CCG2" s="40"/>
      <c r="CCH2" s="40"/>
      <c r="CCI2" s="40"/>
      <c r="CCJ2" s="40"/>
      <c r="CCK2" s="40"/>
      <c r="CCL2" s="40"/>
      <c r="CCM2" s="40"/>
      <c r="CCN2" s="40"/>
      <c r="CCO2" s="40"/>
      <c r="CCP2" s="40"/>
      <c r="CCQ2" s="40"/>
      <c r="CCR2" s="40"/>
      <c r="CCS2" s="40"/>
      <c r="CCT2" s="40"/>
      <c r="CCU2" s="40"/>
      <c r="CCV2" s="40"/>
      <c r="CCW2" s="40"/>
      <c r="CCX2" s="40"/>
      <c r="CCY2" s="40"/>
      <c r="CCZ2" s="40"/>
      <c r="CDA2" s="40"/>
      <c r="CDB2" s="40"/>
      <c r="CDC2" s="40"/>
      <c r="CDD2" s="40"/>
      <c r="CDE2" s="40"/>
      <c r="CDF2" s="40"/>
      <c r="CDG2" s="40"/>
      <c r="CDH2" s="40"/>
      <c r="CDI2" s="40"/>
      <c r="CDJ2" s="40"/>
      <c r="CDK2" s="40"/>
      <c r="CDL2" s="40"/>
      <c r="CDM2" s="40"/>
      <c r="CDN2" s="40"/>
      <c r="CDO2" s="40"/>
      <c r="CDP2" s="40"/>
      <c r="CDQ2" s="40"/>
      <c r="CDR2" s="40"/>
      <c r="CDS2" s="40"/>
      <c r="CDT2" s="40"/>
      <c r="CDU2" s="40"/>
      <c r="CDV2" s="40"/>
      <c r="CDW2" s="40"/>
      <c r="CDX2" s="40"/>
      <c r="CDY2" s="40"/>
      <c r="CDZ2" s="40"/>
      <c r="CEA2" s="40"/>
      <c r="CEB2" s="40"/>
      <c r="CEC2" s="40"/>
      <c r="CED2" s="40"/>
      <c r="CEE2" s="40"/>
      <c r="CEF2" s="40"/>
      <c r="CEG2" s="40"/>
      <c r="CEH2" s="40"/>
      <c r="CEI2" s="40"/>
      <c r="CEJ2" s="40"/>
      <c r="CEK2" s="40"/>
      <c r="CEL2" s="40"/>
      <c r="CEM2" s="40"/>
      <c r="CEN2" s="40"/>
      <c r="CEO2" s="40"/>
      <c r="CEP2" s="40"/>
      <c r="CEQ2" s="40"/>
      <c r="CER2" s="40"/>
      <c r="CES2" s="40"/>
      <c r="CET2" s="40"/>
      <c r="CEU2" s="40"/>
      <c r="CEV2" s="40"/>
      <c r="CEW2" s="40"/>
      <c r="CEX2" s="40"/>
      <c r="CEY2" s="40"/>
      <c r="CEZ2" s="40"/>
      <c r="CFA2" s="40"/>
      <c r="CFB2" s="40"/>
      <c r="CFC2" s="40"/>
      <c r="CFD2" s="40"/>
      <c r="CFE2" s="40"/>
      <c r="CFF2" s="40"/>
      <c r="CFG2" s="40"/>
      <c r="CFH2" s="40"/>
      <c r="CFI2" s="40"/>
      <c r="CFJ2" s="40"/>
      <c r="CFK2" s="40"/>
      <c r="CFL2" s="40"/>
      <c r="CFM2" s="40"/>
      <c r="CFN2" s="40"/>
      <c r="CFO2" s="40"/>
      <c r="CFP2" s="40"/>
      <c r="CFQ2" s="40"/>
      <c r="CFR2" s="40"/>
      <c r="CFS2" s="40"/>
      <c r="CFT2" s="40"/>
      <c r="CFU2" s="40"/>
      <c r="CFV2" s="40"/>
      <c r="CFW2" s="40"/>
      <c r="CFX2" s="40"/>
      <c r="CFY2" s="40"/>
      <c r="CFZ2" s="40"/>
      <c r="CGA2" s="40"/>
      <c r="CGB2" s="40"/>
      <c r="CGC2" s="40"/>
      <c r="CGD2" s="40"/>
      <c r="CGE2" s="40"/>
      <c r="CGF2" s="40"/>
      <c r="CGG2" s="40"/>
      <c r="CGH2" s="40"/>
      <c r="CGI2" s="40"/>
      <c r="CGJ2" s="40"/>
      <c r="CGK2" s="40"/>
      <c r="CGL2" s="40"/>
      <c r="CGM2" s="40"/>
      <c r="CGN2" s="40"/>
      <c r="CGO2" s="40"/>
      <c r="CGP2" s="40"/>
      <c r="CGQ2" s="40"/>
      <c r="CGR2" s="40"/>
      <c r="CGS2" s="40"/>
      <c r="CGT2" s="40"/>
      <c r="CGU2" s="40"/>
      <c r="CGV2" s="40"/>
      <c r="CGW2" s="40"/>
      <c r="CGX2" s="40"/>
      <c r="CGY2" s="40"/>
      <c r="CGZ2" s="40"/>
      <c r="CHA2" s="40"/>
      <c r="CHB2" s="40"/>
      <c r="CHC2" s="40"/>
      <c r="CHD2" s="40"/>
      <c r="CHE2" s="40"/>
      <c r="CHF2" s="40"/>
      <c r="CHG2" s="40"/>
      <c r="CHH2" s="40"/>
      <c r="CHI2" s="40"/>
      <c r="CHJ2" s="40"/>
      <c r="CHK2" s="40"/>
      <c r="CHL2" s="40"/>
      <c r="CHM2" s="40"/>
      <c r="CHN2" s="40"/>
      <c r="CHO2" s="40"/>
      <c r="CHP2" s="40"/>
      <c r="CHQ2" s="40"/>
      <c r="CHR2" s="40"/>
      <c r="CHS2" s="40"/>
      <c r="CHT2" s="40"/>
      <c r="CHU2" s="40"/>
      <c r="CHV2" s="40"/>
      <c r="CHW2" s="40"/>
      <c r="CHX2" s="40"/>
      <c r="CHY2" s="40"/>
      <c r="CHZ2" s="40"/>
      <c r="CIA2" s="40"/>
      <c r="CIB2" s="40"/>
      <c r="CIC2" s="40"/>
      <c r="CID2" s="40"/>
      <c r="CIE2" s="40"/>
      <c r="CIF2" s="40"/>
      <c r="CIG2" s="40"/>
      <c r="CIH2" s="40"/>
      <c r="CII2" s="40"/>
      <c r="CIJ2" s="40"/>
      <c r="CIK2" s="40"/>
      <c r="CIL2" s="40"/>
      <c r="CIM2" s="40"/>
      <c r="CIN2" s="40"/>
      <c r="CIO2" s="40"/>
      <c r="CIP2" s="40"/>
      <c r="CIQ2" s="40"/>
      <c r="CIR2" s="40"/>
      <c r="CIS2" s="40"/>
      <c r="CIT2" s="40"/>
      <c r="CIU2" s="40"/>
      <c r="CIV2" s="40"/>
      <c r="CIW2" s="40"/>
      <c r="CIX2" s="40"/>
      <c r="CIY2" s="40"/>
      <c r="CIZ2" s="40"/>
      <c r="CJA2" s="40"/>
      <c r="CJB2" s="40"/>
      <c r="CJC2" s="40"/>
      <c r="CJD2" s="40"/>
      <c r="CJE2" s="40"/>
      <c r="CJF2" s="40"/>
      <c r="CJG2" s="40"/>
      <c r="CJH2" s="40"/>
      <c r="CJI2" s="40"/>
      <c r="CJJ2" s="40"/>
      <c r="CJK2" s="40"/>
      <c r="CJL2" s="40"/>
      <c r="CJM2" s="40"/>
      <c r="CJN2" s="40"/>
      <c r="CJO2" s="40"/>
      <c r="CJP2" s="40"/>
      <c r="CJQ2" s="40"/>
      <c r="CJR2" s="40"/>
      <c r="CJS2" s="40"/>
      <c r="CJT2" s="40"/>
      <c r="CJU2" s="40"/>
      <c r="CJV2" s="40"/>
      <c r="CJW2" s="40"/>
      <c r="CJX2" s="40"/>
      <c r="CJY2" s="40"/>
      <c r="CJZ2" s="40"/>
      <c r="CKA2" s="40"/>
      <c r="CKB2" s="40"/>
      <c r="CKC2" s="40"/>
      <c r="CKD2" s="40"/>
      <c r="CKE2" s="40"/>
      <c r="CKF2" s="40"/>
      <c r="CKG2" s="40"/>
      <c r="CKH2" s="40"/>
      <c r="CKI2" s="40"/>
      <c r="CKJ2" s="40"/>
      <c r="CKK2" s="40"/>
      <c r="CKL2" s="40"/>
      <c r="CKM2" s="40"/>
      <c r="CKN2" s="40"/>
      <c r="CKO2" s="40"/>
      <c r="CKP2" s="40"/>
      <c r="CKQ2" s="40"/>
      <c r="CKR2" s="40"/>
      <c r="CKS2" s="40"/>
      <c r="CKT2" s="40"/>
      <c r="CKU2" s="40"/>
      <c r="CKV2" s="40"/>
      <c r="CKW2" s="40"/>
      <c r="CKX2" s="40"/>
      <c r="CKY2" s="40"/>
      <c r="CKZ2" s="40"/>
      <c r="CLA2" s="40"/>
      <c r="CLB2" s="40"/>
      <c r="CLC2" s="40"/>
      <c r="CLD2" s="40"/>
      <c r="CLE2" s="40"/>
      <c r="CLF2" s="40"/>
      <c r="CLG2" s="40"/>
      <c r="CLH2" s="40"/>
      <c r="CLI2" s="40"/>
      <c r="CLJ2" s="40"/>
      <c r="CLK2" s="40"/>
      <c r="CLL2" s="40"/>
      <c r="CLM2" s="40"/>
      <c r="CLN2" s="40"/>
      <c r="CLO2" s="40"/>
      <c r="CLP2" s="40"/>
      <c r="CLQ2" s="40"/>
      <c r="CLR2" s="40"/>
      <c r="CLS2" s="40"/>
      <c r="CLT2" s="40"/>
      <c r="CLU2" s="40"/>
      <c r="CLV2" s="40"/>
      <c r="CLW2" s="40"/>
      <c r="CLX2" s="40"/>
      <c r="CLY2" s="40"/>
      <c r="CLZ2" s="40"/>
      <c r="CMA2" s="40"/>
      <c r="CMB2" s="40"/>
      <c r="CMC2" s="40"/>
      <c r="CMD2" s="40"/>
      <c r="CME2" s="40"/>
      <c r="CMF2" s="40"/>
      <c r="CMG2" s="40"/>
      <c r="CMH2" s="40"/>
      <c r="CMI2" s="40"/>
      <c r="CMJ2" s="40"/>
      <c r="CMK2" s="40"/>
      <c r="CML2" s="40"/>
      <c r="CMM2" s="40"/>
      <c r="CMN2" s="40"/>
      <c r="CMO2" s="40"/>
      <c r="CMP2" s="40"/>
      <c r="CMQ2" s="40"/>
      <c r="CMR2" s="40"/>
      <c r="CMS2" s="40"/>
      <c r="CMT2" s="40"/>
      <c r="CMU2" s="40"/>
      <c r="CMV2" s="40"/>
      <c r="CMW2" s="40"/>
      <c r="CMX2" s="40"/>
      <c r="CMY2" s="40"/>
      <c r="CMZ2" s="40"/>
      <c r="CNA2" s="40"/>
      <c r="CNB2" s="40"/>
      <c r="CNC2" s="40"/>
      <c r="CND2" s="40"/>
      <c r="CNE2" s="40"/>
      <c r="CNF2" s="40"/>
      <c r="CNG2" s="40"/>
      <c r="CNH2" s="40"/>
      <c r="CNI2" s="40"/>
      <c r="CNJ2" s="40"/>
      <c r="CNK2" s="40"/>
      <c r="CNL2" s="40"/>
      <c r="CNM2" s="40"/>
      <c r="CNN2" s="40"/>
      <c r="CNO2" s="40"/>
      <c r="CNP2" s="40"/>
      <c r="CNQ2" s="40"/>
      <c r="CNR2" s="40"/>
      <c r="CNS2" s="40"/>
      <c r="CNT2" s="40"/>
      <c r="CNU2" s="40"/>
      <c r="CNV2" s="40"/>
      <c r="CNW2" s="40"/>
      <c r="CNX2" s="40"/>
      <c r="CNY2" s="40"/>
      <c r="CNZ2" s="40"/>
      <c r="COA2" s="40"/>
      <c r="COB2" s="40"/>
      <c r="COC2" s="40"/>
      <c r="COD2" s="40"/>
      <c r="COE2" s="40"/>
      <c r="COF2" s="40"/>
      <c r="COG2" s="40"/>
      <c r="COH2" s="40"/>
      <c r="COI2" s="40"/>
      <c r="COJ2" s="40"/>
      <c r="COK2" s="40"/>
      <c r="COL2" s="40"/>
      <c r="COM2" s="40"/>
      <c r="CON2" s="40"/>
      <c r="COO2" s="40"/>
      <c r="COP2" s="40"/>
      <c r="COQ2" s="40"/>
      <c r="COR2" s="40"/>
      <c r="COS2" s="40"/>
      <c r="COT2" s="40"/>
      <c r="COU2" s="40"/>
      <c r="COV2" s="40"/>
      <c r="COW2" s="40"/>
      <c r="COX2" s="40"/>
      <c r="COY2" s="40"/>
      <c r="COZ2" s="40"/>
      <c r="CPA2" s="40"/>
      <c r="CPB2" s="40"/>
      <c r="CPC2" s="40"/>
      <c r="CPD2" s="40"/>
      <c r="CPE2" s="40"/>
      <c r="CPF2" s="40"/>
      <c r="CPG2" s="40"/>
      <c r="CPH2" s="40"/>
      <c r="CPI2" s="40"/>
      <c r="CPJ2" s="40"/>
      <c r="CPK2" s="40"/>
      <c r="CPL2" s="40"/>
      <c r="CPM2" s="40"/>
      <c r="CPN2" s="40"/>
      <c r="CPO2" s="40"/>
      <c r="CPP2" s="40"/>
      <c r="CPQ2" s="40"/>
      <c r="CPR2" s="40"/>
      <c r="CPS2" s="40"/>
      <c r="CPT2" s="40"/>
      <c r="CPU2" s="40"/>
      <c r="CPV2" s="40"/>
      <c r="CPW2" s="40"/>
      <c r="CPX2" s="40"/>
      <c r="CPY2" s="40"/>
      <c r="CPZ2" s="40"/>
      <c r="CQA2" s="40"/>
      <c r="CQB2" s="40"/>
      <c r="CQC2" s="40"/>
      <c r="CQD2" s="40"/>
      <c r="CQE2" s="40"/>
      <c r="CQF2" s="40"/>
      <c r="CQG2" s="40"/>
      <c r="CQH2" s="40"/>
      <c r="CQI2" s="40"/>
      <c r="CQJ2" s="40"/>
      <c r="CQK2" s="40"/>
      <c r="CQL2" s="40"/>
      <c r="CQM2" s="40"/>
      <c r="CQN2" s="40"/>
      <c r="CQO2" s="40"/>
      <c r="CQP2" s="40"/>
      <c r="CQQ2" s="40"/>
      <c r="CQR2" s="40"/>
      <c r="CQS2" s="40"/>
      <c r="CQT2" s="40"/>
      <c r="CQU2" s="40"/>
      <c r="CQV2" s="40"/>
      <c r="CQW2" s="40"/>
      <c r="CQX2" s="40"/>
      <c r="CQY2" s="40"/>
      <c r="CQZ2" s="40"/>
      <c r="CRA2" s="40"/>
      <c r="CRB2" s="40"/>
      <c r="CRC2" s="40"/>
      <c r="CRD2" s="40"/>
      <c r="CRE2" s="40"/>
      <c r="CRF2" s="40"/>
      <c r="CRG2" s="40"/>
      <c r="CRH2" s="40"/>
      <c r="CRI2" s="40"/>
      <c r="CRJ2" s="40"/>
      <c r="CRK2" s="40"/>
      <c r="CRL2" s="40"/>
      <c r="CRM2" s="40"/>
      <c r="CRN2" s="40"/>
      <c r="CRO2" s="40"/>
      <c r="CRP2" s="40"/>
      <c r="CRQ2" s="40"/>
      <c r="CRR2" s="40"/>
      <c r="CRS2" s="40"/>
      <c r="CRT2" s="40"/>
      <c r="CRU2" s="40"/>
      <c r="CRV2" s="40"/>
      <c r="CRW2" s="40"/>
      <c r="CRX2" s="40"/>
      <c r="CRY2" s="40"/>
      <c r="CRZ2" s="40"/>
      <c r="CSA2" s="40"/>
      <c r="CSB2" s="40"/>
      <c r="CSC2" s="40"/>
      <c r="CSD2" s="40"/>
      <c r="CSE2" s="40"/>
      <c r="CSF2" s="40"/>
      <c r="CSG2" s="40"/>
      <c r="CSH2" s="40"/>
      <c r="CSI2" s="40"/>
      <c r="CSJ2" s="40"/>
      <c r="CSK2" s="40"/>
      <c r="CSL2" s="40"/>
      <c r="CSM2" s="40"/>
      <c r="CSN2" s="40"/>
      <c r="CSO2" s="40"/>
      <c r="CSP2" s="40"/>
      <c r="CSQ2" s="40"/>
      <c r="CSR2" s="40"/>
      <c r="CSS2" s="40"/>
      <c r="CST2" s="40"/>
      <c r="CSU2" s="40"/>
      <c r="CSV2" s="40"/>
      <c r="CSW2" s="40"/>
      <c r="CSX2" s="40"/>
      <c r="CSY2" s="40"/>
      <c r="CSZ2" s="40"/>
      <c r="CTA2" s="40"/>
      <c r="CTB2" s="40"/>
      <c r="CTC2" s="40"/>
      <c r="CTD2" s="40"/>
      <c r="CTE2" s="40"/>
      <c r="CTF2" s="40"/>
      <c r="CTG2" s="40"/>
      <c r="CTH2" s="40"/>
      <c r="CTI2" s="40"/>
      <c r="CTJ2" s="40"/>
      <c r="CTK2" s="40"/>
      <c r="CTL2" s="40"/>
      <c r="CTM2" s="40"/>
      <c r="CTN2" s="40"/>
      <c r="CTO2" s="40"/>
      <c r="CTP2" s="40"/>
      <c r="CTQ2" s="40"/>
      <c r="CTR2" s="40"/>
      <c r="CTS2" s="40"/>
      <c r="CTT2" s="40"/>
      <c r="CTU2" s="40"/>
      <c r="CTV2" s="40"/>
      <c r="CTW2" s="40"/>
      <c r="CTX2" s="40"/>
      <c r="CTY2" s="40"/>
      <c r="CTZ2" s="40"/>
      <c r="CUA2" s="40"/>
      <c r="CUB2" s="40"/>
      <c r="CUC2" s="40"/>
      <c r="CUD2" s="40"/>
      <c r="CUE2" s="40"/>
      <c r="CUF2" s="40"/>
      <c r="CUG2" s="40"/>
      <c r="CUH2" s="40"/>
      <c r="CUI2" s="40"/>
      <c r="CUJ2" s="40"/>
      <c r="CUK2" s="40"/>
      <c r="CUL2" s="40"/>
      <c r="CUM2" s="40"/>
      <c r="CUN2" s="40"/>
      <c r="CUO2" s="40"/>
      <c r="CUP2" s="40"/>
      <c r="CUQ2" s="40"/>
      <c r="CUR2" s="40"/>
      <c r="CUS2" s="40"/>
      <c r="CUT2" s="40"/>
      <c r="CUU2" s="40"/>
      <c r="CUV2" s="40"/>
      <c r="CUW2" s="40"/>
      <c r="CUX2" s="40"/>
      <c r="CUY2" s="40"/>
      <c r="CUZ2" s="40"/>
      <c r="CVA2" s="40"/>
      <c r="CVB2" s="40"/>
      <c r="CVC2" s="40"/>
      <c r="CVD2" s="40"/>
      <c r="CVE2" s="40"/>
      <c r="CVF2" s="40"/>
      <c r="CVG2" s="40"/>
      <c r="CVH2" s="40"/>
      <c r="CVI2" s="40"/>
      <c r="CVJ2" s="40"/>
      <c r="CVK2" s="40"/>
      <c r="CVL2" s="40"/>
      <c r="CVM2" s="40"/>
      <c r="CVN2" s="40"/>
      <c r="CVO2" s="40"/>
      <c r="CVP2" s="40"/>
      <c r="CVQ2" s="40"/>
      <c r="CVR2" s="40"/>
      <c r="CVS2" s="40"/>
      <c r="CVT2" s="40"/>
      <c r="CVU2" s="40"/>
      <c r="CVV2" s="40"/>
      <c r="CVW2" s="40"/>
      <c r="CVX2" s="40"/>
      <c r="CVY2" s="40"/>
      <c r="CVZ2" s="40"/>
      <c r="CWA2" s="40"/>
      <c r="CWB2" s="40"/>
      <c r="CWC2" s="40"/>
      <c r="CWD2" s="40"/>
      <c r="CWE2" s="40"/>
      <c r="CWF2" s="40"/>
      <c r="CWG2" s="40"/>
      <c r="CWH2" s="40"/>
      <c r="CWI2" s="40"/>
      <c r="CWJ2" s="40"/>
      <c r="CWK2" s="40"/>
      <c r="CWL2" s="40"/>
      <c r="CWM2" s="40"/>
      <c r="CWN2" s="40"/>
      <c r="CWO2" s="40"/>
      <c r="CWP2" s="40"/>
      <c r="CWQ2" s="40"/>
      <c r="CWR2" s="40"/>
      <c r="CWS2" s="40"/>
      <c r="CWT2" s="40"/>
      <c r="CWU2" s="40"/>
      <c r="CWV2" s="40"/>
      <c r="CWW2" s="40"/>
      <c r="CWX2" s="40"/>
      <c r="CWY2" s="40"/>
      <c r="CWZ2" s="40"/>
      <c r="CXA2" s="40"/>
      <c r="CXB2" s="40"/>
      <c r="CXC2" s="40"/>
      <c r="CXD2" s="40"/>
      <c r="CXE2" s="40"/>
      <c r="CXF2" s="40"/>
      <c r="CXG2" s="40"/>
      <c r="CXH2" s="40"/>
      <c r="CXI2" s="40"/>
      <c r="CXJ2" s="40"/>
      <c r="CXK2" s="40"/>
      <c r="CXL2" s="40"/>
      <c r="CXM2" s="40"/>
      <c r="CXN2" s="40"/>
      <c r="CXO2" s="40"/>
      <c r="CXP2" s="40"/>
      <c r="CXQ2" s="40"/>
      <c r="CXR2" s="40"/>
      <c r="CXS2" s="40"/>
      <c r="CXT2" s="40"/>
      <c r="CXU2" s="40"/>
      <c r="CXV2" s="40"/>
      <c r="CXW2" s="40"/>
      <c r="CXX2" s="40"/>
      <c r="CXY2" s="40"/>
      <c r="CXZ2" s="40"/>
      <c r="CYA2" s="40"/>
      <c r="CYB2" s="40"/>
      <c r="CYC2" s="40"/>
      <c r="CYD2" s="40"/>
      <c r="CYE2" s="40"/>
      <c r="CYF2" s="40"/>
      <c r="CYG2" s="40"/>
      <c r="CYH2" s="40"/>
      <c r="CYI2" s="40"/>
      <c r="CYJ2" s="40"/>
      <c r="CYK2" s="40"/>
      <c r="CYL2" s="40"/>
      <c r="CYM2" s="40"/>
      <c r="CYN2" s="40"/>
      <c r="CYO2" s="40"/>
      <c r="CYP2" s="40"/>
      <c r="CYQ2" s="40"/>
      <c r="CYR2" s="40"/>
      <c r="CYS2" s="40"/>
      <c r="CYT2" s="40"/>
      <c r="CYU2" s="40"/>
      <c r="CYV2" s="40"/>
      <c r="CYW2" s="40"/>
      <c r="CYX2" s="40"/>
      <c r="CYY2" s="40"/>
      <c r="CYZ2" s="40"/>
      <c r="CZA2" s="40"/>
      <c r="CZB2" s="40"/>
      <c r="CZC2" s="40"/>
      <c r="CZD2" s="40"/>
      <c r="CZE2" s="40"/>
      <c r="CZF2" s="40"/>
      <c r="CZG2" s="40"/>
      <c r="CZH2" s="40"/>
      <c r="CZI2" s="40"/>
      <c r="CZJ2" s="40"/>
      <c r="CZK2" s="40"/>
      <c r="CZL2" s="40"/>
      <c r="CZM2" s="40"/>
      <c r="CZN2" s="40"/>
      <c r="CZO2" s="40"/>
      <c r="CZP2" s="40"/>
      <c r="CZQ2" s="40"/>
      <c r="CZR2" s="40"/>
      <c r="CZS2" s="40"/>
      <c r="CZT2" s="40"/>
      <c r="CZU2" s="40"/>
      <c r="CZV2" s="40"/>
      <c r="CZW2" s="40"/>
      <c r="CZX2" s="40"/>
      <c r="CZY2" s="40"/>
      <c r="CZZ2" s="40"/>
      <c r="DAA2" s="40"/>
      <c r="DAB2" s="40"/>
      <c r="DAC2" s="40"/>
      <c r="DAD2" s="40"/>
      <c r="DAE2" s="40"/>
      <c r="DAF2" s="40"/>
      <c r="DAG2" s="40"/>
      <c r="DAH2" s="40"/>
      <c r="DAI2" s="40"/>
      <c r="DAJ2" s="40"/>
      <c r="DAK2" s="40"/>
      <c r="DAL2" s="40"/>
      <c r="DAM2" s="40"/>
      <c r="DAN2" s="40"/>
      <c r="DAO2" s="40"/>
      <c r="DAP2" s="40"/>
      <c r="DAQ2" s="40"/>
      <c r="DAR2" s="40"/>
      <c r="DAS2" s="40"/>
      <c r="DAT2" s="40"/>
      <c r="DAU2" s="40"/>
      <c r="DAV2" s="40"/>
      <c r="DAW2" s="40"/>
      <c r="DAX2" s="40"/>
      <c r="DAY2" s="40"/>
      <c r="DAZ2" s="40"/>
      <c r="DBA2" s="40"/>
      <c r="DBB2" s="40"/>
      <c r="DBC2" s="40"/>
      <c r="DBD2" s="40"/>
      <c r="DBE2" s="40"/>
      <c r="DBF2" s="40"/>
      <c r="DBG2" s="40"/>
      <c r="DBH2" s="40"/>
      <c r="DBI2" s="40"/>
      <c r="DBJ2" s="40"/>
      <c r="DBK2" s="40"/>
      <c r="DBL2" s="40"/>
      <c r="DBM2" s="40"/>
      <c r="DBN2" s="40"/>
      <c r="DBO2" s="40"/>
      <c r="DBP2" s="40"/>
      <c r="DBQ2" s="40"/>
      <c r="DBR2" s="40"/>
      <c r="DBS2" s="40"/>
      <c r="DBT2" s="40"/>
      <c r="DBU2" s="40"/>
      <c r="DBV2" s="40"/>
      <c r="DBW2" s="40"/>
      <c r="DBX2" s="40"/>
      <c r="DBY2" s="40"/>
      <c r="DBZ2" s="40"/>
      <c r="DCA2" s="40"/>
      <c r="DCB2" s="40"/>
      <c r="DCC2" s="40"/>
      <c r="DCD2" s="40"/>
      <c r="DCE2" s="40"/>
      <c r="DCF2" s="40"/>
      <c r="DCG2" s="40"/>
      <c r="DCH2" s="40"/>
      <c r="DCI2" s="40"/>
      <c r="DCJ2" s="40"/>
      <c r="DCK2" s="40"/>
      <c r="DCL2" s="40"/>
      <c r="DCM2" s="40"/>
      <c r="DCN2" s="40"/>
      <c r="DCO2" s="40"/>
      <c r="DCP2" s="40"/>
      <c r="DCQ2" s="40"/>
      <c r="DCR2" s="40"/>
      <c r="DCS2" s="40"/>
      <c r="DCT2" s="40"/>
      <c r="DCU2" s="40"/>
      <c r="DCV2" s="40"/>
      <c r="DCW2" s="40"/>
      <c r="DCX2" s="40"/>
      <c r="DCY2" s="40"/>
      <c r="DCZ2" s="40"/>
      <c r="DDA2" s="40"/>
      <c r="DDB2" s="40"/>
      <c r="DDC2" s="40"/>
      <c r="DDD2" s="40"/>
      <c r="DDE2" s="40"/>
      <c r="DDF2" s="40"/>
      <c r="DDG2" s="40"/>
      <c r="DDH2" s="40"/>
      <c r="DDI2" s="40"/>
      <c r="DDJ2" s="40"/>
      <c r="DDK2" s="40"/>
      <c r="DDL2" s="40"/>
      <c r="DDM2" s="40"/>
      <c r="DDN2" s="40"/>
      <c r="DDO2" s="40"/>
      <c r="DDP2" s="40"/>
      <c r="DDQ2" s="40"/>
      <c r="DDR2" s="40"/>
      <c r="DDS2" s="40"/>
      <c r="DDT2" s="40"/>
      <c r="DDU2" s="40"/>
      <c r="DDV2" s="40"/>
      <c r="DDW2" s="40"/>
      <c r="DDX2" s="40"/>
      <c r="DDY2" s="40"/>
      <c r="DDZ2" s="40"/>
      <c r="DEA2" s="40"/>
      <c r="DEB2" s="40"/>
      <c r="DEC2" s="40"/>
      <c r="DED2" s="40"/>
      <c r="DEE2" s="40"/>
      <c r="DEF2" s="40"/>
      <c r="DEG2" s="40"/>
      <c r="DEH2" s="40"/>
      <c r="DEI2" s="40"/>
      <c r="DEJ2" s="40"/>
      <c r="DEK2" s="40"/>
      <c r="DEL2" s="40"/>
      <c r="DEM2" s="40"/>
      <c r="DEN2" s="40"/>
      <c r="DEO2" s="40"/>
      <c r="DEP2" s="40"/>
      <c r="DEQ2" s="40"/>
      <c r="DER2" s="40"/>
      <c r="DES2" s="40"/>
      <c r="DET2" s="40"/>
      <c r="DEU2" s="40"/>
      <c r="DEV2" s="40"/>
      <c r="DEW2" s="40"/>
      <c r="DEX2" s="40"/>
      <c r="DEY2" s="40"/>
      <c r="DEZ2" s="40"/>
      <c r="DFA2" s="40"/>
      <c r="DFB2" s="40"/>
      <c r="DFC2" s="40"/>
      <c r="DFD2" s="40"/>
      <c r="DFE2" s="40"/>
      <c r="DFF2" s="40"/>
      <c r="DFG2" s="40"/>
      <c r="DFH2" s="40"/>
      <c r="DFI2" s="40"/>
      <c r="DFJ2" s="40"/>
      <c r="DFK2" s="40"/>
      <c r="DFL2" s="40"/>
      <c r="DFM2" s="40"/>
      <c r="DFN2" s="40"/>
      <c r="DFO2" s="40"/>
      <c r="DFP2" s="40"/>
      <c r="DFQ2" s="40"/>
      <c r="DFR2" s="40"/>
      <c r="DFS2" s="40"/>
      <c r="DFT2" s="40"/>
      <c r="DFU2" s="40"/>
      <c r="DFV2" s="40"/>
      <c r="DFW2" s="40"/>
      <c r="DFX2" s="40"/>
      <c r="DFY2" s="40"/>
      <c r="DFZ2" s="40"/>
      <c r="DGA2" s="40"/>
      <c r="DGB2" s="40"/>
      <c r="DGC2" s="40"/>
      <c r="DGD2" s="40"/>
      <c r="DGE2" s="40"/>
      <c r="DGF2" s="40"/>
      <c r="DGG2" s="40"/>
      <c r="DGH2" s="40"/>
      <c r="DGI2" s="40"/>
      <c r="DGJ2" s="40"/>
      <c r="DGK2" s="40"/>
      <c r="DGL2" s="40"/>
      <c r="DGM2" s="40"/>
      <c r="DGN2" s="40"/>
      <c r="DGO2" s="40"/>
      <c r="DGP2" s="40"/>
      <c r="DGQ2" s="40"/>
      <c r="DGR2" s="40"/>
      <c r="DGS2" s="40"/>
      <c r="DGT2" s="40"/>
      <c r="DGU2" s="40"/>
      <c r="DGV2" s="40"/>
      <c r="DGW2" s="40"/>
      <c r="DGX2" s="40"/>
      <c r="DGY2" s="40"/>
      <c r="DGZ2" s="40"/>
      <c r="DHA2" s="40"/>
      <c r="DHB2" s="40"/>
      <c r="DHC2" s="40"/>
      <c r="DHD2" s="40"/>
      <c r="DHE2" s="40"/>
      <c r="DHF2" s="40"/>
      <c r="DHG2" s="40"/>
      <c r="DHH2" s="40"/>
      <c r="DHI2" s="40"/>
      <c r="DHJ2" s="40"/>
      <c r="DHK2" s="40"/>
      <c r="DHL2" s="40"/>
      <c r="DHM2" s="40"/>
      <c r="DHN2" s="40"/>
      <c r="DHO2" s="40"/>
      <c r="DHP2" s="40"/>
      <c r="DHQ2" s="40"/>
      <c r="DHR2" s="40"/>
      <c r="DHS2" s="40"/>
      <c r="DHT2" s="40"/>
      <c r="DHU2" s="40"/>
      <c r="DHV2" s="40"/>
      <c r="DHW2" s="40"/>
      <c r="DHX2" s="40"/>
      <c r="DHY2" s="40"/>
      <c r="DHZ2" s="40"/>
      <c r="DIA2" s="40"/>
      <c r="DIB2" s="40"/>
      <c r="DIC2" s="40"/>
      <c r="DID2" s="40"/>
      <c r="DIE2" s="40"/>
      <c r="DIF2" s="40"/>
      <c r="DIG2" s="40"/>
      <c r="DIH2" s="40"/>
      <c r="DII2" s="40"/>
      <c r="DIJ2" s="40"/>
      <c r="DIK2" s="40"/>
      <c r="DIL2" s="40"/>
      <c r="DIM2" s="40"/>
      <c r="DIN2" s="40"/>
      <c r="DIO2" s="40"/>
      <c r="DIP2" s="40"/>
      <c r="DIQ2" s="40"/>
      <c r="DIR2" s="40"/>
      <c r="DIS2" s="40"/>
      <c r="DIT2" s="40"/>
      <c r="DIU2" s="40"/>
      <c r="DIV2" s="40"/>
      <c r="DIW2" s="40"/>
      <c r="DIX2" s="40"/>
      <c r="DIY2" s="40"/>
      <c r="DIZ2" s="40"/>
      <c r="DJA2" s="40"/>
      <c r="DJB2" s="40"/>
      <c r="DJC2" s="40"/>
      <c r="DJD2" s="40"/>
      <c r="DJE2" s="40"/>
      <c r="DJF2" s="40"/>
      <c r="DJG2" s="40"/>
      <c r="DJH2" s="40"/>
      <c r="DJI2" s="40"/>
      <c r="DJJ2" s="40"/>
      <c r="DJK2" s="40"/>
      <c r="DJL2" s="40"/>
      <c r="DJM2" s="40"/>
      <c r="DJN2" s="40"/>
      <c r="DJO2" s="40"/>
      <c r="DJP2" s="40"/>
      <c r="DJQ2" s="40"/>
      <c r="DJR2" s="40"/>
      <c r="DJS2" s="40"/>
      <c r="DJT2" s="40"/>
      <c r="DJU2" s="40"/>
      <c r="DJV2" s="40"/>
      <c r="DJW2" s="40"/>
      <c r="DJX2" s="40"/>
      <c r="DJY2" s="40"/>
      <c r="DJZ2" s="40"/>
      <c r="DKA2" s="40"/>
      <c r="DKB2" s="40"/>
      <c r="DKC2" s="40"/>
      <c r="DKD2" s="40"/>
      <c r="DKE2" s="40"/>
      <c r="DKF2" s="40"/>
      <c r="DKG2" s="40"/>
      <c r="DKH2" s="40"/>
      <c r="DKI2" s="40"/>
      <c r="DKJ2" s="40"/>
      <c r="DKK2" s="40"/>
      <c r="DKL2" s="40"/>
      <c r="DKM2" s="40"/>
      <c r="DKN2" s="40"/>
      <c r="DKO2" s="40"/>
      <c r="DKP2" s="40"/>
      <c r="DKQ2" s="40"/>
      <c r="DKR2" s="40"/>
      <c r="DKS2" s="40"/>
      <c r="DKT2" s="40"/>
      <c r="DKU2" s="40"/>
      <c r="DKV2" s="40"/>
      <c r="DKW2" s="40"/>
      <c r="DKX2" s="40"/>
      <c r="DKY2" s="40"/>
      <c r="DKZ2" s="40"/>
      <c r="DLA2" s="40"/>
      <c r="DLB2" s="40"/>
      <c r="DLC2" s="40"/>
      <c r="DLD2" s="40"/>
      <c r="DLE2" s="40"/>
      <c r="DLF2" s="40"/>
      <c r="DLG2" s="40"/>
      <c r="DLH2" s="40"/>
      <c r="DLI2" s="40"/>
      <c r="DLJ2" s="40"/>
      <c r="DLK2" s="40"/>
      <c r="DLL2" s="40"/>
      <c r="DLM2" s="40"/>
      <c r="DLN2" s="40"/>
      <c r="DLO2" s="40"/>
      <c r="DLP2" s="40"/>
      <c r="DLQ2" s="40"/>
      <c r="DLR2" s="40"/>
      <c r="DLS2" s="40"/>
      <c r="DLT2" s="40"/>
      <c r="DLU2" s="40"/>
      <c r="DLV2" s="40"/>
      <c r="DLW2" s="40"/>
      <c r="DLX2" s="40"/>
      <c r="DLY2" s="40"/>
      <c r="DLZ2" s="40"/>
      <c r="DMA2" s="40"/>
      <c r="DMB2" s="40"/>
      <c r="DMC2" s="40"/>
      <c r="DMD2" s="40"/>
      <c r="DME2" s="40"/>
      <c r="DMF2" s="40"/>
      <c r="DMG2" s="40"/>
      <c r="DMH2" s="40"/>
      <c r="DMI2" s="40"/>
      <c r="DMJ2" s="40"/>
      <c r="DMK2" s="40"/>
      <c r="DML2" s="40"/>
      <c r="DMM2" s="40"/>
      <c r="DMN2" s="40"/>
      <c r="DMO2" s="40"/>
      <c r="DMP2" s="40"/>
      <c r="DMQ2" s="40"/>
      <c r="DMR2" s="40"/>
      <c r="DMS2" s="40"/>
      <c r="DMT2" s="40"/>
      <c r="DMU2" s="40"/>
      <c r="DMV2" s="40"/>
      <c r="DMW2" s="40"/>
      <c r="DMX2" s="40"/>
      <c r="DMY2" s="40"/>
      <c r="DMZ2" s="40"/>
      <c r="DNA2" s="40"/>
      <c r="DNB2" s="40"/>
      <c r="DNC2" s="40"/>
      <c r="DND2" s="40"/>
      <c r="DNE2" s="40"/>
      <c r="DNF2" s="40"/>
      <c r="DNG2" s="40"/>
      <c r="DNH2" s="40"/>
      <c r="DNI2" s="40"/>
      <c r="DNJ2" s="40"/>
      <c r="DNK2" s="40"/>
      <c r="DNL2" s="40"/>
      <c r="DNM2" s="40"/>
      <c r="DNN2" s="40"/>
      <c r="DNO2" s="40"/>
      <c r="DNP2" s="40"/>
      <c r="DNQ2" s="40"/>
      <c r="DNR2" s="40"/>
      <c r="DNS2" s="40"/>
      <c r="DNT2" s="40"/>
      <c r="DNU2" s="40"/>
      <c r="DNV2" s="40"/>
      <c r="DNW2" s="40"/>
      <c r="DNX2" s="40"/>
      <c r="DNY2" s="40"/>
      <c r="DNZ2" s="40"/>
      <c r="DOA2" s="40"/>
      <c r="DOB2" s="40"/>
      <c r="DOC2" s="40"/>
      <c r="DOD2" s="40"/>
      <c r="DOE2" s="40"/>
      <c r="DOF2" s="40"/>
      <c r="DOG2" s="40"/>
      <c r="DOH2" s="40"/>
      <c r="DOI2" s="40"/>
      <c r="DOJ2" s="40"/>
      <c r="DOK2" s="40"/>
      <c r="DOL2" s="40"/>
      <c r="DOM2" s="40"/>
      <c r="DON2" s="40"/>
      <c r="DOO2" s="40"/>
      <c r="DOP2" s="40"/>
      <c r="DOQ2" s="40"/>
      <c r="DOR2" s="40"/>
      <c r="DOS2" s="40"/>
      <c r="DOT2" s="40"/>
      <c r="DOU2" s="40"/>
      <c r="DOV2" s="40"/>
      <c r="DOW2" s="40"/>
      <c r="DOX2" s="40"/>
      <c r="DOY2" s="40"/>
      <c r="DOZ2" s="40"/>
      <c r="DPA2" s="40"/>
      <c r="DPB2" s="40"/>
      <c r="DPC2" s="40"/>
      <c r="DPD2" s="40"/>
      <c r="DPE2" s="40"/>
      <c r="DPF2" s="40"/>
      <c r="DPG2" s="40"/>
      <c r="DPH2" s="40"/>
      <c r="DPI2" s="40"/>
      <c r="DPJ2" s="40"/>
      <c r="DPK2" s="40"/>
      <c r="DPL2" s="40"/>
      <c r="DPM2" s="40"/>
      <c r="DPN2" s="40"/>
      <c r="DPO2" s="40"/>
      <c r="DPP2" s="40"/>
      <c r="DPQ2" s="40"/>
      <c r="DPR2" s="40"/>
      <c r="DPS2" s="40"/>
      <c r="DPT2" s="40"/>
      <c r="DPU2" s="40"/>
      <c r="DPV2" s="40"/>
      <c r="DPW2" s="40"/>
      <c r="DPX2" s="40"/>
      <c r="DPY2" s="40"/>
      <c r="DPZ2" s="40"/>
      <c r="DQA2" s="40"/>
      <c r="DQB2" s="40"/>
      <c r="DQC2" s="40"/>
      <c r="DQD2" s="40"/>
      <c r="DQE2" s="40"/>
      <c r="DQF2" s="40"/>
      <c r="DQG2" s="40"/>
      <c r="DQH2" s="40"/>
      <c r="DQI2" s="40"/>
      <c r="DQJ2" s="40"/>
      <c r="DQK2" s="40"/>
      <c r="DQL2" s="40"/>
      <c r="DQM2" s="40"/>
      <c r="DQN2" s="40"/>
      <c r="DQO2" s="40"/>
      <c r="DQP2" s="40"/>
      <c r="DQQ2" s="40"/>
      <c r="DQR2" s="40"/>
      <c r="DQS2" s="40"/>
      <c r="DQT2" s="40"/>
      <c r="DQU2" s="40"/>
      <c r="DQV2" s="40"/>
      <c r="DQW2" s="40"/>
      <c r="DQX2" s="40"/>
      <c r="DQY2" s="40"/>
      <c r="DQZ2" s="40"/>
      <c r="DRA2" s="40"/>
      <c r="DRB2" s="40"/>
      <c r="DRC2" s="40"/>
      <c r="DRD2" s="40"/>
      <c r="DRE2" s="40"/>
      <c r="DRF2" s="40"/>
      <c r="DRG2" s="40"/>
      <c r="DRH2" s="40"/>
      <c r="DRI2" s="40"/>
      <c r="DRJ2" s="40"/>
      <c r="DRK2" s="40"/>
      <c r="DRL2" s="40"/>
      <c r="DRM2" s="40"/>
      <c r="DRN2" s="40"/>
      <c r="DRO2" s="40"/>
      <c r="DRP2" s="40"/>
      <c r="DRQ2" s="40"/>
      <c r="DRR2" s="40"/>
      <c r="DRS2" s="40"/>
      <c r="DRT2" s="40"/>
      <c r="DRU2" s="40"/>
      <c r="DRV2" s="40"/>
      <c r="DRW2" s="40"/>
      <c r="DRX2" s="40"/>
      <c r="DRY2" s="40"/>
      <c r="DRZ2" s="40"/>
      <c r="DSA2" s="40"/>
      <c r="DSB2" s="40"/>
      <c r="DSC2" s="40"/>
      <c r="DSD2" s="40"/>
      <c r="DSE2" s="40"/>
      <c r="DSF2" s="40"/>
      <c r="DSG2" s="40"/>
      <c r="DSH2" s="40"/>
      <c r="DSI2" s="40"/>
      <c r="DSJ2" s="40"/>
      <c r="DSK2" s="40"/>
      <c r="DSL2" s="40"/>
      <c r="DSM2" s="40"/>
      <c r="DSN2" s="40"/>
      <c r="DSO2" s="40"/>
      <c r="DSP2" s="40"/>
      <c r="DSQ2" s="40"/>
      <c r="DSR2" s="40"/>
      <c r="DSS2" s="40"/>
      <c r="DST2" s="40"/>
      <c r="DSU2" s="40"/>
      <c r="DSV2" s="40"/>
      <c r="DSW2" s="40"/>
      <c r="DSX2" s="40"/>
      <c r="DSY2" s="40"/>
      <c r="DSZ2" s="40"/>
      <c r="DTA2" s="40"/>
      <c r="DTB2" s="40"/>
      <c r="DTC2" s="40"/>
      <c r="DTD2" s="40"/>
      <c r="DTE2" s="40"/>
      <c r="DTF2" s="40"/>
      <c r="DTG2" s="40"/>
      <c r="DTH2" s="40"/>
      <c r="DTI2" s="40"/>
      <c r="DTJ2" s="40"/>
      <c r="DTK2" s="40"/>
      <c r="DTL2" s="40"/>
      <c r="DTM2" s="40"/>
      <c r="DTN2" s="40"/>
      <c r="DTO2" s="40"/>
      <c r="DTP2" s="40"/>
      <c r="DTQ2" s="40"/>
      <c r="DTR2" s="40"/>
      <c r="DTS2" s="40"/>
      <c r="DTT2" s="40"/>
      <c r="DTU2" s="40"/>
      <c r="DTV2" s="40"/>
      <c r="DTW2" s="40"/>
      <c r="DTX2" s="40"/>
      <c r="DTY2" s="40"/>
      <c r="DTZ2" s="40"/>
      <c r="DUA2" s="40"/>
      <c r="DUB2" s="40"/>
      <c r="DUC2" s="40"/>
      <c r="DUD2" s="40"/>
      <c r="DUE2" s="40"/>
      <c r="DUF2" s="40"/>
      <c r="DUG2" s="40"/>
      <c r="DUH2" s="40"/>
      <c r="DUI2" s="40"/>
      <c r="DUJ2" s="40"/>
      <c r="DUK2" s="40"/>
      <c r="DUL2" s="40"/>
      <c r="DUM2" s="40"/>
      <c r="DUN2" s="40"/>
      <c r="DUO2" s="40"/>
      <c r="DUP2" s="40"/>
      <c r="DUQ2" s="40"/>
      <c r="DUR2" s="40"/>
      <c r="DUS2" s="40"/>
      <c r="DUT2" s="40"/>
      <c r="DUU2" s="40"/>
      <c r="DUV2" s="40"/>
      <c r="DUW2" s="40"/>
      <c r="DUX2" s="40"/>
      <c r="DUY2" s="40"/>
      <c r="DUZ2" s="40"/>
      <c r="DVA2" s="40"/>
      <c r="DVB2" s="40"/>
      <c r="DVC2" s="40"/>
      <c r="DVD2" s="40"/>
      <c r="DVE2" s="40"/>
      <c r="DVF2" s="40"/>
      <c r="DVG2" s="40"/>
      <c r="DVH2" s="40"/>
      <c r="DVI2" s="40"/>
      <c r="DVJ2" s="40"/>
      <c r="DVK2" s="40"/>
      <c r="DVL2" s="40"/>
      <c r="DVM2" s="40"/>
      <c r="DVN2" s="40"/>
      <c r="DVO2" s="40"/>
      <c r="DVP2" s="40"/>
      <c r="DVQ2" s="40"/>
      <c r="DVR2" s="40"/>
      <c r="DVS2" s="40"/>
      <c r="DVT2" s="40"/>
      <c r="DVU2" s="40"/>
      <c r="DVV2" s="40"/>
      <c r="DVW2" s="40"/>
      <c r="DVX2" s="40"/>
      <c r="DVY2" s="40"/>
      <c r="DVZ2" s="40"/>
      <c r="DWA2" s="40"/>
      <c r="DWB2" s="40"/>
      <c r="DWC2" s="40"/>
      <c r="DWD2" s="40"/>
      <c r="DWE2" s="40"/>
      <c r="DWF2" s="40"/>
      <c r="DWG2" s="40"/>
      <c r="DWH2" s="40"/>
      <c r="DWI2" s="40"/>
      <c r="DWJ2" s="40"/>
      <c r="DWK2" s="40"/>
      <c r="DWL2" s="40"/>
      <c r="DWM2" s="40"/>
      <c r="DWN2" s="40"/>
      <c r="DWO2" s="40"/>
      <c r="DWP2" s="40"/>
      <c r="DWQ2" s="40"/>
      <c r="DWR2" s="40"/>
      <c r="DWS2" s="40"/>
      <c r="DWT2" s="40"/>
      <c r="DWU2" s="40"/>
      <c r="DWV2" s="40"/>
      <c r="DWW2" s="40"/>
      <c r="DWX2" s="40"/>
      <c r="DWY2" s="40"/>
      <c r="DWZ2" s="40"/>
      <c r="DXA2" s="40"/>
      <c r="DXB2" s="40"/>
      <c r="DXC2" s="40"/>
      <c r="DXD2" s="40"/>
      <c r="DXE2" s="40"/>
      <c r="DXF2" s="40"/>
      <c r="DXG2" s="40"/>
      <c r="DXH2" s="40"/>
      <c r="DXI2" s="40"/>
      <c r="DXJ2" s="40"/>
      <c r="DXK2" s="40"/>
      <c r="DXL2" s="40"/>
      <c r="DXM2" s="40"/>
      <c r="DXN2" s="40"/>
      <c r="DXO2" s="40"/>
      <c r="DXP2" s="40"/>
      <c r="DXQ2" s="40"/>
      <c r="DXR2" s="40"/>
      <c r="DXS2" s="40"/>
      <c r="DXT2" s="40"/>
      <c r="DXU2" s="40"/>
      <c r="DXV2" s="40"/>
      <c r="DXW2" s="40"/>
      <c r="DXX2" s="40"/>
      <c r="DXY2" s="40"/>
      <c r="DXZ2" s="40"/>
      <c r="DYA2" s="40"/>
      <c r="DYB2" s="40"/>
      <c r="DYC2" s="40"/>
      <c r="DYD2" s="40"/>
      <c r="DYE2" s="40"/>
      <c r="DYF2" s="40"/>
      <c r="DYG2" s="40"/>
      <c r="DYH2" s="40"/>
      <c r="DYI2" s="40"/>
      <c r="DYJ2" s="40"/>
      <c r="DYK2" s="40"/>
      <c r="DYL2" s="40"/>
      <c r="DYM2" s="40"/>
      <c r="DYN2" s="40"/>
      <c r="DYO2" s="40"/>
      <c r="DYP2" s="40"/>
      <c r="DYQ2" s="40"/>
      <c r="DYR2" s="40"/>
      <c r="DYS2" s="40"/>
      <c r="DYT2" s="40"/>
      <c r="DYU2" s="40"/>
      <c r="DYV2" s="40"/>
      <c r="DYW2" s="40"/>
      <c r="DYX2" s="40"/>
      <c r="DYY2" s="40"/>
      <c r="DYZ2" s="40"/>
      <c r="DZA2" s="40"/>
      <c r="DZB2" s="40"/>
      <c r="DZC2" s="40"/>
      <c r="DZD2" s="40"/>
      <c r="DZE2" s="40"/>
      <c r="DZF2" s="40"/>
      <c r="DZG2" s="40"/>
      <c r="DZH2" s="40"/>
      <c r="DZI2" s="40"/>
      <c r="DZJ2" s="40"/>
      <c r="DZK2" s="40"/>
      <c r="DZL2" s="40"/>
      <c r="DZM2" s="40"/>
      <c r="DZN2" s="40"/>
      <c r="DZO2" s="40"/>
      <c r="DZP2" s="40"/>
      <c r="DZQ2" s="40"/>
      <c r="DZR2" s="40"/>
      <c r="DZS2" s="40"/>
      <c r="DZT2" s="40"/>
      <c r="DZU2" s="40"/>
      <c r="DZV2" s="40"/>
      <c r="DZW2" s="40"/>
      <c r="DZX2" s="40"/>
      <c r="DZY2" s="40"/>
      <c r="DZZ2" s="40"/>
      <c r="EAA2" s="40"/>
      <c r="EAB2" s="40"/>
      <c r="EAC2" s="40"/>
      <c r="EAD2" s="40"/>
      <c r="EAE2" s="40"/>
      <c r="EAF2" s="40"/>
      <c r="EAG2" s="40"/>
      <c r="EAH2" s="40"/>
      <c r="EAI2" s="40"/>
      <c r="EAJ2" s="40"/>
      <c r="EAK2" s="40"/>
      <c r="EAL2" s="40"/>
      <c r="EAM2" s="40"/>
      <c r="EAN2" s="40"/>
      <c r="EAO2" s="40"/>
      <c r="EAP2" s="40"/>
      <c r="EAQ2" s="40"/>
      <c r="EAR2" s="40"/>
      <c r="EAS2" s="40"/>
      <c r="EAT2" s="40"/>
      <c r="EAU2" s="40"/>
      <c r="EAV2" s="40"/>
      <c r="EAW2" s="40"/>
      <c r="EAX2" s="40"/>
      <c r="EAY2" s="40"/>
      <c r="EAZ2" s="40"/>
      <c r="EBA2" s="40"/>
      <c r="EBB2" s="40"/>
      <c r="EBC2" s="40"/>
      <c r="EBD2" s="40"/>
      <c r="EBE2" s="40"/>
      <c r="EBF2" s="40"/>
      <c r="EBG2" s="40"/>
      <c r="EBH2" s="40"/>
      <c r="EBI2" s="40"/>
      <c r="EBJ2" s="40"/>
      <c r="EBK2" s="40"/>
      <c r="EBL2" s="40"/>
      <c r="EBM2" s="40"/>
      <c r="EBN2" s="40"/>
      <c r="EBO2" s="40"/>
      <c r="EBP2" s="40"/>
      <c r="EBQ2" s="40"/>
      <c r="EBR2" s="40"/>
      <c r="EBS2" s="40"/>
      <c r="EBT2" s="40"/>
      <c r="EBU2" s="40"/>
      <c r="EBV2" s="40"/>
      <c r="EBW2" s="40"/>
      <c r="EBX2" s="40"/>
      <c r="EBY2" s="40"/>
      <c r="EBZ2" s="40"/>
      <c r="ECA2" s="40"/>
      <c r="ECB2" s="40"/>
      <c r="ECC2" s="40"/>
      <c r="ECD2" s="40"/>
      <c r="ECE2" s="40"/>
      <c r="ECF2" s="40"/>
      <c r="ECG2" s="40"/>
      <c r="ECH2" s="40"/>
      <c r="ECI2" s="40"/>
      <c r="ECJ2" s="40"/>
      <c r="ECK2" s="40"/>
      <c r="ECL2" s="40"/>
      <c r="ECM2" s="40"/>
      <c r="ECN2" s="40"/>
      <c r="ECO2" s="40"/>
      <c r="ECP2" s="40"/>
      <c r="ECQ2" s="40"/>
      <c r="ECR2" s="40"/>
      <c r="ECS2" s="40"/>
      <c r="ECT2" s="40"/>
      <c r="ECU2" s="40"/>
      <c r="ECV2" s="40"/>
      <c r="ECW2" s="40"/>
      <c r="ECX2" s="40"/>
      <c r="ECY2" s="40"/>
      <c r="ECZ2" s="40"/>
      <c r="EDA2" s="40"/>
      <c r="EDB2" s="40"/>
      <c r="EDC2" s="40"/>
      <c r="EDD2" s="40"/>
      <c r="EDE2" s="40"/>
      <c r="EDF2" s="40"/>
      <c r="EDG2" s="40"/>
      <c r="EDH2" s="40"/>
      <c r="EDI2" s="40"/>
      <c r="EDJ2" s="40"/>
      <c r="EDK2" s="40"/>
      <c r="EDL2" s="40"/>
      <c r="EDM2" s="40"/>
      <c r="EDN2" s="40"/>
      <c r="EDO2" s="40"/>
      <c r="EDP2" s="40"/>
      <c r="EDQ2" s="40"/>
      <c r="EDR2" s="40"/>
      <c r="EDS2" s="40"/>
      <c r="EDT2" s="40"/>
      <c r="EDU2" s="40"/>
      <c r="EDV2" s="40"/>
      <c r="EDW2" s="40"/>
      <c r="EDX2" s="40"/>
      <c r="EDY2" s="40"/>
      <c r="EDZ2" s="40"/>
      <c r="EEA2" s="40"/>
      <c r="EEB2" s="40"/>
      <c r="EEC2" s="40"/>
      <c r="EED2" s="40"/>
      <c r="EEE2" s="40"/>
      <c r="EEF2" s="40"/>
      <c r="EEG2" s="40"/>
      <c r="EEH2" s="40"/>
      <c r="EEI2" s="40"/>
      <c r="EEJ2" s="40"/>
      <c r="EEK2" s="40"/>
      <c r="EEL2" s="40"/>
      <c r="EEM2" s="40"/>
      <c r="EEN2" s="40"/>
      <c r="EEO2" s="40"/>
      <c r="EEP2" s="40"/>
      <c r="EEQ2" s="40"/>
      <c r="EER2" s="40"/>
      <c r="EES2" s="40"/>
      <c r="EET2" s="40"/>
      <c r="EEU2" s="40"/>
      <c r="EEV2" s="40"/>
      <c r="EEW2" s="40"/>
      <c r="EEX2" s="40"/>
      <c r="EEY2" s="40"/>
      <c r="EEZ2" s="40"/>
      <c r="EFA2" s="40"/>
      <c r="EFB2" s="40"/>
      <c r="EFC2" s="40"/>
      <c r="EFD2" s="40"/>
      <c r="EFE2" s="40"/>
      <c r="EFF2" s="40"/>
      <c r="EFG2" s="40"/>
      <c r="EFH2" s="40"/>
      <c r="EFI2" s="40"/>
      <c r="EFJ2" s="40"/>
      <c r="EFK2" s="40"/>
      <c r="EFL2" s="40"/>
      <c r="EFM2" s="40"/>
      <c r="EFN2" s="40"/>
      <c r="EFO2" s="40"/>
      <c r="EFP2" s="40"/>
      <c r="EFQ2" s="40"/>
      <c r="EFR2" s="40"/>
      <c r="EFS2" s="40"/>
      <c r="EFT2" s="40"/>
      <c r="EFU2" s="40"/>
      <c r="EFV2" s="40"/>
      <c r="EFW2" s="40"/>
      <c r="EFX2" s="40"/>
      <c r="EFY2" s="40"/>
      <c r="EFZ2" s="40"/>
      <c r="EGA2" s="40"/>
      <c r="EGB2" s="40"/>
      <c r="EGC2" s="40"/>
      <c r="EGD2" s="40"/>
      <c r="EGE2" s="40"/>
      <c r="EGF2" s="40"/>
      <c r="EGG2" s="40"/>
      <c r="EGH2" s="40"/>
      <c r="EGI2" s="40"/>
      <c r="EGJ2" s="40"/>
      <c r="EGK2" s="40"/>
      <c r="EGL2" s="40"/>
      <c r="EGM2" s="40"/>
      <c r="EGN2" s="40"/>
      <c r="EGO2" s="40"/>
      <c r="EGP2" s="40"/>
      <c r="EGQ2" s="40"/>
      <c r="EGR2" s="40"/>
      <c r="EGS2" s="40"/>
      <c r="EGT2" s="40"/>
      <c r="EGU2" s="40"/>
      <c r="EGV2" s="40"/>
      <c r="EGW2" s="40"/>
      <c r="EGX2" s="40"/>
      <c r="EGY2" s="40"/>
      <c r="EGZ2" s="40"/>
      <c r="EHA2" s="40"/>
      <c r="EHB2" s="40"/>
      <c r="EHC2" s="40"/>
      <c r="EHD2" s="40"/>
      <c r="EHE2" s="40"/>
      <c r="EHF2" s="40"/>
      <c r="EHG2" s="40"/>
      <c r="EHH2" s="40"/>
      <c r="EHI2" s="40"/>
      <c r="EHJ2" s="40"/>
      <c r="EHK2" s="40"/>
      <c r="EHL2" s="40"/>
      <c r="EHM2" s="40"/>
      <c r="EHN2" s="40"/>
      <c r="EHO2" s="40"/>
      <c r="EHP2" s="40"/>
      <c r="EHQ2" s="40"/>
      <c r="EHR2" s="40"/>
      <c r="EHS2" s="40"/>
      <c r="EHT2" s="40"/>
      <c r="EHU2" s="40"/>
      <c r="EHV2" s="40"/>
      <c r="EHW2" s="40"/>
      <c r="EHX2" s="40"/>
      <c r="EHY2" s="40"/>
      <c r="EHZ2" s="40"/>
      <c r="EIA2" s="40"/>
      <c r="EIB2" s="40"/>
      <c r="EIC2" s="40"/>
      <c r="EID2" s="40"/>
      <c r="EIE2" s="40"/>
      <c r="EIF2" s="40"/>
      <c r="EIG2" s="40"/>
      <c r="EIH2" s="40"/>
      <c r="EII2" s="40"/>
      <c r="EIJ2" s="40"/>
      <c r="EIK2" s="40"/>
      <c r="EIL2" s="40"/>
      <c r="EIM2" s="40"/>
      <c r="EIN2" s="40"/>
      <c r="EIO2" s="40"/>
      <c r="EIP2" s="40"/>
      <c r="EIQ2" s="40"/>
      <c r="EIR2" s="40"/>
      <c r="EIS2" s="40"/>
      <c r="EIT2" s="40"/>
      <c r="EIU2" s="40"/>
      <c r="EIV2" s="40"/>
      <c r="EIW2" s="40"/>
      <c r="EIX2" s="40"/>
      <c r="EIY2" s="40"/>
      <c r="EIZ2" s="40"/>
      <c r="EJA2" s="40"/>
      <c r="EJB2" s="40"/>
      <c r="EJC2" s="40"/>
      <c r="EJD2" s="40"/>
      <c r="EJE2" s="40"/>
      <c r="EJF2" s="40"/>
      <c r="EJG2" s="40"/>
      <c r="EJH2" s="40"/>
      <c r="EJI2" s="40"/>
      <c r="EJJ2" s="40"/>
      <c r="EJK2" s="40"/>
      <c r="EJL2" s="40"/>
      <c r="EJM2" s="40"/>
      <c r="EJN2" s="40"/>
      <c r="EJO2" s="40"/>
      <c r="EJP2" s="40"/>
      <c r="EJQ2" s="40"/>
      <c r="EJR2" s="40"/>
      <c r="EJS2" s="40"/>
      <c r="EJT2" s="40"/>
      <c r="EJU2" s="40"/>
      <c r="EJV2" s="40"/>
      <c r="EJW2" s="40"/>
      <c r="EJX2" s="40"/>
      <c r="EJY2" s="40"/>
      <c r="EJZ2" s="40"/>
      <c r="EKA2" s="40"/>
      <c r="EKB2" s="40"/>
      <c r="EKC2" s="40"/>
      <c r="EKD2" s="40"/>
      <c r="EKE2" s="40"/>
      <c r="EKF2" s="40"/>
      <c r="EKG2" s="40"/>
      <c r="EKH2" s="40"/>
      <c r="EKI2" s="40"/>
      <c r="EKJ2" s="40"/>
      <c r="EKK2" s="40"/>
      <c r="EKL2" s="40"/>
      <c r="EKM2" s="40"/>
      <c r="EKN2" s="40"/>
      <c r="EKO2" s="40"/>
      <c r="EKP2" s="40"/>
      <c r="EKQ2" s="40"/>
      <c r="EKR2" s="40"/>
      <c r="EKS2" s="40"/>
      <c r="EKT2" s="40"/>
      <c r="EKU2" s="40"/>
      <c r="EKV2" s="40"/>
      <c r="EKW2" s="40"/>
      <c r="EKX2" s="40"/>
      <c r="EKY2" s="40"/>
      <c r="EKZ2" s="40"/>
      <c r="ELA2" s="40"/>
      <c r="ELB2" s="40"/>
      <c r="ELC2" s="40"/>
      <c r="ELD2" s="40"/>
      <c r="ELE2" s="40"/>
      <c r="ELF2" s="40"/>
      <c r="ELG2" s="40"/>
      <c r="ELH2" s="40"/>
      <c r="ELI2" s="40"/>
      <c r="ELJ2" s="40"/>
      <c r="ELK2" s="40"/>
      <c r="ELL2" s="40"/>
      <c r="ELM2" s="40"/>
      <c r="ELN2" s="40"/>
      <c r="ELO2" s="40"/>
      <c r="ELP2" s="40"/>
      <c r="ELQ2" s="40"/>
      <c r="ELR2" s="40"/>
      <c r="ELS2" s="40"/>
      <c r="ELT2" s="40"/>
      <c r="ELU2" s="40"/>
      <c r="ELV2" s="40"/>
      <c r="ELW2" s="40"/>
      <c r="ELX2" s="40"/>
      <c r="ELY2" s="40"/>
      <c r="ELZ2" s="40"/>
      <c r="EMA2" s="40"/>
      <c r="EMB2" s="40"/>
      <c r="EMC2" s="40"/>
      <c r="EMD2" s="40"/>
      <c r="EME2" s="40"/>
      <c r="EMF2" s="40"/>
      <c r="EMG2" s="40"/>
      <c r="EMH2" s="40"/>
      <c r="EMI2" s="40"/>
      <c r="EMJ2" s="40"/>
      <c r="EMK2" s="40"/>
      <c r="EML2" s="40"/>
      <c r="EMM2" s="40"/>
      <c r="EMN2" s="40"/>
      <c r="EMO2" s="40"/>
      <c r="EMP2" s="40"/>
      <c r="EMQ2" s="40"/>
      <c r="EMR2" s="40"/>
      <c r="EMS2" s="40"/>
      <c r="EMT2" s="40"/>
      <c r="EMU2" s="40"/>
      <c r="EMV2" s="40"/>
      <c r="EMW2" s="40"/>
      <c r="EMX2" s="40"/>
      <c r="EMY2" s="40"/>
      <c r="EMZ2" s="40"/>
      <c r="ENA2" s="40"/>
      <c r="ENB2" s="40"/>
      <c r="ENC2" s="40"/>
      <c r="END2" s="40"/>
      <c r="ENE2" s="40"/>
      <c r="ENF2" s="40"/>
      <c r="ENG2" s="40"/>
      <c r="ENH2" s="40"/>
      <c r="ENI2" s="40"/>
      <c r="ENJ2" s="40"/>
      <c r="ENK2" s="40"/>
      <c r="ENL2" s="40"/>
      <c r="ENM2" s="40"/>
      <c r="ENN2" s="40"/>
      <c r="ENO2" s="40"/>
      <c r="ENP2" s="40"/>
      <c r="ENQ2" s="40"/>
      <c r="ENR2" s="40"/>
      <c r="ENS2" s="40"/>
      <c r="ENT2" s="40"/>
      <c r="ENU2" s="40"/>
      <c r="ENV2" s="40"/>
      <c r="ENW2" s="40"/>
      <c r="ENX2" s="40"/>
      <c r="ENY2" s="40"/>
      <c r="ENZ2" s="40"/>
      <c r="EOA2" s="40"/>
      <c r="EOB2" s="40"/>
      <c r="EOC2" s="40"/>
      <c r="EOD2" s="40"/>
      <c r="EOE2" s="40"/>
      <c r="EOF2" s="40"/>
      <c r="EOG2" s="40"/>
      <c r="EOH2" s="40"/>
      <c r="EOI2" s="40"/>
      <c r="EOJ2" s="40"/>
      <c r="EOK2" s="40"/>
      <c r="EOL2" s="40"/>
      <c r="EOM2" s="40"/>
      <c r="EON2" s="40"/>
      <c r="EOO2" s="40"/>
      <c r="EOP2" s="40"/>
      <c r="EOQ2" s="40"/>
      <c r="EOR2" s="40"/>
      <c r="EOS2" s="40"/>
      <c r="EOT2" s="40"/>
      <c r="EOU2" s="40"/>
      <c r="EOV2" s="40"/>
      <c r="EOW2" s="40"/>
      <c r="EOX2" s="40"/>
      <c r="EOY2" s="40"/>
      <c r="EOZ2" s="40"/>
      <c r="EPA2" s="40"/>
      <c r="EPB2" s="40"/>
      <c r="EPC2" s="40"/>
      <c r="EPD2" s="40"/>
      <c r="EPE2" s="40"/>
      <c r="EPF2" s="40"/>
      <c r="EPG2" s="40"/>
      <c r="EPH2" s="40"/>
      <c r="EPI2" s="40"/>
      <c r="EPJ2" s="40"/>
      <c r="EPK2" s="40"/>
      <c r="EPL2" s="40"/>
      <c r="EPM2" s="40"/>
      <c r="EPN2" s="40"/>
      <c r="EPO2" s="40"/>
      <c r="EPP2" s="40"/>
      <c r="EPQ2" s="40"/>
      <c r="EPR2" s="40"/>
      <c r="EPS2" s="40"/>
      <c r="EPT2" s="40"/>
      <c r="EPU2" s="40"/>
      <c r="EPV2" s="40"/>
      <c r="EPW2" s="40"/>
      <c r="EPX2" s="40"/>
      <c r="EPY2" s="40"/>
      <c r="EPZ2" s="40"/>
      <c r="EQA2" s="40"/>
      <c r="EQB2" s="40"/>
      <c r="EQC2" s="40"/>
      <c r="EQD2" s="40"/>
      <c r="EQE2" s="40"/>
      <c r="EQF2" s="40"/>
      <c r="EQG2" s="40"/>
      <c r="EQH2" s="40"/>
      <c r="EQI2" s="40"/>
      <c r="EQJ2" s="40"/>
      <c r="EQK2" s="40"/>
      <c r="EQL2" s="40"/>
      <c r="EQM2" s="40"/>
      <c r="EQN2" s="40"/>
      <c r="EQO2" s="40"/>
      <c r="EQP2" s="40"/>
      <c r="EQQ2" s="40"/>
      <c r="EQR2" s="40"/>
      <c r="EQS2" s="40"/>
      <c r="EQT2" s="40"/>
      <c r="EQU2" s="40"/>
      <c r="EQV2" s="40"/>
      <c r="EQW2" s="40"/>
      <c r="EQX2" s="40"/>
      <c r="EQY2" s="40"/>
      <c r="EQZ2" s="40"/>
      <c r="ERA2" s="40"/>
      <c r="ERB2" s="40"/>
      <c r="ERC2" s="40"/>
      <c r="ERD2" s="40"/>
      <c r="ERE2" s="40"/>
      <c r="ERF2" s="40"/>
      <c r="ERG2" s="40"/>
      <c r="ERH2" s="40"/>
      <c r="ERI2" s="40"/>
      <c r="ERJ2" s="40"/>
      <c r="ERK2" s="40"/>
      <c r="ERL2" s="40"/>
      <c r="ERM2" s="40"/>
      <c r="ERN2" s="40"/>
      <c r="ERO2" s="40"/>
      <c r="ERP2" s="40"/>
      <c r="ERQ2" s="40"/>
      <c r="ERR2" s="40"/>
      <c r="ERS2" s="40"/>
      <c r="ERT2" s="40"/>
      <c r="ERU2" s="40"/>
      <c r="ERV2" s="40"/>
      <c r="ERW2" s="40"/>
      <c r="ERX2" s="40"/>
      <c r="ERY2" s="40"/>
      <c r="ERZ2" s="40"/>
      <c r="ESA2" s="40"/>
      <c r="ESB2" s="40"/>
      <c r="ESC2" s="40"/>
      <c r="ESD2" s="40"/>
      <c r="ESE2" s="40"/>
      <c r="ESF2" s="40"/>
      <c r="ESG2" s="40"/>
      <c r="ESH2" s="40"/>
      <c r="ESI2" s="40"/>
      <c r="ESJ2" s="40"/>
      <c r="ESK2" s="40"/>
      <c r="ESL2" s="40"/>
      <c r="ESM2" s="40"/>
      <c r="ESN2" s="40"/>
      <c r="ESO2" s="40"/>
      <c r="ESP2" s="40"/>
      <c r="ESQ2" s="40"/>
      <c r="ESR2" s="40"/>
      <c r="ESS2" s="40"/>
      <c r="EST2" s="40"/>
      <c r="ESU2" s="40"/>
      <c r="ESV2" s="40"/>
      <c r="ESW2" s="40"/>
      <c r="ESX2" s="40"/>
      <c r="ESY2" s="40"/>
      <c r="ESZ2" s="40"/>
      <c r="ETA2" s="40"/>
      <c r="ETB2" s="40"/>
      <c r="ETC2" s="40"/>
      <c r="ETD2" s="40"/>
      <c r="ETE2" s="40"/>
      <c r="ETF2" s="40"/>
      <c r="ETG2" s="40"/>
      <c r="ETH2" s="40"/>
      <c r="ETI2" s="40"/>
      <c r="ETJ2" s="40"/>
      <c r="ETK2" s="40"/>
      <c r="ETL2" s="40"/>
      <c r="ETM2" s="40"/>
      <c r="ETN2" s="40"/>
      <c r="ETO2" s="40"/>
      <c r="ETP2" s="40"/>
      <c r="ETQ2" s="40"/>
      <c r="ETR2" s="40"/>
      <c r="ETS2" s="40"/>
      <c r="ETT2" s="40"/>
      <c r="ETU2" s="40"/>
      <c r="ETV2" s="40"/>
      <c r="ETW2" s="40"/>
      <c r="ETX2" s="40"/>
      <c r="ETY2" s="40"/>
      <c r="ETZ2" s="40"/>
      <c r="EUA2" s="40"/>
      <c r="EUB2" s="40"/>
      <c r="EUC2" s="40"/>
      <c r="EUD2" s="40"/>
      <c r="EUE2" s="40"/>
      <c r="EUF2" s="40"/>
      <c r="EUG2" s="40"/>
      <c r="EUH2" s="40"/>
      <c r="EUI2" s="40"/>
      <c r="EUJ2" s="40"/>
      <c r="EUK2" s="40"/>
      <c r="EUL2" s="40"/>
      <c r="EUM2" s="40"/>
      <c r="EUN2" s="40"/>
      <c r="EUO2" s="40"/>
      <c r="EUP2" s="40"/>
      <c r="EUQ2" s="40"/>
      <c r="EUR2" s="40"/>
      <c r="EUS2" s="40"/>
      <c r="EUT2" s="40"/>
      <c r="EUU2" s="40"/>
      <c r="EUV2" s="40"/>
      <c r="EUW2" s="40"/>
      <c r="EUX2" s="40"/>
      <c r="EUY2" s="40"/>
      <c r="EUZ2" s="40"/>
      <c r="EVA2" s="40"/>
      <c r="EVB2" s="40"/>
      <c r="EVC2" s="40"/>
      <c r="EVD2" s="40"/>
      <c r="EVE2" s="40"/>
      <c r="EVF2" s="40"/>
      <c r="EVG2" s="40"/>
      <c r="EVH2" s="40"/>
      <c r="EVI2" s="40"/>
      <c r="EVJ2" s="40"/>
      <c r="EVK2" s="40"/>
      <c r="EVL2" s="40"/>
      <c r="EVM2" s="40"/>
      <c r="EVN2" s="40"/>
      <c r="EVO2" s="40"/>
      <c r="EVP2" s="40"/>
      <c r="EVQ2" s="40"/>
      <c r="EVR2" s="40"/>
      <c r="EVS2" s="40"/>
      <c r="EVT2" s="40"/>
      <c r="EVU2" s="40"/>
      <c r="EVV2" s="40"/>
      <c r="EVW2" s="40"/>
      <c r="EVX2" s="40"/>
      <c r="EVY2" s="40"/>
      <c r="EVZ2" s="40"/>
      <c r="EWA2" s="40"/>
      <c r="EWB2" s="40"/>
      <c r="EWC2" s="40"/>
      <c r="EWD2" s="40"/>
      <c r="EWE2" s="40"/>
      <c r="EWF2" s="40"/>
      <c r="EWG2" s="40"/>
      <c r="EWH2" s="40"/>
      <c r="EWI2" s="40"/>
      <c r="EWJ2" s="40"/>
      <c r="EWK2" s="40"/>
      <c r="EWL2" s="40"/>
      <c r="EWM2" s="40"/>
      <c r="EWN2" s="40"/>
      <c r="EWO2" s="40"/>
      <c r="EWP2" s="40"/>
      <c r="EWQ2" s="40"/>
      <c r="EWR2" s="40"/>
      <c r="EWS2" s="40"/>
      <c r="EWT2" s="40"/>
      <c r="EWU2" s="40"/>
      <c r="EWV2" s="40"/>
      <c r="EWW2" s="40"/>
      <c r="EWX2" s="40"/>
      <c r="EWY2" s="40"/>
      <c r="EWZ2" s="40"/>
      <c r="EXA2" s="40"/>
      <c r="EXB2" s="40"/>
      <c r="EXC2" s="40"/>
      <c r="EXD2" s="40"/>
      <c r="EXE2" s="40"/>
      <c r="EXF2" s="40"/>
      <c r="EXG2" s="40"/>
      <c r="EXH2" s="40"/>
      <c r="EXI2" s="40"/>
      <c r="EXJ2" s="40"/>
      <c r="EXK2" s="40"/>
      <c r="EXL2" s="40"/>
      <c r="EXM2" s="40"/>
      <c r="EXN2" s="40"/>
      <c r="EXO2" s="40"/>
      <c r="EXP2" s="40"/>
      <c r="EXQ2" s="40"/>
      <c r="EXR2" s="40"/>
      <c r="EXS2" s="40"/>
      <c r="EXT2" s="40"/>
      <c r="EXU2" s="40"/>
      <c r="EXV2" s="40"/>
      <c r="EXW2" s="40"/>
      <c r="EXX2" s="40"/>
      <c r="EXY2" s="40"/>
      <c r="EXZ2" s="40"/>
      <c r="EYA2" s="40"/>
      <c r="EYB2" s="40"/>
      <c r="EYC2" s="40"/>
      <c r="EYD2" s="40"/>
      <c r="EYE2" s="40"/>
      <c r="EYF2" s="40"/>
      <c r="EYG2" s="40"/>
      <c r="EYH2" s="40"/>
      <c r="EYI2" s="40"/>
      <c r="EYJ2" s="40"/>
      <c r="EYK2" s="40"/>
      <c r="EYL2" s="40"/>
      <c r="EYM2" s="40"/>
      <c r="EYN2" s="40"/>
      <c r="EYO2" s="40"/>
      <c r="EYP2" s="40"/>
      <c r="EYQ2" s="40"/>
      <c r="EYR2" s="40"/>
      <c r="EYS2" s="40"/>
      <c r="EYT2" s="40"/>
      <c r="EYU2" s="40"/>
      <c r="EYV2" s="40"/>
      <c r="EYW2" s="40"/>
      <c r="EYX2" s="40"/>
      <c r="EYY2" s="40"/>
      <c r="EYZ2" s="40"/>
      <c r="EZA2" s="40"/>
      <c r="EZB2" s="40"/>
      <c r="EZC2" s="40"/>
      <c r="EZD2" s="40"/>
      <c r="EZE2" s="40"/>
      <c r="EZF2" s="40"/>
      <c r="EZG2" s="40"/>
      <c r="EZH2" s="40"/>
      <c r="EZI2" s="40"/>
      <c r="EZJ2" s="40"/>
      <c r="EZK2" s="40"/>
      <c r="EZL2" s="40"/>
      <c r="EZM2" s="40"/>
      <c r="EZN2" s="40"/>
      <c r="EZO2" s="40"/>
      <c r="EZP2" s="40"/>
      <c r="EZQ2" s="40"/>
      <c r="EZR2" s="40"/>
      <c r="EZS2" s="40"/>
      <c r="EZT2" s="40"/>
      <c r="EZU2" s="40"/>
      <c r="EZV2" s="40"/>
      <c r="EZW2" s="40"/>
      <c r="EZX2" s="40"/>
      <c r="EZY2" s="40"/>
      <c r="EZZ2" s="40"/>
      <c r="FAA2" s="40"/>
      <c r="FAB2" s="40"/>
      <c r="FAC2" s="40"/>
      <c r="FAD2" s="40"/>
      <c r="FAE2" s="40"/>
      <c r="FAF2" s="40"/>
      <c r="FAG2" s="40"/>
      <c r="FAH2" s="40"/>
      <c r="FAI2" s="40"/>
      <c r="FAJ2" s="40"/>
      <c r="FAK2" s="40"/>
      <c r="FAL2" s="40"/>
      <c r="FAM2" s="40"/>
      <c r="FAN2" s="40"/>
      <c r="FAO2" s="40"/>
      <c r="FAP2" s="40"/>
      <c r="FAQ2" s="40"/>
      <c r="FAR2" s="40"/>
      <c r="FAS2" s="40"/>
      <c r="FAT2" s="40"/>
      <c r="FAU2" s="40"/>
      <c r="FAV2" s="40"/>
      <c r="FAW2" s="40"/>
      <c r="FAX2" s="40"/>
      <c r="FAY2" s="40"/>
      <c r="FAZ2" s="40"/>
      <c r="FBA2" s="40"/>
      <c r="FBB2" s="40"/>
      <c r="FBC2" s="40"/>
      <c r="FBD2" s="40"/>
      <c r="FBE2" s="40"/>
      <c r="FBF2" s="40"/>
      <c r="FBG2" s="40"/>
      <c r="FBH2" s="40"/>
      <c r="FBI2" s="40"/>
      <c r="FBJ2" s="40"/>
      <c r="FBK2" s="40"/>
      <c r="FBL2" s="40"/>
      <c r="FBM2" s="40"/>
      <c r="FBN2" s="40"/>
      <c r="FBO2" s="40"/>
      <c r="FBP2" s="40"/>
      <c r="FBQ2" s="40"/>
      <c r="FBR2" s="40"/>
      <c r="FBS2" s="40"/>
      <c r="FBT2" s="40"/>
      <c r="FBU2" s="40"/>
      <c r="FBV2" s="40"/>
      <c r="FBW2" s="40"/>
      <c r="FBX2" s="40"/>
      <c r="FBY2" s="40"/>
      <c r="FBZ2" s="40"/>
      <c r="FCA2" s="40"/>
      <c r="FCB2" s="40"/>
      <c r="FCC2" s="40"/>
      <c r="FCD2" s="40"/>
      <c r="FCE2" s="40"/>
      <c r="FCF2" s="40"/>
      <c r="FCG2" s="40"/>
      <c r="FCH2" s="40"/>
      <c r="FCI2" s="40"/>
      <c r="FCJ2" s="40"/>
      <c r="FCK2" s="40"/>
      <c r="FCL2" s="40"/>
      <c r="FCM2" s="40"/>
      <c r="FCN2" s="40"/>
      <c r="FCO2" s="40"/>
      <c r="FCP2" s="40"/>
      <c r="FCQ2" s="40"/>
      <c r="FCR2" s="40"/>
      <c r="FCS2" s="40"/>
      <c r="FCT2" s="40"/>
      <c r="FCU2" s="40"/>
      <c r="FCV2" s="40"/>
      <c r="FCW2" s="40"/>
      <c r="FCX2" s="40"/>
      <c r="FCY2" s="40"/>
      <c r="FCZ2" s="40"/>
      <c r="FDA2" s="40"/>
      <c r="FDB2" s="40"/>
      <c r="FDC2" s="40"/>
      <c r="FDD2" s="40"/>
      <c r="FDE2" s="40"/>
      <c r="FDF2" s="40"/>
      <c r="FDG2" s="40"/>
      <c r="FDH2" s="40"/>
      <c r="FDI2" s="40"/>
      <c r="FDJ2" s="40"/>
      <c r="FDK2" s="40"/>
      <c r="FDL2" s="40"/>
      <c r="FDM2" s="40"/>
      <c r="FDN2" s="40"/>
      <c r="FDO2" s="40"/>
      <c r="FDP2" s="40"/>
      <c r="FDQ2" s="40"/>
      <c r="FDR2" s="40"/>
      <c r="FDS2" s="40"/>
      <c r="FDT2" s="40"/>
      <c r="FDU2" s="40"/>
      <c r="FDV2" s="40"/>
      <c r="FDW2" s="40"/>
      <c r="FDX2" s="40"/>
      <c r="FDY2" s="40"/>
      <c r="FDZ2" s="40"/>
      <c r="FEA2" s="40"/>
      <c r="FEB2" s="40"/>
      <c r="FEC2" s="40"/>
      <c r="FED2" s="40"/>
      <c r="FEE2" s="40"/>
      <c r="FEF2" s="40"/>
      <c r="FEG2" s="40"/>
      <c r="FEH2" s="40"/>
      <c r="FEI2" s="40"/>
      <c r="FEJ2" s="40"/>
      <c r="FEK2" s="40"/>
      <c r="FEL2" s="40"/>
      <c r="FEM2" s="40"/>
      <c r="FEN2" s="40"/>
      <c r="FEO2" s="40"/>
      <c r="FEP2" s="40"/>
      <c r="FEQ2" s="40"/>
      <c r="FER2" s="40"/>
      <c r="FES2" s="40"/>
      <c r="FET2" s="40"/>
      <c r="FEU2" s="40"/>
      <c r="FEV2" s="40"/>
      <c r="FEW2" s="40"/>
      <c r="FEX2" s="40"/>
      <c r="FEY2" s="40"/>
      <c r="FEZ2" s="40"/>
      <c r="FFA2" s="40"/>
      <c r="FFB2" s="40"/>
      <c r="FFC2" s="40"/>
      <c r="FFD2" s="40"/>
      <c r="FFE2" s="40"/>
      <c r="FFF2" s="40"/>
      <c r="FFG2" s="40"/>
      <c r="FFH2" s="40"/>
      <c r="FFI2" s="40"/>
      <c r="FFJ2" s="40"/>
      <c r="FFK2" s="40"/>
      <c r="FFL2" s="40"/>
      <c r="FFM2" s="40"/>
      <c r="FFN2" s="40"/>
      <c r="FFO2" s="40"/>
      <c r="FFP2" s="40"/>
      <c r="FFQ2" s="40"/>
      <c r="FFR2" s="40"/>
      <c r="FFS2" s="40"/>
      <c r="FFT2" s="40"/>
      <c r="FFU2" s="40"/>
      <c r="FFV2" s="40"/>
      <c r="FFW2" s="40"/>
      <c r="FFX2" s="40"/>
      <c r="FFY2" s="40"/>
      <c r="FFZ2" s="40"/>
      <c r="FGA2" s="40"/>
      <c r="FGB2" s="40"/>
      <c r="FGC2" s="40"/>
      <c r="FGD2" s="40"/>
      <c r="FGE2" s="40"/>
      <c r="FGF2" s="40"/>
      <c r="FGG2" s="40"/>
      <c r="FGH2" s="40"/>
      <c r="FGI2" s="40"/>
      <c r="FGJ2" s="40"/>
      <c r="FGK2" s="40"/>
      <c r="FGL2" s="40"/>
      <c r="FGM2" s="40"/>
      <c r="FGN2" s="40"/>
      <c r="FGO2" s="40"/>
      <c r="FGP2" s="40"/>
      <c r="FGQ2" s="40"/>
      <c r="FGR2" s="40"/>
      <c r="FGS2" s="40"/>
      <c r="FGT2" s="40"/>
      <c r="FGU2" s="40"/>
      <c r="FGV2" s="40"/>
      <c r="FGW2" s="40"/>
      <c r="FGX2" s="40"/>
      <c r="FGY2" s="40"/>
      <c r="FGZ2" s="40"/>
      <c r="FHA2" s="40"/>
      <c r="FHB2" s="40"/>
      <c r="FHC2" s="40"/>
      <c r="FHD2" s="40"/>
      <c r="FHE2" s="40"/>
      <c r="FHF2" s="40"/>
      <c r="FHG2" s="40"/>
      <c r="FHH2" s="40"/>
      <c r="FHI2" s="40"/>
      <c r="FHJ2" s="40"/>
      <c r="FHK2" s="40"/>
      <c r="FHL2" s="40"/>
      <c r="FHM2" s="40"/>
      <c r="FHN2" s="40"/>
      <c r="FHO2" s="40"/>
      <c r="FHP2" s="40"/>
      <c r="FHQ2" s="40"/>
      <c r="FHR2" s="40"/>
      <c r="FHS2" s="40"/>
      <c r="FHT2" s="40"/>
      <c r="FHU2" s="40"/>
      <c r="FHV2" s="40"/>
      <c r="FHW2" s="40"/>
      <c r="FHX2" s="40"/>
      <c r="FHY2" s="40"/>
      <c r="FHZ2" s="40"/>
      <c r="FIA2" s="40"/>
      <c r="FIB2" s="40"/>
      <c r="FIC2" s="40"/>
      <c r="FID2" s="40"/>
      <c r="FIE2" s="40"/>
      <c r="FIF2" s="40"/>
      <c r="FIG2" s="40"/>
      <c r="FIH2" s="40"/>
      <c r="FII2" s="40"/>
      <c r="FIJ2" s="40"/>
      <c r="FIK2" s="40"/>
      <c r="FIL2" s="40"/>
      <c r="FIM2" s="40"/>
      <c r="FIN2" s="40"/>
      <c r="FIO2" s="40"/>
      <c r="FIP2" s="40"/>
      <c r="FIQ2" s="40"/>
      <c r="FIR2" s="40"/>
      <c r="FIS2" s="40"/>
      <c r="FIT2" s="40"/>
      <c r="FIU2" s="40"/>
      <c r="FIV2" s="40"/>
      <c r="FIW2" s="40"/>
      <c r="FIX2" s="40"/>
      <c r="FIY2" s="40"/>
      <c r="FIZ2" s="40"/>
      <c r="FJA2" s="40"/>
      <c r="FJB2" s="40"/>
      <c r="FJC2" s="40"/>
      <c r="FJD2" s="40"/>
      <c r="FJE2" s="40"/>
      <c r="FJF2" s="40"/>
      <c r="FJG2" s="40"/>
      <c r="FJH2" s="40"/>
      <c r="FJI2" s="40"/>
      <c r="FJJ2" s="40"/>
      <c r="FJK2" s="40"/>
      <c r="FJL2" s="40"/>
      <c r="FJM2" s="40"/>
      <c r="FJN2" s="40"/>
      <c r="FJO2" s="40"/>
      <c r="FJP2" s="40"/>
      <c r="FJQ2" s="40"/>
      <c r="FJR2" s="40"/>
      <c r="FJS2" s="40"/>
      <c r="FJT2" s="40"/>
      <c r="FJU2" s="40"/>
      <c r="FJV2" s="40"/>
      <c r="FJW2" s="40"/>
      <c r="FJX2" s="40"/>
      <c r="FJY2" s="40"/>
      <c r="FJZ2" s="40"/>
      <c r="FKA2" s="40"/>
      <c r="FKB2" s="40"/>
      <c r="FKC2" s="40"/>
      <c r="FKD2" s="40"/>
      <c r="FKE2" s="40"/>
      <c r="FKF2" s="40"/>
      <c r="FKG2" s="40"/>
      <c r="FKH2" s="40"/>
      <c r="FKI2" s="40"/>
      <c r="FKJ2" s="40"/>
      <c r="FKK2" s="40"/>
      <c r="FKL2" s="40"/>
      <c r="FKM2" s="40"/>
      <c r="FKN2" s="40"/>
      <c r="FKO2" s="40"/>
      <c r="FKP2" s="40"/>
      <c r="FKQ2" s="40"/>
      <c r="FKR2" s="40"/>
      <c r="FKS2" s="40"/>
      <c r="FKT2" s="40"/>
      <c r="FKU2" s="40"/>
      <c r="FKV2" s="40"/>
      <c r="FKW2" s="40"/>
      <c r="FKX2" s="40"/>
      <c r="FKY2" s="40"/>
      <c r="FKZ2" s="40"/>
      <c r="FLA2" s="40"/>
      <c r="FLB2" s="40"/>
      <c r="FLC2" s="40"/>
      <c r="FLD2" s="40"/>
      <c r="FLE2" s="40"/>
      <c r="FLF2" s="40"/>
      <c r="FLG2" s="40"/>
      <c r="FLH2" s="40"/>
      <c r="FLI2" s="40"/>
      <c r="FLJ2" s="40"/>
      <c r="FLK2" s="40"/>
      <c r="FLL2" s="40"/>
      <c r="FLM2" s="40"/>
      <c r="FLN2" s="40"/>
      <c r="FLO2" s="40"/>
      <c r="FLP2" s="40"/>
      <c r="FLQ2" s="40"/>
      <c r="FLR2" s="40"/>
      <c r="FLS2" s="40"/>
      <c r="FLT2" s="40"/>
      <c r="FLU2" s="40"/>
      <c r="FLV2" s="40"/>
      <c r="FLW2" s="40"/>
      <c r="FLX2" s="40"/>
      <c r="FLY2" s="40"/>
      <c r="FLZ2" s="40"/>
      <c r="FMA2" s="40"/>
      <c r="FMB2" s="40"/>
      <c r="FMC2" s="40"/>
      <c r="FMD2" s="40"/>
      <c r="FME2" s="40"/>
      <c r="FMF2" s="40"/>
      <c r="FMG2" s="40"/>
      <c r="FMH2" s="40"/>
      <c r="FMI2" s="40"/>
      <c r="FMJ2" s="40"/>
      <c r="FMK2" s="40"/>
      <c r="FML2" s="40"/>
      <c r="FMM2" s="40"/>
      <c r="FMN2" s="40"/>
      <c r="FMO2" s="40"/>
      <c r="FMP2" s="40"/>
      <c r="FMQ2" s="40"/>
      <c r="FMR2" s="40"/>
      <c r="FMS2" s="40"/>
      <c r="FMT2" s="40"/>
      <c r="FMU2" s="40"/>
      <c r="FMV2" s="40"/>
      <c r="FMW2" s="40"/>
      <c r="FMX2" s="40"/>
      <c r="FMY2" s="40"/>
      <c r="FMZ2" s="40"/>
      <c r="FNA2" s="40"/>
      <c r="FNB2" s="40"/>
      <c r="FNC2" s="40"/>
      <c r="FND2" s="40"/>
      <c r="FNE2" s="40"/>
      <c r="FNF2" s="40"/>
      <c r="FNG2" s="40"/>
      <c r="FNH2" s="40"/>
      <c r="FNI2" s="40"/>
      <c r="FNJ2" s="40"/>
      <c r="FNK2" s="40"/>
      <c r="FNL2" s="40"/>
      <c r="FNM2" s="40"/>
      <c r="FNN2" s="40"/>
      <c r="FNO2" s="40"/>
      <c r="FNP2" s="40"/>
      <c r="FNQ2" s="40"/>
      <c r="FNR2" s="40"/>
      <c r="FNS2" s="40"/>
      <c r="FNT2" s="40"/>
      <c r="FNU2" s="40"/>
      <c r="FNV2" s="40"/>
      <c r="FNW2" s="40"/>
      <c r="FNX2" s="40"/>
      <c r="FNY2" s="40"/>
      <c r="FNZ2" s="40"/>
      <c r="FOA2" s="40"/>
      <c r="FOB2" s="40"/>
      <c r="FOC2" s="40"/>
      <c r="FOD2" s="40"/>
      <c r="FOE2" s="40"/>
      <c r="FOF2" s="40"/>
      <c r="FOG2" s="40"/>
      <c r="FOH2" s="40"/>
      <c r="FOI2" s="40"/>
      <c r="FOJ2" s="40"/>
      <c r="FOK2" s="40"/>
      <c r="FOL2" s="40"/>
      <c r="FOM2" s="40"/>
      <c r="FON2" s="40"/>
      <c r="FOO2" s="40"/>
      <c r="FOP2" s="40"/>
      <c r="FOQ2" s="40"/>
      <c r="FOR2" s="40"/>
      <c r="FOS2" s="40"/>
      <c r="FOT2" s="40"/>
      <c r="FOU2" s="40"/>
      <c r="FOV2" s="40"/>
      <c r="FOW2" s="40"/>
      <c r="FOX2" s="40"/>
      <c r="FOY2" s="40"/>
      <c r="FOZ2" s="40"/>
      <c r="FPA2" s="40"/>
      <c r="FPB2" s="40"/>
      <c r="FPC2" s="40"/>
      <c r="FPD2" s="40"/>
      <c r="FPE2" s="40"/>
      <c r="FPF2" s="40"/>
      <c r="FPG2" s="40"/>
      <c r="FPH2" s="40"/>
      <c r="FPI2" s="40"/>
      <c r="FPJ2" s="40"/>
      <c r="FPK2" s="40"/>
      <c r="FPL2" s="40"/>
      <c r="FPM2" s="40"/>
      <c r="FPN2" s="40"/>
      <c r="FPO2" s="40"/>
      <c r="FPP2" s="40"/>
      <c r="FPQ2" s="40"/>
      <c r="FPR2" s="40"/>
      <c r="FPS2" s="40"/>
      <c r="FPT2" s="40"/>
      <c r="FPU2" s="40"/>
      <c r="FPV2" s="40"/>
      <c r="FPW2" s="40"/>
      <c r="FPX2" s="40"/>
      <c r="FPY2" s="40"/>
      <c r="FPZ2" s="40"/>
      <c r="FQA2" s="40"/>
      <c r="FQB2" s="40"/>
      <c r="FQC2" s="40"/>
      <c r="FQD2" s="40"/>
      <c r="FQE2" s="40"/>
      <c r="FQF2" s="40"/>
      <c r="FQG2" s="40"/>
      <c r="FQH2" s="40"/>
      <c r="FQI2" s="40"/>
      <c r="FQJ2" s="40"/>
      <c r="FQK2" s="40"/>
      <c r="FQL2" s="40"/>
      <c r="FQM2" s="40"/>
      <c r="FQN2" s="40"/>
      <c r="FQO2" s="40"/>
      <c r="FQP2" s="40"/>
      <c r="FQQ2" s="40"/>
      <c r="FQR2" s="40"/>
      <c r="FQS2" s="40"/>
      <c r="FQT2" s="40"/>
      <c r="FQU2" s="40"/>
      <c r="FQV2" s="40"/>
      <c r="FQW2" s="40"/>
      <c r="FQX2" s="40"/>
      <c r="FQY2" s="40"/>
      <c r="FQZ2" s="40"/>
      <c r="FRA2" s="40"/>
      <c r="FRB2" s="40"/>
      <c r="FRC2" s="40"/>
      <c r="FRD2" s="40"/>
      <c r="FRE2" s="40"/>
      <c r="FRF2" s="40"/>
      <c r="FRG2" s="40"/>
      <c r="FRH2" s="40"/>
      <c r="FRI2" s="40"/>
      <c r="FRJ2" s="40"/>
      <c r="FRK2" s="40"/>
      <c r="FRL2" s="40"/>
      <c r="FRM2" s="40"/>
      <c r="FRN2" s="40"/>
      <c r="FRO2" s="40"/>
      <c r="FRP2" s="40"/>
      <c r="FRQ2" s="40"/>
      <c r="FRR2" s="40"/>
      <c r="FRS2" s="40"/>
      <c r="FRT2" s="40"/>
      <c r="FRU2" s="40"/>
      <c r="FRV2" s="40"/>
      <c r="FRW2" s="40"/>
      <c r="FRX2" s="40"/>
      <c r="FRY2" s="40"/>
      <c r="FRZ2" s="40"/>
      <c r="FSA2" s="40"/>
      <c r="FSB2" s="40"/>
      <c r="FSC2" s="40"/>
      <c r="FSD2" s="40"/>
      <c r="FSE2" s="40"/>
      <c r="FSF2" s="40"/>
      <c r="FSG2" s="40"/>
      <c r="FSH2" s="40"/>
      <c r="FSI2" s="40"/>
      <c r="FSJ2" s="40"/>
      <c r="FSK2" s="40"/>
      <c r="FSL2" s="40"/>
      <c r="FSM2" s="40"/>
      <c r="FSN2" s="40"/>
      <c r="FSO2" s="40"/>
      <c r="FSP2" s="40"/>
      <c r="FSQ2" s="40"/>
      <c r="FSR2" s="40"/>
      <c r="FSS2" s="40"/>
      <c r="FST2" s="40"/>
      <c r="FSU2" s="40"/>
      <c r="FSV2" s="40"/>
      <c r="FSW2" s="40"/>
      <c r="FSX2" s="40"/>
      <c r="FSY2" s="40"/>
      <c r="FSZ2" s="40"/>
      <c r="FTA2" s="40"/>
      <c r="FTB2" s="40"/>
      <c r="FTC2" s="40"/>
      <c r="FTD2" s="40"/>
      <c r="FTE2" s="40"/>
      <c r="FTF2" s="40"/>
      <c r="FTG2" s="40"/>
      <c r="FTH2" s="40"/>
      <c r="FTI2" s="40"/>
      <c r="FTJ2" s="40"/>
      <c r="FTK2" s="40"/>
      <c r="FTL2" s="40"/>
      <c r="FTM2" s="40"/>
      <c r="FTN2" s="40"/>
      <c r="FTO2" s="40"/>
      <c r="FTP2" s="40"/>
      <c r="FTQ2" s="40"/>
      <c r="FTR2" s="40"/>
      <c r="FTS2" s="40"/>
      <c r="FTT2" s="40"/>
      <c r="FTU2" s="40"/>
      <c r="FTV2" s="40"/>
      <c r="FTW2" s="40"/>
      <c r="FTX2" s="40"/>
      <c r="FTY2" s="40"/>
      <c r="FTZ2" s="40"/>
      <c r="FUA2" s="40"/>
      <c r="FUB2" s="40"/>
      <c r="FUC2" s="40"/>
      <c r="FUD2" s="40"/>
      <c r="FUE2" s="40"/>
      <c r="FUF2" s="40"/>
      <c r="FUG2" s="40"/>
      <c r="FUH2" s="40"/>
      <c r="FUI2" s="40"/>
      <c r="FUJ2" s="40"/>
      <c r="FUK2" s="40"/>
      <c r="FUL2" s="40"/>
      <c r="FUM2" s="40"/>
      <c r="FUN2" s="40"/>
      <c r="FUO2" s="40"/>
      <c r="FUP2" s="40"/>
      <c r="FUQ2" s="40"/>
      <c r="FUR2" s="40"/>
      <c r="FUS2" s="40"/>
      <c r="FUT2" s="40"/>
      <c r="FUU2" s="40"/>
      <c r="FUV2" s="40"/>
      <c r="FUW2" s="40"/>
      <c r="FUX2" s="40"/>
      <c r="FUY2" s="40"/>
      <c r="FUZ2" s="40"/>
      <c r="FVA2" s="40"/>
      <c r="FVB2" s="40"/>
      <c r="FVC2" s="40"/>
      <c r="FVD2" s="40"/>
      <c r="FVE2" s="40"/>
      <c r="FVF2" s="40"/>
      <c r="FVG2" s="40"/>
      <c r="FVH2" s="40"/>
      <c r="FVI2" s="40"/>
      <c r="FVJ2" s="40"/>
      <c r="FVK2" s="40"/>
      <c r="FVL2" s="40"/>
      <c r="FVM2" s="40"/>
      <c r="FVN2" s="40"/>
      <c r="FVO2" s="40"/>
      <c r="FVP2" s="40"/>
      <c r="FVQ2" s="40"/>
      <c r="FVR2" s="40"/>
      <c r="FVS2" s="40"/>
      <c r="FVT2" s="40"/>
      <c r="FVU2" s="40"/>
      <c r="FVV2" s="40"/>
      <c r="FVW2" s="40"/>
      <c r="FVX2" s="40"/>
      <c r="FVY2" s="40"/>
      <c r="FVZ2" s="40"/>
      <c r="FWA2" s="40"/>
      <c r="FWB2" s="40"/>
      <c r="FWC2" s="40"/>
      <c r="FWD2" s="40"/>
      <c r="FWE2" s="40"/>
      <c r="FWF2" s="40"/>
      <c r="FWG2" s="40"/>
      <c r="FWH2" s="40"/>
      <c r="FWI2" s="40"/>
      <c r="FWJ2" s="40"/>
      <c r="FWK2" s="40"/>
      <c r="FWL2" s="40"/>
      <c r="FWM2" s="40"/>
      <c r="FWN2" s="40"/>
      <c r="FWO2" s="40"/>
      <c r="FWP2" s="40"/>
      <c r="FWQ2" s="40"/>
      <c r="FWR2" s="40"/>
      <c r="FWS2" s="40"/>
      <c r="FWT2" s="40"/>
      <c r="FWU2" s="40"/>
      <c r="FWV2" s="40"/>
      <c r="FWW2" s="40"/>
      <c r="FWX2" s="40"/>
      <c r="FWY2" s="40"/>
      <c r="FWZ2" s="40"/>
      <c r="FXA2" s="40"/>
      <c r="FXB2" s="40"/>
      <c r="FXC2" s="40"/>
      <c r="FXD2" s="40"/>
      <c r="FXE2" s="40"/>
      <c r="FXF2" s="40"/>
      <c r="FXG2" s="40"/>
      <c r="FXH2" s="40"/>
      <c r="FXI2" s="40"/>
      <c r="FXJ2" s="40"/>
      <c r="FXK2" s="40"/>
      <c r="FXL2" s="40"/>
      <c r="FXM2" s="40"/>
      <c r="FXN2" s="40"/>
      <c r="FXO2" s="40"/>
      <c r="FXP2" s="40"/>
      <c r="FXQ2" s="40"/>
      <c r="FXR2" s="40"/>
      <c r="FXS2" s="40"/>
      <c r="FXT2" s="40"/>
      <c r="FXU2" s="40"/>
      <c r="FXV2" s="40"/>
      <c r="FXW2" s="40"/>
      <c r="FXX2" s="40"/>
      <c r="FXY2" s="40"/>
      <c r="FXZ2" s="40"/>
      <c r="FYA2" s="40"/>
      <c r="FYB2" s="40"/>
      <c r="FYC2" s="40"/>
      <c r="FYD2" s="40"/>
      <c r="FYE2" s="40"/>
      <c r="FYF2" s="40"/>
      <c r="FYG2" s="40"/>
      <c r="FYH2" s="40"/>
      <c r="FYI2" s="40"/>
      <c r="FYJ2" s="40"/>
      <c r="FYK2" s="40"/>
      <c r="FYL2" s="40"/>
      <c r="FYM2" s="40"/>
      <c r="FYN2" s="40"/>
      <c r="FYO2" s="40"/>
      <c r="FYP2" s="40"/>
      <c r="FYQ2" s="40"/>
      <c r="FYR2" s="40"/>
      <c r="FYS2" s="40"/>
      <c r="FYT2" s="40"/>
      <c r="FYU2" s="40"/>
      <c r="FYV2" s="40"/>
      <c r="FYW2" s="40"/>
      <c r="FYX2" s="40"/>
      <c r="FYY2" s="40"/>
      <c r="FYZ2" s="40"/>
      <c r="FZA2" s="40"/>
      <c r="FZB2" s="40"/>
      <c r="FZC2" s="40"/>
      <c r="FZD2" s="40"/>
      <c r="FZE2" s="40"/>
      <c r="FZF2" s="40"/>
      <c r="FZG2" s="40"/>
      <c r="FZH2" s="40"/>
      <c r="FZI2" s="40"/>
      <c r="FZJ2" s="40"/>
      <c r="FZK2" s="40"/>
      <c r="FZL2" s="40"/>
      <c r="FZM2" s="40"/>
      <c r="FZN2" s="40"/>
      <c r="FZO2" s="40"/>
      <c r="FZP2" s="40"/>
      <c r="FZQ2" s="40"/>
      <c r="FZR2" s="40"/>
      <c r="FZS2" s="40"/>
      <c r="FZT2" s="40"/>
      <c r="FZU2" s="40"/>
      <c r="FZV2" s="40"/>
      <c r="FZW2" s="40"/>
      <c r="FZX2" s="40"/>
      <c r="FZY2" s="40"/>
      <c r="FZZ2" s="40"/>
      <c r="GAA2" s="40"/>
      <c r="GAB2" s="40"/>
      <c r="GAC2" s="40"/>
      <c r="GAD2" s="40"/>
      <c r="GAE2" s="40"/>
      <c r="GAF2" s="40"/>
      <c r="GAG2" s="40"/>
      <c r="GAH2" s="40"/>
      <c r="GAI2" s="40"/>
      <c r="GAJ2" s="40"/>
      <c r="GAK2" s="40"/>
      <c r="GAL2" s="40"/>
      <c r="GAM2" s="40"/>
      <c r="GAN2" s="40"/>
      <c r="GAO2" s="40"/>
      <c r="GAP2" s="40"/>
      <c r="GAQ2" s="40"/>
      <c r="GAR2" s="40"/>
      <c r="GAS2" s="40"/>
      <c r="GAT2" s="40"/>
      <c r="GAU2" s="40"/>
      <c r="GAV2" s="40"/>
      <c r="GAW2" s="40"/>
      <c r="GAX2" s="40"/>
      <c r="GAY2" s="40"/>
      <c r="GAZ2" s="40"/>
      <c r="GBA2" s="40"/>
      <c r="GBB2" s="40"/>
      <c r="GBC2" s="40"/>
      <c r="GBD2" s="40"/>
      <c r="GBE2" s="40"/>
      <c r="GBF2" s="40"/>
      <c r="GBG2" s="40"/>
      <c r="GBH2" s="40"/>
      <c r="GBI2" s="40"/>
      <c r="GBJ2" s="40"/>
      <c r="GBK2" s="40"/>
      <c r="GBL2" s="40"/>
      <c r="GBM2" s="40"/>
      <c r="GBN2" s="40"/>
      <c r="GBO2" s="40"/>
      <c r="GBP2" s="40"/>
      <c r="GBQ2" s="40"/>
      <c r="GBR2" s="40"/>
      <c r="GBS2" s="40"/>
      <c r="GBT2" s="40"/>
      <c r="GBU2" s="40"/>
      <c r="GBV2" s="40"/>
      <c r="GBW2" s="40"/>
      <c r="GBX2" s="40"/>
      <c r="GBY2" s="40"/>
      <c r="GBZ2" s="40"/>
      <c r="GCA2" s="40"/>
      <c r="GCB2" s="40"/>
      <c r="GCC2" s="40"/>
      <c r="GCD2" s="40"/>
      <c r="GCE2" s="40"/>
      <c r="GCF2" s="40"/>
      <c r="GCG2" s="40"/>
      <c r="GCH2" s="40"/>
      <c r="GCI2" s="40"/>
      <c r="GCJ2" s="40"/>
      <c r="GCK2" s="40"/>
      <c r="GCL2" s="40"/>
      <c r="GCM2" s="40"/>
      <c r="GCN2" s="40"/>
      <c r="GCO2" s="40"/>
      <c r="GCP2" s="40"/>
      <c r="GCQ2" s="40"/>
      <c r="GCR2" s="40"/>
      <c r="GCS2" s="40"/>
      <c r="GCT2" s="40"/>
      <c r="GCU2" s="40"/>
      <c r="GCV2" s="40"/>
      <c r="GCW2" s="40"/>
      <c r="GCX2" s="40"/>
      <c r="GCY2" s="40"/>
      <c r="GCZ2" s="40"/>
      <c r="GDA2" s="40"/>
      <c r="GDB2" s="40"/>
      <c r="GDC2" s="40"/>
      <c r="GDD2" s="40"/>
      <c r="GDE2" s="40"/>
      <c r="GDF2" s="40"/>
      <c r="GDG2" s="40"/>
      <c r="GDH2" s="40"/>
      <c r="GDI2" s="40"/>
      <c r="GDJ2" s="40"/>
      <c r="GDK2" s="40"/>
      <c r="GDL2" s="40"/>
      <c r="GDM2" s="40"/>
      <c r="GDN2" s="40"/>
      <c r="GDO2" s="40"/>
      <c r="GDP2" s="40"/>
      <c r="GDQ2" s="40"/>
      <c r="GDR2" s="40"/>
      <c r="GDS2" s="40"/>
      <c r="GDT2" s="40"/>
      <c r="GDU2" s="40"/>
      <c r="GDV2" s="40"/>
      <c r="GDW2" s="40"/>
      <c r="GDX2" s="40"/>
      <c r="GDY2" s="40"/>
      <c r="GDZ2" s="40"/>
      <c r="GEA2" s="40"/>
      <c r="GEB2" s="40"/>
      <c r="GEC2" s="40"/>
      <c r="GED2" s="40"/>
      <c r="GEE2" s="40"/>
      <c r="GEF2" s="40"/>
      <c r="GEG2" s="40"/>
      <c r="GEH2" s="40"/>
      <c r="GEI2" s="40"/>
      <c r="GEJ2" s="40"/>
      <c r="GEK2" s="40"/>
      <c r="GEL2" s="40"/>
      <c r="GEM2" s="40"/>
      <c r="GEN2" s="40"/>
      <c r="GEO2" s="40"/>
      <c r="GEP2" s="40"/>
      <c r="GEQ2" s="40"/>
      <c r="GER2" s="40"/>
      <c r="GES2" s="40"/>
      <c r="GET2" s="40"/>
      <c r="GEU2" s="40"/>
      <c r="GEV2" s="40"/>
      <c r="GEW2" s="40"/>
      <c r="GEX2" s="40"/>
      <c r="GEY2" s="40"/>
      <c r="GEZ2" s="40"/>
      <c r="GFA2" s="40"/>
      <c r="GFB2" s="40"/>
      <c r="GFC2" s="40"/>
      <c r="GFD2" s="40"/>
      <c r="GFE2" s="40"/>
      <c r="GFF2" s="40"/>
      <c r="GFG2" s="40"/>
      <c r="GFH2" s="40"/>
      <c r="GFI2" s="40"/>
      <c r="GFJ2" s="40"/>
      <c r="GFK2" s="40"/>
      <c r="GFL2" s="40"/>
      <c r="GFM2" s="40"/>
      <c r="GFN2" s="40"/>
      <c r="GFO2" s="40"/>
      <c r="GFP2" s="40"/>
      <c r="GFQ2" s="40"/>
      <c r="GFR2" s="40"/>
      <c r="GFS2" s="40"/>
      <c r="GFT2" s="40"/>
      <c r="GFU2" s="40"/>
      <c r="GFV2" s="40"/>
      <c r="GFW2" s="40"/>
      <c r="GFX2" s="40"/>
      <c r="GFY2" s="40"/>
      <c r="GFZ2" s="40"/>
      <c r="GGA2" s="40"/>
      <c r="GGB2" s="40"/>
      <c r="GGC2" s="40"/>
      <c r="GGD2" s="40"/>
      <c r="GGE2" s="40"/>
      <c r="GGF2" s="40"/>
      <c r="GGG2" s="40"/>
      <c r="GGH2" s="40"/>
      <c r="GGI2" s="40"/>
      <c r="GGJ2" s="40"/>
      <c r="GGK2" s="40"/>
      <c r="GGL2" s="40"/>
      <c r="GGM2" s="40"/>
      <c r="GGN2" s="40"/>
      <c r="GGO2" s="40"/>
      <c r="GGP2" s="40"/>
      <c r="GGQ2" s="40"/>
      <c r="GGR2" s="40"/>
      <c r="GGS2" s="40"/>
      <c r="GGT2" s="40"/>
      <c r="GGU2" s="40"/>
      <c r="GGV2" s="40"/>
      <c r="GGW2" s="40"/>
      <c r="GGX2" s="40"/>
      <c r="GGY2" s="40"/>
      <c r="GGZ2" s="40"/>
      <c r="GHA2" s="40"/>
      <c r="GHB2" s="40"/>
      <c r="GHC2" s="40"/>
      <c r="GHD2" s="40"/>
      <c r="GHE2" s="40"/>
      <c r="GHF2" s="40"/>
      <c r="GHG2" s="40"/>
      <c r="GHH2" s="40"/>
      <c r="GHI2" s="40"/>
      <c r="GHJ2" s="40"/>
      <c r="GHK2" s="40"/>
      <c r="GHL2" s="40"/>
      <c r="GHM2" s="40"/>
      <c r="GHN2" s="40"/>
      <c r="GHO2" s="40"/>
      <c r="GHP2" s="40"/>
      <c r="GHQ2" s="40"/>
      <c r="GHR2" s="40"/>
      <c r="GHS2" s="40"/>
      <c r="GHT2" s="40"/>
      <c r="GHU2" s="40"/>
      <c r="GHV2" s="40"/>
      <c r="GHW2" s="40"/>
      <c r="GHX2" s="40"/>
      <c r="GHY2" s="40"/>
      <c r="GHZ2" s="40"/>
      <c r="GIA2" s="40"/>
      <c r="GIB2" s="40"/>
      <c r="GIC2" s="40"/>
      <c r="GID2" s="40"/>
      <c r="GIE2" s="40"/>
      <c r="GIF2" s="40"/>
      <c r="GIG2" s="40"/>
      <c r="GIH2" s="40"/>
      <c r="GII2" s="40"/>
      <c r="GIJ2" s="40"/>
      <c r="GIK2" s="40"/>
      <c r="GIL2" s="40"/>
      <c r="GIM2" s="40"/>
      <c r="GIN2" s="40"/>
      <c r="GIO2" s="40"/>
      <c r="GIP2" s="40"/>
      <c r="GIQ2" s="40"/>
      <c r="GIR2" s="40"/>
      <c r="GIS2" s="40"/>
      <c r="GIT2" s="40"/>
      <c r="GIU2" s="40"/>
      <c r="GIV2" s="40"/>
      <c r="GIW2" s="40"/>
      <c r="GIX2" s="40"/>
      <c r="GIY2" s="40"/>
      <c r="GIZ2" s="40"/>
      <c r="GJA2" s="40"/>
      <c r="GJB2" s="40"/>
      <c r="GJC2" s="40"/>
      <c r="GJD2" s="40"/>
      <c r="GJE2" s="40"/>
      <c r="GJF2" s="40"/>
      <c r="GJG2" s="40"/>
      <c r="GJH2" s="40"/>
      <c r="GJI2" s="40"/>
      <c r="GJJ2" s="40"/>
      <c r="GJK2" s="40"/>
      <c r="GJL2" s="40"/>
      <c r="GJM2" s="40"/>
      <c r="GJN2" s="40"/>
      <c r="GJO2" s="40"/>
      <c r="GJP2" s="40"/>
      <c r="GJQ2" s="40"/>
      <c r="GJR2" s="40"/>
      <c r="GJS2" s="40"/>
      <c r="GJT2" s="40"/>
      <c r="GJU2" s="40"/>
      <c r="GJV2" s="40"/>
      <c r="GJW2" s="40"/>
      <c r="GJX2" s="40"/>
      <c r="GJY2" s="40"/>
      <c r="GJZ2" s="40"/>
      <c r="GKA2" s="40"/>
      <c r="GKB2" s="40"/>
      <c r="GKC2" s="40"/>
      <c r="GKD2" s="40"/>
      <c r="GKE2" s="40"/>
      <c r="GKF2" s="40"/>
      <c r="GKG2" s="40"/>
      <c r="GKH2" s="40"/>
      <c r="GKI2" s="40"/>
      <c r="GKJ2" s="40"/>
      <c r="GKK2" s="40"/>
      <c r="GKL2" s="40"/>
      <c r="GKM2" s="40"/>
      <c r="GKN2" s="40"/>
      <c r="GKO2" s="40"/>
      <c r="GKP2" s="40"/>
      <c r="GKQ2" s="40"/>
      <c r="GKR2" s="40"/>
      <c r="GKS2" s="40"/>
      <c r="GKT2" s="40"/>
      <c r="GKU2" s="40"/>
      <c r="GKV2" s="40"/>
      <c r="GKW2" s="40"/>
      <c r="GKX2" s="40"/>
      <c r="GKY2" s="40"/>
      <c r="GKZ2" s="40"/>
      <c r="GLA2" s="40"/>
      <c r="GLB2" s="40"/>
      <c r="GLC2" s="40"/>
      <c r="GLD2" s="40"/>
      <c r="GLE2" s="40"/>
      <c r="GLF2" s="40"/>
      <c r="GLG2" s="40"/>
      <c r="GLH2" s="40"/>
      <c r="GLI2" s="40"/>
      <c r="GLJ2" s="40"/>
      <c r="GLK2" s="40"/>
      <c r="GLL2" s="40"/>
      <c r="GLM2" s="40"/>
      <c r="GLN2" s="40"/>
      <c r="GLO2" s="40"/>
      <c r="GLP2" s="40"/>
      <c r="GLQ2" s="40"/>
      <c r="GLR2" s="40"/>
      <c r="GLS2" s="40"/>
      <c r="GLT2" s="40"/>
      <c r="GLU2" s="40"/>
      <c r="GLV2" s="40"/>
      <c r="GLW2" s="40"/>
      <c r="GLX2" s="40"/>
      <c r="GLY2" s="40"/>
      <c r="GLZ2" s="40"/>
      <c r="GMA2" s="40"/>
      <c r="GMB2" s="40"/>
      <c r="GMC2" s="40"/>
      <c r="GMD2" s="40"/>
      <c r="GME2" s="40"/>
      <c r="GMF2" s="40"/>
      <c r="GMG2" s="40"/>
      <c r="GMH2" s="40"/>
      <c r="GMI2" s="40"/>
      <c r="GMJ2" s="40"/>
      <c r="GMK2" s="40"/>
      <c r="GML2" s="40"/>
      <c r="GMM2" s="40"/>
      <c r="GMN2" s="40"/>
      <c r="GMO2" s="40"/>
      <c r="GMP2" s="40"/>
      <c r="GMQ2" s="40"/>
      <c r="GMR2" s="40"/>
      <c r="GMS2" s="40"/>
      <c r="GMT2" s="40"/>
      <c r="GMU2" s="40"/>
      <c r="GMV2" s="40"/>
      <c r="GMW2" s="40"/>
      <c r="GMX2" s="40"/>
      <c r="GMY2" s="40"/>
      <c r="GMZ2" s="40"/>
      <c r="GNA2" s="40"/>
      <c r="GNB2" s="40"/>
      <c r="GNC2" s="40"/>
      <c r="GND2" s="40"/>
      <c r="GNE2" s="40"/>
      <c r="GNF2" s="40"/>
      <c r="GNG2" s="40"/>
      <c r="GNH2" s="40"/>
      <c r="GNI2" s="40"/>
      <c r="GNJ2" s="40"/>
      <c r="GNK2" s="40"/>
      <c r="GNL2" s="40"/>
      <c r="GNM2" s="40"/>
      <c r="GNN2" s="40"/>
      <c r="GNO2" s="40"/>
      <c r="GNP2" s="40"/>
      <c r="GNQ2" s="40"/>
      <c r="GNR2" s="40"/>
      <c r="GNS2" s="40"/>
      <c r="GNT2" s="40"/>
      <c r="GNU2" s="40"/>
      <c r="GNV2" s="40"/>
      <c r="GNW2" s="40"/>
      <c r="GNX2" s="40"/>
      <c r="GNY2" s="40"/>
      <c r="GNZ2" s="40"/>
      <c r="GOA2" s="40"/>
      <c r="GOB2" s="40"/>
      <c r="GOC2" s="40"/>
      <c r="GOD2" s="40"/>
      <c r="GOE2" s="40"/>
      <c r="GOF2" s="40"/>
      <c r="GOG2" s="40"/>
      <c r="GOH2" s="40"/>
      <c r="GOI2" s="40"/>
      <c r="GOJ2" s="40"/>
      <c r="GOK2" s="40"/>
      <c r="GOL2" s="40"/>
      <c r="GOM2" s="40"/>
      <c r="GON2" s="40"/>
      <c r="GOO2" s="40"/>
      <c r="GOP2" s="40"/>
      <c r="GOQ2" s="40"/>
      <c r="GOR2" s="40"/>
      <c r="GOS2" s="40"/>
      <c r="GOT2" s="40"/>
      <c r="GOU2" s="40"/>
      <c r="GOV2" s="40"/>
      <c r="GOW2" s="40"/>
      <c r="GOX2" s="40"/>
      <c r="GOY2" s="40"/>
      <c r="GOZ2" s="40"/>
      <c r="GPA2" s="40"/>
      <c r="GPB2" s="40"/>
      <c r="GPC2" s="40"/>
      <c r="GPD2" s="40"/>
      <c r="GPE2" s="40"/>
      <c r="GPF2" s="40"/>
      <c r="GPG2" s="40"/>
      <c r="GPH2" s="40"/>
      <c r="GPI2" s="40"/>
      <c r="GPJ2" s="40"/>
      <c r="GPK2" s="40"/>
      <c r="GPL2" s="40"/>
      <c r="GPM2" s="40"/>
      <c r="GPN2" s="40"/>
      <c r="GPO2" s="40"/>
      <c r="GPP2" s="40"/>
      <c r="GPQ2" s="40"/>
      <c r="GPR2" s="40"/>
      <c r="GPS2" s="40"/>
      <c r="GPT2" s="40"/>
      <c r="GPU2" s="40"/>
      <c r="GPV2" s="40"/>
      <c r="GPW2" s="40"/>
      <c r="GPX2" s="40"/>
      <c r="GPY2" s="40"/>
      <c r="GPZ2" s="40"/>
      <c r="GQA2" s="40"/>
      <c r="GQB2" s="40"/>
      <c r="GQC2" s="40"/>
      <c r="GQD2" s="40"/>
      <c r="GQE2" s="40"/>
      <c r="GQF2" s="40"/>
      <c r="GQG2" s="40"/>
      <c r="GQH2" s="40"/>
      <c r="GQI2" s="40"/>
      <c r="GQJ2" s="40"/>
      <c r="GQK2" s="40"/>
      <c r="GQL2" s="40"/>
      <c r="GQM2" s="40"/>
      <c r="GQN2" s="40"/>
      <c r="GQO2" s="40"/>
      <c r="GQP2" s="40"/>
      <c r="GQQ2" s="40"/>
      <c r="GQR2" s="40"/>
      <c r="GQS2" s="40"/>
      <c r="GQT2" s="40"/>
      <c r="GQU2" s="40"/>
      <c r="GQV2" s="40"/>
      <c r="GQW2" s="40"/>
      <c r="GQX2" s="40"/>
      <c r="GQY2" s="40"/>
      <c r="GQZ2" s="40"/>
      <c r="GRA2" s="40"/>
      <c r="GRB2" s="40"/>
      <c r="GRC2" s="40"/>
      <c r="GRD2" s="40"/>
      <c r="GRE2" s="40"/>
      <c r="GRF2" s="40"/>
      <c r="GRG2" s="40"/>
      <c r="GRH2" s="40"/>
      <c r="GRI2" s="40"/>
      <c r="GRJ2" s="40"/>
      <c r="GRK2" s="40"/>
      <c r="GRL2" s="40"/>
      <c r="GRM2" s="40"/>
      <c r="GRN2" s="40"/>
      <c r="GRO2" s="40"/>
      <c r="GRP2" s="40"/>
      <c r="GRQ2" s="40"/>
      <c r="GRR2" s="40"/>
      <c r="GRS2" s="40"/>
      <c r="GRT2" s="40"/>
      <c r="GRU2" s="40"/>
      <c r="GRV2" s="40"/>
      <c r="GRW2" s="40"/>
      <c r="GRX2" s="40"/>
      <c r="GRY2" s="40"/>
      <c r="GRZ2" s="40"/>
      <c r="GSA2" s="40"/>
      <c r="GSB2" s="40"/>
      <c r="GSC2" s="40"/>
      <c r="GSD2" s="40"/>
      <c r="GSE2" s="40"/>
      <c r="GSF2" s="40"/>
      <c r="GSG2" s="40"/>
      <c r="GSH2" s="40"/>
      <c r="GSI2" s="40"/>
      <c r="GSJ2" s="40"/>
      <c r="GSK2" s="40"/>
      <c r="GSL2" s="40"/>
      <c r="GSM2" s="40"/>
      <c r="GSN2" s="40"/>
      <c r="GSO2" s="40"/>
      <c r="GSP2" s="40"/>
      <c r="GSQ2" s="40"/>
      <c r="GSR2" s="40"/>
      <c r="GSS2" s="40"/>
      <c r="GST2" s="40"/>
      <c r="GSU2" s="40"/>
      <c r="GSV2" s="40"/>
      <c r="GSW2" s="40"/>
      <c r="GSX2" s="40"/>
      <c r="GSY2" s="40"/>
      <c r="GSZ2" s="40"/>
      <c r="GTA2" s="40"/>
      <c r="GTB2" s="40"/>
      <c r="GTC2" s="40"/>
      <c r="GTD2" s="40"/>
      <c r="GTE2" s="40"/>
      <c r="GTF2" s="40"/>
      <c r="GTG2" s="40"/>
      <c r="GTH2" s="40"/>
      <c r="GTI2" s="40"/>
      <c r="GTJ2" s="40"/>
      <c r="GTK2" s="40"/>
      <c r="GTL2" s="40"/>
      <c r="GTM2" s="40"/>
      <c r="GTN2" s="40"/>
      <c r="GTO2" s="40"/>
      <c r="GTP2" s="40"/>
      <c r="GTQ2" s="40"/>
      <c r="GTR2" s="40"/>
      <c r="GTS2" s="40"/>
      <c r="GTT2" s="40"/>
      <c r="GTU2" s="40"/>
      <c r="GTV2" s="40"/>
      <c r="GTW2" s="40"/>
      <c r="GTX2" s="40"/>
      <c r="GTY2" s="40"/>
      <c r="GTZ2" s="40"/>
      <c r="GUA2" s="40"/>
      <c r="GUB2" s="40"/>
      <c r="GUC2" s="40"/>
      <c r="GUD2" s="40"/>
      <c r="GUE2" s="40"/>
      <c r="GUF2" s="40"/>
      <c r="GUG2" s="40"/>
      <c r="GUH2" s="40"/>
      <c r="GUI2" s="40"/>
      <c r="GUJ2" s="40"/>
      <c r="GUK2" s="40"/>
      <c r="GUL2" s="40"/>
      <c r="GUM2" s="40"/>
      <c r="GUN2" s="40"/>
      <c r="GUO2" s="40"/>
      <c r="GUP2" s="40"/>
      <c r="GUQ2" s="40"/>
      <c r="GUR2" s="40"/>
      <c r="GUS2" s="40"/>
      <c r="GUT2" s="40"/>
      <c r="GUU2" s="40"/>
      <c r="GUV2" s="40"/>
      <c r="GUW2" s="40"/>
      <c r="GUX2" s="40"/>
      <c r="GUY2" s="40"/>
      <c r="GUZ2" s="40"/>
      <c r="GVA2" s="40"/>
      <c r="GVB2" s="40"/>
      <c r="GVC2" s="40"/>
      <c r="GVD2" s="40"/>
      <c r="GVE2" s="40"/>
      <c r="GVF2" s="40"/>
      <c r="GVG2" s="40"/>
      <c r="GVH2" s="40"/>
      <c r="GVI2" s="40"/>
      <c r="GVJ2" s="40"/>
      <c r="GVK2" s="40"/>
      <c r="GVL2" s="40"/>
      <c r="GVM2" s="40"/>
      <c r="GVN2" s="40"/>
      <c r="GVO2" s="40"/>
      <c r="GVP2" s="40"/>
      <c r="GVQ2" s="40"/>
      <c r="GVR2" s="40"/>
      <c r="GVS2" s="40"/>
      <c r="GVT2" s="40"/>
      <c r="GVU2" s="40"/>
      <c r="GVV2" s="40"/>
      <c r="GVW2" s="40"/>
      <c r="GVX2" s="40"/>
      <c r="GVY2" s="40"/>
      <c r="GVZ2" s="40"/>
      <c r="GWA2" s="40"/>
      <c r="GWB2" s="40"/>
      <c r="GWC2" s="40"/>
      <c r="GWD2" s="40"/>
      <c r="GWE2" s="40"/>
      <c r="GWF2" s="40"/>
      <c r="GWG2" s="40"/>
      <c r="GWH2" s="40"/>
      <c r="GWI2" s="40"/>
      <c r="GWJ2" s="40"/>
      <c r="GWK2" s="40"/>
      <c r="GWL2" s="40"/>
      <c r="GWM2" s="40"/>
      <c r="GWN2" s="40"/>
      <c r="GWO2" s="40"/>
      <c r="GWP2" s="40"/>
      <c r="GWQ2" s="40"/>
      <c r="GWR2" s="40"/>
      <c r="GWS2" s="40"/>
      <c r="GWT2" s="40"/>
      <c r="GWU2" s="40"/>
      <c r="GWV2" s="40"/>
      <c r="GWW2" s="40"/>
      <c r="GWX2" s="40"/>
      <c r="GWY2" s="40"/>
      <c r="GWZ2" s="40"/>
      <c r="GXA2" s="40"/>
      <c r="GXB2" s="40"/>
      <c r="GXC2" s="40"/>
      <c r="GXD2" s="40"/>
      <c r="GXE2" s="40"/>
      <c r="GXF2" s="40"/>
      <c r="GXG2" s="40"/>
      <c r="GXH2" s="40"/>
      <c r="GXI2" s="40"/>
      <c r="GXJ2" s="40"/>
      <c r="GXK2" s="40"/>
      <c r="GXL2" s="40"/>
      <c r="GXM2" s="40"/>
      <c r="GXN2" s="40"/>
      <c r="GXO2" s="40"/>
      <c r="GXP2" s="40"/>
      <c r="GXQ2" s="40"/>
      <c r="GXR2" s="40"/>
      <c r="GXS2" s="40"/>
      <c r="GXT2" s="40"/>
      <c r="GXU2" s="40"/>
      <c r="GXV2" s="40"/>
      <c r="GXW2" s="40"/>
      <c r="GXX2" s="40"/>
      <c r="GXY2" s="40"/>
      <c r="GXZ2" s="40"/>
      <c r="GYA2" s="40"/>
      <c r="GYB2" s="40"/>
      <c r="GYC2" s="40"/>
      <c r="GYD2" s="40"/>
      <c r="GYE2" s="40"/>
      <c r="GYF2" s="40"/>
      <c r="GYG2" s="40"/>
      <c r="GYH2" s="40"/>
      <c r="GYI2" s="40"/>
      <c r="GYJ2" s="40"/>
      <c r="GYK2" s="40"/>
      <c r="GYL2" s="40"/>
      <c r="GYM2" s="40"/>
      <c r="GYN2" s="40"/>
      <c r="GYO2" s="40"/>
      <c r="GYP2" s="40"/>
      <c r="GYQ2" s="40"/>
      <c r="GYR2" s="40"/>
      <c r="GYS2" s="40"/>
      <c r="GYT2" s="40"/>
      <c r="GYU2" s="40"/>
      <c r="GYV2" s="40"/>
      <c r="GYW2" s="40"/>
      <c r="GYX2" s="40"/>
      <c r="GYY2" s="40"/>
      <c r="GYZ2" s="40"/>
      <c r="GZA2" s="40"/>
      <c r="GZB2" s="40"/>
      <c r="GZC2" s="40"/>
      <c r="GZD2" s="40"/>
      <c r="GZE2" s="40"/>
      <c r="GZF2" s="40"/>
      <c r="GZG2" s="40"/>
      <c r="GZH2" s="40"/>
      <c r="GZI2" s="40"/>
      <c r="GZJ2" s="40"/>
      <c r="GZK2" s="40"/>
      <c r="GZL2" s="40"/>
      <c r="GZM2" s="40"/>
      <c r="GZN2" s="40"/>
      <c r="GZO2" s="40"/>
      <c r="GZP2" s="40"/>
      <c r="GZQ2" s="40"/>
      <c r="GZR2" s="40"/>
      <c r="GZS2" s="40"/>
      <c r="GZT2" s="40"/>
      <c r="GZU2" s="40"/>
      <c r="GZV2" s="40"/>
      <c r="GZW2" s="40"/>
      <c r="GZX2" s="40"/>
      <c r="GZY2" s="40"/>
      <c r="GZZ2" s="40"/>
      <c r="HAA2" s="40"/>
      <c r="HAB2" s="40"/>
      <c r="HAC2" s="40"/>
      <c r="HAD2" s="40"/>
      <c r="HAE2" s="40"/>
      <c r="HAF2" s="40"/>
      <c r="HAG2" s="40"/>
      <c r="HAH2" s="40"/>
      <c r="HAI2" s="40"/>
      <c r="HAJ2" s="40"/>
      <c r="HAK2" s="40"/>
      <c r="HAL2" s="40"/>
      <c r="HAM2" s="40"/>
      <c r="HAN2" s="40"/>
      <c r="HAO2" s="40"/>
      <c r="HAP2" s="40"/>
      <c r="HAQ2" s="40"/>
      <c r="HAR2" s="40"/>
      <c r="HAS2" s="40"/>
      <c r="HAT2" s="40"/>
      <c r="HAU2" s="40"/>
      <c r="HAV2" s="40"/>
      <c r="HAW2" s="40"/>
      <c r="HAX2" s="40"/>
      <c r="HAY2" s="40"/>
      <c r="HAZ2" s="40"/>
      <c r="HBA2" s="40"/>
      <c r="HBB2" s="40"/>
      <c r="HBC2" s="40"/>
      <c r="HBD2" s="40"/>
      <c r="HBE2" s="40"/>
      <c r="HBF2" s="40"/>
      <c r="HBG2" s="40"/>
      <c r="HBH2" s="40"/>
      <c r="HBI2" s="40"/>
      <c r="HBJ2" s="40"/>
      <c r="HBK2" s="40"/>
      <c r="HBL2" s="40"/>
      <c r="HBM2" s="40"/>
      <c r="HBN2" s="40"/>
      <c r="HBO2" s="40"/>
      <c r="HBP2" s="40"/>
      <c r="HBQ2" s="40"/>
      <c r="HBR2" s="40"/>
      <c r="HBS2" s="40"/>
      <c r="HBT2" s="40"/>
      <c r="HBU2" s="40"/>
      <c r="HBV2" s="40"/>
      <c r="HBW2" s="40"/>
      <c r="HBX2" s="40"/>
      <c r="HBY2" s="40"/>
      <c r="HBZ2" s="40"/>
      <c r="HCA2" s="40"/>
      <c r="HCB2" s="40"/>
      <c r="HCC2" s="40"/>
      <c r="HCD2" s="40"/>
      <c r="HCE2" s="40"/>
      <c r="HCF2" s="40"/>
      <c r="HCG2" s="40"/>
      <c r="HCH2" s="40"/>
      <c r="HCI2" s="40"/>
      <c r="HCJ2" s="40"/>
      <c r="HCK2" s="40"/>
      <c r="HCL2" s="40"/>
      <c r="HCM2" s="40"/>
      <c r="HCN2" s="40"/>
      <c r="HCO2" s="40"/>
      <c r="HCP2" s="40"/>
      <c r="HCQ2" s="40"/>
      <c r="HCR2" s="40"/>
      <c r="HCS2" s="40"/>
      <c r="HCT2" s="40"/>
      <c r="HCU2" s="40"/>
      <c r="HCV2" s="40"/>
      <c r="HCW2" s="40"/>
      <c r="HCX2" s="40"/>
      <c r="HCY2" s="40"/>
      <c r="HCZ2" s="40"/>
      <c r="HDA2" s="40"/>
      <c r="HDB2" s="40"/>
      <c r="HDC2" s="40"/>
      <c r="HDD2" s="40"/>
      <c r="HDE2" s="40"/>
      <c r="HDF2" s="40"/>
      <c r="HDG2" s="40"/>
      <c r="HDH2" s="40"/>
      <c r="HDI2" s="40"/>
      <c r="HDJ2" s="40"/>
      <c r="HDK2" s="40"/>
      <c r="HDL2" s="40"/>
      <c r="HDM2" s="40"/>
      <c r="HDN2" s="40"/>
      <c r="HDO2" s="40"/>
      <c r="HDP2" s="40"/>
      <c r="HDQ2" s="40"/>
      <c r="HDR2" s="40"/>
      <c r="HDS2" s="40"/>
      <c r="HDT2" s="40"/>
      <c r="HDU2" s="40"/>
      <c r="HDV2" s="40"/>
      <c r="HDW2" s="40"/>
      <c r="HDX2" s="40"/>
      <c r="HDY2" s="40"/>
      <c r="HDZ2" s="40"/>
      <c r="HEA2" s="40"/>
      <c r="HEB2" s="40"/>
      <c r="HEC2" s="40"/>
      <c r="HED2" s="40"/>
      <c r="HEE2" s="40"/>
      <c r="HEF2" s="40"/>
      <c r="HEG2" s="40"/>
      <c r="HEH2" s="40"/>
      <c r="HEI2" s="40"/>
      <c r="HEJ2" s="40"/>
      <c r="HEK2" s="40"/>
      <c r="HEL2" s="40"/>
      <c r="HEM2" s="40"/>
      <c r="HEN2" s="40"/>
      <c r="HEO2" s="40"/>
      <c r="HEP2" s="40"/>
      <c r="HEQ2" s="40"/>
      <c r="HER2" s="40"/>
      <c r="HES2" s="40"/>
      <c r="HET2" s="40"/>
      <c r="HEU2" s="40"/>
      <c r="HEV2" s="40"/>
      <c r="HEW2" s="40"/>
      <c r="HEX2" s="40"/>
      <c r="HEY2" s="40"/>
      <c r="HEZ2" s="40"/>
      <c r="HFA2" s="40"/>
      <c r="HFB2" s="40"/>
      <c r="HFC2" s="40"/>
      <c r="HFD2" s="40"/>
      <c r="HFE2" s="40"/>
      <c r="HFF2" s="40"/>
      <c r="HFG2" s="40"/>
      <c r="HFH2" s="40"/>
      <c r="HFI2" s="40"/>
      <c r="HFJ2" s="40"/>
      <c r="HFK2" s="40"/>
      <c r="HFL2" s="40"/>
      <c r="HFM2" s="40"/>
      <c r="HFN2" s="40"/>
      <c r="HFO2" s="40"/>
      <c r="HFP2" s="40"/>
      <c r="HFQ2" s="40"/>
      <c r="HFR2" s="40"/>
      <c r="HFS2" s="40"/>
      <c r="HFT2" s="40"/>
      <c r="HFU2" s="40"/>
      <c r="HFV2" s="40"/>
      <c r="HFW2" s="40"/>
      <c r="HFX2" s="40"/>
      <c r="HFY2" s="40"/>
      <c r="HFZ2" s="40"/>
      <c r="HGA2" s="40"/>
      <c r="HGB2" s="40"/>
      <c r="HGC2" s="40"/>
      <c r="HGD2" s="40"/>
      <c r="HGE2" s="40"/>
      <c r="HGF2" s="40"/>
      <c r="HGG2" s="40"/>
      <c r="HGH2" s="40"/>
      <c r="HGI2" s="40"/>
      <c r="HGJ2" s="40"/>
      <c r="HGK2" s="40"/>
      <c r="HGL2" s="40"/>
      <c r="HGM2" s="40"/>
      <c r="HGN2" s="40"/>
      <c r="HGO2" s="40"/>
      <c r="HGP2" s="40"/>
      <c r="HGQ2" s="40"/>
      <c r="HGR2" s="40"/>
      <c r="HGS2" s="40"/>
      <c r="HGT2" s="40"/>
      <c r="HGU2" s="40"/>
      <c r="HGV2" s="40"/>
      <c r="HGW2" s="40"/>
      <c r="HGX2" s="40"/>
      <c r="HGY2" s="40"/>
      <c r="HGZ2" s="40"/>
      <c r="HHA2" s="40"/>
      <c r="HHB2" s="40"/>
      <c r="HHC2" s="40"/>
      <c r="HHD2" s="40"/>
      <c r="HHE2" s="40"/>
      <c r="HHF2" s="40"/>
      <c r="HHG2" s="40"/>
      <c r="HHH2" s="40"/>
      <c r="HHI2" s="40"/>
      <c r="HHJ2" s="40"/>
      <c r="HHK2" s="40"/>
      <c r="HHL2" s="40"/>
      <c r="HHM2" s="40"/>
      <c r="HHN2" s="40"/>
      <c r="HHO2" s="40"/>
      <c r="HHP2" s="40"/>
      <c r="HHQ2" s="40"/>
      <c r="HHR2" s="40"/>
      <c r="HHS2" s="40"/>
      <c r="HHT2" s="40"/>
      <c r="HHU2" s="40"/>
      <c r="HHV2" s="40"/>
      <c r="HHW2" s="40"/>
      <c r="HHX2" s="40"/>
      <c r="HHY2" s="40"/>
      <c r="HHZ2" s="40"/>
      <c r="HIA2" s="40"/>
      <c r="HIB2" s="40"/>
      <c r="HIC2" s="40"/>
      <c r="HID2" s="40"/>
      <c r="HIE2" s="40"/>
      <c r="HIF2" s="40"/>
      <c r="HIG2" s="40"/>
      <c r="HIH2" s="40"/>
      <c r="HII2" s="40"/>
      <c r="HIJ2" s="40"/>
      <c r="HIK2" s="40"/>
      <c r="HIL2" s="40"/>
      <c r="HIM2" s="40"/>
      <c r="HIN2" s="40"/>
      <c r="HIO2" s="40"/>
      <c r="HIP2" s="40"/>
      <c r="HIQ2" s="40"/>
      <c r="HIR2" s="40"/>
      <c r="HIS2" s="40"/>
      <c r="HIT2" s="40"/>
      <c r="HIU2" s="40"/>
      <c r="HIV2" s="40"/>
      <c r="HIW2" s="40"/>
      <c r="HIX2" s="40"/>
      <c r="HIY2" s="40"/>
      <c r="HIZ2" s="40"/>
      <c r="HJA2" s="40"/>
      <c r="HJB2" s="40"/>
      <c r="HJC2" s="40"/>
      <c r="HJD2" s="40"/>
      <c r="HJE2" s="40"/>
      <c r="HJF2" s="40"/>
      <c r="HJG2" s="40"/>
      <c r="HJH2" s="40"/>
      <c r="HJI2" s="40"/>
      <c r="HJJ2" s="40"/>
      <c r="HJK2" s="40"/>
      <c r="HJL2" s="40"/>
      <c r="HJM2" s="40"/>
      <c r="HJN2" s="40"/>
      <c r="HJO2" s="40"/>
      <c r="HJP2" s="40"/>
      <c r="HJQ2" s="40"/>
      <c r="HJR2" s="40"/>
      <c r="HJS2" s="40"/>
      <c r="HJT2" s="40"/>
      <c r="HJU2" s="40"/>
      <c r="HJV2" s="40"/>
      <c r="HJW2" s="40"/>
      <c r="HJX2" s="40"/>
      <c r="HJY2" s="40"/>
      <c r="HJZ2" s="40"/>
      <c r="HKA2" s="40"/>
      <c r="HKB2" s="40"/>
      <c r="HKC2" s="40"/>
      <c r="HKD2" s="40"/>
      <c r="HKE2" s="40"/>
      <c r="HKF2" s="40"/>
      <c r="HKG2" s="40"/>
      <c r="HKH2" s="40"/>
      <c r="HKI2" s="40"/>
      <c r="HKJ2" s="40"/>
      <c r="HKK2" s="40"/>
      <c r="HKL2" s="40"/>
      <c r="HKM2" s="40"/>
      <c r="HKN2" s="40"/>
      <c r="HKO2" s="40"/>
      <c r="HKP2" s="40"/>
      <c r="HKQ2" s="40"/>
      <c r="HKR2" s="40"/>
      <c r="HKS2" s="40"/>
      <c r="HKT2" s="40"/>
      <c r="HKU2" s="40"/>
      <c r="HKV2" s="40"/>
      <c r="HKW2" s="40"/>
      <c r="HKX2" s="40"/>
      <c r="HKY2" s="40"/>
      <c r="HKZ2" s="40"/>
      <c r="HLA2" s="40"/>
      <c r="HLB2" s="40"/>
      <c r="HLC2" s="40"/>
      <c r="HLD2" s="40"/>
      <c r="HLE2" s="40"/>
      <c r="HLF2" s="40"/>
      <c r="HLG2" s="40"/>
      <c r="HLH2" s="40"/>
      <c r="HLI2" s="40"/>
      <c r="HLJ2" s="40"/>
      <c r="HLK2" s="40"/>
      <c r="HLL2" s="40"/>
      <c r="HLM2" s="40"/>
      <c r="HLN2" s="40"/>
      <c r="HLO2" s="40"/>
      <c r="HLP2" s="40"/>
      <c r="HLQ2" s="40"/>
      <c r="HLR2" s="40"/>
      <c r="HLS2" s="40"/>
      <c r="HLT2" s="40"/>
      <c r="HLU2" s="40"/>
      <c r="HLV2" s="40"/>
      <c r="HLW2" s="40"/>
      <c r="HLX2" s="40"/>
      <c r="HLY2" s="40"/>
      <c r="HLZ2" s="40"/>
      <c r="HMA2" s="40"/>
      <c r="HMB2" s="40"/>
      <c r="HMC2" s="40"/>
      <c r="HMD2" s="40"/>
      <c r="HME2" s="40"/>
      <c r="HMF2" s="40"/>
      <c r="HMG2" s="40"/>
      <c r="HMH2" s="40"/>
      <c r="HMI2" s="40"/>
      <c r="HMJ2" s="40"/>
      <c r="HMK2" s="40"/>
      <c r="HML2" s="40"/>
      <c r="HMM2" s="40"/>
      <c r="HMN2" s="40"/>
      <c r="HMO2" s="40"/>
      <c r="HMP2" s="40"/>
      <c r="HMQ2" s="40"/>
      <c r="HMR2" s="40"/>
      <c r="HMS2" s="40"/>
      <c r="HMT2" s="40"/>
      <c r="HMU2" s="40"/>
      <c r="HMV2" s="40"/>
      <c r="HMW2" s="40"/>
      <c r="HMX2" s="40"/>
      <c r="HMY2" s="40"/>
      <c r="HMZ2" s="40"/>
      <c r="HNA2" s="40"/>
      <c r="HNB2" s="40"/>
      <c r="HNC2" s="40"/>
      <c r="HND2" s="40"/>
      <c r="HNE2" s="40"/>
      <c r="HNF2" s="40"/>
      <c r="HNG2" s="40"/>
      <c r="HNH2" s="40"/>
      <c r="HNI2" s="40"/>
      <c r="HNJ2" s="40"/>
      <c r="HNK2" s="40"/>
      <c r="HNL2" s="40"/>
      <c r="HNM2" s="40"/>
      <c r="HNN2" s="40"/>
      <c r="HNO2" s="40"/>
      <c r="HNP2" s="40"/>
      <c r="HNQ2" s="40"/>
      <c r="HNR2" s="40"/>
      <c r="HNS2" s="40"/>
      <c r="HNT2" s="40"/>
      <c r="HNU2" s="40"/>
      <c r="HNV2" s="40"/>
      <c r="HNW2" s="40"/>
      <c r="HNX2" s="40"/>
      <c r="HNY2" s="40"/>
      <c r="HNZ2" s="40"/>
      <c r="HOA2" s="40"/>
      <c r="HOB2" s="40"/>
      <c r="HOC2" s="40"/>
      <c r="HOD2" s="40"/>
      <c r="HOE2" s="40"/>
      <c r="HOF2" s="40"/>
      <c r="HOG2" s="40"/>
      <c r="HOH2" s="40"/>
      <c r="HOI2" s="40"/>
      <c r="HOJ2" s="40"/>
      <c r="HOK2" s="40"/>
      <c r="HOL2" s="40"/>
      <c r="HOM2" s="40"/>
      <c r="HON2" s="40"/>
      <c r="HOO2" s="40"/>
      <c r="HOP2" s="40"/>
      <c r="HOQ2" s="40"/>
      <c r="HOR2" s="40"/>
      <c r="HOS2" s="40"/>
      <c r="HOT2" s="40"/>
      <c r="HOU2" s="40"/>
      <c r="HOV2" s="40"/>
      <c r="HOW2" s="40"/>
      <c r="HOX2" s="40"/>
      <c r="HOY2" s="40"/>
      <c r="HOZ2" s="40"/>
      <c r="HPA2" s="40"/>
      <c r="HPB2" s="40"/>
      <c r="HPC2" s="40"/>
      <c r="HPD2" s="40"/>
      <c r="HPE2" s="40"/>
      <c r="HPF2" s="40"/>
      <c r="HPG2" s="40"/>
      <c r="HPH2" s="40"/>
      <c r="HPI2" s="40"/>
      <c r="HPJ2" s="40"/>
      <c r="HPK2" s="40"/>
      <c r="HPL2" s="40"/>
      <c r="HPM2" s="40"/>
      <c r="HPN2" s="40"/>
      <c r="HPO2" s="40"/>
      <c r="HPP2" s="40"/>
      <c r="HPQ2" s="40"/>
      <c r="HPR2" s="40"/>
      <c r="HPS2" s="40"/>
      <c r="HPT2" s="40"/>
      <c r="HPU2" s="40"/>
      <c r="HPV2" s="40"/>
      <c r="HPW2" s="40"/>
      <c r="HPX2" s="40"/>
      <c r="HPY2" s="40"/>
      <c r="HPZ2" s="40"/>
      <c r="HQA2" s="40"/>
      <c r="HQB2" s="40"/>
      <c r="HQC2" s="40"/>
      <c r="HQD2" s="40"/>
      <c r="HQE2" s="40"/>
      <c r="HQF2" s="40"/>
      <c r="HQG2" s="40"/>
      <c r="HQH2" s="40"/>
      <c r="HQI2" s="40"/>
      <c r="HQJ2" s="40"/>
      <c r="HQK2" s="40"/>
      <c r="HQL2" s="40"/>
      <c r="HQM2" s="40"/>
      <c r="HQN2" s="40"/>
      <c r="HQO2" s="40"/>
      <c r="HQP2" s="40"/>
      <c r="HQQ2" s="40"/>
      <c r="HQR2" s="40"/>
      <c r="HQS2" s="40"/>
      <c r="HQT2" s="40"/>
      <c r="HQU2" s="40"/>
      <c r="HQV2" s="40"/>
      <c r="HQW2" s="40"/>
      <c r="HQX2" s="40"/>
      <c r="HQY2" s="40"/>
      <c r="HQZ2" s="40"/>
      <c r="HRA2" s="40"/>
      <c r="HRB2" s="40"/>
      <c r="HRC2" s="40"/>
      <c r="HRD2" s="40"/>
      <c r="HRE2" s="40"/>
      <c r="HRF2" s="40"/>
      <c r="HRG2" s="40"/>
      <c r="HRH2" s="40"/>
      <c r="HRI2" s="40"/>
      <c r="HRJ2" s="40"/>
      <c r="HRK2" s="40"/>
      <c r="HRL2" s="40"/>
      <c r="HRM2" s="40"/>
      <c r="HRN2" s="40"/>
      <c r="HRO2" s="40"/>
      <c r="HRP2" s="40"/>
      <c r="HRQ2" s="40"/>
      <c r="HRR2" s="40"/>
      <c r="HRS2" s="40"/>
      <c r="HRT2" s="40"/>
      <c r="HRU2" s="40"/>
      <c r="HRV2" s="40"/>
      <c r="HRW2" s="40"/>
      <c r="HRX2" s="40"/>
      <c r="HRY2" s="40"/>
      <c r="HRZ2" s="40"/>
      <c r="HSA2" s="40"/>
      <c r="HSB2" s="40"/>
      <c r="HSC2" s="40"/>
      <c r="HSD2" s="40"/>
      <c r="HSE2" s="40"/>
      <c r="HSF2" s="40"/>
      <c r="HSG2" s="40"/>
      <c r="HSH2" s="40"/>
      <c r="HSI2" s="40"/>
      <c r="HSJ2" s="40"/>
      <c r="HSK2" s="40"/>
      <c r="HSL2" s="40"/>
      <c r="HSM2" s="40"/>
      <c r="HSN2" s="40"/>
      <c r="HSO2" s="40"/>
      <c r="HSP2" s="40"/>
      <c r="HSQ2" s="40"/>
      <c r="HSR2" s="40"/>
      <c r="HSS2" s="40"/>
      <c r="HST2" s="40"/>
      <c r="HSU2" s="40"/>
      <c r="HSV2" s="40"/>
      <c r="HSW2" s="40"/>
      <c r="HSX2" s="40"/>
      <c r="HSY2" s="40"/>
      <c r="HSZ2" s="40"/>
      <c r="HTA2" s="40"/>
      <c r="HTB2" s="40"/>
      <c r="HTC2" s="40"/>
      <c r="HTD2" s="40"/>
      <c r="HTE2" s="40"/>
      <c r="HTF2" s="40"/>
      <c r="HTG2" s="40"/>
      <c r="HTH2" s="40"/>
      <c r="HTI2" s="40"/>
      <c r="HTJ2" s="40"/>
      <c r="HTK2" s="40"/>
      <c r="HTL2" s="40"/>
      <c r="HTM2" s="40"/>
      <c r="HTN2" s="40"/>
      <c r="HTO2" s="40"/>
      <c r="HTP2" s="40"/>
      <c r="HTQ2" s="40"/>
      <c r="HTR2" s="40"/>
      <c r="HTS2" s="40"/>
      <c r="HTT2" s="40"/>
      <c r="HTU2" s="40"/>
      <c r="HTV2" s="40"/>
      <c r="HTW2" s="40"/>
      <c r="HTX2" s="40"/>
      <c r="HTY2" s="40"/>
      <c r="HTZ2" s="40"/>
      <c r="HUA2" s="40"/>
      <c r="HUB2" s="40"/>
      <c r="HUC2" s="40"/>
      <c r="HUD2" s="40"/>
      <c r="HUE2" s="40"/>
      <c r="HUF2" s="40"/>
      <c r="HUG2" s="40"/>
      <c r="HUH2" s="40"/>
      <c r="HUI2" s="40"/>
      <c r="HUJ2" s="40"/>
      <c r="HUK2" s="40"/>
      <c r="HUL2" s="40"/>
      <c r="HUM2" s="40"/>
      <c r="HUN2" s="40"/>
      <c r="HUO2" s="40"/>
      <c r="HUP2" s="40"/>
      <c r="HUQ2" s="40"/>
      <c r="HUR2" s="40"/>
      <c r="HUS2" s="40"/>
      <c r="HUT2" s="40"/>
      <c r="HUU2" s="40"/>
      <c r="HUV2" s="40"/>
      <c r="HUW2" s="40"/>
      <c r="HUX2" s="40"/>
      <c r="HUY2" s="40"/>
      <c r="HUZ2" s="40"/>
      <c r="HVA2" s="40"/>
      <c r="HVB2" s="40"/>
      <c r="HVC2" s="40"/>
      <c r="HVD2" s="40"/>
      <c r="HVE2" s="40"/>
      <c r="HVF2" s="40"/>
      <c r="HVG2" s="40"/>
      <c r="HVH2" s="40"/>
      <c r="HVI2" s="40"/>
      <c r="HVJ2" s="40"/>
      <c r="HVK2" s="40"/>
      <c r="HVL2" s="40"/>
      <c r="HVM2" s="40"/>
      <c r="HVN2" s="40"/>
      <c r="HVO2" s="40"/>
      <c r="HVP2" s="40"/>
      <c r="HVQ2" s="40"/>
      <c r="HVR2" s="40"/>
      <c r="HVS2" s="40"/>
      <c r="HVT2" s="40"/>
      <c r="HVU2" s="40"/>
      <c r="HVV2" s="40"/>
      <c r="HVW2" s="40"/>
      <c r="HVX2" s="40"/>
      <c r="HVY2" s="40"/>
      <c r="HVZ2" s="40"/>
      <c r="HWA2" s="40"/>
      <c r="HWB2" s="40"/>
      <c r="HWC2" s="40"/>
      <c r="HWD2" s="40"/>
      <c r="HWE2" s="40"/>
      <c r="HWF2" s="40"/>
      <c r="HWG2" s="40"/>
      <c r="HWH2" s="40"/>
      <c r="HWI2" s="40"/>
      <c r="HWJ2" s="40"/>
      <c r="HWK2" s="40"/>
      <c r="HWL2" s="40"/>
      <c r="HWM2" s="40"/>
      <c r="HWN2" s="40"/>
      <c r="HWO2" s="40"/>
      <c r="HWP2" s="40"/>
      <c r="HWQ2" s="40"/>
      <c r="HWR2" s="40"/>
      <c r="HWS2" s="40"/>
      <c r="HWT2" s="40"/>
      <c r="HWU2" s="40"/>
      <c r="HWV2" s="40"/>
      <c r="HWW2" s="40"/>
      <c r="HWX2" s="40"/>
      <c r="HWY2" s="40"/>
      <c r="HWZ2" s="40"/>
      <c r="HXA2" s="40"/>
      <c r="HXB2" s="40"/>
      <c r="HXC2" s="40"/>
      <c r="HXD2" s="40"/>
      <c r="HXE2" s="40"/>
      <c r="HXF2" s="40"/>
      <c r="HXG2" s="40"/>
      <c r="HXH2" s="40"/>
      <c r="HXI2" s="40"/>
      <c r="HXJ2" s="40"/>
      <c r="HXK2" s="40"/>
      <c r="HXL2" s="40"/>
      <c r="HXM2" s="40"/>
      <c r="HXN2" s="40"/>
      <c r="HXO2" s="40"/>
      <c r="HXP2" s="40"/>
      <c r="HXQ2" s="40"/>
      <c r="HXR2" s="40"/>
      <c r="HXS2" s="40"/>
      <c r="HXT2" s="40"/>
      <c r="HXU2" s="40"/>
      <c r="HXV2" s="40"/>
      <c r="HXW2" s="40"/>
      <c r="HXX2" s="40"/>
      <c r="HXY2" s="40"/>
      <c r="HXZ2" s="40"/>
      <c r="HYA2" s="40"/>
      <c r="HYB2" s="40"/>
      <c r="HYC2" s="40"/>
      <c r="HYD2" s="40"/>
      <c r="HYE2" s="40"/>
      <c r="HYF2" s="40"/>
      <c r="HYG2" s="40"/>
      <c r="HYH2" s="40"/>
      <c r="HYI2" s="40"/>
      <c r="HYJ2" s="40"/>
      <c r="HYK2" s="40"/>
      <c r="HYL2" s="40"/>
      <c r="HYM2" s="40"/>
      <c r="HYN2" s="40"/>
      <c r="HYO2" s="40"/>
      <c r="HYP2" s="40"/>
      <c r="HYQ2" s="40"/>
      <c r="HYR2" s="40"/>
      <c r="HYS2" s="40"/>
      <c r="HYT2" s="40"/>
      <c r="HYU2" s="40"/>
      <c r="HYV2" s="40"/>
      <c r="HYW2" s="40"/>
      <c r="HYX2" s="40"/>
      <c r="HYY2" s="40"/>
      <c r="HYZ2" s="40"/>
      <c r="HZA2" s="40"/>
      <c r="HZB2" s="40"/>
      <c r="HZC2" s="40"/>
      <c r="HZD2" s="40"/>
      <c r="HZE2" s="40"/>
      <c r="HZF2" s="40"/>
      <c r="HZG2" s="40"/>
      <c r="HZH2" s="40"/>
      <c r="HZI2" s="40"/>
      <c r="HZJ2" s="40"/>
      <c r="HZK2" s="40"/>
      <c r="HZL2" s="40"/>
      <c r="HZM2" s="40"/>
      <c r="HZN2" s="40"/>
      <c r="HZO2" s="40"/>
      <c r="HZP2" s="40"/>
      <c r="HZQ2" s="40"/>
      <c r="HZR2" s="40"/>
      <c r="HZS2" s="40"/>
      <c r="HZT2" s="40"/>
      <c r="HZU2" s="40"/>
      <c r="HZV2" s="40"/>
      <c r="HZW2" s="40"/>
      <c r="HZX2" s="40"/>
      <c r="HZY2" s="40"/>
      <c r="HZZ2" s="40"/>
      <c r="IAA2" s="40"/>
      <c r="IAB2" s="40"/>
      <c r="IAC2" s="40"/>
      <c r="IAD2" s="40"/>
      <c r="IAE2" s="40"/>
      <c r="IAF2" s="40"/>
      <c r="IAG2" s="40"/>
      <c r="IAH2" s="40"/>
      <c r="IAI2" s="40"/>
      <c r="IAJ2" s="40"/>
      <c r="IAK2" s="40"/>
      <c r="IAL2" s="40"/>
      <c r="IAM2" s="40"/>
      <c r="IAN2" s="40"/>
      <c r="IAO2" s="40"/>
      <c r="IAP2" s="40"/>
      <c r="IAQ2" s="40"/>
      <c r="IAR2" s="40"/>
      <c r="IAS2" s="40"/>
      <c r="IAT2" s="40"/>
      <c r="IAU2" s="40"/>
      <c r="IAV2" s="40"/>
      <c r="IAW2" s="40"/>
      <c r="IAX2" s="40"/>
      <c r="IAY2" s="40"/>
      <c r="IAZ2" s="40"/>
      <c r="IBA2" s="40"/>
      <c r="IBB2" s="40"/>
      <c r="IBC2" s="40"/>
      <c r="IBD2" s="40"/>
      <c r="IBE2" s="40"/>
      <c r="IBF2" s="40"/>
      <c r="IBG2" s="40"/>
      <c r="IBH2" s="40"/>
      <c r="IBI2" s="40"/>
      <c r="IBJ2" s="40"/>
      <c r="IBK2" s="40"/>
      <c r="IBL2" s="40"/>
      <c r="IBM2" s="40"/>
      <c r="IBN2" s="40"/>
      <c r="IBO2" s="40"/>
      <c r="IBP2" s="40"/>
      <c r="IBQ2" s="40"/>
      <c r="IBR2" s="40"/>
      <c r="IBS2" s="40"/>
      <c r="IBT2" s="40"/>
      <c r="IBU2" s="40"/>
      <c r="IBV2" s="40"/>
      <c r="IBW2" s="40"/>
      <c r="IBX2" s="40"/>
      <c r="IBY2" s="40"/>
      <c r="IBZ2" s="40"/>
      <c r="ICA2" s="40"/>
      <c r="ICB2" s="40"/>
      <c r="ICC2" s="40"/>
      <c r="ICD2" s="40"/>
      <c r="ICE2" s="40"/>
      <c r="ICF2" s="40"/>
      <c r="ICG2" s="40"/>
      <c r="ICH2" s="40"/>
      <c r="ICI2" s="40"/>
      <c r="ICJ2" s="40"/>
      <c r="ICK2" s="40"/>
      <c r="ICL2" s="40"/>
      <c r="ICM2" s="40"/>
      <c r="ICN2" s="40"/>
      <c r="ICO2" s="40"/>
      <c r="ICP2" s="40"/>
      <c r="ICQ2" s="40"/>
      <c r="ICR2" s="40"/>
      <c r="ICS2" s="40"/>
      <c r="ICT2" s="40"/>
      <c r="ICU2" s="40"/>
      <c r="ICV2" s="40"/>
      <c r="ICW2" s="40"/>
      <c r="ICX2" s="40"/>
      <c r="ICY2" s="40"/>
      <c r="ICZ2" s="40"/>
      <c r="IDA2" s="40"/>
      <c r="IDB2" s="40"/>
      <c r="IDC2" s="40"/>
      <c r="IDD2" s="40"/>
      <c r="IDE2" s="40"/>
      <c r="IDF2" s="40"/>
      <c r="IDG2" s="40"/>
      <c r="IDH2" s="40"/>
      <c r="IDI2" s="40"/>
      <c r="IDJ2" s="40"/>
      <c r="IDK2" s="40"/>
      <c r="IDL2" s="40"/>
      <c r="IDM2" s="40"/>
      <c r="IDN2" s="40"/>
      <c r="IDO2" s="40"/>
      <c r="IDP2" s="40"/>
      <c r="IDQ2" s="40"/>
      <c r="IDR2" s="40"/>
      <c r="IDS2" s="40"/>
      <c r="IDT2" s="40"/>
      <c r="IDU2" s="40"/>
      <c r="IDV2" s="40"/>
      <c r="IDW2" s="40"/>
      <c r="IDX2" s="40"/>
      <c r="IDY2" s="40"/>
      <c r="IDZ2" s="40"/>
      <c r="IEA2" s="40"/>
      <c r="IEB2" s="40"/>
      <c r="IEC2" s="40"/>
      <c r="IED2" s="40"/>
      <c r="IEE2" s="40"/>
      <c r="IEF2" s="40"/>
      <c r="IEG2" s="40"/>
      <c r="IEH2" s="40"/>
      <c r="IEI2" s="40"/>
      <c r="IEJ2" s="40"/>
      <c r="IEK2" s="40"/>
      <c r="IEL2" s="40"/>
      <c r="IEM2" s="40"/>
      <c r="IEN2" s="40"/>
      <c r="IEO2" s="40"/>
      <c r="IEP2" s="40"/>
      <c r="IEQ2" s="40"/>
      <c r="IER2" s="40"/>
      <c r="IES2" s="40"/>
      <c r="IET2" s="40"/>
      <c r="IEU2" s="40"/>
      <c r="IEV2" s="40"/>
      <c r="IEW2" s="40"/>
      <c r="IEX2" s="40"/>
      <c r="IEY2" s="40"/>
      <c r="IEZ2" s="40"/>
      <c r="IFA2" s="40"/>
      <c r="IFB2" s="40"/>
      <c r="IFC2" s="40"/>
      <c r="IFD2" s="40"/>
      <c r="IFE2" s="40"/>
      <c r="IFF2" s="40"/>
      <c r="IFG2" s="40"/>
      <c r="IFH2" s="40"/>
      <c r="IFI2" s="40"/>
      <c r="IFJ2" s="40"/>
      <c r="IFK2" s="40"/>
      <c r="IFL2" s="40"/>
      <c r="IFM2" s="40"/>
      <c r="IFN2" s="40"/>
      <c r="IFO2" s="40"/>
      <c r="IFP2" s="40"/>
      <c r="IFQ2" s="40"/>
      <c r="IFR2" s="40"/>
      <c r="IFS2" s="40"/>
      <c r="IFT2" s="40"/>
      <c r="IFU2" s="40"/>
      <c r="IFV2" s="40"/>
      <c r="IFW2" s="40"/>
      <c r="IFX2" s="40"/>
      <c r="IFY2" s="40"/>
      <c r="IFZ2" s="40"/>
      <c r="IGA2" s="40"/>
      <c r="IGB2" s="40"/>
      <c r="IGC2" s="40"/>
      <c r="IGD2" s="40"/>
      <c r="IGE2" s="40"/>
      <c r="IGF2" s="40"/>
      <c r="IGG2" s="40"/>
      <c r="IGH2" s="40"/>
      <c r="IGI2" s="40"/>
      <c r="IGJ2" s="40"/>
      <c r="IGK2" s="40"/>
      <c r="IGL2" s="40"/>
      <c r="IGM2" s="40"/>
      <c r="IGN2" s="40"/>
      <c r="IGO2" s="40"/>
      <c r="IGP2" s="40"/>
      <c r="IGQ2" s="40"/>
      <c r="IGR2" s="40"/>
      <c r="IGS2" s="40"/>
      <c r="IGT2" s="40"/>
      <c r="IGU2" s="40"/>
      <c r="IGV2" s="40"/>
      <c r="IGW2" s="40"/>
      <c r="IGX2" s="40"/>
      <c r="IGY2" s="40"/>
      <c r="IGZ2" s="40"/>
      <c r="IHA2" s="40"/>
      <c r="IHB2" s="40"/>
      <c r="IHC2" s="40"/>
      <c r="IHD2" s="40"/>
      <c r="IHE2" s="40"/>
      <c r="IHF2" s="40"/>
      <c r="IHG2" s="40"/>
      <c r="IHH2" s="40"/>
      <c r="IHI2" s="40"/>
      <c r="IHJ2" s="40"/>
      <c r="IHK2" s="40"/>
      <c r="IHL2" s="40"/>
      <c r="IHM2" s="40"/>
      <c r="IHN2" s="40"/>
      <c r="IHO2" s="40"/>
      <c r="IHP2" s="40"/>
      <c r="IHQ2" s="40"/>
      <c r="IHR2" s="40"/>
      <c r="IHS2" s="40"/>
      <c r="IHT2" s="40"/>
      <c r="IHU2" s="40"/>
      <c r="IHV2" s="40"/>
      <c r="IHW2" s="40"/>
      <c r="IHX2" s="40"/>
      <c r="IHY2" s="40"/>
      <c r="IHZ2" s="40"/>
      <c r="IIA2" s="40"/>
      <c r="IIB2" s="40"/>
      <c r="IIC2" s="40"/>
      <c r="IID2" s="40"/>
      <c r="IIE2" s="40"/>
      <c r="IIF2" s="40"/>
      <c r="IIG2" s="40"/>
      <c r="IIH2" s="40"/>
      <c r="III2" s="40"/>
      <c r="IIJ2" s="40"/>
      <c r="IIK2" s="40"/>
      <c r="IIL2" s="40"/>
      <c r="IIM2" s="40"/>
      <c r="IIN2" s="40"/>
      <c r="IIO2" s="40"/>
      <c r="IIP2" s="40"/>
      <c r="IIQ2" s="40"/>
      <c r="IIR2" s="40"/>
      <c r="IIS2" s="40"/>
      <c r="IIT2" s="40"/>
      <c r="IIU2" s="40"/>
      <c r="IIV2" s="40"/>
      <c r="IIW2" s="40"/>
      <c r="IIX2" s="40"/>
      <c r="IIY2" s="40"/>
      <c r="IIZ2" s="40"/>
      <c r="IJA2" s="40"/>
      <c r="IJB2" s="40"/>
      <c r="IJC2" s="40"/>
      <c r="IJD2" s="40"/>
      <c r="IJE2" s="40"/>
      <c r="IJF2" s="40"/>
      <c r="IJG2" s="40"/>
      <c r="IJH2" s="40"/>
      <c r="IJI2" s="40"/>
      <c r="IJJ2" s="40"/>
      <c r="IJK2" s="40"/>
      <c r="IJL2" s="40"/>
      <c r="IJM2" s="40"/>
      <c r="IJN2" s="40"/>
      <c r="IJO2" s="40"/>
      <c r="IJP2" s="40"/>
      <c r="IJQ2" s="40"/>
      <c r="IJR2" s="40"/>
      <c r="IJS2" s="40"/>
      <c r="IJT2" s="40"/>
      <c r="IJU2" s="40"/>
      <c r="IJV2" s="40"/>
      <c r="IJW2" s="40"/>
      <c r="IJX2" s="40"/>
      <c r="IJY2" s="40"/>
      <c r="IJZ2" s="40"/>
      <c r="IKA2" s="40"/>
      <c r="IKB2" s="40"/>
      <c r="IKC2" s="40"/>
      <c r="IKD2" s="40"/>
      <c r="IKE2" s="40"/>
      <c r="IKF2" s="40"/>
      <c r="IKG2" s="40"/>
      <c r="IKH2" s="40"/>
      <c r="IKI2" s="40"/>
      <c r="IKJ2" s="40"/>
      <c r="IKK2" s="40"/>
      <c r="IKL2" s="40"/>
      <c r="IKM2" s="40"/>
      <c r="IKN2" s="40"/>
      <c r="IKO2" s="40"/>
      <c r="IKP2" s="40"/>
      <c r="IKQ2" s="40"/>
      <c r="IKR2" s="40"/>
      <c r="IKS2" s="40"/>
      <c r="IKT2" s="40"/>
      <c r="IKU2" s="40"/>
      <c r="IKV2" s="40"/>
      <c r="IKW2" s="40"/>
      <c r="IKX2" s="40"/>
      <c r="IKY2" s="40"/>
      <c r="IKZ2" s="40"/>
      <c r="ILA2" s="40"/>
      <c r="ILB2" s="40"/>
      <c r="ILC2" s="40"/>
      <c r="ILD2" s="40"/>
      <c r="ILE2" s="40"/>
      <c r="ILF2" s="40"/>
      <c r="ILG2" s="40"/>
      <c r="ILH2" s="40"/>
      <c r="ILI2" s="40"/>
      <c r="ILJ2" s="40"/>
      <c r="ILK2" s="40"/>
      <c r="ILL2" s="40"/>
      <c r="ILM2" s="40"/>
      <c r="ILN2" s="40"/>
      <c r="ILO2" s="40"/>
      <c r="ILP2" s="40"/>
      <c r="ILQ2" s="40"/>
      <c r="ILR2" s="40"/>
      <c r="ILS2" s="40"/>
      <c r="ILT2" s="40"/>
      <c r="ILU2" s="40"/>
      <c r="ILV2" s="40"/>
      <c r="ILW2" s="40"/>
      <c r="ILX2" s="40"/>
      <c r="ILY2" s="40"/>
      <c r="ILZ2" s="40"/>
      <c r="IMA2" s="40"/>
      <c r="IMB2" s="40"/>
      <c r="IMC2" s="40"/>
      <c r="IMD2" s="40"/>
      <c r="IME2" s="40"/>
      <c r="IMF2" s="40"/>
      <c r="IMG2" s="40"/>
      <c r="IMH2" s="40"/>
      <c r="IMI2" s="40"/>
      <c r="IMJ2" s="40"/>
      <c r="IMK2" s="40"/>
      <c r="IML2" s="40"/>
      <c r="IMM2" s="40"/>
      <c r="IMN2" s="40"/>
      <c r="IMO2" s="40"/>
      <c r="IMP2" s="40"/>
      <c r="IMQ2" s="40"/>
      <c r="IMR2" s="40"/>
      <c r="IMS2" s="40"/>
      <c r="IMT2" s="40"/>
      <c r="IMU2" s="40"/>
      <c r="IMV2" s="40"/>
      <c r="IMW2" s="40"/>
      <c r="IMX2" s="40"/>
      <c r="IMY2" s="40"/>
      <c r="IMZ2" s="40"/>
      <c r="INA2" s="40"/>
      <c r="INB2" s="40"/>
      <c r="INC2" s="40"/>
      <c r="IND2" s="40"/>
      <c r="INE2" s="40"/>
      <c r="INF2" s="40"/>
      <c r="ING2" s="40"/>
      <c r="INH2" s="40"/>
      <c r="INI2" s="40"/>
      <c r="INJ2" s="40"/>
      <c r="INK2" s="40"/>
      <c r="INL2" s="40"/>
      <c r="INM2" s="40"/>
      <c r="INN2" s="40"/>
      <c r="INO2" s="40"/>
      <c r="INP2" s="40"/>
      <c r="INQ2" s="40"/>
      <c r="INR2" s="40"/>
      <c r="INS2" s="40"/>
      <c r="INT2" s="40"/>
      <c r="INU2" s="40"/>
      <c r="INV2" s="40"/>
      <c r="INW2" s="40"/>
      <c r="INX2" s="40"/>
      <c r="INY2" s="40"/>
      <c r="INZ2" s="40"/>
      <c r="IOA2" s="40"/>
      <c r="IOB2" s="40"/>
      <c r="IOC2" s="40"/>
      <c r="IOD2" s="40"/>
      <c r="IOE2" s="40"/>
      <c r="IOF2" s="40"/>
      <c r="IOG2" s="40"/>
      <c r="IOH2" s="40"/>
      <c r="IOI2" s="40"/>
      <c r="IOJ2" s="40"/>
      <c r="IOK2" s="40"/>
      <c r="IOL2" s="40"/>
      <c r="IOM2" s="40"/>
      <c r="ION2" s="40"/>
      <c r="IOO2" s="40"/>
      <c r="IOP2" s="40"/>
      <c r="IOQ2" s="40"/>
      <c r="IOR2" s="40"/>
      <c r="IOS2" s="40"/>
      <c r="IOT2" s="40"/>
      <c r="IOU2" s="40"/>
      <c r="IOV2" s="40"/>
      <c r="IOW2" s="40"/>
      <c r="IOX2" s="40"/>
      <c r="IOY2" s="40"/>
      <c r="IOZ2" s="40"/>
      <c r="IPA2" s="40"/>
      <c r="IPB2" s="40"/>
      <c r="IPC2" s="40"/>
      <c r="IPD2" s="40"/>
      <c r="IPE2" s="40"/>
      <c r="IPF2" s="40"/>
      <c r="IPG2" s="40"/>
      <c r="IPH2" s="40"/>
      <c r="IPI2" s="40"/>
      <c r="IPJ2" s="40"/>
      <c r="IPK2" s="40"/>
      <c r="IPL2" s="40"/>
      <c r="IPM2" s="40"/>
      <c r="IPN2" s="40"/>
      <c r="IPO2" s="40"/>
      <c r="IPP2" s="40"/>
      <c r="IPQ2" s="40"/>
      <c r="IPR2" s="40"/>
      <c r="IPS2" s="40"/>
      <c r="IPT2" s="40"/>
      <c r="IPU2" s="40"/>
      <c r="IPV2" s="40"/>
      <c r="IPW2" s="40"/>
      <c r="IPX2" s="40"/>
      <c r="IPY2" s="40"/>
      <c r="IPZ2" s="40"/>
      <c r="IQA2" s="40"/>
      <c r="IQB2" s="40"/>
      <c r="IQC2" s="40"/>
      <c r="IQD2" s="40"/>
      <c r="IQE2" s="40"/>
      <c r="IQF2" s="40"/>
      <c r="IQG2" s="40"/>
      <c r="IQH2" s="40"/>
      <c r="IQI2" s="40"/>
      <c r="IQJ2" s="40"/>
      <c r="IQK2" s="40"/>
      <c r="IQL2" s="40"/>
      <c r="IQM2" s="40"/>
      <c r="IQN2" s="40"/>
      <c r="IQO2" s="40"/>
      <c r="IQP2" s="40"/>
      <c r="IQQ2" s="40"/>
      <c r="IQR2" s="40"/>
      <c r="IQS2" s="40"/>
      <c r="IQT2" s="40"/>
      <c r="IQU2" s="40"/>
      <c r="IQV2" s="40"/>
      <c r="IQW2" s="40"/>
      <c r="IQX2" s="40"/>
      <c r="IQY2" s="40"/>
      <c r="IQZ2" s="40"/>
      <c r="IRA2" s="40"/>
      <c r="IRB2" s="40"/>
      <c r="IRC2" s="40"/>
      <c r="IRD2" s="40"/>
      <c r="IRE2" s="40"/>
      <c r="IRF2" s="40"/>
      <c r="IRG2" s="40"/>
      <c r="IRH2" s="40"/>
      <c r="IRI2" s="40"/>
      <c r="IRJ2" s="40"/>
      <c r="IRK2" s="40"/>
      <c r="IRL2" s="40"/>
      <c r="IRM2" s="40"/>
      <c r="IRN2" s="40"/>
      <c r="IRO2" s="40"/>
      <c r="IRP2" s="40"/>
      <c r="IRQ2" s="40"/>
      <c r="IRR2" s="40"/>
      <c r="IRS2" s="40"/>
      <c r="IRT2" s="40"/>
      <c r="IRU2" s="40"/>
      <c r="IRV2" s="40"/>
      <c r="IRW2" s="40"/>
      <c r="IRX2" s="40"/>
      <c r="IRY2" s="40"/>
      <c r="IRZ2" s="40"/>
      <c r="ISA2" s="40"/>
      <c r="ISB2" s="40"/>
      <c r="ISC2" s="40"/>
      <c r="ISD2" s="40"/>
      <c r="ISE2" s="40"/>
      <c r="ISF2" s="40"/>
      <c r="ISG2" s="40"/>
      <c r="ISH2" s="40"/>
      <c r="ISI2" s="40"/>
      <c r="ISJ2" s="40"/>
      <c r="ISK2" s="40"/>
      <c r="ISL2" s="40"/>
      <c r="ISM2" s="40"/>
      <c r="ISN2" s="40"/>
      <c r="ISO2" s="40"/>
      <c r="ISP2" s="40"/>
      <c r="ISQ2" s="40"/>
      <c r="ISR2" s="40"/>
      <c r="ISS2" s="40"/>
      <c r="IST2" s="40"/>
      <c r="ISU2" s="40"/>
      <c r="ISV2" s="40"/>
      <c r="ISW2" s="40"/>
      <c r="ISX2" s="40"/>
      <c r="ISY2" s="40"/>
      <c r="ISZ2" s="40"/>
      <c r="ITA2" s="40"/>
      <c r="ITB2" s="40"/>
      <c r="ITC2" s="40"/>
      <c r="ITD2" s="40"/>
      <c r="ITE2" s="40"/>
      <c r="ITF2" s="40"/>
      <c r="ITG2" s="40"/>
      <c r="ITH2" s="40"/>
      <c r="ITI2" s="40"/>
      <c r="ITJ2" s="40"/>
      <c r="ITK2" s="40"/>
      <c r="ITL2" s="40"/>
      <c r="ITM2" s="40"/>
      <c r="ITN2" s="40"/>
      <c r="ITO2" s="40"/>
      <c r="ITP2" s="40"/>
      <c r="ITQ2" s="40"/>
      <c r="ITR2" s="40"/>
      <c r="ITS2" s="40"/>
      <c r="ITT2" s="40"/>
      <c r="ITU2" s="40"/>
      <c r="ITV2" s="40"/>
      <c r="ITW2" s="40"/>
      <c r="ITX2" s="40"/>
      <c r="ITY2" s="40"/>
      <c r="ITZ2" s="40"/>
      <c r="IUA2" s="40"/>
      <c r="IUB2" s="40"/>
      <c r="IUC2" s="40"/>
      <c r="IUD2" s="40"/>
      <c r="IUE2" s="40"/>
      <c r="IUF2" s="40"/>
      <c r="IUG2" s="40"/>
      <c r="IUH2" s="40"/>
      <c r="IUI2" s="40"/>
      <c r="IUJ2" s="40"/>
      <c r="IUK2" s="40"/>
      <c r="IUL2" s="40"/>
      <c r="IUM2" s="40"/>
      <c r="IUN2" s="40"/>
      <c r="IUO2" s="40"/>
      <c r="IUP2" s="40"/>
      <c r="IUQ2" s="40"/>
      <c r="IUR2" s="40"/>
      <c r="IUS2" s="40"/>
      <c r="IUT2" s="40"/>
      <c r="IUU2" s="40"/>
      <c r="IUV2" s="40"/>
      <c r="IUW2" s="40"/>
      <c r="IUX2" s="40"/>
      <c r="IUY2" s="40"/>
      <c r="IUZ2" s="40"/>
      <c r="IVA2" s="40"/>
      <c r="IVB2" s="40"/>
      <c r="IVC2" s="40"/>
      <c r="IVD2" s="40"/>
      <c r="IVE2" s="40"/>
      <c r="IVF2" s="40"/>
      <c r="IVG2" s="40"/>
      <c r="IVH2" s="40"/>
      <c r="IVI2" s="40"/>
      <c r="IVJ2" s="40"/>
      <c r="IVK2" s="40"/>
      <c r="IVL2" s="40"/>
      <c r="IVM2" s="40"/>
      <c r="IVN2" s="40"/>
      <c r="IVO2" s="40"/>
      <c r="IVP2" s="40"/>
      <c r="IVQ2" s="40"/>
      <c r="IVR2" s="40"/>
      <c r="IVS2" s="40"/>
      <c r="IVT2" s="40"/>
      <c r="IVU2" s="40"/>
      <c r="IVV2" s="40"/>
      <c r="IVW2" s="40"/>
      <c r="IVX2" s="40"/>
      <c r="IVY2" s="40"/>
      <c r="IVZ2" s="40"/>
      <c r="IWA2" s="40"/>
      <c r="IWB2" s="40"/>
      <c r="IWC2" s="40"/>
      <c r="IWD2" s="40"/>
      <c r="IWE2" s="40"/>
      <c r="IWF2" s="40"/>
      <c r="IWG2" s="40"/>
      <c r="IWH2" s="40"/>
      <c r="IWI2" s="40"/>
      <c r="IWJ2" s="40"/>
      <c r="IWK2" s="40"/>
      <c r="IWL2" s="40"/>
      <c r="IWM2" s="40"/>
      <c r="IWN2" s="40"/>
      <c r="IWO2" s="40"/>
      <c r="IWP2" s="40"/>
      <c r="IWQ2" s="40"/>
      <c r="IWR2" s="40"/>
      <c r="IWS2" s="40"/>
      <c r="IWT2" s="40"/>
      <c r="IWU2" s="40"/>
      <c r="IWV2" s="40"/>
      <c r="IWW2" s="40"/>
      <c r="IWX2" s="40"/>
      <c r="IWY2" s="40"/>
      <c r="IWZ2" s="40"/>
      <c r="IXA2" s="40"/>
      <c r="IXB2" s="40"/>
      <c r="IXC2" s="40"/>
      <c r="IXD2" s="40"/>
      <c r="IXE2" s="40"/>
      <c r="IXF2" s="40"/>
      <c r="IXG2" s="40"/>
      <c r="IXH2" s="40"/>
      <c r="IXI2" s="40"/>
      <c r="IXJ2" s="40"/>
      <c r="IXK2" s="40"/>
      <c r="IXL2" s="40"/>
      <c r="IXM2" s="40"/>
      <c r="IXN2" s="40"/>
      <c r="IXO2" s="40"/>
      <c r="IXP2" s="40"/>
      <c r="IXQ2" s="40"/>
      <c r="IXR2" s="40"/>
      <c r="IXS2" s="40"/>
      <c r="IXT2" s="40"/>
      <c r="IXU2" s="40"/>
      <c r="IXV2" s="40"/>
      <c r="IXW2" s="40"/>
      <c r="IXX2" s="40"/>
      <c r="IXY2" s="40"/>
      <c r="IXZ2" s="40"/>
      <c r="IYA2" s="40"/>
      <c r="IYB2" s="40"/>
      <c r="IYC2" s="40"/>
      <c r="IYD2" s="40"/>
      <c r="IYE2" s="40"/>
      <c r="IYF2" s="40"/>
      <c r="IYG2" s="40"/>
      <c r="IYH2" s="40"/>
      <c r="IYI2" s="40"/>
      <c r="IYJ2" s="40"/>
      <c r="IYK2" s="40"/>
      <c r="IYL2" s="40"/>
      <c r="IYM2" s="40"/>
      <c r="IYN2" s="40"/>
      <c r="IYO2" s="40"/>
      <c r="IYP2" s="40"/>
      <c r="IYQ2" s="40"/>
      <c r="IYR2" s="40"/>
      <c r="IYS2" s="40"/>
      <c r="IYT2" s="40"/>
      <c r="IYU2" s="40"/>
      <c r="IYV2" s="40"/>
      <c r="IYW2" s="40"/>
      <c r="IYX2" s="40"/>
      <c r="IYY2" s="40"/>
      <c r="IYZ2" s="40"/>
      <c r="IZA2" s="40"/>
      <c r="IZB2" s="40"/>
      <c r="IZC2" s="40"/>
      <c r="IZD2" s="40"/>
      <c r="IZE2" s="40"/>
      <c r="IZF2" s="40"/>
      <c r="IZG2" s="40"/>
      <c r="IZH2" s="40"/>
      <c r="IZI2" s="40"/>
      <c r="IZJ2" s="40"/>
      <c r="IZK2" s="40"/>
      <c r="IZL2" s="40"/>
      <c r="IZM2" s="40"/>
      <c r="IZN2" s="40"/>
      <c r="IZO2" s="40"/>
      <c r="IZP2" s="40"/>
      <c r="IZQ2" s="40"/>
      <c r="IZR2" s="40"/>
      <c r="IZS2" s="40"/>
      <c r="IZT2" s="40"/>
      <c r="IZU2" s="40"/>
      <c r="IZV2" s="40"/>
      <c r="IZW2" s="40"/>
      <c r="IZX2" s="40"/>
      <c r="IZY2" s="40"/>
      <c r="IZZ2" s="40"/>
      <c r="JAA2" s="40"/>
      <c r="JAB2" s="40"/>
      <c r="JAC2" s="40"/>
      <c r="JAD2" s="40"/>
      <c r="JAE2" s="40"/>
      <c r="JAF2" s="40"/>
      <c r="JAG2" s="40"/>
      <c r="JAH2" s="40"/>
      <c r="JAI2" s="40"/>
      <c r="JAJ2" s="40"/>
      <c r="JAK2" s="40"/>
      <c r="JAL2" s="40"/>
      <c r="JAM2" s="40"/>
      <c r="JAN2" s="40"/>
      <c r="JAO2" s="40"/>
      <c r="JAP2" s="40"/>
      <c r="JAQ2" s="40"/>
      <c r="JAR2" s="40"/>
      <c r="JAS2" s="40"/>
      <c r="JAT2" s="40"/>
      <c r="JAU2" s="40"/>
      <c r="JAV2" s="40"/>
      <c r="JAW2" s="40"/>
      <c r="JAX2" s="40"/>
      <c r="JAY2" s="40"/>
      <c r="JAZ2" s="40"/>
      <c r="JBA2" s="40"/>
      <c r="JBB2" s="40"/>
      <c r="JBC2" s="40"/>
      <c r="JBD2" s="40"/>
      <c r="JBE2" s="40"/>
      <c r="JBF2" s="40"/>
      <c r="JBG2" s="40"/>
      <c r="JBH2" s="40"/>
      <c r="JBI2" s="40"/>
      <c r="JBJ2" s="40"/>
      <c r="JBK2" s="40"/>
      <c r="JBL2" s="40"/>
      <c r="JBM2" s="40"/>
      <c r="JBN2" s="40"/>
      <c r="JBO2" s="40"/>
      <c r="JBP2" s="40"/>
      <c r="JBQ2" s="40"/>
      <c r="JBR2" s="40"/>
      <c r="JBS2" s="40"/>
      <c r="JBT2" s="40"/>
      <c r="JBU2" s="40"/>
      <c r="JBV2" s="40"/>
      <c r="JBW2" s="40"/>
      <c r="JBX2" s="40"/>
      <c r="JBY2" s="40"/>
      <c r="JBZ2" s="40"/>
      <c r="JCA2" s="40"/>
      <c r="JCB2" s="40"/>
      <c r="JCC2" s="40"/>
      <c r="JCD2" s="40"/>
      <c r="JCE2" s="40"/>
      <c r="JCF2" s="40"/>
      <c r="JCG2" s="40"/>
      <c r="JCH2" s="40"/>
      <c r="JCI2" s="40"/>
      <c r="JCJ2" s="40"/>
      <c r="JCK2" s="40"/>
      <c r="JCL2" s="40"/>
      <c r="JCM2" s="40"/>
      <c r="JCN2" s="40"/>
      <c r="JCO2" s="40"/>
      <c r="JCP2" s="40"/>
      <c r="JCQ2" s="40"/>
      <c r="JCR2" s="40"/>
      <c r="JCS2" s="40"/>
      <c r="JCT2" s="40"/>
      <c r="JCU2" s="40"/>
      <c r="JCV2" s="40"/>
      <c r="JCW2" s="40"/>
      <c r="JCX2" s="40"/>
      <c r="JCY2" s="40"/>
      <c r="JCZ2" s="40"/>
      <c r="JDA2" s="40"/>
      <c r="JDB2" s="40"/>
      <c r="JDC2" s="40"/>
      <c r="JDD2" s="40"/>
      <c r="JDE2" s="40"/>
      <c r="JDF2" s="40"/>
      <c r="JDG2" s="40"/>
      <c r="JDH2" s="40"/>
      <c r="JDI2" s="40"/>
      <c r="JDJ2" s="40"/>
      <c r="JDK2" s="40"/>
      <c r="JDL2" s="40"/>
      <c r="JDM2" s="40"/>
      <c r="JDN2" s="40"/>
      <c r="JDO2" s="40"/>
      <c r="JDP2" s="40"/>
      <c r="JDQ2" s="40"/>
      <c r="JDR2" s="40"/>
      <c r="JDS2" s="40"/>
      <c r="JDT2" s="40"/>
      <c r="JDU2" s="40"/>
      <c r="JDV2" s="40"/>
      <c r="JDW2" s="40"/>
      <c r="JDX2" s="40"/>
      <c r="JDY2" s="40"/>
      <c r="JDZ2" s="40"/>
      <c r="JEA2" s="40"/>
      <c r="JEB2" s="40"/>
      <c r="JEC2" s="40"/>
      <c r="JED2" s="40"/>
      <c r="JEE2" s="40"/>
      <c r="JEF2" s="40"/>
      <c r="JEG2" s="40"/>
      <c r="JEH2" s="40"/>
      <c r="JEI2" s="40"/>
      <c r="JEJ2" s="40"/>
      <c r="JEK2" s="40"/>
      <c r="JEL2" s="40"/>
      <c r="JEM2" s="40"/>
      <c r="JEN2" s="40"/>
      <c r="JEO2" s="40"/>
      <c r="JEP2" s="40"/>
      <c r="JEQ2" s="40"/>
      <c r="JER2" s="40"/>
      <c r="JES2" s="40"/>
      <c r="JET2" s="40"/>
      <c r="JEU2" s="40"/>
      <c r="JEV2" s="40"/>
      <c r="JEW2" s="40"/>
      <c r="JEX2" s="40"/>
      <c r="JEY2" s="40"/>
      <c r="JEZ2" s="40"/>
      <c r="JFA2" s="40"/>
      <c r="JFB2" s="40"/>
      <c r="JFC2" s="40"/>
      <c r="JFD2" s="40"/>
      <c r="JFE2" s="40"/>
      <c r="JFF2" s="40"/>
      <c r="JFG2" s="40"/>
      <c r="JFH2" s="40"/>
      <c r="JFI2" s="40"/>
      <c r="JFJ2" s="40"/>
      <c r="JFK2" s="40"/>
      <c r="JFL2" s="40"/>
      <c r="JFM2" s="40"/>
      <c r="JFN2" s="40"/>
      <c r="JFO2" s="40"/>
      <c r="JFP2" s="40"/>
      <c r="JFQ2" s="40"/>
      <c r="JFR2" s="40"/>
      <c r="JFS2" s="40"/>
      <c r="JFT2" s="40"/>
      <c r="JFU2" s="40"/>
      <c r="JFV2" s="40"/>
      <c r="JFW2" s="40"/>
      <c r="JFX2" s="40"/>
      <c r="JFY2" s="40"/>
      <c r="JFZ2" s="40"/>
      <c r="JGA2" s="40"/>
      <c r="JGB2" s="40"/>
      <c r="JGC2" s="40"/>
      <c r="JGD2" s="40"/>
      <c r="JGE2" s="40"/>
      <c r="JGF2" s="40"/>
      <c r="JGG2" s="40"/>
      <c r="JGH2" s="40"/>
      <c r="JGI2" s="40"/>
      <c r="JGJ2" s="40"/>
      <c r="JGK2" s="40"/>
      <c r="JGL2" s="40"/>
      <c r="JGM2" s="40"/>
      <c r="JGN2" s="40"/>
      <c r="JGO2" s="40"/>
      <c r="JGP2" s="40"/>
      <c r="JGQ2" s="40"/>
      <c r="JGR2" s="40"/>
      <c r="JGS2" s="40"/>
      <c r="JGT2" s="40"/>
      <c r="JGU2" s="40"/>
      <c r="JGV2" s="40"/>
      <c r="JGW2" s="40"/>
      <c r="JGX2" s="40"/>
      <c r="JGY2" s="40"/>
      <c r="JGZ2" s="40"/>
      <c r="JHA2" s="40"/>
      <c r="JHB2" s="40"/>
      <c r="JHC2" s="40"/>
      <c r="JHD2" s="40"/>
      <c r="JHE2" s="40"/>
      <c r="JHF2" s="40"/>
      <c r="JHG2" s="40"/>
      <c r="JHH2" s="40"/>
      <c r="JHI2" s="40"/>
      <c r="JHJ2" s="40"/>
      <c r="JHK2" s="40"/>
      <c r="JHL2" s="40"/>
      <c r="JHM2" s="40"/>
      <c r="JHN2" s="40"/>
      <c r="JHO2" s="40"/>
      <c r="JHP2" s="40"/>
      <c r="JHQ2" s="40"/>
      <c r="JHR2" s="40"/>
      <c r="JHS2" s="40"/>
      <c r="JHT2" s="40"/>
      <c r="JHU2" s="40"/>
      <c r="JHV2" s="40"/>
      <c r="JHW2" s="40"/>
      <c r="JHX2" s="40"/>
      <c r="JHY2" s="40"/>
      <c r="JHZ2" s="40"/>
      <c r="JIA2" s="40"/>
      <c r="JIB2" s="40"/>
      <c r="JIC2" s="40"/>
      <c r="JID2" s="40"/>
      <c r="JIE2" s="40"/>
      <c r="JIF2" s="40"/>
      <c r="JIG2" s="40"/>
      <c r="JIH2" s="40"/>
      <c r="JII2" s="40"/>
      <c r="JIJ2" s="40"/>
      <c r="JIK2" s="40"/>
      <c r="JIL2" s="40"/>
      <c r="JIM2" s="40"/>
      <c r="JIN2" s="40"/>
      <c r="JIO2" s="40"/>
      <c r="JIP2" s="40"/>
      <c r="JIQ2" s="40"/>
      <c r="JIR2" s="40"/>
      <c r="JIS2" s="40"/>
      <c r="JIT2" s="40"/>
      <c r="JIU2" s="40"/>
      <c r="JIV2" s="40"/>
      <c r="JIW2" s="40"/>
      <c r="JIX2" s="40"/>
      <c r="JIY2" s="40"/>
      <c r="JIZ2" s="40"/>
      <c r="JJA2" s="40"/>
      <c r="JJB2" s="40"/>
      <c r="JJC2" s="40"/>
      <c r="JJD2" s="40"/>
      <c r="JJE2" s="40"/>
      <c r="JJF2" s="40"/>
      <c r="JJG2" s="40"/>
      <c r="JJH2" s="40"/>
      <c r="JJI2" s="40"/>
      <c r="JJJ2" s="40"/>
      <c r="JJK2" s="40"/>
      <c r="JJL2" s="40"/>
      <c r="JJM2" s="40"/>
      <c r="JJN2" s="40"/>
      <c r="JJO2" s="40"/>
      <c r="JJP2" s="40"/>
      <c r="JJQ2" s="40"/>
      <c r="JJR2" s="40"/>
      <c r="JJS2" s="40"/>
      <c r="JJT2" s="40"/>
      <c r="JJU2" s="40"/>
      <c r="JJV2" s="40"/>
      <c r="JJW2" s="40"/>
      <c r="JJX2" s="40"/>
      <c r="JJY2" s="40"/>
      <c r="JJZ2" s="40"/>
      <c r="JKA2" s="40"/>
      <c r="JKB2" s="40"/>
      <c r="JKC2" s="40"/>
      <c r="JKD2" s="40"/>
      <c r="JKE2" s="40"/>
      <c r="JKF2" s="40"/>
      <c r="JKG2" s="40"/>
      <c r="JKH2" s="40"/>
      <c r="JKI2" s="40"/>
      <c r="JKJ2" s="40"/>
      <c r="JKK2" s="40"/>
      <c r="JKL2" s="40"/>
      <c r="JKM2" s="40"/>
      <c r="JKN2" s="40"/>
      <c r="JKO2" s="40"/>
      <c r="JKP2" s="40"/>
      <c r="JKQ2" s="40"/>
      <c r="JKR2" s="40"/>
      <c r="JKS2" s="40"/>
      <c r="JKT2" s="40"/>
      <c r="JKU2" s="40"/>
      <c r="JKV2" s="40"/>
      <c r="JKW2" s="40"/>
      <c r="JKX2" s="40"/>
      <c r="JKY2" s="40"/>
      <c r="JKZ2" s="40"/>
      <c r="JLA2" s="40"/>
      <c r="JLB2" s="40"/>
      <c r="JLC2" s="40"/>
      <c r="JLD2" s="40"/>
      <c r="JLE2" s="40"/>
      <c r="JLF2" s="40"/>
      <c r="JLG2" s="40"/>
      <c r="JLH2" s="40"/>
      <c r="JLI2" s="40"/>
      <c r="JLJ2" s="40"/>
      <c r="JLK2" s="40"/>
      <c r="JLL2" s="40"/>
      <c r="JLM2" s="40"/>
      <c r="JLN2" s="40"/>
      <c r="JLO2" s="40"/>
      <c r="JLP2" s="40"/>
      <c r="JLQ2" s="40"/>
      <c r="JLR2" s="40"/>
      <c r="JLS2" s="40"/>
      <c r="JLT2" s="40"/>
      <c r="JLU2" s="40"/>
      <c r="JLV2" s="40"/>
      <c r="JLW2" s="40"/>
      <c r="JLX2" s="40"/>
      <c r="JLY2" s="40"/>
      <c r="JLZ2" s="40"/>
      <c r="JMA2" s="40"/>
      <c r="JMB2" s="40"/>
      <c r="JMC2" s="40"/>
      <c r="JMD2" s="40"/>
      <c r="JME2" s="40"/>
      <c r="JMF2" s="40"/>
      <c r="JMG2" s="40"/>
      <c r="JMH2" s="40"/>
      <c r="JMI2" s="40"/>
      <c r="JMJ2" s="40"/>
      <c r="JMK2" s="40"/>
      <c r="JML2" s="40"/>
      <c r="JMM2" s="40"/>
      <c r="JMN2" s="40"/>
      <c r="JMO2" s="40"/>
      <c r="JMP2" s="40"/>
      <c r="JMQ2" s="40"/>
      <c r="JMR2" s="40"/>
      <c r="JMS2" s="40"/>
      <c r="JMT2" s="40"/>
      <c r="JMU2" s="40"/>
      <c r="JMV2" s="40"/>
      <c r="JMW2" s="40"/>
      <c r="JMX2" s="40"/>
      <c r="JMY2" s="40"/>
      <c r="JMZ2" s="40"/>
      <c r="JNA2" s="40"/>
      <c r="JNB2" s="40"/>
      <c r="JNC2" s="40"/>
      <c r="JND2" s="40"/>
      <c r="JNE2" s="40"/>
      <c r="JNF2" s="40"/>
      <c r="JNG2" s="40"/>
      <c r="JNH2" s="40"/>
      <c r="JNI2" s="40"/>
      <c r="JNJ2" s="40"/>
      <c r="JNK2" s="40"/>
      <c r="JNL2" s="40"/>
      <c r="JNM2" s="40"/>
      <c r="JNN2" s="40"/>
      <c r="JNO2" s="40"/>
      <c r="JNP2" s="40"/>
      <c r="JNQ2" s="40"/>
      <c r="JNR2" s="40"/>
      <c r="JNS2" s="40"/>
      <c r="JNT2" s="40"/>
      <c r="JNU2" s="40"/>
      <c r="JNV2" s="40"/>
      <c r="JNW2" s="40"/>
      <c r="JNX2" s="40"/>
      <c r="JNY2" s="40"/>
      <c r="JNZ2" s="40"/>
      <c r="JOA2" s="40"/>
      <c r="JOB2" s="40"/>
      <c r="JOC2" s="40"/>
      <c r="JOD2" s="40"/>
      <c r="JOE2" s="40"/>
      <c r="JOF2" s="40"/>
      <c r="JOG2" s="40"/>
      <c r="JOH2" s="40"/>
      <c r="JOI2" s="40"/>
      <c r="JOJ2" s="40"/>
      <c r="JOK2" s="40"/>
      <c r="JOL2" s="40"/>
      <c r="JOM2" s="40"/>
      <c r="JON2" s="40"/>
      <c r="JOO2" s="40"/>
      <c r="JOP2" s="40"/>
      <c r="JOQ2" s="40"/>
      <c r="JOR2" s="40"/>
      <c r="JOS2" s="40"/>
      <c r="JOT2" s="40"/>
      <c r="JOU2" s="40"/>
      <c r="JOV2" s="40"/>
      <c r="JOW2" s="40"/>
      <c r="JOX2" s="40"/>
      <c r="JOY2" s="40"/>
      <c r="JOZ2" s="40"/>
      <c r="JPA2" s="40"/>
      <c r="JPB2" s="40"/>
      <c r="JPC2" s="40"/>
      <c r="JPD2" s="40"/>
      <c r="JPE2" s="40"/>
      <c r="JPF2" s="40"/>
      <c r="JPG2" s="40"/>
      <c r="JPH2" s="40"/>
      <c r="JPI2" s="40"/>
      <c r="JPJ2" s="40"/>
      <c r="JPK2" s="40"/>
      <c r="JPL2" s="40"/>
      <c r="JPM2" s="40"/>
      <c r="JPN2" s="40"/>
      <c r="JPO2" s="40"/>
      <c r="JPP2" s="40"/>
      <c r="JPQ2" s="40"/>
      <c r="JPR2" s="40"/>
      <c r="JPS2" s="40"/>
      <c r="JPT2" s="40"/>
      <c r="JPU2" s="40"/>
      <c r="JPV2" s="40"/>
      <c r="JPW2" s="40"/>
      <c r="JPX2" s="40"/>
      <c r="JPY2" s="40"/>
      <c r="JPZ2" s="40"/>
      <c r="JQA2" s="40"/>
      <c r="JQB2" s="40"/>
      <c r="JQC2" s="40"/>
      <c r="JQD2" s="40"/>
      <c r="JQE2" s="40"/>
      <c r="JQF2" s="40"/>
      <c r="JQG2" s="40"/>
      <c r="JQH2" s="40"/>
      <c r="JQI2" s="40"/>
      <c r="JQJ2" s="40"/>
      <c r="JQK2" s="40"/>
      <c r="JQL2" s="40"/>
      <c r="JQM2" s="40"/>
      <c r="JQN2" s="40"/>
      <c r="JQO2" s="40"/>
      <c r="JQP2" s="40"/>
      <c r="JQQ2" s="40"/>
      <c r="JQR2" s="40"/>
      <c r="JQS2" s="40"/>
      <c r="JQT2" s="40"/>
      <c r="JQU2" s="40"/>
      <c r="JQV2" s="40"/>
      <c r="JQW2" s="40"/>
      <c r="JQX2" s="40"/>
      <c r="JQY2" s="40"/>
      <c r="JQZ2" s="40"/>
      <c r="JRA2" s="40"/>
      <c r="JRB2" s="40"/>
      <c r="JRC2" s="40"/>
      <c r="JRD2" s="40"/>
      <c r="JRE2" s="40"/>
      <c r="JRF2" s="40"/>
      <c r="JRG2" s="40"/>
      <c r="JRH2" s="40"/>
      <c r="JRI2" s="40"/>
      <c r="JRJ2" s="40"/>
      <c r="JRK2" s="40"/>
      <c r="JRL2" s="40"/>
      <c r="JRM2" s="40"/>
      <c r="JRN2" s="40"/>
      <c r="JRO2" s="40"/>
      <c r="JRP2" s="40"/>
      <c r="JRQ2" s="40"/>
      <c r="JRR2" s="40"/>
      <c r="JRS2" s="40"/>
      <c r="JRT2" s="40"/>
      <c r="JRU2" s="40"/>
      <c r="JRV2" s="40"/>
      <c r="JRW2" s="40"/>
      <c r="JRX2" s="40"/>
      <c r="JRY2" s="40"/>
      <c r="JRZ2" s="40"/>
      <c r="JSA2" s="40"/>
      <c r="JSB2" s="40"/>
      <c r="JSC2" s="40"/>
      <c r="JSD2" s="40"/>
      <c r="JSE2" s="40"/>
      <c r="JSF2" s="40"/>
      <c r="JSG2" s="40"/>
      <c r="JSH2" s="40"/>
      <c r="JSI2" s="40"/>
      <c r="JSJ2" s="40"/>
      <c r="JSK2" s="40"/>
      <c r="JSL2" s="40"/>
      <c r="JSM2" s="40"/>
      <c r="JSN2" s="40"/>
      <c r="JSO2" s="40"/>
      <c r="JSP2" s="40"/>
      <c r="JSQ2" s="40"/>
      <c r="JSR2" s="40"/>
      <c r="JSS2" s="40"/>
      <c r="JST2" s="40"/>
      <c r="JSU2" s="40"/>
      <c r="JSV2" s="40"/>
      <c r="JSW2" s="40"/>
      <c r="JSX2" s="40"/>
      <c r="JSY2" s="40"/>
      <c r="JSZ2" s="40"/>
      <c r="JTA2" s="40"/>
      <c r="JTB2" s="40"/>
      <c r="JTC2" s="40"/>
      <c r="JTD2" s="40"/>
      <c r="JTE2" s="40"/>
      <c r="JTF2" s="40"/>
      <c r="JTG2" s="40"/>
      <c r="JTH2" s="40"/>
      <c r="JTI2" s="40"/>
      <c r="JTJ2" s="40"/>
      <c r="JTK2" s="40"/>
      <c r="JTL2" s="40"/>
      <c r="JTM2" s="40"/>
      <c r="JTN2" s="40"/>
      <c r="JTO2" s="40"/>
      <c r="JTP2" s="40"/>
      <c r="JTQ2" s="40"/>
      <c r="JTR2" s="40"/>
      <c r="JTS2" s="40"/>
      <c r="JTT2" s="40"/>
      <c r="JTU2" s="40"/>
      <c r="JTV2" s="40"/>
      <c r="JTW2" s="40"/>
      <c r="JTX2" s="40"/>
      <c r="JTY2" s="40"/>
      <c r="JTZ2" s="40"/>
      <c r="JUA2" s="40"/>
      <c r="JUB2" s="40"/>
      <c r="JUC2" s="40"/>
      <c r="JUD2" s="40"/>
      <c r="JUE2" s="40"/>
      <c r="JUF2" s="40"/>
      <c r="JUG2" s="40"/>
      <c r="JUH2" s="40"/>
      <c r="JUI2" s="40"/>
      <c r="JUJ2" s="40"/>
      <c r="JUK2" s="40"/>
      <c r="JUL2" s="40"/>
      <c r="JUM2" s="40"/>
      <c r="JUN2" s="40"/>
      <c r="JUO2" s="40"/>
      <c r="JUP2" s="40"/>
      <c r="JUQ2" s="40"/>
      <c r="JUR2" s="40"/>
      <c r="JUS2" s="40"/>
      <c r="JUT2" s="40"/>
      <c r="JUU2" s="40"/>
      <c r="JUV2" s="40"/>
      <c r="JUW2" s="40"/>
      <c r="JUX2" s="40"/>
      <c r="JUY2" s="40"/>
      <c r="JUZ2" s="40"/>
      <c r="JVA2" s="40"/>
      <c r="JVB2" s="40"/>
      <c r="JVC2" s="40"/>
      <c r="JVD2" s="40"/>
      <c r="JVE2" s="40"/>
      <c r="JVF2" s="40"/>
      <c r="JVG2" s="40"/>
      <c r="JVH2" s="40"/>
      <c r="JVI2" s="40"/>
      <c r="JVJ2" s="40"/>
      <c r="JVK2" s="40"/>
      <c r="JVL2" s="40"/>
      <c r="JVM2" s="40"/>
      <c r="JVN2" s="40"/>
      <c r="JVO2" s="40"/>
      <c r="JVP2" s="40"/>
      <c r="JVQ2" s="40"/>
      <c r="JVR2" s="40"/>
      <c r="JVS2" s="40"/>
      <c r="JVT2" s="40"/>
      <c r="JVU2" s="40"/>
      <c r="JVV2" s="40"/>
      <c r="JVW2" s="40"/>
      <c r="JVX2" s="40"/>
      <c r="JVY2" s="40"/>
      <c r="JVZ2" s="40"/>
      <c r="JWA2" s="40"/>
      <c r="JWB2" s="40"/>
      <c r="JWC2" s="40"/>
      <c r="JWD2" s="40"/>
      <c r="JWE2" s="40"/>
      <c r="JWF2" s="40"/>
      <c r="JWG2" s="40"/>
      <c r="JWH2" s="40"/>
      <c r="JWI2" s="40"/>
      <c r="JWJ2" s="40"/>
      <c r="JWK2" s="40"/>
      <c r="JWL2" s="40"/>
      <c r="JWM2" s="40"/>
      <c r="JWN2" s="40"/>
      <c r="JWO2" s="40"/>
      <c r="JWP2" s="40"/>
      <c r="JWQ2" s="40"/>
      <c r="JWR2" s="40"/>
      <c r="JWS2" s="40"/>
      <c r="JWT2" s="40"/>
      <c r="JWU2" s="40"/>
      <c r="JWV2" s="40"/>
      <c r="JWW2" s="40"/>
      <c r="JWX2" s="40"/>
      <c r="JWY2" s="40"/>
      <c r="JWZ2" s="40"/>
      <c r="JXA2" s="40"/>
      <c r="JXB2" s="40"/>
      <c r="JXC2" s="40"/>
      <c r="JXD2" s="40"/>
      <c r="JXE2" s="40"/>
      <c r="JXF2" s="40"/>
      <c r="JXG2" s="40"/>
      <c r="JXH2" s="40"/>
      <c r="JXI2" s="40"/>
      <c r="JXJ2" s="40"/>
      <c r="JXK2" s="40"/>
      <c r="JXL2" s="40"/>
      <c r="JXM2" s="40"/>
      <c r="JXN2" s="40"/>
      <c r="JXO2" s="40"/>
      <c r="JXP2" s="40"/>
      <c r="JXQ2" s="40"/>
      <c r="JXR2" s="40"/>
      <c r="JXS2" s="40"/>
      <c r="JXT2" s="40"/>
      <c r="JXU2" s="40"/>
      <c r="JXV2" s="40"/>
      <c r="JXW2" s="40"/>
      <c r="JXX2" s="40"/>
      <c r="JXY2" s="40"/>
      <c r="JXZ2" s="40"/>
      <c r="JYA2" s="40"/>
      <c r="JYB2" s="40"/>
      <c r="JYC2" s="40"/>
      <c r="JYD2" s="40"/>
      <c r="JYE2" s="40"/>
      <c r="JYF2" s="40"/>
      <c r="JYG2" s="40"/>
      <c r="JYH2" s="40"/>
      <c r="JYI2" s="40"/>
      <c r="JYJ2" s="40"/>
      <c r="JYK2" s="40"/>
      <c r="JYL2" s="40"/>
      <c r="JYM2" s="40"/>
      <c r="JYN2" s="40"/>
      <c r="JYO2" s="40"/>
      <c r="JYP2" s="40"/>
      <c r="JYQ2" s="40"/>
      <c r="JYR2" s="40"/>
      <c r="JYS2" s="40"/>
      <c r="JYT2" s="40"/>
      <c r="JYU2" s="40"/>
      <c r="JYV2" s="40"/>
      <c r="JYW2" s="40"/>
      <c r="JYX2" s="40"/>
      <c r="JYY2" s="40"/>
      <c r="JYZ2" s="40"/>
      <c r="JZA2" s="40"/>
      <c r="JZB2" s="40"/>
      <c r="JZC2" s="40"/>
      <c r="JZD2" s="40"/>
      <c r="JZE2" s="40"/>
      <c r="JZF2" s="40"/>
      <c r="JZG2" s="40"/>
      <c r="JZH2" s="40"/>
      <c r="JZI2" s="40"/>
      <c r="JZJ2" s="40"/>
      <c r="JZK2" s="40"/>
      <c r="JZL2" s="40"/>
      <c r="JZM2" s="40"/>
      <c r="JZN2" s="40"/>
      <c r="JZO2" s="40"/>
      <c r="JZP2" s="40"/>
      <c r="JZQ2" s="40"/>
      <c r="JZR2" s="40"/>
      <c r="JZS2" s="40"/>
      <c r="JZT2" s="40"/>
      <c r="JZU2" s="40"/>
      <c r="JZV2" s="40"/>
      <c r="JZW2" s="40"/>
      <c r="JZX2" s="40"/>
      <c r="JZY2" s="40"/>
      <c r="JZZ2" s="40"/>
      <c r="KAA2" s="40"/>
      <c r="KAB2" s="40"/>
      <c r="KAC2" s="40"/>
      <c r="KAD2" s="40"/>
      <c r="KAE2" s="40"/>
      <c r="KAF2" s="40"/>
      <c r="KAG2" s="40"/>
      <c r="KAH2" s="40"/>
      <c r="KAI2" s="40"/>
      <c r="KAJ2" s="40"/>
      <c r="KAK2" s="40"/>
      <c r="KAL2" s="40"/>
      <c r="KAM2" s="40"/>
      <c r="KAN2" s="40"/>
      <c r="KAO2" s="40"/>
      <c r="KAP2" s="40"/>
      <c r="KAQ2" s="40"/>
      <c r="KAR2" s="40"/>
      <c r="KAS2" s="40"/>
      <c r="KAT2" s="40"/>
      <c r="KAU2" s="40"/>
      <c r="KAV2" s="40"/>
      <c r="KAW2" s="40"/>
      <c r="KAX2" s="40"/>
      <c r="KAY2" s="40"/>
      <c r="KAZ2" s="40"/>
      <c r="KBA2" s="40"/>
      <c r="KBB2" s="40"/>
      <c r="KBC2" s="40"/>
      <c r="KBD2" s="40"/>
      <c r="KBE2" s="40"/>
      <c r="KBF2" s="40"/>
      <c r="KBG2" s="40"/>
      <c r="KBH2" s="40"/>
      <c r="KBI2" s="40"/>
      <c r="KBJ2" s="40"/>
      <c r="KBK2" s="40"/>
      <c r="KBL2" s="40"/>
      <c r="KBM2" s="40"/>
      <c r="KBN2" s="40"/>
      <c r="KBO2" s="40"/>
      <c r="KBP2" s="40"/>
      <c r="KBQ2" s="40"/>
      <c r="KBR2" s="40"/>
      <c r="KBS2" s="40"/>
      <c r="KBT2" s="40"/>
      <c r="KBU2" s="40"/>
      <c r="KBV2" s="40"/>
      <c r="KBW2" s="40"/>
      <c r="KBX2" s="40"/>
      <c r="KBY2" s="40"/>
      <c r="KBZ2" s="40"/>
      <c r="KCA2" s="40"/>
      <c r="KCB2" s="40"/>
      <c r="KCC2" s="40"/>
      <c r="KCD2" s="40"/>
      <c r="KCE2" s="40"/>
      <c r="KCF2" s="40"/>
      <c r="KCG2" s="40"/>
      <c r="KCH2" s="40"/>
      <c r="KCI2" s="40"/>
      <c r="KCJ2" s="40"/>
      <c r="KCK2" s="40"/>
      <c r="KCL2" s="40"/>
      <c r="KCM2" s="40"/>
      <c r="KCN2" s="40"/>
      <c r="KCO2" s="40"/>
      <c r="KCP2" s="40"/>
      <c r="KCQ2" s="40"/>
      <c r="KCR2" s="40"/>
      <c r="KCS2" s="40"/>
      <c r="KCT2" s="40"/>
      <c r="KCU2" s="40"/>
      <c r="KCV2" s="40"/>
      <c r="KCW2" s="40"/>
      <c r="KCX2" s="40"/>
      <c r="KCY2" s="40"/>
      <c r="KCZ2" s="40"/>
      <c r="KDA2" s="40"/>
      <c r="KDB2" s="40"/>
      <c r="KDC2" s="40"/>
      <c r="KDD2" s="40"/>
      <c r="KDE2" s="40"/>
      <c r="KDF2" s="40"/>
      <c r="KDG2" s="40"/>
      <c r="KDH2" s="40"/>
      <c r="KDI2" s="40"/>
      <c r="KDJ2" s="40"/>
      <c r="KDK2" s="40"/>
      <c r="KDL2" s="40"/>
      <c r="KDM2" s="40"/>
      <c r="KDN2" s="40"/>
      <c r="KDO2" s="40"/>
      <c r="KDP2" s="40"/>
      <c r="KDQ2" s="40"/>
      <c r="KDR2" s="40"/>
      <c r="KDS2" s="40"/>
      <c r="KDT2" s="40"/>
      <c r="KDU2" s="40"/>
      <c r="KDV2" s="40"/>
      <c r="KDW2" s="40"/>
      <c r="KDX2" s="40"/>
      <c r="KDY2" s="40"/>
      <c r="KDZ2" s="40"/>
      <c r="KEA2" s="40"/>
      <c r="KEB2" s="40"/>
      <c r="KEC2" s="40"/>
      <c r="KED2" s="40"/>
      <c r="KEE2" s="40"/>
      <c r="KEF2" s="40"/>
      <c r="KEG2" s="40"/>
      <c r="KEH2" s="40"/>
      <c r="KEI2" s="40"/>
      <c r="KEJ2" s="40"/>
      <c r="KEK2" s="40"/>
      <c r="KEL2" s="40"/>
      <c r="KEM2" s="40"/>
      <c r="KEN2" s="40"/>
      <c r="KEO2" s="40"/>
      <c r="KEP2" s="40"/>
      <c r="KEQ2" s="40"/>
      <c r="KER2" s="40"/>
      <c r="KES2" s="40"/>
      <c r="KET2" s="40"/>
      <c r="KEU2" s="40"/>
      <c r="KEV2" s="40"/>
      <c r="KEW2" s="40"/>
      <c r="KEX2" s="40"/>
      <c r="KEY2" s="40"/>
      <c r="KEZ2" s="40"/>
      <c r="KFA2" s="40"/>
      <c r="KFB2" s="40"/>
      <c r="KFC2" s="40"/>
      <c r="KFD2" s="40"/>
      <c r="KFE2" s="40"/>
      <c r="KFF2" s="40"/>
      <c r="KFG2" s="40"/>
      <c r="KFH2" s="40"/>
      <c r="KFI2" s="40"/>
      <c r="KFJ2" s="40"/>
      <c r="KFK2" s="40"/>
      <c r="KFL2" s="40"/>
      <c r="KFM2" s="40"/>
      <c r="KFN2" s="40"/>
      <c r="KFO2" s="40"/>
      <c r="KFP2" s="40"/>
      <c r="KFQ2" s="40"/>
      <c r="KFR2" s="40"/>
      <c r="KFS2" s="40"/>
      <c r="KFT2" s="40"/>
      <c r="KFU2" s="40"/>
      <c r="KFV2" s="40"/>
      <c r="KFW2" s="40"/>
      <c r="KFX2" s="40"/>
      <c r="KFY2" s="40"/>
      <c r="KFZ2" s="40"/>
      <c r="KGA2" s="40"/>
      <c r="KGB2" s="40"/>
      <c r="KGC2" s="40"/>
      <c r="KGD2" s="40"/>
      <c r="KGE2" s="40"/>
      <c r="KGF2" s="40"/>
      <c r="KGG2" s="40"/>
      <c r="KGH2" s="40"/>
      <c r="KGI2" s="40"/>
      <c r="KGJ2" s="40"/>
      <c r="KGK2" s="40"/>
      <c r="KGL2" s="40"/>
      <c r="KGM2" s="40"/>
      <c r="KGN2" s="40"/>
      <c r="KGO2" s="40"/>
      <c r="KGP2" s="40"/>
      <c r="KGQ2" s="40"/>
      <c r="KGR2" s="40"/>
      <c r="KGS2" s="40"/>
      <c r="KGT2" s="40"/>
      <c r="KGU2" s="40"/>
      <c r="KGV2" s="40"/>
      <c r="KGW2" s="40"/>
      <c r="KGX2" s="40"/>
      <c r="KGY2" s="40"/>
      <c r="KGZ2" s="40"/>
      <c r="KHA2" s="40"/>
      <c r="KHB2" s="40"/>
      <c r="KHC2" s="40"/>
      <c r="KHD2" s="40"/>
      <c r="KHE2" s="40"/>
      <c r="KHF2" s="40"/>
      <c r="KHG2" s="40"/>
      <c r="KHH2" s="40"/>
      <c r="KHI2" s="40"/>
      <c r="KHJ2" s="40"/>
      <c r="KHK2" s="40"/>
      <c r="KHL2" s="40"/>
      <c r="KHM2" s="40"/>
      <c r="KHN2" s="40"/>
      <c r="KHO2" s="40"/>
      <c r="KHP2" s="40"/>
      <c r="KHQ2" s="40"/>
      <c r="KHR2" s="40"/>
      <c r="KHS2" s="40"/>
      <c r="KHT2" s="40"/>
      <c r="KHU2" s="40"/>
      <c r="KHV2" s="40"/>
      <c r="KHW2" s="40"/>
      <c r="KHX2" s="40"/>
      <c r="KHY2" s="40"/>
      <c r="KHZ2" s="40"/>
      <c r="KIA2" s="40"/>
      <c r="KIB2" s="40"/>
      <c r="KIC2" s="40"/>
      <c r="KID2" s="40"/>
      <c r="KIE2" s="40"/>
      <c r="KIF2" s="40"/>
      <c r="KIG2" s="40"/>
      <c r="KIH2" s="40"/>
      <c r="KII2" s="40"/>
      <c r="KIJ2" s="40"/>
      <c r="KIK2" s="40"/>
      <c r="KIL2" s="40"/>
      <c r="KIM2" s="40"/>
      <c r="KIN2" s="40"/>
      <c r="KIO2" s="40"/>
      <c r="KIP2" s="40"/>
      <c r="KIQ2" s="40"/>
      <c r="KIR2" s="40"/>
      <c r="KIS2" s="40"/>
      <c r="KIT2" s="40"/>
      <c r="KIU2" s="40"/>
      <c r="KIV2" s="40"/>
      <c r="KIW2" s="40"/>
      <c r="KIX2" s="40"/>
      <c r="KIY2" s="40"/>
      <c r="KIZ2" s="40"/>
      <c r="KJA2" s="40"/>
      <c r="KJB2" s="40"/>
      <c r="KJC2" s="40"/>
      <c r="KJD2" s="40"/>
      <c r="KJE2" s="40"/>
      <c r="KJF2" s="40"/>
      <c r="KJG2" s="40"/>
      <c r="KJH2" s="40"/>
      <c r="KJI2" s="40"/>
      <c r="KJJ2" s="40"/>
      <c r="KJK2" s="40"/>
      <c r="KJL2" s="40"/>
      <c r="KJM2" s="40"/>
      <c r="KJN2" s="40"/>
      <c r="KJO2" s="40"/>
      <c r="KJP2" s="40"/>
      <c r="KJQ2" s="40"/>
      <c r="KJR2" s="40"/>
      <c r="KJS2" s="40"/>
      <c r="KJT2" s="40"/>
      <c r="KJU2" s="40"/>
      <c r="KJV2" s="40"/>
      <c r="KJW2" s="40"/>
      <c r="KJX2" s="40"/>
      <c r="KJY2" s="40"/>
      <c r="KJZ2" s="40"/>
      <c r="KKA2" s="40"/>
      <c r="KKB2" s="40"/>
      <c r="KKC2" s="40"/>
      <c r="KKD2" s="40"/>
      <c r="KKE2" s="40"/>
      <c r="KKF2" s="40"/>
      <c r="KKG2" s="40"/>
      <c r="KKH2" s="40"/>
      <c r="KKI2" s="40"/>
      <c r="KKJ2" s="40"/>
      <c r="KKK2" s="40"/>
      <c r="KKL2" s="40"/>
      <c r="KKM2" s="40"/>
      <c r="KKN2" s="40"/>
      <c r="KKO2" s="40"/>
      <c r="KKP2" s="40"/>
      <c r="KKQ2" s="40"/>
      <c r="KKR2" s="40"/>
      <c r="KKS2" s="40"/>
      <c r="KKT2" s="40"/>
      <c r="KKU2" s="40"/>
      <c r="KKV2" s="40"/>
      <c r="KKW2" s="40"/>
      <c r="KKX2" s="40"/>
      <c r="KKY2" s="40"/>
      <c r="KKZ2" s="40"/>
      <c r="KLA2" s="40"/>
      <c r="KLB2" s="40"/>
      <c r="KLC2" s="40"/>
      <c r="KLD2" s="40"/>
      <c r="KLE2" s="40"/>
      <c r="KLF2" s="40"/>
      <c r="KLG2" s="40"/>
      <c r="KLH2" s="40"/>
      <c r="KLI2" s="40"/>
      <c r="KLJ2" s="40"/>
      <c r="KLK2" s="40"/>
      <c r="KLL2" s="40"/>
      <c r="KLM2" s="40"/>
      <c r="KLN2" s="40"/>
      <c r="KLO2" s="40"/>
      <c r="KLP2" s="40"/>
      <c r="KLQ2" s="40"/>
      <c r="KLR2" s="40"/>
      <c r="KLS2" s="40"/>
      <c r="KLT2" s="40"/>
      <c r="KLU2" s="40"/>
      <c r="KLV2" s="40"/>
      <c r="KLW2" s="40"/>
      <c r="KLX2" s="40"/>
      <c r="KLY2" s="40"/>
      <c r="KLZ2" s="40"/>
      <c r="KMA2" s="40"/>
      <c r="KMB2" s="40"/>
      <c r="KMC2" s="40"/>
      <c r="KMD2" s="40"/>
      <c r="KME2" s="40"/>
      <c r="KMF2" s="40"/>
      <c r="KMG2" s="40"/>
      <c r="KMH2" s="40"/>
      <c r="KMI2" s="40"/>
      <c r="KMJ2" s="40"/>
      <c r="KMK2" s="40"/>
      <c r="KML2" s="40"/>
      <c r="KMM2" s="40"/>
      <c r="KMN2" s="40"/>
      <c r="KMO2" s="40"/>
      <c r="KMP2" s="40"/>
      <c r="KMQ2" s="40"/>
      <c r="KMR2" s="40"/>
      <c r="KMS2" s="40"/>
      <c r="KMT2" s="40"/>
      <c r="KMU2" s="40"/>
      <c r="KMV2" s="40"/>
      <c r="KMW2" s="40"/>
      <c r="KMX2" s="40"/>
      <c r="KMY2" s="40"/>
      <c r="KMZ2" s="40"/>
      <c r="KNA2" s="40"/>
      <c r="KNB2" s="40"/>
      <c r="KNC2" s="40"/>
      <c r="KND2" s="40"/>
      <c r="KNE2" s="40"/>
      <c r="KNF2" s="40"/>
      <c r="KNG2" s="40"/>
      <c r="KNH2" s="40"/>
      <c r="KNI2" s="40"/>
      <c r="KNJ2" s="40"/>
      <c r="KNK2" s="40"/>
      <c r="KNL2" s="40"/>
      <c r="KNM2" s="40"/>
      <c r="KNN2" s="40"/>
      <c r="KNO2" s="40"/>
      <c r="KNP2" s="40"/>
      <c r="KNQ2" s="40"/>
      <c r="KNR2" s="40"/>
      <c r="KNS2" s="40"/>
      <c r="KNT2" s="40"/>
      <c r="KNU2" s="40"/>
      <c r="KNV2" s="40"/>
      <c r="KNW2" s="40"/>
      <c r="KNX2" s="40"/>
      <c r="KNY2" s="40"/>
      <c r="KNZ2" s="40"/>
      <c r="KOA2" s="40"/>
      <c r="KOB2" s="40"/>
      <c r="KOC2" s="40"/>
      <c r="KOD2" s="40"/>
      <c r="KOE2" s="40"/>
      <c r="KOF2" s="40"/>
      <c r="KOG2" s="40"/>
      <c r="KOH2" s="40"/>
      <c r="KOI2" s="40"/>
      <c r="KOJ2" s="40"/>
      <c r="KOK2" s="40"/>
      <c r="KOL2" s="40"/>
      <c r="KOM2" s="40"/>
      <c r="KON2" s="40"/>
      <c r="KOO2" s="40"/>
      <c r="KOP2" s="40"/>
      <c r="KOQ2" s="40"/>
      <c r="KOR2" s="40"/>
      <c r="KOS2" s="40"/>
      <c r="KOT2" s="40"/>
      <c r="KOU2" s="40"/>
      <c r="KOV2" s="40"/>
      <c r="KOW2" s="40"/>
      <c r="KOX2" s="40"/>
      <c r="KOY2" s="40"/>
      <c r="KOZ2" s="40"/>
      <c r="KPA2" s="40"/>
      <c r="KPB2" s="40"/>
      <c r="KPC2" s="40"/>
      <c r="KPD2" s="40"/>
      <c r="KPE2" s="40"/>
      <c r="KPF2" s="40"/>
      <c r="KPG2" s="40"/>
      <c r="KPH2" s="40"/>
      <c r="KPI2" s="40"/>
      <c r="KPJ2" s="40"/>
      <c r="KPK2" s="40"/>
      <c r="KPL2" s="40"/>
      <c r="KPM2" s="40"/>
      <c r="KPN2" s="40"/>
      <c r="KPO2" s="40"/>
      <c r="KPP2" s="40"/>
      <c r="KPQ2" s="40"/>
      <c r="KPR2" s="40"/>
      <c r="KPS2" s="40"/>
      <c r="KPT2" s="40"/>
      <c r="KPU2" s="40"/>
      <c r="KPV2" s="40"/>
      <c r="KPW2" s="40"/>
      <c r="KPX2" s="40"/>
      <c r="KPY2" s="40"/>
      <c r="KPZ2" s="40"/>
      <c r="KQA2" s="40"/>
      <c r="KQB2" s="40"/>
      <c r="KQC2" s="40"/>
      <c r="KQD2" s="40"/>
      <c r="KQE2" s="40"/>
      <c r="KQF2" s="40"/>
      <c r="KQG2" s="40"/>
      <c r="KQH2" s="40"/>
      <c r="KQI2" s="40"/>
      <c r="KQJ2" s="40"/>
      <c r="KQK2" s="40"/>
      <c r="KQL2" s="40"/>
      <c r="KQM2" s="40"/>
      <c r="KQN2" s="40"/>
      <c r="KQO2" s="40"/>
      <c r="KQP2" s="40"/>
      <c r="KQQ2" s="40"/>
      <c r="KQR2" s="40"/>
      <c r="KQS2" s="40"/>
      <c r="KQT2" s="40"/>
      <c r="KQU2" s="40"/>
      <c r="KQV2" s="40"/>
      <c r="KQW2" s="40"/>
      <c r="KQX2" s="40"/>
      <c r="KQY2" s="40"/>
      <c r="KQZ2" s="40"/>
      <c r="KRA2" s="40"/>
      <c r="KRB2" s="40"/>
      <c r="KRC2" s="40"/>
      <c r="KRD2" s="40"/>
      <c r="KRE2" s="40"/>
      <c r="KRF2" s="40"/>
      <c r="KRG2" s="40"/>
      <c r="KRH2" s="40"/>
      <c r="KRI2" s="40"/>
      <c r="KRJ2" s="40"/>
      <c r="KRK2" s="40"/>
      <c r="KRL2" s="40"/>
      <c r="KRM2" s="40"/>
      <c r="KRN2" s="40"/>
      <c r="KRO2" s="40"/>
      <c r="KRP2" s="40"/>
      <c r="KRQ2" s="40"/>
      <c r="KRR2" s="40"/>
      <c r="KRS2" s="40"/>
      <c r="KRT2" s="40"/>
      <c r="KRU2" s="40"/>
      <c r="KRV2" s="40"/>
      <c r="KRW2" s="40"/>
      <c r="KRX2" s="40"/>
      <c r="KRY2" s="40"/>
      <c r="KRZ2" s="40"/>
      <c r="KSA2" s="40"/>
      <c r="KSB2" s="40"/>
      <c r="KSC2" s="40"/>
      <c r="KSD2" s="40"/>
      <c r="KSE2" s="40"/>
      <c r="KSF2" s="40"/>
      <c r="KSG2" s="40"/>
      <c r="KSH2" s="40"/>
      <c r="KSI2" s="40"/>
      <c r="KSJ2" s="40"/>
      <c r="KSK2" s="40"/>
      <c r="KSL2" s="40"/>
      <c r="KSM2" s="40"/>
      <c r="KSN2" s="40"/>
      <c r="KSO2" s="40"/>
      <c r="KSP2" s="40"/>
      <c r="KSQ2" s="40"/>
      <c r="KSR2" s="40"/>
      <c r="KSS2" s="40"/>
      <c r="KST2" s="40"/>
      <c r="KSU2" s="40"/>
      <c r="KSV2" s="40"/>
      <c r="KSW2" s="40"/>
      <c r="KSX2" s="40"/>
      <c r="KSY2" s="40"/>
      <c r="KSZ2" s="40"/>
      <c r="KTA2" s="40"/>
      <c r="KTB2" s="40"/>
      <c r="KTC2" s="40"/>
      <c r="KTD2" s="40"/>
      <c r="KTE2" s="40"/>
      <c r="KTF2" s="40"/>
      <c r="KTG2" s="40"/>
      <c r="KTH2" s="40"/>
      <c r="KTI2" s="40"/>
      <c r="KTJ2" s="40"/>
      <c r="KTK2" s="40"/>
      <c r="KTL2" s="40"/>
      <c r="KTM2" s="40"/>
      <c r="KTN2" s="40"/>
      <c r="KTO2" s="40"/>
      <c r="KTP2" s="40"/>
      <c r="KTQ2" s="40"/>
      <c r="KTR2" s="40"/>
      <c r="KTS2" s="40"/>
      <c r="KTT2" s="40"/>
      <c r="KTU2" s="40"/>
      <c r="KTV2" s="40"/>
      <c r="KTW2" s="40"/>
      <c r="KTX2" s="40"/>
      <c r="KTY2" s="40"/>
      <c r="KTZ2" s="40"/>
      <c r="KUA2" s="40"/>
      <c r="KUB2" s="40"/>
      <c r="KUC2" s="40"/>
      <c r="KUD2" s="40"/>
      <c r="KUE2" s="40"/>
      <c r="KUF2" s="40"/>
      <c r="KUG2" s="40"/>
      <c r="KUH2" s="40"/>
      <c r="KUI2" s="40"/>
      <c r="KUJ2" s="40"/>
      <c r="KUK2" s="40"/>
      <c r="KUL2" s="40"/>
      <c r="KUM2" s="40"/>
      <c r="KUN2" s="40"/>
      <c r="KUO2" s="40"/>
      <c r="KUP2" s="40"/>
      <c r="KUQ2" s="40"/>
      <c r="KUR2" s="40"/>
      <c r="KUS2" s="40"/>
      <c r="KUT2" s="40"/>
      <c r="KUU2" s="40"/>
      <c r="KUV2" s="40"/>
      <c r="KUW2" s="40"/>
      <c r="KUX2" s="40"/>
      <c r="KUY2" s="40"/>
      <c r="KUZ2" s="40"/>
      <c r="KVA2" s="40"/>
      <c r="KVB2" s="40"/>
      <c r="KVC2" s="40"/>
      <c r="KVD2" s="40"/>
      <c r="KVE2" s="40"/>
      <c r="KVF2" s="40"/>
      <c r="KVG2" s="40"/>
      <c r="KVH2" s="40"/>
      <c r="KVI2" s="40"/>
      <c r="KVJ2" s="40"/>
      <c r="KVK2" s="40"/>
      <c r="KVL2" s="40"/>
      <c r="KVM2" s="40"/>
      <c r="KVN2" s="40"/>
      <c r="KVO2" s="40"/>
      <c r="KVP2" s="40"/>
      <c r="KVQ2" s="40"/>
      <c r="KVR2" s="40"/>
      <c r="KVS2" s="40"/>
      <c r="KVT2" s="40"/>
      <c r="KVU2" s="40"/>
      <c r="KVV2" s="40"/>
      <c r="KVW2" s="40"/>
      <c r="KVX2" s="40"/>
      <c r="KVY2" s="40"/>
      <c r="KVZ2" s="40"/>
      <c r="KWA2" s="40"/>
      <c r="KWB2" s="40"/>
      <c r="KWC2" s="40"/>
      <c r="KWD2" s="40"/>
      <c r="KWE2" s="40"/>
      <c r="KWF2" s="40"/>
      <c r="KWG2" s="40"/>
      <c r="KWH2" s="40"/>
      <c r="KWI2" s="40"/>
      <c r="KWJ2" s="40"/>
      <c r="KWK2" s="40"/>
      <c r="KWL2" s="40"/>
      <c r="KWM2" s="40"/>
      <c r="KWN2" s="40"/>
      <c r="KWO2" s="40"/>
      <c r="KWP2" s="40"/>
      <c r="KWQ2" s="40"/>
      <c r="KWR2" s="40"/>
      <c r="KWS2" s="40"/>
      <c r="KWT2" s="40"/>
      <c r="KWU2" s="40"/>
      <c r="KWV2" s="40"/>
      <c r="KWW2" s="40"/>
      <c r="KWX2" s="40"/>
      <c r="KWY2" s="40"/>
      <c r="KWZ2" s="40"/>
      <c r="KXA2" s="40"/>
      <c r="KXB2" s="40"/>
      <c r="KXC2" s="40"/>
      <c r="KXD2" s="40"/>
      <c r="KXE2" s="40"/>
      <c r="KXF2" s="40"/>
      <c r="KXG2" s="40"/>
      <c r="KXH2" s="40"/>
      <c r="KXI2" s="40"/>
      <c r="KXJ2" s="40"/>
      <c r="KXK2" s="40"/>
      <c r="KXL2" s="40"/>
      <c r="KXM2" s="40"/>
      <c r="KXN2" s="40"/>
      <c r="KXO2" s="40"/>
      <c r="KXP2" s="40"/>
      <c r="KXQ2" s="40"/>
      <c r="KXR2" s="40"/>
      <c r="KXS2" s="40"/>
      <c r="KXT2" s="40"/>
      <c r="KXU2" s="40"/>
      <c r="KXV2" s="40"/>
      <c r="KXW2" s="40"/>
      <c r="KXX2" s="40"/>
      <c r="KXY2" s="40"/>
      <c r="KXZ2" s="40"/>
      <c r="KYA2" s="40"/>
      <c r="KYB2" s="40"/>
      <c r="KYC2" s="40"/>
      <c r="KYD2" s="40"/>
      <c r="KYE2" s="40"/>
      <c r="KYF2" s="40"/>
      <c r="KYG2" s="40"/>
      <c r="KYH2" s="40"/>
      <c r="KYI2" s="40"/>
      <c r="KYJ2" s="40"/>
      <c r="KYK2" s="40"/>
      <c r="KYL2" s="40"/>
      <c r="KYM2" s="40"/>
      <c r="KYN2" s="40"/>
      <c r="KYO2" s="40"/>
      <c r="KYP2" s="40"/>
      <c r="KYQ2" s="40"/>
      <c r="KYR2" s="40"/>
      <c r="KYS2" s="40"/>
      <c r="KYT2" s="40"/>
      <c r="KYU2" s="40"/>
      <c r="KYV2" s="40"/>
      <c r="KYW2" s="40"/>
      <c r="KYX2" s="40"/>
      <c r="KYY2" s="40"/>
      <c r="KYZ2" s="40"/>
      <c r="KZA2" s="40"/>
      <c r="KZB2" s="40"/>
      <c r="KZC2" s="40"/>
      <c r="KZD2" s="40"/>
      <c r="KZE2" s="40"/>
      <c r="KZF2" s="40"/>
      <c r="KZG2" s="40"/>
      <c r="KZH2" s="40"/>
      <c r="KZI2" s="40"/>
      <c r="KZJ2" s="40"/>
      <c r="KZK2" s="40"/>
      <c r="KZL2" s="40"/>
      <c r="KZM2" s="40"/>
      <c r="KZN2" s="40"/>
      <c r="KZO2" s="40"/>
      <c r="KZP2" s="40"/>
      <c r="KZQ2" s="40"/>
      <c r="KZR2" s="40"/>
      <c r="KZS2" s="40"/>
      <c r="KZT2" s="40"/>
      <c r="KZU2" s="40"/>
      <c r="KZV2" s="40"/>
      <c r="KZW2" s="40"/>
      <c r="KZX2" s="40"/>
      <c r="KZY2" s="40"/>
      <c r="KZZ2" s="40"/>
      <c r="LAA2" s="40"/>
      <c r="LAB2" s="40"/>
      <c r="LAC2" s="40"/>
      <c r="LAD2" s="40"/>
      <c r="LAE2" s="40"/>
      <c r="LAF2" s="40"/>
      <c r="LAG2" s="40"/>
      <c r="LAH2" s="40"/>
      <c r="LAI2" s="40"/>
      <c r="LAJ2" s="40"/>
      <c r="LAK2" s="40"/>
      <c r="LAL2" s="40"/>
      <c r="LAM2" s="40"/>
      <c r="LAN2" s="40"/>
      <c r="LAO2" s="40"/>
      <c r="LAP2" s="40"/>
      <c r="LAQ2" s="40"/>
      <c r="LAR2" s="40"/>
      <c r="LAS2" s="40"/>
      <c r="LAT2" s="40"/>
      <c r="LAU2" s="40"/>
      <c r="LAV2" s="40"/>
      <c r="LAW2" s="40"/>
      <c r="LAX2" s="40"/>
      <c r="LAY2" s="40"/>
      <c r="LAZ2" s="40"/>
      <c r="LBA2" s="40"/>
      <c r="LBB2" s="40"/>
      <c r="LBC2" s="40"/>
      <c r="LBD2" s="40"/>
      <c r="LBE2" s="40"/>
      <c r="LBF2" s="40"/>
      <c r="LBG2" s="40"/>
      <c r="LBH2" s="40"/>
      <c r="LBI2" s="40"/>
      <c r="LBJ2" s="40"/>
      <c r="LBK2" s="40"/>
      <c r="LBL2" s="40"/>
      <c r="LBM2" s="40"/>
      <c r="LBN2" s="40"/>
      <c r="LBO2" s="40"/>
      <c r="LBP2" s="40"/>
      <c r="LBQ2" s="40"/>
      <c r="LBR2" s="40"/>
      <c r="LBS2" s="40"/>
      <c r="LBT2" s="40"/>
      <c r="LBU2" s="40"/>
      <c r="LBV2" s="40"/>
      <c r="LBW2" s="40"/>
      <c r="LBX2" s="40"/>
      <c r="LBY2" s="40"/>
      <c r="LBZ2" s="40"/>
      <c r="LCA2" s="40"/>
      <c r="LCB2" s="40"/>
      <c r="LCC2" s="40"/>
      <c r="LCD2" s="40"/>
      <c r="LCE2" s="40"/>
      <c r="LCF2" s="40"/>
      <c r="LCG2" s="40"/>
      <c r="LCH2" s="40"/>
      <c r="LCI2" s="40"/>
      <c r="LCJ2" s="40"/>
      <c r="LCK2" s="40"/>
      <c r="LCL2" s="40"/>
      <c r="LCM2" s="40"/>
      <c r="LCN2" s="40"/>
      <c r="LCO2" s="40"/>
      <c r="LCP2" s="40"/>
      <c r="LCQ2" s="40"/>
      <c r="LCR2" s="40"/>
      <c r="LCS2" s="40"/>
      <c r="LCT2" s="40"/>
      <c r="LCU2" s="40"/>
      <c r="LCV2" s="40"/>
      <c r="LCW2" s="40"/>
      <c r="LCX2" s="40"/>
      <c r="LCY2" s="40"/>
      <c r="LCZ2" s="40"/>
      <c r="LDA2" s="40"/>
      <c r="LDB2" s="40"/>
      <c r="LDC2" s="40"/>
      <c r="LDD2" s="40"/>
      <c r="LDE2" s="40"/>
      <c r="LDF2" s="40"/>
      <c r="LDG2" s="40"/>
      <c r="LDH2" s="40"/>
      <c r="LDI2" s="40"/>
      <c r="LDJ2" s="40"/>
      <c r="LDK2" s="40"/>
      <c r="LDL2" s="40"/>
      <c r="LDM2" s="40"/>
      <c r="LDN2" s="40"/>
      <c r="LDO2" s="40"/>
      <c r="LDP2" s="40"/>
      <c r="LDQ2" s="40"/>
      <c r="LDR2" s="40"/>
      <c r="LDS2" s="40"/>
      <c r="LDT2" s="40"/>
      <c r="LDU2" s="40"/>
      <c r="LDV2" s="40"/>
      <c r="LDW2" s="40"/>
      <c r="LDX2" s="40"/>
      <c r="LDY2" s="40"/>
      <c r="LDZ2" s="40"/>
      <c r="LEA2" s="40"/>
      <c r="LEB2" s="40"/>
      <c r="LEC2" s="40"/>
      <c r="LED2" s="40"/>
      <c r="LEE2" s="40"/>
      <c r="LEF2" s="40"/>
      <c r="LEG2" s="40"/>
      <c r="LEH2" s="40"/>
      <c r="LEI2" s="40"/>
      <c r="LEJ2" s="40"/>
      <c r="LEK2" s="40"/>
      <c r="LEL2" s="40"/>
      <c r="LEM2" s="40"/>
      <c r="LEN2" s="40"/>
      <c r="LEO2" s="40"/>
      <c r="LEP2" s="40"/>
      <c r="LEQ2" s="40"/>
      <c r="LER2" s="40"/>
      <c r="LES2" s="40"/>
      <c r="LET2" s="40"/>
      <c r="LEU2" s="40"/>
      <c r="LEV2" s="40"/>
      <c r="LEW2" s="40"/>
      <c r="LEX2" s="40"/>
      <c r="LEY2" s="40"/>
      <c r="LEZ2" s="40"/>
      <c r="LFA2" s="40"/>
      <c r="LFB2" s="40"/>
      <c r="LFC2" s="40"/>
      <c r="LFD2" s="40"/>
      <c r="LFE2" s="40"/>
      <c r="LFF2" s="40"/>
      <c r="LFG2" s="40"/>
      <c r="LFH2" s="40"/>
      <c r="LFI2" s="40"/>
      <c r="LFJ2" s="40"/>
      <c r="LFK2" s="40"/>
      <c r="LFL2" s="40"/>
      <c r="LFM2" s="40"/>
      <c r="LFN2" s="40"/>
      <c r="LFO2" s="40"/>
      <c r="LFP2" s="40"/>
      <c r="LFQ2" s="40"/>
      <c r="LFR2" s="40"/>
      <c r="LFS2" s="40"/>
      <c r="LFT2" s="40"/>
      <c r="LFU2" s="40"/>
      <c r="LFV2" s="40"/>
      <c r="LFW2" s="40"/>
      <c r="LFX2" s="40"/>
      <c r="LFY2" s="40"/>
      <c r="LFZ2" s="40"/>
      <c r="LGA2" s="40"/>
      <c r="LGB2" s="40"/>
      <c r="LGC2" s="40"/>
      <c r="LGD2" s="40"/>
      <c r="LGE2" s="40"/>
      <c r="LGF2" s="40"/>
      <c r="LGG2" s="40"/>
      <c r="LGH2" s="40"/>
      <c r="LGI2" s="40"/>
      <c r="LGJ2" s="40"/>
      <c r="LGK2" s="40"/>
      <c r="LGL2" s="40"/>
      <c r="LGM2" s="40"/>
      <c r="LGN2" s="40"/>
      <c r="LGO2" s="40"/>
      <c r="LGP2" s="40"/>
      <c r="LGQ2" s="40"/>
      <c r="LGR2" s="40"/>
      <c r="LGS2" s="40"/>
      <c r="LGT2" s="40"/>
      <c r="LGU2" s="40"/>
      <c r="LGV2" s="40"/>
      <c r="LGW2" s="40"/>
      <c r="LGX2" s="40"/>
      <c r="LGY2" s="40"/>
      <c r="LGZ2" s="40"/>
      <c r="LHA2" s="40"/>
      <c r="LHB2" s="40"/>
      <c r="LHC2" s="40"/>
      <c r="LHD2" s="40"/>
      <c r="LHE2" s="40"/>
      <c r="LHF2" s="40"/>
      <c r="LHG2" s="40"/>
      <c r="LHH2" s="40"/>
      <c r="LHI2" s="40"/>
      <c r="LHJ2" s="40"/>
      <c r="LHK2" s="40"/>
      <c r="LHL2" s="40"/>
      <c r="LHM2" s="40"/>
      <c r="LHN2" s="40"/>
      <c r="LHO2" s="40"/>
      <c r="LHP2" s="40"/>
      <c r="LHQ2" s="40"/>
      <c r="LHR2" s="40"/>
      <c r="LHS2" s="40"/>
      <c r="LHT2" s="40"/>
      <c r="LHU2" s="40"/>
      <c r="LHV2" s="40"/>
      <c r="LHW2" s="40"/>
      <c r="LHX2" s="40"/>
      <c r="LHY2" s="40"/>
      <c r="LHZ2" s="40"/>
      <c r="LIA2" s="40"/>
      <c r="LIB2" s="40"/>
      <c r="LIC2" s="40"/>
      <c r="LID2" s="40"/>
      <c r="LIE2" s="40"/>
      <c r="LIF2" s="40"/>
      <c r="LIG2" s="40"/>
      <c r="LIH2" s="40"/>
      <c r="LII2" s="40"/>
      <c r="LIJ2" s="40"/>
      <c r="LIK2" s="40"/>
      <c r="LIL2" s="40"/>
      <c r="LIM2" s="40"/>
      <c r="LIN2" s="40"/>
      <c r="LIO2" s="40"/>
      <c r="LIP2" s="40"/>
      <c r="LIQ2" s="40"/>
      <c r="LIR2" s="40"/>
      <c r="LIS2" s="40"/>
      <c r="LIT2" s="40"/>
      <c r="LIU2" s="40"/>
      <c r="LIV2" s="40"/>
      <c r="LIW2" s="40"/>
      <c r="LIX2" s="40"/>
      <c r="LIY2" s="40"/>
      <c r="LIZ2" s="40"/>
      <c r="LJA2" s="40"/>
      <c r="LJB2" s="40"/>
      <c r="LJC2" s="40"/>
      <c r="LJD2" s="40"/>
      <c r="LJE2" s="40"/>
      <c r="LJF2" s="40"/>
      <c r="LJG2" s="40"/>
      <c r="LJH2" s="40"/>
      <c r="LJI2" s="40"/>
      <c r="LJJ2" s="40"/>
      <c r="LJK2" s="40"/>
      <c r="LJL2" s="40"/>
      <c r="LJM2" s="40"/>
      <c r="LJN2" s="40"/>
      <c r="LJO2" s="40"/>
      <c r="LJP2" s="40"/>
      <c r="LJQ2" s="40"/>
      <c r="LJR2" s="40"/>
      <c r="LJS2" s="40"/>
      <c r="LJT2" s="40"/>
      <c r="LJU2" s="40"/>
      <c r="LJV2" s="40"/>
      <c r="LJW2" s="40"/>
      <c r="LJX2" s="40"/>
      <c r="LJY2" s="40"/>
      <c r="LJZ2" s="40"/>
      <c r="LKA2" s="40"/>
      <c r="LKB2" s="40"/>
      <c r="LKC2" s="40"/>
      <c r="LKD2" s="40"/>
      <c r="LKE2" s="40"/>
      <c r="LKF2" s="40"/>
      <c r="LKG2" s="40"/>
      <c r="LKH2" s="40"/>
      <c r="LKI2" s="40"/>
      <c r="LKJ2" s="40"/>
      <c r="LKK2" s="40"/>
      <c r="LKL2" s="40"/>
      <c r="LKM2" s="40"/>
      <c r="LKN2" s="40"/>
      <c r="LKO2" s="40"/>
      <c r="LKP2" s="40"/>
      <c r="LKQ2" s="40"/>
      <c r="LKR2" s="40"/>
      <c r="LKS2" s="40"/>
      <c r="LKT2" s="40"/>
      <c r="LKU2" s="40"/>
      <c r="LKV2" s="40"/>
      <c r="LKW2" s="40"/>
      <c r="LKX2" s="40"/>
      <c r="LKY2" s="40"/>
      <c r="LKZ2" s="40"/>
      <c r="LLA2" s="40"/>
      <c r="LLB2" s="40"/>
      <c r="LLC2" s="40"/>
      <c r="LLD2" s="40"/>
      <c r="LLE2" s="40"/>
      <c r="LLF2" s="40"/>
      <c r="LLG2" s="40"/>
      <c r="LLH2" s="40"/>
      <c r="LLI2" s="40"/>
      <c r="LLJ2" s="40"/>
      <c r="LLK2" s="40"/>
      <c r="LLL2" s="40"/>
      <c r="LLM2" s="40"/>
      <c r="LLN2" s="40"/>
      <c r="LLO2" s="40"/>
      <c r="LLP2" s="40"/>
      <c r="LLQ2" s="40"/>
      <c r="LLR2" s="40"/>
      <c r="LLS2" s="40"/>
      <c r="LLT2" s="40"/>
      <c r="LLU2" s="40"/>
      <c r="LLV2" s="40"/>
      <c r="LLW2" s="40"/>
      <c r="LLX2" s="40"/>
      <c r="LLY2" s="40"/>
      <c r="LLZ2" s="40"/>
      <c r="LMA2" s="40"/>
      <c r="LMB2" s="40"/>
      <c r="LMC2" s="40"/>
      <c r="LMD2" s="40"/>
      <c r="LME2" s="40"/>
      <c r="LMF2" s="40"/>
      <c r="LMG2" s="40"/>
      <c r="LMH2" s="40"/>
      <c r="LMI2" s="40"/>
      <c r="LMJ2" s="40"/>
      <c r="LMK2" s="40"/>
      <c r="LML2" s="40"/>
      <c r="LMM2" s="40"/>
      <c r="LMN2" s="40"/>
      <c r="LMO2" s="40"/>
      <c r="LMP2" s="40"/>
      <c r="LMQ2" s="40"/>
      <c r="LMR2" s="40"/>
      <c r="LMS2" s="40"/>
      <c r="LMT2" s="40"/>
      <c r="LMU2" s="40"/>
      <c r="LMV2" s="40"/>
      <c r="LMW2" s="40"/>
      <c r="LMX2" s="40"/>
      <c r="LMY2" s="40"/>
      <c r="LMZ2" s="40"/>
      <c r="LNA2" s="40"/>
      <c r="LNB2" s="40"/>
      <c r="LNC2" s="40"/>
      <c r="LND2" s="40"/>
      <c r="LNE2" s="40"/>
      <c r="LNF2" s="40"/>
      <c r="LNG2" s="40"/>
      <c r="LNH2" s="40"/>
      <c r="LNI2" s="40"/>
      <c r="LNJ2" s="40"/>
      <c r="LNK2" s="40"/>
      <c r="LNL2" s="40"/>
      <c r="LNM2" s="40"/>
      <c r="LNN2" s="40"/>
      <c r="LNO2" s="40"/>
      <c r="LNP2" s="40"/>
      <c r="LNQ2" s="40"/>
      <c r="LNR2" s="40"/>
      <c r="LNS2" s="40"/>
      <c r="LNT2" s="40"/>
      <c r="LNU2" s="40"/>
      <c r="LNV2" s="40"/>
      <c r="LNW2" s="40"/>
      <c r="LNX2" s="40"/>
      <c r="LNY2" s="40"/>
      <c r="LNZ2" s="40"/>
      <c r="LOA2" s="40"/>
      <c r="LOB2" s="40"/>
      <c r="LOC2" s="40"/>
      <c r="LOD2" s="40"/>
      <c r="LOE2" s="40"/>
      <c r="LOF2" s="40"/>
      <c r="LOG2" s="40"/>
      <c r="LOH2" s="40"/>
      <c r="LOI2" s="40"/>
      <c r="LOJ2" s="40"/>
      <c r="LOK2" s="40"/>
      <c r="LOL2" s="40"/>
      <c r="LOM2" s="40"/>
      <c r="LON2" s="40"/>
      <c r="LOO2" s="40"/>
      <c r="LOP2" s="40"/>
      <c r="LOQ2" s="40"/>
      <c r="LOR2" s="40"/>
      <c r="LOS2" s="40"/>
      <c r="LOT2" s="40"/>
      <c r="LOU2" s="40"/>
      <c r="LOV2" s="40"/>
      <c r="LOW2" s="40"/>
      <c r="LOX2" s="40"/>
      <c r="LOY2" s="40"/>
      <c r="LOZ2" s="40"/>
      <c r="LPA2" s="40"/>
      <c r="LPB2" s="40"/>
      <c r="LPC2" s="40"/>
      <c r="LPD2" s="40"/>
      <c r="LPE2" s="40"/>
      <c r="LPF2" s="40"/>
      <c r="LPG2" s="40"/>
      <c r="LPH2" s="40"/>
      <c r="LPI2" s="40"/>
      <c r="LPJ2" s="40"/>
      <c r="LPK2" s="40"/>
      <c r="LPL2" s="40"/>
      <c r="LPM2" s="40"/>
      <c r="LPN2" s="40"/>
      <c r="LPO2" s="40"/>
      <c r="LPP2" s="40"/>
      <c r="LPQ2" s="40"/>
      <c r="LPR2" s="40"/>
      <c r="LPS2" s="40"/>
      <c r="LPT2" s="40"/>
      <c r="LPU2" s="40"/>
      <c r="LPV2" s="40"/>
      <c r="LPW2" s="40"/>
      <c r="LPX2" s="40"/>
      <c r="LPY2" s="40"/>
      <c r="LPZ2" s="40"/>
      <c r="LQA2" s="40"/>
      <c r="LQB2" s="40"/>
      <c r="LQC2" s="40"/>
      <c r="LQD2" s="40"/>
      <c r="LQE2" s="40"/>
      <c r="LQF2" s="40"/>
      <c r="LQG2" s="40"/>
      <c r="LQH2" s="40"/>
      <c r="LQI2" s="40"/>
      <c r="LQJ2" s="40"/>
      <c r="LQK2" s="40"/>
      <c r="LQL2" s="40"/>
      <c r="LQM2" s="40"/>
      <c r="LQN2" s="40"/>
      <c r="LQO2" s="40"/>
      <c r="LQP2" s="40"/>
      <c r="LQQ2" s="40"/>
      <c r="LQR2" s="40"/>
      <c r="LQS2" s="40"/>
      <c r="LQT2" s="40"/>
      <c r="LQU2" s="40"/>
      <c r="LQV2" s="40"/>
      <c r="LQW2" s="40"/>
      <c r="LQX2" s="40"/>
      <c r="LQY2" s="40"/>
      <c r="LQZ2" s="40"/>
      <c r="LRA2" s="40"/>
      <c r="LRB2" s="40"/>
      <c r="LRC2" s="40"/>
      <c r="LRD2" s="40"/>
      <c r="LRE2" s="40"/>
      <c r="LRF2" s="40"/>
      <c r="LRG2" s="40"/>
      <c r="LRH2" s="40"/>
      <c r="LRI2" s="40"/>
      <c r="LRJ2" s="40"/>
      <c r="LRK2" s="40"/>
      <c r="LRL2" s="40"/>
      <c r="LRM2" s="40"/>
      <c r="LRN2" s="40"/>
      <c r="LRO2" s="40"/>
      <c r="LRP2" s="40"/>
      <c r="LRQ2" s="40"/>
      <c r="LRR2" s="40"/>
      <c r="LRS2" s="40"/>
      <c r="LRT2" s="40"/>
      <c r="LRU2" s="40"/>
      <c r="LRV2" s="40"/>
      <c r="LRW2" s="40"/>
      <c r="LRX2" s="40"/>
      <c r="LRY2" s="40"/>
      <c r="LRZ2" s="40"/>
      <c r="LSA2" s="40"/>
      <c r="LSB2" s="40"/>
      <c r="LSC2" s="40"/>
      <c r="LSD2" s="40"/>
      <c r="LSE2" s="40"/>
      <c r="LSF2" s="40"/>
      <c r="LSG2" s="40"/>
      <c r="LSH2" s="40"/>
      <c r="LSI2" s="40"/>
      <c r="LSJ2" s="40"/>
      <c r="LSK2" s="40"/>
      <c r="LSL2" s="40"/>
      <c r="LSM2" s="40"/>
      <c r="LSN2" s="40"/>
      <c r="LSO2" s="40"/>
      <c r="LSP2" s="40"/>
      <c r="LSQ2" s="40"/>
      <c r="LSR2" s="40"/>
      <c r="LSS2" s="40"/>
      <c r="LST2" s="40"/>
      <c r="LSU2" s="40"/>
      <c r="LSV2" s="40"/>
      <c r="LSW2" s="40"/>
      <c r="LSX2" s="40"/>
      <c r="LSY2" s="40"/>
      <c r="LSZ2" s="40"/>
      <c r="LTA2" s="40"/>
      <c r="LTB2" s="40"/>
      <c r="LTC2" s="40"/>
      <c r="LTD2" s="40"/>
      <c r="LTE2" s="40"/>
      <c r="LTF2" s="40"/>
      <c r="LTG2" s="40"/>
      <c r="LTH2" s="40"/>
      <c r="LTI2" s="40"/>
      <c r="LTJ2" s="40"/>
      <c r="LTK2" s="40"/>
      <c r="LTL2" s="40"/>
      <c r="LTM2" s="40"/>
      <c r="LTN2" s="40"/>
      <c r="LTO2" s="40"/>
      <c r="LTP2" s="40"/>
      <c r="LTQ2" s="40"/>
      <c r="LTR2" s="40"/>
      <c r="LTS2" s="40"/>
      <c r="LTT2" s="40"/>
      <c r="LTU2" s="40"/>
      <c r="LTV2" s="40"/>
      <c r="LTW2" s="40"/>
      <c r="LTX2" s="40"/>
      <c r="LTY2" s="40"/>
      <c r="LTZ2" s="40"/>
      <c r="LUA2" s="40"/>
      <c r="LUB2" s="40"/>
      <c r="LUC2" s="40"/>
      <c r="LUD2" s="40"/>
      <c r="LUE2" s="40"/>
      <c r="LUF2" s="40"/>
      <c r="LUG2" s="40"/>
      <c r="LUH2" s="40"/>
      <c r="LUI2" s="40"/>
      <c r="LUJ2" s="40"/>
      <c r="LUK2" s="40"/>
      <c r="LUL2" s="40"/>
      <c r="LUM2" s="40"/>
      <c r="LUN2" s="40"/>
      <c r="LUO2" s="40"/>
      <c r="LUP2" s="40"/>
      <c r="LUQ2" s="40"/>
      <c r="LUR2" s="40"/>
      <c r="LUS2" s="40"/>
      <c r="LUT2" s="40"/>
      <c r="LUU2" s="40"/>
      <c r="LUV2" s="40"/>
      <c r="LUW2" s="40"/>
      <c r="LUX2" s="40"/>
      <c r="LUY2" s="40"/>
      <c r="LUZ2" s="40"/>
      <c r="LVA2" s="40"/>
      <c r="LVB2" s="40"/>
      <c r="LVC2" s="40"/>
      <c r="LVD2" s="40"/>
      <c r="LVE2" s="40"/>
      <c r="LVF2" s="40"/>
      <c r="LVG2" s="40"/>
      <c r="LVH2" s="40"/>
      <c r="LVI2" s="40"/>
      <c r="LVJ2" s="40"/>
      <c r="LVK2" s="40"/>
      <c r="LVL2" s="40"/>
      <c r="LVM2" s="40"/>
      <c r="LVN2" s="40"/>
      <c r="LVO2" s="40"/>
      <c r="LVP2" s="40"/>
      <c r="LVQ2" s="40"/>
      <c r="LVR2" s="40"/>
      <c r="LVS2" s="40"/>
      <c r="LVT2" s="40"/>
      <c r="LVU2" s="40"/>
      <c r="LVV2" s="40"/>
      <c r="LVW2" s="40"/>
      <c r="LVX2" s="40"/>
      <c r="LVY2" s="40"/>
      <c r="LVZ2" s="40"/>
      <c r="LWA2" s="40"/>
      <c r="LWB2" s="40"/>
      <c r="LWC2" s="40"/>
      <c r="LWD2" s="40"/>
      <c r="LWE2" s="40"/>
      <c r="LWF2" s="40"/>
      <c r="LWG2" s="40"/>
      <c r="LWH2" s="40"/>
      <c r="LWI2" s="40"/>
      <c r="LWJ2" s="40"/>
      <c r="LWK2" s="40"/>
      <c r="LWL2" s="40"/>
      <c r="LWM2" s="40"/>
      <c r="LWN2" s="40"/>
      <c r="LWO2" s="40"/>
      <c r="LWP2" s="40"/>
      <c r="LWQ2" s="40"/>
      <c r="LWR2" s="40"/>
      <c r="LWS2" s="40"/>
      <c r="LWT2" s="40"/>
      <c r="LWU2" s="40"/>
      <c r="LWV2" s="40"/>
      <c r="LWW2" s="40"/>
      <c r="LWX2" s="40"/>
      <c r="LWY2" s="40"/>
      <c r="LWZ2" s="40"/>
      <c r="LXA2" s="40"/>
      <c r="LXB2" s="40"/>
      <c r="LXC2" s="40"/>
      <c r="LXD2" s="40"/>
      <c r="LXE2" s="40"/>
      <c r="LXF2" s="40"/>
      <c r="LXG2" s="40"/>
      <c r="LXH2" s="40"/>
      <c r="LXI2" s="40"/>
      <c r="LXJ2" s="40"/>
      <c r="LXK2" s="40"/>
      <c r="LXL2" s="40"/>
      <c r="LXM2" s="40"/>
      <c r="LXN2" s="40"/>
      <c r="LXO2" s="40"/>
      <c r="LXP2" s="40"/>
      <c r="LXQ2" s="40"/>
      <c r="LXR2" s="40"/>
      <c r="LXS2" s="40"/>
      <c r="LXT2" s="40"/>
      <c r="LXU2" s="40"/>
      <c r="LXV2" s="40"/>
      <c r="LXW2" s="40"/>
      <c r="LXX2" s="40"/>
      <c r="LXY2" s="40"/>
      <c r="LXZ2" s="40"/>
      <c r="LYA2" s="40"/>
      <c r="LYB2" s="40"/>
      <c r="LYC2" s="40"/>
      <c r="LYD2" s="40"/>
      <c r="LYE2" s="40"/>
      <c r="LYF2" s="40"/>
      <c r="LYG2" s="40"/>
      <c r="LYH2" s="40"/>
      <c r="LYI2" s="40"/>
      <c r="LYJ2" s="40"/>
      <c r="LYK2" s="40"/>
      <c r="LYL2" s="40"/>
      <c r="LYM2" s="40"/>
      <c r="LYN2" s="40"/>
      <c r="LYO2" s="40"/>
      <c r="LYP2" s="40"/>
      <c r="LYQ2" s="40"/>
      <c r="LYR2" s="40"/>
      <c r="LYS2" s="40"/>
      <c r="LYT2" s="40"/>
      <c r="LYU2" s="40"/>
      <c r="LYV2" s="40"/>
      <c r="LYW2" s="40"/>
      <c r="LYX2" s="40"/>
      <c r="LYY2" s="40"/>
      <c r="LYZ2" s="40"/>
      <c r="LZA2" s="40"/>
      <c r="LZB2" s="40"/>
      <c r="LZC2" s="40"/>
      <c r="LZD2" s="40"/>
      <c r="LZE2" s="40"/>
      <c r="LZF2" s="40"/>
      <c r="LZG2" s="40"/>
      <c r="LZH2" s="40"/>
      <c r="LZI2" s="40"/>
      <c r="LZJ2" s="40"/>
      <c r="LZK2" s="40"/>
      <c r="LZL2" s="40"/>
      <c r="LZM2" s="40"/>
      <c r="LZN2" s="40"/>
      <c r="LZO2" s="40"/>
      <c r="LZP2" s="40"/>
      <c r="LZQ2" s="40"/>
      <c r="LZR2" s="40"/>
      <c r="LZS2" s="40"/>
      <c r="LZT2" s="40"/>
      <c r="LZU2" s="40"/>
      <c r="LZV2" s="40"/>
      <c r="LZW2" s="40"/>
      <c r="LZX2" s="40"/>
      <c r="LZY2" s="40"/>
      <c r="LZZ2" s="40"/>
      <c r="MAA2" s="40"/>
      <c r="MAB2" s="40"/>
      <c r="MAC2" s="40"/>
      <c r="MAD2" s="40"/>
      <c r="MAE2" s="40"/>
      <c r="MAF2" s="40"/>
      <c r="MAG2" s="40"/>
      <c r="MAH2" s="40"/>
      <c r="MAI2" s="40"/>
      <c r="MAJ2" s="40"/>
      <c r="MAK2" s="40"/>
      <c r="MAL2" s="40"/>
      <c r="MAM2" s="40"/>
      <c r="MAN2" s="40"/>
      <c r="MAO2" s="40"/>
      <c r="MAP2" s="40"/>
      <c r="MAQ2" s="40"/>
      <c r="MAR2" s="40"/>
      <c r="MAS2" s="40"/>
      <c r="MAT2" s="40"/>
      <c r="MAU2" s="40"/>
      <c r="MAV2" s="40"/>
      <c r="MAW2" s="40"/>
      <c r="MAX2" s="40"/>
      <c r="MAY2" s="40"/>
      <c r="MAZ2" s="40"/>
      <c r="MBA2" s="40"/>
      <c r="MBB2" s="40"/>
      <c r="MBC2" s="40"/>
      <c r="MBD2" s="40"/>
      <c r="MBE2" s="40"/>
      <c r="MBF2" s="40"/>
      <c r="MBG2" s="40"/>
      <c r="MBH2" s="40"/>
      <c r="MBI2" s="40"/>
      <c r="MBJ2" s="40"/>
      <c r="MBK2" s="40"/>
      <c r="MBL2" s="40"/>
      <c r="MBM2" s="40"/>
      <c r="MBN2" s="40"/>
      <c r="MBO2" s="40"/>
      <c r="MBP2" s="40"/>
      <c r="MBQ2" s="40"/>
      <c r="MBR2" s="40"/>
      <c r="MBS2" s="40"/>
      <c r="MBT2" s="40"/>
      <c r="MBU2" s="40"/>
      <c r="MBV2" s="40"/>
      <c r="MBW2" s="40"/>
      <c r="MBX2" s="40"/>
      <c r="MBY2" s="40"/>
      <c r="MBZ2" s="40"/>
      <c r="MCA2" s="40"/>
      <c r="MCB2" s="40"/>
      <c r="MCC2" s="40"/>
      <c r="MCD2" s="40"/>
      <c r="MCE2" s="40"/>
      <c r="MCF2" s="40"/>
      <c r="MCG2" s="40"/>
      <c r="MCH2" s="40"/>
      <c r="MCI2" s="40"/>
      <c r="MCJ2" s="40"/>
      <c r="MCK2" s="40"/>
      <c r="MCL2" s="40"/>
      <c r="MCM2" s="40"/>
      <c r="MCN2" s="40"/>
      <c r="MCO2" s="40"/>
      <c r="MCP2" s="40"/>
      <c r="MCQ2" s="40"/>
      <c r="MCR2" s="40"/>
      <c r="MCS2" s="40"/>
      <c r="MCT2" s="40"/>
      <c r="MCU2" s="40"/>
      <c r="MCV2" s="40"/>
      <c r="MCW2" s="40"/>
      <c r="MCX2" s="40"/>
      <c r="MCY2" s="40"/>
      <c r="MCZ2" s="40"/>
      <c r="MDA2" s="40"/>
      <c r="MDB2" s="40"/>
      <c r="MDC2" s="40"/>
      <c r="MDD2" s="40"/>
      <c r="MDE2" s="40"/>
      <c r="MDF2" s="40"/>
      <c r="MDG2" s="40"/>
      <c r="MDH2" s="40"/>
      <c r="MDI2" s="40"/>
      <c r="MDJ2" s="40"/>
      <c r="MDK2" s="40"/>
      <c r="MDL2" s="40"/>
      <c r="MDM2" s="40"/>
      <c r="MDN2" s="40"/>
      <c r="MDO2" s="40"/>
      <c r="MDP2" s="40"/>
      <c r="MDQ2" s="40"/>
      <c r="MDR2" s="40"/>
      <c r="MDS2" s="40"/>
      <c r="MDT2" s="40"/>
      <c r="MDU2" s="40"/>
      <c r="MDV2" s="40"/>
      <c r="MDW2" s="40"/>
      <c r="MDX2" s="40"/>
      <c r="MDY2" s="40"/>
      <c r="MDZ2" s="40"/>
      <c r="MEA2" s="40"/>
      <c r="MEB2" s="40"/>
      <c r="MEC2" s="40"/>
      <c r="MED2" s="40"/>
      <c r="MEE2" s="40"/>
      <c r="MEF2" s="40"/>
      <c r="MEG2" s="40"/>
      <c r="MEH2" s="40"/>
      <c r="MEI2" s="40"/>
      <c r="MEJ2" s="40"/>
      <c r="MEK2" s="40"/>
      <c r="MEL2" s="40"/>
      <c r="MEM2" s="40"/>
      <c r="MEN2" s="40"/>
      <c r="MEO2" s="40"/>
      <c r="MEP2" s="40"/>
      <c r="MEQ2" s="40"/>
      <c r="MER2" s="40"/>
      <c r="MES2" s="40"/>
      <c r="MET2" s="40"/>
      <c r="MEU2" s="40"/>
      <c r="MEV2" s="40"/>
      <c r="MEW2" s="40"/>
      <c r="MEX2" s="40"/>
      <c r="MEY2" s="40"/>
      <c r="MEZ2" s="40"/>
      <c r="MFA2" s="40"/>
      <c r="MFB2" s="40"/>
      <c r="MFC2" s="40"/>
      <c r="MFD2" s="40"/>
      <c r="MFE2" s="40"/>
      <c r="MFF2" s="40"/>
      <c r="MFG2" s="40"/>
      <c r="MFH2" s="40"/>
      <c r="MFI2" s="40"/>
      <c r="MFJ2" s="40"/>
      <c r="MFK2" s="40"/>
      <c r="MFL2" s="40"/>
      <c r="MFM2" s="40"/>
      <c r="MFN2" s="40"/>
      <c r="MFO2" s="40"/>
      <c r="MFP2" s="40"/>
      <c r="MFQ2" s="40"/>
      <c r="MFR2" s="40"/>
      <c r="MFS2" s="40"/>
      <c r="MFT2" s="40"/>
      <c r="MFU2" s="40"/>
      <c r="MFV2" s="40"/>
      <c r="MFW2" s="40"/>
      <c r="MFX2" s="40"/>
      <c r="MFY2" s="40"/>
      <c r="MFZ2" s="40"/>
      <c r="MGA2" s="40"/>
      <c r="MGB2" s="40"/>
      <c r="MGC2" s="40"/>
      <c r="MGD2" s="40"/>
      <c r="MGE2" s="40"/>
      <c r="MGF2" s="40"/>
      <c r="MGG2" s="40"/>
      <c r="MGH2" s="40"/>
      <c r="MGI2" s="40"/>
      <c r="MGJ2" s="40"/>
      <c r="MGK2" s="40"/>
      <c r="MGL2" s="40"/>
      <c r="MGM2" s="40"/>
      <c r="MGN2" s="40"/>
      <c r="MGO2" s="40"/>
      <c r="MGP2" s="40"/>
      <c r="MGQ2" s="40"/>
      <c r="MGR2" s="40"/>
      <c r="MGS2" s="40"/>
      <c r="MGT2" s="40"/>
      <c r="MGU2" s="40"/>
      <c r="MGV2" s="40"/>
      <c r="MGW2" s="40"/>
      <c r="MGX2" s="40"/>
      <c r="MGY2" s="40"/>
      <c r="MGZ2" s="40"/>
      <c r="MHA2" s="40"/>
      <c r="MHB2" s="40"/>
      <c r="MHC2" s="40"/>
      <c r="MHD2" s="40"/>
      <c r="MHE2" s="40"/>
      <c r="MHF2" s="40"/>
      <c r="MHG2" s="40"/>
      <c r="MHH2" s="40"/>
      <c r="MHI2" s="40"/>
      <c r="MHJ2" s="40"/>
      <c r="MHK2" s="40"/>
      <c r="MHL2" s="40"/>
      <c r="MHM2" s="40"/>
      <c r="MHN2" s="40"/>
      <c r="MHO2" s="40"/>
      <c r="MHP2" s="40"/>
      <c r="MHQ2" s="40"/>
      <c r="MHR2" s="40"/>
      <c r="MHS2" s="40"/>
      <c r="MHT2" s="40"/>
      <c r="MHU2" s="40"/>
      <c r="MHV2" s="40"/>
      <c r="MHW2" s="40"/>
      <c r="MHX2" s="40"/>
      <c r="MHY2" s="40"/>
      <c r="MHZ2" s="40"/>
      <c r="MIA2" s="40"/>
      <c r="MIB2" s="40"/>
      <c r="MIC2" s="40"/>
      <c r="MID2" s="40"/>
      <c r="MIE2" s="40"/>
      <c r="MIF2" s="40"/>
      <c r="MIG2" s="40"/>
      <c r="MIH2" s="40"/>
      <c r="MII2" s="40"/>
      <c r="MIJ2" s="40"/>
      <c r="MIK2" s="40"/>
      <c r="MIL2" s="40"/>
      <c r="MIM2" s="40"/>
      <c r="MIN2" s="40"/>
      <c r="MIO2" s="40"/>
      <c r="MIP2" s="40"/>
      <c r="MIQ2" s="40"/>
      <c r="MIR2" s="40"/>
      <c r="MIS2" s="40"/>
      <c r="MIT2" s="40"/>
      <c r="MIU2" s="40"/>
      <c r="MIV2" s="40"/>
      <c r="MIW2" s="40"/>
      <c r="MIX2" s="40"/>
      <c r="MIY2" s="40"/>
      <c r="MIZ2" s="40"/>
      <c r="MJA2" s="40"/>
      <c r="MJB2" s="40"/>
      <c r="MJC2" s="40"/>
      <c r="MJD2" s="40"/>
      <c r="MJE2" s="40"/>
      <c r="MJF2" s="40"/>
      <c r="MJG2" s="40"/>
      <c r="MJH2" s="40"/>
      <c r="MJI2" s="40"/>
      <c r="MJJ2" s="40"/>
      <c r="MJK2" s="40"/>
      <c r="MJL2" s="40"/>
      <c r="MJM2" s="40"/>
      <c r="MJN2" s="40"/>
      <c r="MJO2" s="40"/>
      <c r="MJP2" s="40"/>
      <c r="MJQ2" s="40"/>
      <c r="MJR2" s="40"/>
      <c r="MJS2" s="40"/>
      <c r="MJT2" s="40"/>
      <c r="MJU2" s="40"/>
      <c r="MJV2" s="40"/>
      <c r="MJW2" s="40"/>
      <c r="MJX2" s="40"/>
      <c r="MJY2" s="40"/>
      <c r="MJZ2" s="40"/>
      <c r="MKA2" s="40"/>
      <c r="MKB2" s="40"/>
      <c r="MKC2" s="40"/>
      <c r="MKD2" s="40"/>
      <c r="MKE2" s="40"/>
      <c r="MKF2" s="40"/>
      <c r="MKG2" s="40"/>
      <c r="MKH2" s="40"/>
      <c r="MKI2" s="40"/>
      <c r="MKJ2" s="40"/>
      <c r="MKK2" s="40"/>
      <c r="MKL2" s="40"/>
      <c r="MKM2" s="40"/>
      <c r="MKN2" s="40"/>
      <c r="MKO2" s="40"/>
      <c r="MKP2" s="40"/>
      <c r="MKQ2" s="40"/>
      <c r="MKR2" s="40"/>
      <c r="MKS2" s="40"/>
      <c r="MKT2" s="40"/>
      <c r="MKU2" s="40"/>
      <c r="MKV2" s="40"/>
      <c r="MKW2" s="40"/>
      <c r="MKX2" s="40"/>
      <c r="MKY2" s="40"/>
      <c r="MKZ2" s="40"/>
      <c r="MLA2" s="40"/>
      <c r="MLB2" s="40"/>
      <c r="MLC2" s="40"/>
      <c r="MLD2" s="40"/>
      <c r="MLE2" s="40"/>
      <c r="MLF2" s="40"/>
      <c r="MLG2" s="40"/>
      <c r="MLH2" s="40"/>
      <c r="MLI2" s="40"/>
      <c r="MLJ2" s="40"/>
      <c r="MLK2" s="40"/>
      <c r="MLL2" s="40"/>
      <c r="MLM2" s="40"/>
      <c r="MLN2" s="40"/>
      <c r="MLO2" s="40"/>
      <c r="MLP2" s="40"/>
      <c r="MLQ2" s="40"/>
      <c r="MLR2" s="40"/>
      <c r="MLS2" s="40"/>
      <c r="MLT2" s="40"/>
      <c r="MLU2" s="40"/>
      <c r="MLV2" s="40"/>
      <c r="MLW2" s="40"/>
      <c r="MLX2" s="40"/>
      <c r="MLY2" s="40"/>
      <c r="MLZ2" s="40"/>
      <c r="MMA2" s="40"/>
      <c r="MMB2" s="40"/>
      <c r="MMC2" s="40"/>
      <c r="MMD2" s="40"/>
      <c r="MME2" s="40"/>
      <c r="MMF2" s="40"/>
      <c r="MMG2" s="40"/>
      <c r="MMH2" s="40"/>
      <c r="MMI2" s="40"/>
      <c r="MMJ2" s="40"/>
      <c r="MMK2" s="40"/>
      <c r="MML2" s="40"/>
      <c r="MMM2" s="40"/>
      <c r="MMN2" s="40"/>
      <c r="MMO2" s="40"/>
      <c r="MMP2" s="40"/>
      <c r="MMQ2" s="40"/>
      <c r="MMR2" s="40"/>
      <c r="MMS2" s="40"/>
      <c r="MMT2" s="40"/>
      <c r="MMU2" s="40"/>
      <c r="MMV2" s="40"/>
      <c r="MMW2" s="40"/>
      <c r="MMX2" s="40"/>
      <c r="MMY2" s="40"/>
      <c r="MMZ2" s="40"/>
      <c r="MNA2" s="40"/>
      <c r="MNB2" s="40"/>
      <c r="MNC2" s="40"/>
      <c r="MND2" s="40"/>
      <c r="MNE2" s="40"/>
      <c r="MNF2" s="40"/>
      <c r="MNG2" s="40"/>
      <c r="MNH2" s="40"/>
      <c r="MNI2" s="40"/>
      <c r="MNJ2" s="40"/>
      <c r="MNK2" s="40"/>
      <c r="MNL2" s="40"/>
      <c r="MNM2" s="40"/>
      <c r="MNN2" s="40"/>
      <c r="MNO2" s="40"/>
      <c r="MNP2" s="40"/>
      <c r="MNQ2" s="40"/>
      <c r="MNR2" s="40"/>
      <c r="MNS2" s="40"/>
      <c r="MNT2" s="40"/>
      <c r="MNU2" s="40"/>
      <c r="MNV2" s="40"/>
      <c r="MNW2" s="40"/>
      <c r="MNX2" s="40"/>
      <c r="MNY2" s="40"/>
      <c r="MNZ2" s="40"/>
      <c r="MOA2" s="40"/>
      <c r="MOB2" s="40"/>
      <c r="MOC2" s="40"/>
      <c r="MOD2" s="40"/>
      <c r="MOE2" s="40"/>
      <c r="MOF2" s="40"/>
      <c r="MOG2" s="40"/>
      <c r="MOH2" s="40"/>
      <c r="MOI2" s="40"/>
      <c r="MOJ2" s="40"/>
      <c r="MOK2" s="40"/>
      <c r="MOL2" s="40"/>
      <c r="MOM2" s="40"/>
      <c r="MON2" s="40"/>
      <c r="MOO2" s="40"/>
      <c r="MOP2" s="40"/>
      <c r="MOQ2" s="40"/>
      <c r="MOR2" s="40"/>
      <c r="MOS2" s="40"/>
      <c r="MOT2" s="40"/>
      <c r="MOU2" s="40"/>
      <c r="MOV2" s="40"/>
      <c r="MOW2" s="40"/>
      <c r="MOX2" s="40"/>
      <c r="MOY2" s="40"/>
      <c r="MOZ2" s="40"/>
      <c r="MPA2" s="40"/>
      <c r="MPB2" s="40"/>
      <c r="MPC2" s="40"/>
      <c r="MPD2" s="40"/>
      <c r="MPE2" s="40"/>
      <c r="MPF2" s="40"/>
      <c r="MPG2" s="40"/>
      <c r="MPH2" s="40"/>
      <c r="MPI2" s="40"/>
      <c r="MPJ2" s="40"/>
      <c r="MPK2" s="40"/>
      <c r="MPL2" s="40"/>
      <c r="MPM2" s="40"/>
      <c r="MPN2" s="40"/>
      <c r="MPO2" s="40"/>
      <c r="MPP2" s="40"/>
      <c r="MPQ2" s="40"/>
      <c r="MPR2" s="40"/>
      <c r="MPS2" s="40"/>
      <c r="MPT2" s="40"/>
      <c r="MPU2" s="40"/>
      <c r="MPV2" s="40"/>
      <c r="MPW2" s="40"/>
      <c r="MPX2" s="40"/>
      <c r="MPY2" s="40"/>
      <c r="MPZ2" s="40"/>
      <c r="MQA2" s="40"/>
      <c r="MQB2" s="40"/>
      <c r="MQC2" s="40"/>
      <c r="MQD2" s="40"/>
      <c r="MQE2" s="40"/>
      <c r="MQF2" s="40"/>
      <c r="MQG2" s="40"/>
      <c r="MQH2" s="40"/>
      <c r="MQI2" s="40"/>
      <c r="MQJ2" s="40"/>
      <c r="MQK2" s="40"/>
      <c r="MQL2" s="40"/>
      <c r="MQM2" s="40"/>
      <c r="MQN2" s="40"/>
      <c r="MQO2" s="40"/>
      <c r="MQP2" s="40"/>
      <c r="MQQ2" s="40"/>
      <c r="MQR2" s="40"/>
      <c r="MQS2" s="40"/>
      <c r="MQT2" s="40"/>
      <c r="MQU2" s="40"/>
      <c r="MQV2" s="40"/>
      <c r="MQW2" s="40"/>
      <c r="MQX2" s="40"/>
      <c r="MQY2" s="40"/>
      <c r="MQZ2" s="40"/>
      <c r="MRA2" s="40"/>
      <c r="MRB2" s="40"/>
      <c r="MRC2" s="40"/>
      <c r="MRD2" s="40"/>
      <c r="MRE2" s="40"/>
      <c r="MRF2" s="40"/>
      <c r="MRG2" s="40"/>
      <c r="MRH2" s="40"/>
      <c r="MRI2" s="40"/>
      <c r="MRJ2" s="40"/>
      <c r="MRK2" s="40"/>
      <c r="MRL2" s="40"/>
      <c r="MRM2" s="40"/>
      <c r="MRN2" s="40"/>
      <c r="MRO2" s="40"/>
      <c r="MRP2" s="40"/>
      <c r="MRQ2" s="40"/>
      <c r="MRR2" s="40"/>
      <c r="MRS2" s="40"/>
      <c r="MRT2" s="40"/>
      <c r="MRU2" s="40"/>
      <c r="MRV2" s="40"/>
      <c r="MRW2" s="40"/>
      <c r="MRX2" s="40"/>
      <c r="MRY2" s="40"/>
      <c r="MRZ2" s="40"/>
      <c r="MSA2" s="40"/>
      <c r="MSB2" s="40"/>
      <c r="MSC2" s="40"/>
      <c r="MSD2" s="40"/>
      <c r="MSE2" s="40"/>
      <c r="MSF2" s="40"/>
      <c r="MSG2" s="40"/>
      <c r="MSH2" s="40"/>
      <c r="MSI2" s="40"/>
      <c r="MSJ2" s="40"/>
      <c r="MSK2" s="40"/>
      <c r="MSL2" s="40"/>
      <c r="MSM2" s="40"/>
      <c r="MSN2" s="40"/>
      <c r="MSO2" s="40"/>
      <c r="MSP2" s="40"/>
      <c r="MSQ2" s="40"/>
      <c r="MSR2" s="40"/>
      <c r="MSS2" s="40"/>
      <c r="MST2" s="40"/>
      <c r="MSU2" s="40"/>
      <c r="MSV2" s="40"/>
      <c r="MSW2" s="40"/>
      <c r="MSX2" s="40"/>
      <c r="MSY2" s="40"/>
      <c r="MSZ2" s="40"/>
      <c r="MTA2" s="40"/>
      <c r="MTB2" s="40"/>
      <c r="MTC2" s="40"/>
      <c r="MTD2" s="40"/>
      <c r="MTE2" s="40"/>
      <c r="MTF2" s="40"/>
      <c r="MTG2" s="40"/>
      <c r="MTH2" s="40"/>
      <c r="MTI2" s="40"/>
      <c r="MTJ2" s="40"/>
      <c r="MTK2" s="40"/>
      <c r="MTL2" s="40"/>
      <c r="MTM2" s="40"/>
      <c r="MTN2" s="40"/>
      <c r="MTO2" s="40"/>
      <c r="MTP2" s="40"/>
      <c r="MTQ2" s="40"/>
      <c r="MTR2" s="40"/>
      <c r="MTS2" s="40"/>
      <c r="MTT2" s="40"/>
      <c r="MTU2" s="40"/>
      <c r="MTV2" s="40"/>
      <c r="MTW2" s="40"/>
      <c r="MTX2" s="40"/>
      <c r="MTY2" s="40"/>
      <c r="MTZ2" s="40"/>
      <c r="MUA2" s="40"/>
      <c r="MUB2" s="40"/>
      <c r="MUC2" s="40"/>
      <c r="MUD2" s="40"/>
      <c r="MUE2" s="40"/>
      <c r="MUF2" s="40"/>
      <c r="MUG2" s="40"/>
      <c r="MUH2" s="40"/>
      <c r="MUI2" s="40"/>
      <c r="MUJ2" s="40"/>
      <c r="MUK2" s="40"/>
      <c r="MUL2" s="40"/>
      <c r="MUM2" s="40"/>
      <c r="MUN2" s="40"/>
      <c r="MUO2" s="40"/>
      <c r="MUP2" s="40"/>
      <c r="MUQ2" s="40"/>
      <c r="MUR2" s="40"/>
      <c r="MUS2" s="40"/>
      <c r="MUT2" s="40"/>
      <c r="MUU2" s="40"/>
      <c r="MUV2" s="40"/>
      <c r="MUW2" s="40"/>
      <c r="MUX2" s="40"/>
      <c r="MUY2" s="40"/>
      <c r="MUZ2" s="40"/>
      <c r="MVA2" s="40"/>
      <c r="MVB2" s="40"/>
      <c r="MVC2" s="40"/>
      <c r="MVD2" s="40"/>
      <c r="MVE2" s="40"/>
      <c r="MVF2" s="40"/>
      <c r="MVG2" s="40"/>
      <c r="MVH2" s="40"/>
      <c r="MVI2" s="40"/>
      <c r="MVJ2" s="40"/>
      <c r="MVK2" s="40"/>
      <c r="MVL2" s="40"/>
      <c r="MVM2" s="40"/>
      <c r="MVN2" s="40"/>
      <c r="MVO2" s="40"/>
      <c r="MVP2" s="40"/>
      <c r="MVQ2" s="40"/>
      <c r="MVR2" s="40"/>
      <c r="MVS2" s="40"/>
      <c r="MVT2" s="40"/>
      <c r="MVU2" s="40"/>
      <c r="MVV2" s="40"/>
      <c r="MVW2" s="40"/>
      <c r="MVX2" s="40"/>
      <c r="MVY2" s="40"/>
      <c r="MVZ2" s="40"/>
      <c r="MWA2" s="40"/>
      <c r="MWB2" s="40"/>
      <c r="MWC2" s="40"/>
      <c r="MWD2" s="40"/>
      <c r="MWE2" s="40"/>
      <c r="MWF2" s="40"/>
      <c r="MWG2" s="40"/>
      <c r="MWH2" s="40"/>
      <c r="MWI2" s="40"/>
      <c r="MWJ2" s="40"/>
      <c r="MWK2" s="40"/>
      <c r="MWL2" s="40"/>
      <c r="MWM2" s="40"/>
      <c r="MWN2" s="40"/>
      <c r="MWO2" s="40"/>
      <c r="MWP2" s="40"/>
      <c r="MWQ2" s="40"/>
      <c r="MWR2" s="40"/>
      <c r="MWS2" s="40"/>
      <c r="MWT2" s="40"/>
      <c r="MWU2" s="40"/>
      <c r="MWV2" s="40"/>
      <c r="MWW2" s="40"/>
      <c r="MWX2" s="40"/>
      <c r="MWY2" s="40"/>
      <c r="MWZ2" s="40"/>
      <c r="MXA2" s="40"/>
      <c r="MXB2" s="40"/>
      <c r="MXC2" s="40"/>
      <c r="MXD2" s="40"/>
      <c r="MXE2" s="40"/>
      <c r="MXF2" s="40"/>
      <c r="MXG2" s="40"/>
      <c r="MXH2" s="40"/>
      <c r="MXI2" s="40"/>
      <c r="MXJ2" s="40"/>
      <c r="MXK2" s="40"/>
      <c r="MXL2" s="40"/>
      <c r="MXM2" s="40"/>
      <c r="MXN2" s="40"/>
      <c r="MXO2" s="40"/>
      <c r="MXP2" s="40"/>
      <c r="MXQ2" s="40"/>
      <c r="MXR2" s="40"/>
      <c r="MXS2" s="40"/>
      <c r="MXT2" s="40"/>
      <c r="MXU2" s="40"/>
      <c r="MXV2" s="40"/>
      <c r="MXW2" s="40"/>
      <c r="MXX2" s="40"/>
      <c r="MXY2" s="40"/>
      <c r="MXZ2" s="40"/>
      <c r="MYA2" s="40"/>
      <c r="MYB2" s="40"/>
      <c r="MYC2" s="40"/>
      <c r="MYD2" s="40"/>
      <c r="MYE2" s="40"/>
      <c r="MYF2" s="40"/>
      <c r="MYG2" s="40"/>
      <c r="MYH2" s="40"/>
      <c r="MYI2" s="40"/>
      <c r="MYJ2" s="40"/>
      <c r="MYK2" s="40"/>
      <c r="MYL2" s="40"/>
      <c r="MYM2" s="40"/>
      <c r="MYN2" s="40"/>
      <c r="MYO2" s="40"/>
      <c r="MYP2" s="40"/>
      <c r="MYQ2" s="40"/>
      <c r="MYR2" s="40"/>
      <c r="MYS2" s="40"/>
      <c r="MYT2" s="40"/>
      <c r="MYU2" s="40"/>
      <c r="MYV2" s="40"/>
      <c r="MYW2" s="40"/>
      <c r="MYX2" s="40"/>
      <c r="MYY2" s="40"/>
      <c r="MYZ2" s="40"/>
      <c r="MZA2" s="40"/>
      <c r="MZB2" s="40"/>
      <c r="MZC2" s="40"/>
      <c r="MZD2" s="40"/>
      <c r="MZE2" s="40"/>
      <c r="MZF2" s="40"/>
      <c r="MZG2" s="40"/>
      <c r="MZH2" s="40"/>
      <c r="MZI2" s="40"/>
      <c r="MZJ2" s="40"/>
      <c r="MZK2" s="40"/>
      <c r="MZL2" s="40"/>
      <c r="MZM2" s="40"/>
      <c r="MZN2" s="40"/>
      <c r="MZO2" s="40"/>
      <c r="MZP2" s="40"/>
      <c r="MZQ2" s="40"/>
      <c r="MZR2" s="40"/>
      <c r="MZS2" s="40"/>
      <c r="MZT2" s="40"/>
      <c r="MZU2" s="40"/>
      <c r="MZV2" s="40"/>
      <c r="MZW2" s="40"/>
      <c r="MZX2" s="40"/>
      <c r="MZY2" s="40"/>
      <c r="MZZ2" s="40"/>
      <c r="NAA2" s="40"/>
      <c r="NAB2" s="40"/>
      <c r="NAC2" s="40"/>
      <c r="NAD2" s="40"/>
      <c r="NAE2" s="40"/>
      <c r="NAF2" s="40"/>
      <c r="NAG2" s="40"/>
      <c r="NAH2" s="40"/>
      <c r="NAI2" s="40"/>
      <c r="NAJ2" s="40"/>
      <c r="NAK2" s="40"/>
      <c r="NAL2" s="40"/>
      <c r="NAM2" s="40"/>
      <c r="NAN2" s="40"/>
      <c r="NAO2" s="40"/>
      <c r="NAP2" s="40"/>
      <c r="NAQ2" s="40"/>
      <c r="NAR2" s="40"/>
      <c r="NAS2" s="40"/>
      <c r="NAT2" s="40"/>
      <c r="NAU2" s="40"/>
      <c r="NAV2" s="40"/>
      <c r="NAW2" s="40"/>
      <c r="NAX2" s="40"/>
      <c r="NAY2" s="40"/>
      <c r="NAZ2" s="40"/>
      <c r="NBA2" s="40"/>
      <c r="NBB2" s="40"/>
      <c r="NBC2" s="40"/>
      <c r="NBD2" s="40"/>
      <c r="NBE2" s="40"/>
      <c r="NBF2" s="40"/>
      <c r="NBG2" s="40"/>
      <c r="NBH2" s="40"/>
      <c r="NBI2" s="40"/>
      <c r="NBJ2" s="40"/>
      <c r="NBK2" s="40"/>
      <c r="NBL2" s="40"/>
      <c r="NBM2" s="40"/>
      <c r="NBN2" s="40"/>
      <c r="NBO2" s="40"/>
      <c r="NBP2" s="40"/>
      <c r="NBQ2" s="40"/>
      <c r="NBR2" s="40"/>
      <c r="NBS2" s="40"/>
      <c r="NBT2" s="40"/>
      <c r="NBU2" s="40"/>
      <c r="NBV2" s="40"/>
      <c r="NBW2" s="40"/>
      <c r="NBX2" s="40"/>
      <c r="NBY2" s="40"/>
      <c r="NBZ2" s="40"/>
      <c r="NCA2" s="40"/>
      <c r="NCB2" s="40"/>
      <c r="NCC2" s="40"/>
      <c r="NCD2" s="40"/>
      <c r="NCE2" s="40"/>
      <c r="NCF2" s="40"/>
      <c r="NCG2" s="40"/>
      <c r="NCH2" s="40"/>
      <c r="NCI2" s="40"/>
      <c r="NCJ2" s="40"/>
      <c r="NCK2" s="40"/>
      <c r="NCL2" s="40"/>
      <c r="NCM2" s="40"/>
      <c r="NCN2" s="40"/>
      <c r="NCO2" s="40"/>
      <c r="NCP2" s="40"/>
      <c r="NCQ2" s="40"/>
      <c r="NCR2" s="40"/>
      <c r="NCS2" s="40"/>
      <c r="NCT2" s="40"/>
      <c r="NCU2" s="40"/>
      <c r="NCV2" s="40"/>
      <c r="NCW2" s="40"/>
      <c r="NCX2" s="40"/>
      <c r="NCY2" s="40"/>
      <c r="NCZ2" s="40"/>
      <c r="NDA2" s="40"/>
      <c r="NDB2" s="40"/>
      <c r="NDC2" s="40"/>
      <c r="NDD2" s="40"/>
      <c r="NDE2" s="40"/>
      <c r="NDF2" s="40"/>
      <c r="NDG2" s="40"/>
      <c r="NDH2" s="40"/>
      <c r="NDI2" s="40"/>
      <c r="NDJ2" s="40"/>
      <c r="NDK2" s="40"/>
      <c r="NDL2" s="40"/>
      <c r="NDM2" s="40"/>
      <c r="NDN2" s="40"/>
      <c r="NDO2" s="40"/>
      <c r="NDP2" s="40"/>
      <c r="NDQ2" s="40"/>
      <c r="NDR2" s="40"/>
      <c r="NDS2" s="40"/>
      <c r="NDT2" s="40"/>
      <c r="NDU2" s="40"/>
      <c r="NDV2" s="40"/>
      <c r="NDW2" s="40"/>
      <c r="NDX2" s="40"/>
      <c r="NDY2" s="40"/>
      <c r="NDZ2" s="40"/>
      <c r="NEA2" s="40"/>
      <c r="NEB2" s="40"/>
      <c r="NEC2" s="40"/>
      <c r="NED2" s="40"/>
      <c r="NEE2" s="40"/>
      <c r="NEF2" s="40"/>
      <c r="NEG2" s="40"/>
      <c r="NEH2" s="40"/>
      <c r="NEI2" s="40"/>
      <c r="NEJ2" s="40"/>
      <c r="NEK2" s="40"/>
      <c r="NEL2" s="40"/>
      <c r="NEM2" s="40"/>
      <c r="NEN2" s="40"/>
      <c r="NEO2" s="40"/>
      <c r="NEP2" s="40"/>
      <c r="NEQ2" s="40"/>
      <c r="NER2" s="40"/>
      <c r="NES2" s="40"/>
      <c r="NET2" s="40"/>
      <c r="NEU2" s="40"/>
      <c r="NEV2" s="40"/>
      <c r="NEW2" s="40"/>
      <c r="NEX2" s="40"/>
      <c r="NEY2" s="40"/>
      <c r="NEZ2" s="40"/>
      <c r="NFA2" s="40"/>
      <c r="NFB2" s="40"/>
      <c r="NFC2" s="40"/>
      <c r="NFD2" s="40"/>
      <c r="NFE2" s="40"/>
      <c r="NFF2" s="40"/>
      <c r="NFG2" s="40"/>
      <c r="NFH2" s="40"/>
      <c r="NFI2" s="40"/>
      <c r="NFJ2" s="40"/>
      <c r="NFK2" s="40"/>
      <c r="NFL2" s="40"/>
      <c r="NFM2" s="40"/>
      <c r="NFN2" s="40"/>
      <c r="NFO2" s="40"/>
      <c r="NFP2" s="40"/>
      <c r="NFQ2" s="40"/>
      <c r="NFR2" s="40"/>
      <c r="NFS2" s="40"/>
      <c r="NFT2" s="40"/>
      <c r="NFU2" s="40"/>
      <c r="NFV2" s="40"/>
      <c r="NFW2" s="40"/>
      <c r="NFX2" s="40"/>
      <c r="NFY2" s="40"/>
      <c r="NFZ2" s="40"/>
      <c r="NGA2" s="40"/>
      <c r="NGB2" s="40"/>
      <c r="NGC2" s="40"/>
      <c r="NGD2" s="40"/>
      <c r="NGE2" s="40"/>
      <c r="NGF2" s="40"/>
      <c r="NGG2" s="40"/>
      <c r="NGH2" s="40"/>
      <c r="NGI2" s="40"/>
      <c r="NGJ2" s="40"/>
      <c r="NGK2" s="40"/>
      <c r="NGL2" s="40"/>
      <c r="NGM2" s="40"/>
      <c r="NGN2" s="40"/>
      <c r="NGO2" s="40"/>
      <c r="NGP2" s="40"/>
      <c r="NGQ2" s="40"/>
      <c r="NGR2" s="40"/>
      <c r="NGS2" s="40"/>
      <c r="NGT2" s="40"/>
      <c r="NGU2" s="40"/>
      <c r="NGV2" s="40"/>
      <c r="NGW2" s="40"/>
      <c r="NGX2" s="40"/>
      <c r="NGY2" s="40"/>
      <c r="NGZ2" s="40"/>
      <c r="NHA2" s="40"/>
      <c r="NHB2" s="40"/>
      <c r="NHC2" s="40"/>
      <c r="NHD2" s="40"/>
      <c r="NHE2" s="40"/>
      <c r="NHF2" s="40"/>
      <c r="NHG2" s="40"/>
      <c r="NHH2" s="40"/>
      <c r="NHI2" s="40"/>
      <c r="NHJ2" s="40"/>
      <c r="NHK2" s="40"/>
      <c r="NHL2" s="40"/>
      <c r="NHM2" s="40"/>
      <c r="NHN2" s="40"/>
      <c r="NHO2" s="40"/>
      <c r="NHP2" s="40"/>
      <c r="NHQ2" s="40"/>
      <c r="NHR2" s="40"/>
      <c r="NHS2" s="40"/>
      <c r="NHT2" s="40"/>
      <c r="NHU2" s="40"/>
      <c r="NHV2" s="40"/>
      <c r="NHW2" s="40"/>
      <c r="NHX2" s="40"/>
      <c r="NHY2" s="40"/>
      <c r="NHZ2" s="40"/>
      <c r="NIA2" s="40"/>
      <c r="NIB2" s="40"/>
      <c r="NIC2" s="40"/>
      <c r="NID2" s="40"/>
      <c r="NIE2" s="40"/>
      <c r="NIF2" s="40"/>
      <c r="NIG2" s="40"/>
      <c r="NIH2" s="40"/>
      <c r="NII2" s="40"/>
      <c r="NIJ2" s="40"/>
      <c r="NIK2" s="40"/>
      <c r="NIL2" s="40"/>
      <c r="NIM2" s="40"/>
      <c r="NIN2" s="40"/>
      <c r="NIO2" s="40"/>
      <c r="NIP2" s="40"/>
      <c r="NIQ2" s="40"/>
      <c r="NIR2" s="40"/>
      <c r="NIS2" s="40"/>
      <c r="NIT2" s="40"/>
      <c r="NIU2" s="40"/>
      <c r="NIV2" s="40"/>
      <c r="NIW2" s="40"/>
      <c r="NIX2" s="40"/>
      <c r="NIY2" s="40"/>
      <c r="NIZ2" s="40"/>
      <c r="NJA2" s="40"/>
      <c r="NJB2" s="40"/>
      <c r="NJC2" s="40"/>
      <c r="NJD2" s="40"/>
      <c r="NJE2" s="40"/>
      <c r="NJF2" s="40"/>
      <c r="NJG2" s="40"/>
      <c r="NJH2" s="40"/>
      <c r="NJI2" s="40"/>
      <c r="NJJ2" s="40"/>
      <c r="NJK2" s="40"/>
      <c r="NJL2" s="40"/>
      <c r="NJM2" s="40"/>
      <c r="NJN2" s="40"/>
      <c r="NJO2" s="40"/>
      <c r="NJP2" s="40"/>
      <c r="NJQ2" s="40"/>
      <c r="NJR2" s="40"/>
      <c r="NJS2" s="40"/>
      <c r="NJT2" s="40"/>
      <c r="NJU2" s="40"/>
      <c r="NJV2" s="40"/>
      <c r="NJW2" s="40"/>
      <c r="NJX2" s="40"/>
      <c r="NJY2" s="40"/>
      <c r="NJZ2" s="40"/>
      <c r="NKA2" s="40"/>
      <c r="NKB2" s="40"/>
      <c r="NKC2" s="40"/>
      <c r="NKD2" s="40"/>
      <c r="NKE2" s="40"/>
      <c r="NKF2" s="40"/>
      <c r="NKG2" s="40"/>
      <c r="NKH2" s="40"/>
      <c r="NKI2" s="40"/>
      <c r="NKJ2" s="40"/>
      <c r="NKK2" s="40"/>
      <c r="NKL2" s="40"/>
      <c r="NKM2" s="40"/>
      <c r="NKN2" s="40"/>
      <c r="NKO2" s="40"/>
      <c r="NKP2" s="40"/>
      <c r="NKQ2" s="40"/>
      <c r="NKR2" s="40"/>
      <c r="NKS2" s="40"/>
      <c r="NKT2" s="40"/>
      <c r="NKU2" s="40"/>
      <c r="NKV2" s="40"/>
      <c r="NKW2" s="40"/>
      <c r="NKX2" s="40"/>
      <c r="NKY2" s="40"/>
      <c r="NKZ2" s="40"/>
      <c r="NLA2" s="40"/>
      <c r="NLB2" s="40"/>
      <c r="NLC2" s="40"/>
      <c r="NLD2" s="40"/>
      <c r="NLE2" s="40"/>
      <c r="NLF2" s="40"/>
      <c r="NLG2" s="40"/>
      <c r="NLH2" s="40"/>
      <c r="NLI2" s="40"/>
      <c r="NLJ2" s="40"/>
      <c r="NLK2" s="40"/>
      <c r="NLL2" s="40"/>
      <c r="NLM2" s="40"/>
      <c r="NLN2" s="40"/>
      <c r="NLO2" s="40"/>
      <c r="NLP2" s="40"/>
      <c r="NLQ2" s="40"/>
      <c r="NLR2" s="40"/>
      <c r="NLS2" s="40"/>
      <c r="NLT2" s="40"/>
      <c r="NLU2" s="40"/>
      <c r="NLV2" s="40"/>
      <c r="NLW2" s="40"/>
      <c r="NLX2" s="40"/>
      <c r="NLY2" s="40"/>
      <c r="NLZ2" s="40"/>
      <c r="NMA2" s="40"/>
      <c r="NMB2" s="40"/>
      <c r="NMC2" s="40"/>
      <c r="NMD2" s="40"/>
      <c r="NME2" s="40"/>
      <c r="NMF2" s="40"/>
      <c r="NMG2" s="40"/>
      <c r="NMH2" s="40"/>
      <c r="NMI2" s="40"/>
      <c r="NMJ2" s="40"/>
      <c r="NMK2" s="40"/>
      <c r="NML2" s="40"/>
      <c r="NMM2" s="40"/>
      <c r="NMN2" s="40"/>
      <c r="NMO2" s="40"/>
      <c r="NMP2" s="40"/>
      <c r="NMQ2" s="40"/>
      <c r="NMR2" s="40"/>
      <c r="NMS2" s="40"/>
      <c r="NMT2" s="40"/>
      <c r="NMU2" s="40"/>
      <c r="NMV2" s="40"/>
      <c r="NMW2" s="40"/>
      <c r="NMX2" s="40"/>
      <c r="NMY2" s="40"/>
      <c r="NMZ2" s="40"/>
      <c r="NNA2" s="40"/>
      <c r="NNB2" s="40"/>
      <c r="NNC2" s="40"/>
      <c r="NND2" s="40"/>
      <c r="NNE2" s="40"/>
      <c r="NNF2" s="40"/>
      <c r="NNG2" s="40"/>
      <c r="NNH2" s="40"/>
      <c r="NNI2" s="40"/>
      <c r="NNJ2" s="40"/>
      <c r="NNK2" s="40"/>
      <c r="NNL2" s="40"/>
      <c r="NNM2" s="40"/>
      <c r="NNN2" s="40"/>
      <c r="NNO2" s="40"/>
      <c r="NNP2" s="40"/>
      <c r="NNQ2" s="40"/>
      <c r="NNR2" s="40"/>
      <c r="NNS2" s="40"/>
      <c r="NNT2" s="40"/>
      <c r="NNU2" s="40"/>
      <c r="NNV2" s="40"/>
      <c r="NNW2" s="40"/>
      <c r="NNX2" s="40"/>
      <c r="NNY2" s="40"/>
      <c r="NNZ2" s="40"/>
      <c r="NOA2" s="40"/>
      <c r="NOB2" s="40"/>
      <c r="NOC2" s="40"/>
      <c r="NOD2" s="40"/>
      <c r="NOE2" s="40"/>
      <c r="NOF2" s="40"/>
      <c r="NOG2" s="40"/>
      <c r="NOH2" s="40"/>
      <c r="NOI2" s="40"/>
      <c r="NOJ2" s="40"/>
      <c r="NOK2" s="40"/>
      <c r="NOL2" s="40"/>
      <c r="NOM2" s="40"/>
      <c r="NON2" s="40"/>
      <c r="NOO2" s="40"/>
      <c r="NOP2" s="40"/>
      <c r="NOQ2" s="40"/>
      <c r="NOR2" s="40"/>
      <c r="NOS2" s="40"/>
      <c r="NOT2" s="40"/>
      <c r="NOU2" s="40"/>
      <c r="NOV2" s="40"/>
      <c r="NOW2" s="40"/>
      <c r="NOX2" s="40"/>
      <c r="NOY2" s="40"/>
      <c r="NOZ2" s="40"/>
      <c r="NPA2" s="40"/>
      <c r="NPB2" s="40"/>
      <c r="NPC2" s="40"/>
      <c r="NPD2" s="40"/>
      <c r="NPE2" s="40"/>
      <c r="NPF2" s="40"/>
      <c r="NPG2" s="40"/>
      <c r="NPH2" s="40"/>
      <c r="NPI2" s="40"/>
      <c r="NPJ2" s="40"/>
      <c r="NPK2" s="40"/>
      <c r="NPL2" s="40"/>
      <c r="NPM2" s="40"/>
      <c r="NPN2" s="40"/>
      <c r="NPO2" s="40"/>
      <c r="NPP2" s="40"/>
      <c r="NPQ2" s="40"/>
      <c r="NPR2" s="40"/>
      <c r="NPS2" s="40"/>
      <c r="NPT2" s="40"/>
      <c r="NPU2" s="40"/>
      <c r="NPV2" s="40"/>
      <c r="NPW2" s="40"/>
      <c r="NPX2" s="40"/>
      <c r="NPY2" s="40"/>
      <c r="NPZ2" s="40"/>
      <c r="NQA2" s="40"/>
      <c r="NQB2" s="40"/>
      <c r="NQC2" s="40"/>
      <c r="NQD2" s="40"/>
      <c r="NQE2" s="40"/>
      <c r="NQF2" s="40"/>
      <c r="NQG2" s="40"/>
      <c r="NQH2" s="40"/>
      <c r="NQI2" s="40"/>
      <c r="NQJ2" s="40"/>
      <c r="NQK2" s="40"/>
      <c r="NQL2" s="40"/>
      <c r="NQM2" s="40"/>
      <c r="NQN2" s="40"/>
      <c r="NQO2" s="40"/>
      <c r="NQP2" s="40"/>
      <c r="NQQ2" s="40"/>
      <c r="NQR2" s="40"/>
      <c r="NQS2" s="40"/>
      <c r="NQT2" s="40"/>
      <c r="NQU2" s="40"/>
      <c r="NQV2" s="40"/>
      <c r="NQW2" s="40"/>
      <c r="NQX2" s="40"/>
      <c r="NQY2" s="40"/>
      <c r="NQZ2" s="40"/>
      <c r="NRA2" s="40"/>
      <c r="NRB2" s="40"/>
      <c r="NRC2" s="40"/>
      <c r="NRD2" s="40"/>
      <c r="NRE2" s="40"/>
      <c r="NRF2" s="40"/>
      <c r="NRG2" s="40"/>
      <c r="NRH2" s="40"/>
      <c r="NRI2" s="40"/>
      <c r="NRJ2" s="40"/>
      <c r="NRK2" s="40"/>
      <c r="NRL2" s="40"/>
      <c r="NRM2" s="40"/>
      <c r="NRN2" s="40"/>
      <c r="NRO2" s="40"/>
      <c r="NRP2" s="40"/>
      <c r="NRQ2" s="40"/>
      <c r="NRR2" s="40"/>
      <c r="NRS2" s="40"/>
      <c r="NRT2" s="40"/>
      <c r="NRU2" s="40"/>
      <c r="NRV2" s="40"/>
      <c r="NRW2" s="40"/>
      <c r="NRX2" s="40"/>
      <c r="NRY2" s="40"/>
      <c r="NRZ2" s="40"/>
      <c r="NSA2" s="40"/>
      <c r="NSB2" s="40"/>
      <c r="NSC2" s="40"/>
      <c r="NSD2" s="40"/>
      <c r="NSE2" s="40"/>
      <c r="NSF2" s="40"/>
      <c r="NSG2" s="40"/>
      <c r="NSH2" s="40"/>
      <c r="NSI2" s="40"/>
      <c r="NSJ2" s="40"/>
      <c r="NSK2" s="40"/>
      <c r="NSL2" s="40"/>
      <c r="NSM2" s="40"/>
      <c r="NSN2" s="40"/>
      <c r="NSO2" s="40"/>
      <c r="NSP2" s="40"/>
      <c r="NSQ2" s="40"/>
      <c r="NSR2" s="40"/>
      <c r="NSS2" s="40"/>
      <c r="NST2" s="40"/>
      <c r="NSU2" s="40"/>
      <c r="NSV2" s="40"/>
      <c r="NSW2" s="40"/>
      <c r="NSX2" s="40"/>
      <c r="NSY2" s="40"/>
      <c r="NSZ2" s="40"/>
      <c r="NTA2" s="40"/>
      <c r="NTB2" s="40"/>
      <c r="NTC2" s="40"/>
      <c r="NTD2" s="40"/>
      <c r="NTE2" s="40"/>
      <c r="NTF2" s="40"/>
      <c r="NTG2" s="40"/>
      <c r="NTH2" s="40"/>
      <c r="NTI2" s="40"/>
      <c r="NTJ2" s="40"/>
      <c r="NTK2" s="40"/>
      <c r="NTL2" s="40"/>
      <c r="NTM2" s="40"/>
      <c r="NTN2" s="40"/>
      <c r="NTO2" s="40"/>
      <c r="NTP2" s="40"/>
      <c r="NTQ2" s="40"/>
      <c r="NTR2" s="40"/>
      <c r="NTS2" s="40"/>
      <c r="NTT2" s="40"/>
      <c r="NTU2" s="40"/>
      <c r="NTV2" s="40"/>
      <c r="NTW2" s="40"/>
      <c r="NTX2" s="40"/>
      <c r="NTY2" s="40"/>
      <c r="NTZ2" s="40"/>
      <c r="NUA2" s="40"/>
      <c r="NUB2" s="40"/>
      <c r="NUC2" s="40"/>
      <c r="NUD2" s="40"/>
      <c r="NUE2" s="40"/>
      <c r="NUF2" s="40"/>
      <c r="NUG2" s="40"/>
      <c r="NUH2" s="40"/>
      <c r="NUI2" s="40"/>
      <c r="NUJ2" s="40"/>
      <c r="NUK2" s="40"/>
      <c r="NUL2" s="40"/>
      <c r="NUM2" s="40"/>
      <c r="NUN2" s="40"/>
      <c r="NUO2" s="40"/>
      <c r="NUP2" s="40"/>
      <c r="NUQ2" s="40"/>
      <c r="NUR2" s="40"/>
      <c r="NUS2" s="40"/>
      <c r="NUT2" s="40"/>
      <c r="NUU2" s="40"/>
      <c r="NUV2" s="40"/>
      <c r="NUW2" s="40"/>
      <c r="NUX2" s="40"/>
      <c r="NUY2" s="40"/>
      <c r="NUZ2" s="40"/>
      <c r="NVA2" s="40"/>
      <c r="NVB2" s="40"/>
      <c r="NVC2" s="40"/>
      <c r="NVD2" s="40"/>
      <c r="NVE2" s="40"/>
      <c r="NVF2" s="40"/>
      <c r="NVG2" s="40"/>
      <c r="NVH2" s="40"/>
      <c r="NVI2" s="40"/>
      <c r="NVJ2" s="40"/>
      <c r="NVK2" s="40"/>
      <c r="NVL2" s="40"/>
      <c r="NVM2" s="40"/>
      <c r="NVN2" s="40"/>
      <c r="NVO2" s="40"/>
      <c r="NVP2" s="40"/>
      <c r="NVQ2" s="40"/>
      <c r="NVR2" s="40"/>
      <c r="NVS2" s="40"/>
      <c r="NVT2" s="40"/>
      <c r="NVU2" s="40"/>
      <c r="NVV2" s="40"/>
      <c r="NVW2" s="40"/>
      <c r="NVX2" s="40"/>
      <c r="NVY2" s="40"/>
      <c r="NVZ2" s="40"/>
      <c r="NWA2" s="40"/>
      <c r="NWB2" s="40"/>
      <c r="NWC2" s="40"/>
      <c r="NWD2" s="40"/>
      <c r="NWE2" s="40"/>
      <c r="NWF2" s="40"/>
      <c r="NWG2" s="40"/>
      <c r="NWH2" s="40"/>
      <c r="NWI2" s="40"/>
      <c r="NWJ2" s="40"/>
      <c r="NWK2" s="40"/>
      <c r="NWL2" s="40"/>
      <c r="NWM2" s="40"/>
      <c r="NWN2" s="40"/>
      <c r="NWO2" s="40"/>
      <c r="NWP2" s="40"/>
      <c r="NWQ2" s="40"/>
      <c r="NWR2" s="40"/>
      <c r="NWS2" s="40"/>
      <c r="NWT2" s="40"/>
      <c r="NWU2" s="40"/>
      <c r="NWV2" s="40"/>
      <c r="NWW2" s="40"/>
      <c r="NWX2" s="40"/>
      <c r="NWY2" s="40"/>
      <c r="NWZ2" s="40"/>
      <c r="NXA2" s="40"/>
      <c r="NXB2" s="40"/>
      <c r="NXC2" s="40"/>
      <c r="NXD2" s="40"/>
      <c r="NXE2" s="40"/>
      <c r="NXF2" s="40"/>
      <c r="NXG2" s="40"/>
      <c r="NXH2" s="40"/>
      <c r="NXI2" s="40"/>
      <c r="NXJ2" s="40"/>
      <c r="NXK2" s="40"/>
      <c r="NXL2" s="40"/>
      <c r="NXM2" s="40"/>
      <c r="NXN2" s="40"/>
      <c r="NXO2" s="40"/>
      <c r="NXP2" s="40"/>
      <c r="NXQ2" s="40"/>
      <c r="NXR2" s="40"/>
      <c r="NXS2" s="40"/>
      <c r="NXT2" s="40"/>
      <c r="NXU2" s="40"/>
      <c r="NXV2" s="40"/>
      <c r="NXW2" s="40"/>
      <c r="NXX2" s="40"/>
      <c r="NXY2" s="40"/>
      <c r="NXZ2" s="40"/>
      <c r="NYA2" s="40"/>
      <c r="NYB2" s="40"/>
      <c r="NYC2" s="40"/>
      <c r="NYD2" s="40"/>
      <c r="NYE2" s="40"/>
      <c r="NYF2" s="40"/>
      <c r="NYG2" s="40"/>
      <c r="NYH2" s="40"/>
      <c r="NYI2" s="40"/>
      <c r="NYJ2" s="40"/>
      <c r="NYK2" s="40"/>
      <c r="NYL2" s="40"/>
      <c r="NYM2" s="40"/>
      <c r="NYN2" s="40"/>
      <c r="NYO2" s="40"/>
      <c r="NYP2" s="40"/>
      <c r="NYQ2" s="40"/>
      <c r="NYR2" s="40"/>
      <c r="NYS2" s="40"/>
      <c r="NYT2" s="40"/>
      <c r="NYU2" s="40"/>
      <c r="NYV2" s="40"/>
      <c r="NYW2" s="40"/>
      <c r="NYX2" s="40"/>
      <c r="NYY2" s="40"/>
      <c r="NYZ2" s="40"/>
      <c r="NZA2" s="40"/>
      <c r="NZB2" s="40"/>
      <c r="NZC2" s="40"/>
      <c r="NZD2" s="40"/>
      <c r="NZE2" s="40"/>
      <c r="NZF2" s="40"/>
      <c r="NZG2" s="40"/>
      <c r="NZH2" s="40"/>
      <c r="NZI2" s="40"/>
      <c r="NZJ2" s="40"/>
      <c r="NZK2" s="40"/>
      <c r="NZL2" s="40"/>
      <c r="NZM2" s="40"/>
      <c r="NZN2" s="40"/>
      <c r="NZO2" s="40"/>
      <c r="NZP2" s="40"/>
      <c r="NZQ2" s="40"/>
      <c r="NZR2" s="40"/>
      <c r="NZS2" s="40"/>
      <c r="NZT2" s="40"/>
      <c r="NZU2" s="40"/>
      <c r="NZV2" s="40"/>
      <c r="NZW2" s="40"/>
      <c r="NZX2" s="40"/>
      <c r="NZY2" s="40"/>
      <c r="NZZ2" s="40"/>
      <c r="OAA2" s="40"/>
      <c r="OAB2" s="40"/>
      <c r="OAC2" s="40"/>
      <c r="OAD2" s="40"/>
      <c r="OAE2" s="40"/>
      <c r="OAF2" s="40"/>
      <c r="OAG2" s="40"/>
      <c r="OAH2" s="40"/>
      <c r="OAI2" s="40"/>
      <c r="OAJ2" s="40"/>
      <c r="OAK2" s="40"/>
      <c r="OAL2" s="40"/>
      <c r="OAM2" s="40"/>
      <c r="OAN2" s="40"/>
      <c r="OAO2" s="40"/>
      <c r="OAP2" s="40"/>
      <c r="OAQ2" s="40"/>
      <c r="OAR2" s="40"/>
      <c r="OAS2" s="40"/>
      <c r="OAT2" s="40"/>
      <c r="OAU2" s="40"/>
      <c r="OAV2" s="40"/>
      <c r="OAW2" s="40"/>
      <c r="OAX2" s="40"/>
      <c r="OAY2" s="40"/>
      <c r="OAZ2" s="40"/>
      <c r="OBA2" s="40"/>
      <c r="OBB2" s="40"/>
      <c r="OBC2" s="40"/>
      <c r="OBD2" s="40"/>
      <c r="OBE2" s="40"/>
      <c r="OBF2" s="40"/>
      <c r="OBG2" s="40"/>
      <c r="OBH2" s="40"/>
      <c r="OBI2" s="40"/>
      <c r="OBJ2" s="40"/>
      <c r="OBK2" s="40"/>
      <c r="OBL2" s="40"/>
      <c r="OBM2" s="40"/>
      <c r="OBN2" s="40"/>
      <c r="OBO2" s="40"/>
      <c r="OBP2" s="40"/>
      <c r="OBQ2" s="40"/>
      <c r="OBR2" s="40"/>
      <c r="OBS2" s="40"/>
      <c r="OBT2" s="40"/>
      <c r="OBU2" s="40"/>
      <c r="OBV2" s="40"/>
      <c r="OBW2" s="40"/>
      <c r="OBX2" s="40"/>
      <c r="OBY2" s="40"/>
      <c r="OBZ2" s="40"/>
      <c r="OCA2" s="40"/>
      <c r="OCB2" s="40"/>
      <c r="OCC2" s="40"/>
      <c r="OCD2" s="40"/>
      <c r="OCE2" s="40"/>
      <c r="OCF2" s="40"/>
      <c r="OCG2" s="40"/>
      <c r="OCH2" s="40"/>
      <c r="OCI2" s="40"/>
      <c r="OCJ2" s="40"/>
      <c r="OCK2" s="40"/>
      <c r="OCL2" s="40"/>
      <c r="OCM2" s="40"/>
      <c r="OCN2" s="40"/>
      <c r="OCO2" s="40"/>
      <c r="OCP2" s="40"/>
      <c r="OCQ2" s="40"/>
      <c r="OCR2" s="40"/>
      <c r="OCS2" s="40"/>
      <c r="OCT2" s="40"/>
      <c r="OCU2" s="40"/>
      <c r="OCV2" s="40"/>
      <c r="OCW2" s="40"/>
      <c r="OCX2" s="40"/>
      <c r="OCY2" s="40"/>
      <c r="OCZ2" s="40"/>
      <c r="ODA2" s="40"/>
      <c r="ODB2" s="40"/>
      <c r="ODC2" s="40"/>
      <c r="ODD2" s="40"/>
      <c r="ODE2" s="40"/>
      <c r="ODF2" s="40"/>
      <c r="ODG2" s="40"/>
      <c r="ODH2" s="40"/>
      <c r="ODI2" s="40"/>
      <c r="ODJ2" s="40"/>
      <c r="ODK2" s="40"/>
      <c r="ODL2" s="40"/>
      <c r="ODM2" s="40"/>
      <c r="ODN2" s="40"/>
      <c r="ODO2" s="40"/>
      <c r="ODP2" s="40"/>
      <c r="ODQ2" s="40"/>
      <c r="ODR2" s="40"/>
      <c r="ODS2" s="40"/>
      <c r="ODT2" s="40"/>
      <c r="ODU2" s="40"/>
      <c r="ODV2" s="40"/>
      <c r="ODW2" s="40"/>
      <c r="ODX2" s="40"/>
      <c r="ODY2" s="40"/>
      <c r="ODZ2" s="40"/>
      <c r="OEA2" s="40"/>
      <c r="OEB2" s="40"/>
      <c r="OEC2" s="40"/>
      <c r="OED2" s="40"/>
      <c r="OEE2" s="40"/>
      <c r="OEF2" s="40"/>
      <c r="OEG2" s="40"/>
      <c r="OEH2" s="40"/>
      <c r="OEI2" s="40"/>
      <c r="OEJ2" s="40"/>
      <c r="OEK2" s="40"/>
      <c r="OEL2" s="40"/>
      <c r="OEM2" s="40"/>
      <c r="OEN2" s="40"/>
      <c r="OEO2" s="40"/>
      <c r="OEP2" s="40"/>
      <c r="OEQ2" s="40"/>
      <c r="OER2" s="40"/>
      <c r="OES2" s="40"/>
      <c r="OET2" s="40"/>
      <c r="OEU2" s="40"/>
      <c r="OEV2" s="40"/>
      <c r="OEW2" s="40"/>
      <c r="OEX2" s="40"/>
      <c r="OEY2" s="40"/>
      <c r="OEZ2" s="40"/>
      <c r="OFA2" s="40"/>
      <c r="OFB2" s="40"/>
      <c r="OFC2" s="40"/>
      <c r="OFD2" s="40"/>
      <c r="OFE2" s="40"/>
      <c r="OFF2" s="40"/>
      <c r="OFG2" s="40"/>
      <c r="OFH2" s="40"/>
      <c r="OFI2" s="40"/>
      <c r="OFJ2" s="40"/>
      <c r="OFK2" s="40"/>
      <c r="OFL2" s="40"/>
      <c r="OFM2" s="40"/>
      <c r="OFN2" s="40"/>
      <c r="OFO2" s="40"/>
      <c r="OFP2" s="40"/>
      <c r="OFQ2" s="40"/>
      <c r="OFR2" s="40"/>
      <c r="OFS2" s="40"/>
      <c r="OFT2" s="40"/>
      <c r="OFU2" s="40"/>
      <c r="OFV2" s="40"/>
      <c r="OFW2" s="40"/>
      <c r="OFX2" s="40"/>
      <c r="OFY2" s="40"/>
      <c r="OFZ2" s="40"/>
      <c r="OGA2" s="40"/>
      <c r="OGB2" s="40"/>
      <c r="OGC2" s="40"/>
      <c r="OGD2" s="40"/>
      <c r="OGE2" s="40"/>
      <c r="OGF2" s="40"/>
      <c r="OGG2" s="40"/>
      <c r="OGH2" s="40"/>
      <c r="OGI2" s="40"/>
      <c r="OGJ2" s="40"/>
      <c r="OGK2" s="40"/>
      <c r="OGL2" s="40"/>
      <c r="OGM2" s="40"/>
      <c r="OGN2" s="40"/>
      <c r="OGO2" s="40"/>
      <c r="OGP2" s="40"/>
      <c r="OGQ2" s="40"/>
      <c r="OGR2" s="40"/>
      <c r="OGS2" s="40"/>
      <c r="OGT2" s="40"/>
      <c r="OGU2" s="40"/>
      <c r="OGV2" s="40"/>
      <c r="OGW2" s="40"/>
      <c r="OGX2" s="40"/>
      <c r="OGY2" s="40"/>
      <c r="OGZ2" s="40"/>
      <c r="OHA2" s="40"/>
      <c r="OHB2" s="40"/>
      <c r="OHC2" s="40"/>
      <c r="OHD2" s="40"/>
      <c r="OHE2" s="40"/>
      <c r="OHF2" s="40"/>
      <c r="OHG2" s="40"/>
      <c r="OHH2" s="40"/>
      <c r="OHI2" s="40"/>
      <c r="OHJ2" s="40"/>
      <c r="OHK2" s="40"/>
      <c r="OHL2" s="40"/>
      <c r="OHM2" s="40"/>
      <c r="OHN2" s="40"/>
      <c r="OHO2" s="40"/>
      <c r="OHP2" s="40"/>
      <c r="OHQ2" s="40"/>
      <c r="OHR2" s="40"/>
      <c r="OHS2" s="40"/>
      <c r="OHT2" s="40"/>
      <c r="OHU2" s="40"/>
      <c r="OHV2" s="40"/>
      <c r="OHW2" s="40"/>
      <c r="OHX2" s="40"/>
      <c r="OHY2" s="40"/>
      <c r="OHZ2" s="40"/>
      <c r="OIA2" s="40"/>
      <c r="OIB2" s="40"/>
      <c r="OIC2" s="40"/>
      <c r="OID2" s="40"/>
      <c r="OIE2" s="40"/>
      <c r="OIF2" s="40"/>
      <c r="OIG2" s="40"/>
      <c r="OIH2" s="40"/>
      <c r="OII2" s="40"/>
      <c r="OIJ2" s="40"/>
      <c r="OIK2" s="40"/>
      <c r="OIL2" s="40"/>
      <c r="OIM2" s="40"/>
      <c r="OIN2" s="40"/>
      <c r="OIO2" s="40"/>
      <c r="OIP2" s="40"/>
      <c r="OIQ2" s="40"/>
      <c r="OIR2" s="40"/>
      <c r="OIS2" s="40"/>
      <c r="OIT2" s="40"/>
      <c r="OIU2" s="40"/>
      <c r="OIV2" s="40"/>
      <c r="OIW2" s="40"/>
      <c r="OIX2" s="40"/>
      <c r="OIY2" s="40"/>
      <c r="OIZ2" s="40"/>
      <c r="OJA2" s="40"/>
      <c r="OJB2" s="40"/>
      <c r="OJC2" s="40"/>
      <c r="OJD2" s="40"/>
      <c r="OJE2" s="40"/>
      <c r="OJF2" s="40"/>
      <c r="OJG2" s="40"/>
      <c r="OJH2" s="40"/>
      <c r="OJI2" s="40"/>
      <c r="OJJ2" s="40"/>
      <c r="OJK2" s="40"/>
      <c r="OJL2" s="40"/>
      <c r="OJM2" s="40"/>
      <c r="OJN2" s="40"/>
      <c r="OJO2" s="40"/>
      <c r="OJP2" s="40"/>
      <c r="OJQ2" s="40"/>
      <c r="OJR2" s="40"/>
      <c r="OJS2" s="40"/>
      <c r="OJT2" s="40"/>
      <c r="OJU2" s="40"/>
      <c r="OJV2" s="40"/>
      <c r="OJW2" s="40"/>
      <c r="OJX2" s="40"/>
      <c r="OJY2" s="40"/>
      <c r="OJZ2" s="40"/>
      <c r="OKA2" s="40"/>
      <c r="OKB2" s="40"/>
      <c r="OKC2" s="40"/>
      <c r="OKD2" s="40"/>
      <c r="OKE2" s="40"/>
      <c r="OKF2" s="40"/>
      <c r="OKG2" s="40"/>
      <c r="OKH2" s="40"/>
      <c r="OKI2" s="40"/>
      <c r="OKJ2" s="40"/>
      <c r="OKK2" s="40"/>
      <c r="OKL2" s="40"/>
      <c r="OKM2" s="40"/>
      <c r="OKN2" s="40"/>
      <c r="OKO2" s="40"/>
      <c r="OKP2" s="40"/>
      <c r="OKQ2" s="40"/>
      <c r="OKR2" s="40"/>
      <c r="OKS2" s="40"/>
      <c r="OKT2" s="40"/>
      <c r="OKU2" s="40"/>
      <c r="OKV2" s="40"/>
      <c r="OKW2" s="40"/>
      <c r="OKX2" s="40"/>
      <c r="OKY2" s="40"/>
      <c r="OKZ2" s="40"/>
      <c r="OLA2" s="40"/>
      <c r="OLB2" s="40"/>
      <c r="OLC2" s="40"/>
      <c r="OLD2" s="40"/>
      <c r="OLE2" s="40"/>
      <c r="OLF2" s="40"/>
      <c r="OLG2" s="40"/>
      <c r="OLH2" s="40"/>
      <c r="OLI2" s="40"/>
      <c r="OLJ2" s="40"/>
      <c r="OLK2" s="40"/>
      <c r="OLL2" s="40"/>
      <c r="OLM2" s="40"/>
      <c r="OLN2" s="40"/>
      <c r="OLO2" s="40"/>
      <c r="OLP2" s="40"/>
      <c r="OLQ2" s="40"/>
      <c r="OLR2" s="40"/>
      <c r="OLS2" s="40"/>
      <c r="OLT2" s="40"/>
      <c r="OLU2" s="40"/>
      <c r="OLV2" s="40"/>
      <c r="OLW2" s="40"/>
      <c r="OLX2" s="40"/>
      <c r="OLY2" s="40"/>
      <c r="OLZ2" s="40"/>
      <c r="OMA2" s="40"/>
      <c r="OMB2" s="40"/>
      <c r="OMC2" s="40"/>
      <c r="OMD2" s="40"/>
      <c r="OME2" s="40"/>
      <c r="OMF2" s="40"/>
      <c r="OMG2" s="40"/>
      <c r="OMH2" s="40"/>
      <c r="OMI2" s="40"/>
      <c r="OMJ2" s="40"/>
      <c r="OMK2" s="40"/>
      <c r="OML2" s="40"/>
      <c r="OMM2" s="40"/>
      <c r="OMN2" s="40"/>
      <c r="OMO2" s="40"/>
      <c r="OMP2" s="40"/>
      <c r="OMQ2" s="40"/>
      <c r="OMR2" s="40"/>
      <c r="OMS2" s="40"/>
      <c r="OMT2" s="40"/>
      <c r="OMU2" s="40"/>
      <c r="OMV2" s="40"/>
      <c r="OMW2" s="40"/>
      <c r="OMX2" s="40"/>
      <c r="OMY2" s="40"/>
      <c r="OMZ2" s="40"/>
      <c r="ONA2" s="40"/>
      <c r="ONB2" s="40"/>
      <c r="ONC2" s="40"/>
      <c r="OND2" s="40"/>
      <c r="ONE2" s="40"/>
      <c r="ONF2" s="40"/>
      <c r="ONG2" s="40"/>
      <c r="ONH2" s="40"/>
      <c r="ONI2" s="40"/>
      <c r="ONJ2" s="40"/>
      <c r="ONK2" s="40"/>
      <c r="ONL2" s="40"/>
      <c r="ONM2" s="40"/>
      <c r="ONN2" s="40"/>
      <c r="ONO2" s="40"/>
      <c r="ONP2" s="40"/>
      <c r="ONQ2" s="40"/>
      <c r="ONR2" s="40"/>
      <c r="ONS2" s="40"/>
      <c r="ONT2" s="40"/>
      <c r="ONU2" s="40"/>
      <c r="ONV2" s="40"/>
      <c r="ONW2" s="40"/>
      <c r="ONX2" s="40"/>
      <c r="ONY2" s="40"/>
      <c r="ONZ2" s="40"/>
      <c r="OOA2" s="40"/>
      <c r="OOB2" s="40"/>
      <c r="OOC2" s="40"/>
      <c r="OOD2" s="40"/>
      <c r="OOE2" s="40"/>
      <c r="OOF2" s="40"/>
      <c r="OOG2" s="40"/>
      <c r="OOH2" s="40"/>
      <c r="OOI2" s="40"/>
      <c r="OOJ2" s="40"/>
      <c r="OOK2" s="40"/>
      <c r="OOL2" s="40"/>
      <c r="OOM2" s="40"/>
      <c r="OON2" s="40"/>
      <c r="OOO2" s="40"/>
      <c r="OOP2" s="40"/>
      <c r="OOQ2" s="40"/>
      <c r="OOR2" s="40"/>
      <c r="OOS2" s="40"/>
      <c r="OOT2" s="40"/>
      <c r="OOU2" s="40"/>
      <c r="OOV2" s="40"/>
      <c r="OOW2" s="40"/>
      <c r="OOX2" s="40"/>
      <c r="OOY2" s="40"/>
      <c r="OOZ2" s="40"/>
      <c r="OPA2" s="40"/>
      <c r="OPB2" s="40"/>
      <c r="OPC2" s="40"/>
      <c r="OPD2" s="40"/>
      <c r="OPE2" s="40"/>
      <c r="OPF2" s="40"/>
      <c r="OPG2" s="40"/>
      <c r="OPH2" s="40"/>
      <c r="OPI2" s="40"/>
      <c r="OPJ2" s="40"/>
      <c r="OPK2" s="40"/>
      <c r="OPL2" s="40"/>
      <c r="OPM2" s="40"/>
      <c r="OPN2" s="40"/>
      <c r="OPO2" s="40"/>
      <c r="OPP2" s="40"/>
      <c r="OPQ2" s="40"/>
      <c r="OPR2" s="40"/>
      <c r="OPS2" s="40"/>
      <c r="OPT2" s="40"/>
      <c r="OPU2" s="40"/>
      <c r="OPV2" s="40"/>
      <c r="OPW2" s="40"/>
      <c r="OPX2" s="40"/>
      <c r="OPY2" s="40"/>
      <c r="OPZ2" s="40"/>
      <c r="OQA2" s="40"/>
      <c r="OQB2" s="40"/>
      <c r="OQC2" s="40"/>
      <c r="OQD2" s="40"/>
      <c r="OQE2" s="40"/>
      <c r="OQF2" s="40"/>
      <c r="OQG2" s="40"/>
      <c r="OQH2" s="40"/>
      <c r="OQI2" s="40"/>
      <c r="OQJ2" s="40"/>
      <c r="OQK2" s="40"/>
      <c r="OQL2" s="40"/>
      <c r="OQM2" s="40"/>
      <c r="OQN2" s="40"/>
      <c r="OQO2" s="40"/>
      <c r="OQP2" s="40"/>
      <c r="OQQ2" s="40"/>
      <c r="OQR2" s="40"/>
      <c r="OQS2" s="40"/>
      <c r="OQT2" s="40"/>
      <c r="OQU2" s="40"/>
      <c r="OQV2" s="40"/>
      <c r="OQW2" s="40"/>
      <c r="OQX2" s="40"/>
      <c r="OQY2" s="40"/>
      <c r="OQZ2" s="40"/>
      <c r="ORA2" s="40"/>
      <c r="ORB2" s="40"/>
      <c r="ORC2" s="40"/>
      <c r="ORD2" s="40"/>
      <c r="ORE2" s="40"/>
      <c r="ORF2" s="40"/>
      <c r="ORG2" s="40"/>
      <c r="ORH2" s="40"/>
      <c r="ORI2" s="40"/>
      <c r="ORJ2" s="40"/>
      <c r="ORK2" s="40"/>
      <c r="ORL2" s="40"/>
      <c r="ORM2" s="40"/>
      <c r="ORN2" s="40"/>
      <c r="ORO2" s="40"/>
      <c r="ORP2" s="40"/>
      <c r="ORQ2" s="40"/>
      <c r="ORR2" s="40"/>
      <c r="ORS2" s="40"/>
      <c r="ORT2" s="40"/>
      <c r="ORU2" s="40"/>
      <c r="ORV2" s="40"/>
      <c r="ORW2" s="40"/>
      <c r="ORX2" s="40"/>
      <c r="ORY2" s="40"/>
      <c r="ORZ2" s="40"/>
      <c r="OSA2" s="40"/>
      <c r="OSB2" s="40"/>
      <c r="OSC2" s="40"/>
      <c r="OSD2" s="40"/>
      <c r="OSE2" s="40"/>
      <c r="OSF2" s="40"/>
      <c r="OSG2" s="40"/>
      <c r="OSH2" s="40"/>
      <c r="OSI2" s="40"/>
      <c r="OSJ2" s="40"/>
      <c r="OSK2" s="40"/>
      <c r="OSL2" s="40"/>
      <c r="OSM2" s="40"/>
      <c r="OSN2" s="40"/>
      <c r="OSO2" s="40"/>
      <c r="OSP2" s="40"/>
      <c r="OSQ2" s="40"/>
      <c r="OSR2" s="40"/>
      <c r="OSS2" s="40"/>
      <c r="OST2" s="40"/>
      <c r="OSU2" s="40"/>
      <c r="OSV2" s="40"/>
      <c r="OSW2" s="40"/>
      <c r="OSX2" s="40"/>
      <c r="OSY2" s="40"/>
      <c r="OSZ2" s="40"/>
      <c r="OTA2" s="40"/>
      <c r="OTB2" s="40"/>
      <c r="OTC2" s="40"/>
      <c r="OTD2" s="40"/>
      <c r="OTE2" s="40"/>
      <c r="OTF2" s="40"/>
      <c r="OTG2" s="40"/>
      <c r="OTH2" s="40"/>
      <c r="OTI2" s="40"/>
      <c r="OTJ2" s="40"/>
      <c r="OTK2" s="40"/>
      <c r="OTL2" s="40"/>
      <c r="OTM2" s="40"/>
      <c r="OTN2" s="40"/>
      <c r="OTO2" s="40"/>
      <c r="OTP2" s="40"/>
      <c r="OTQ2" s="40"/>
      <c r="OTR2" s="40"/>
      <c r="OTS2" s="40"/>
      <c r="OTT2" s="40"/>
      <c r="OTU2" s="40"/>
      <c r="OTV2" s="40"/>
      <c r="OTW2" s="40"/>
      <c r="OTX2" s="40"/>
      <c r="OTY2" s="40"/>
      <c r="OTZ2" s="40"/>
      <c r="OUA2" s="40"/>
      <c r="OUB2" s="40"/>
      <c r="OUC2" s="40"/>
      <c r="OUD2" s="40"/>
      <c r="OUE2" s="40"/>
      <c r="OUF2" s="40"/>
      <c r="OUG2" s="40"/>
      <c r="OUH2" s="40"/>
      <c r="OUI2" s="40"/>
      <c r="OUJ2" s="40"/>
      <c r="OUK2" s="40"/>
      <c r="OUL2" s="40"/>
      <c r="OUM2" s="40"/>
      <c r="OUN2" s="40"/>
      <c r="OUO2" s="40"/>
      <c r="OUP2" s="40"/>
      <c r="OUQ2" s="40"/>
      <c r="OUR2" s="40"/>
      <c r="OUS2" s="40"/>
      <c r="OUT2" s="40"/>
      <c r="OUU2" s="40"/>
      <c r="OUV2" s="40"/>
      <c r="OUW2" s="40"/>
      <c r="OUX2" s="40"/>
      <c r="OUY2" s="40"/>
      <c r="OUZ2" s="40"/>
      <c r="OVA2" s="40"/>
      <c r="OVB2" s="40"/>
      <c r="OVC2" s="40"/>
      <c r="OVD2" s="40"/>
      <c r="OVE2" s="40"/>
      <c r="OVF2" s="40"/>
      <c r="OVG2" s="40"/>
      <c r="OVH2" s="40"/>
      <c r="OVI2" s="40"/>
      <c r="OVJ2" s="40"/>
      <c r="OVK2" s="40"/>
      <c r="OVL2" s="40"/>
      <c r="OVM2" s="40"/>
      <c r="OVN2" s="40"/>
      <c r="OVO2" s="40"/>
      <c r="OVP2" s="40"/>
      <c r="OVQ2" s="40"/>
      <c r="OVR2" s="40"/>
      <c r="OVS2" s="40"/>
      <c r="OVT2" s="40"/>
      <c r="OVU2" s="40"/>
      <c r="OVV2" s="40"/>
      <c r="OVW2" s="40"/>
      <c r="OVX2" s="40"/>
      <c r="OVY2" s="40"/>
      <c r="OVZ2" s="40"/>
      <c r="OWA2" s="40"/>
      <c r="OWB2" s="40"/>
      <c r="OWC2" s="40"/>
      <c r="OWD2" s="40"/>
      <c r="OWE2" s="40"/>
      <c r="OWF2" s="40"/>
      <c r="OWG2" s="40"/>
      <c r="OWH2" s="40"/>
      <c r="OWI2" s="40"/>
      <c r="OWJ2" s="40"/>
      <c r="OWK2" s="40"/>
      <c r="OWL2" s="40"/>
      <c r="OWM2" s="40"/>
      <c r="OWN2" s="40"/>
      <c r="OWO2" s="40"/>
      <c r="OWP2" s="40"/>
      <c r="OWQ2" s="40"/>
      <c r="OWR2" s="40"/>
      <c r="OWS2" s="40"/>
      <c r="OWT2" s="40"/>
      <c r="OWU2" s="40"/>
      <c r="OWV2" s="40"/>
      <c r="OWW2" s="40"/>
      <c r="OWX2" s="40"/>
      <c r="OWY2" s="40"/>
      <c r="OWZ2" s="40"/>
      <c r="OXA2" s="40"/>
      <c r="OXB2" s="40"/>
      <c r="OXC2" s="40"/>
      <c r="OXD2" s="40"/>
      <c r="OXE2" s="40"/>
      <c r="OXF2" s="40"/>
      <c r="OXG2" s="40"/>
      <c r="OXH2" s="40"/>
      <c r="OXI2" s="40"/>
      <c r="OXJ2" s="40"/>
      <c r="OXK2" s="40"/>
      <c r="OXL2" s="40"/>
      <c r="OXM2" s="40"/>
      <c r="OXN2" s="40"/>
      <c r="OXO2" s="40"/>
      <c r="OXP2" s="40"/>
      <c r="OXQ2" s="40"/>
      <c r="OXR2" s="40"/>
      <c r="OXS2" s="40"/>
      <c r="OXT2" s="40"/>
      <c r="OXU2" s="40"/>
      <c r="OXV2" s="40"/>
      <c r="OXW2" s="40"/>
      <c r="OXX2" s="40"/>
      <c r="OXY2" s="40"/>
      <c r="OXZ2" s="40"/>
      <c r="OYA2" s="40"/>
      <c r="OYB2" s="40"/>
      <c r="OYC2" s="40"/>
      <c r="OYD2" s="40"/>
      <c r="OYE2" s="40"/>
      <c r="OYF2" s="40"/>
      <c r="OYG2" s="40"/>
      <c r="OYH2" s="40"/>
      <c r="OYI2" s="40"/>
      <c r="OYJ2" s="40"/>
      <c r="OYK2" s="40"/>
      <c r="OYL2" s="40"/>
      <c r="OYM2" s="40"/>
      <c r="OYN2" s="40"/>
      <c r="OYO2" s="40"/>
      <c r="OYP2" s="40"/>
      <c r="OYQ2" s="40"/>
      <c r="OYR2" s="40"/>
      <c r="OYS2" s="40"/>
      <c r="OYT2" s="40"/>
      <c r="OYU2" s="40"/>
      <c r="OYV2" s="40"/>
      <c r="OYW2" s="40"/>
      <c r="OYX2" s="40"/>
      <c r="OYY2" s="40"/>
      <c r="OYZ2" s="40"/>
      <c r="OZA2" s="40"/>
      <c r="OZB2" s="40"/>
      <c r="OZC2" s="40"/>
      <c r="OZD2" s="40"/>
      <c r="OZE2" s="40"/>
      <c r="OZF2" s="40"/>
      <c r="OZG2" s="40"/>
      <c r="OZH2" s="40"/>
      <c r="OZI2" s="40"/>
      <c r="OZJ2" s="40"/>
      <c r="OZK2" s="40"/>
      <c r="OZL2" s="40"/>
      <c r="OZM2" s="40"/>
      <c r="OZN2" s="40"/>
      <c r="OZO2" s="40"/>
      <c r="OZP2" s="40"/>
      <c r="OZQ2" s="40"/>
      <c r="OZR2" s="40"/>
      <c r="OZS2" s="40"/>
      <c r="OZT2" s="40"/>
      <c r="OZU2" s="40"/>
      <c r="OZV2" s="40"/>
      <c r="OZW2" s="40"/>
      <c r="OZX2" s="40"/>
      <c r="OZY2" s="40"/>
      <c r="OZZ2" s="40"/>
      <c r="PAA2" s="40"/>
      <c r="PAB2" s="40"/>
      <c r="PAC2" s="40"/>
      <c r="PAD2" s="40"/>
      <c r="PAE2" s="40"/>
      <c r="PAF2" s="40"/>
      <c r="PAG2" s="40"/>
      <c r="PAH2" s="40"/>
      <c r="PAI2" s="40"/>
      <c r="PAJ2" s="40"/>
      <c r="PAK2" s="40"/>
      <c r="PAL2" s="40"/>
      <c r="PAM2" s="40"/>
      <c r="PAN2" s="40"/>
      <c r="PAO2" s="40"/>
      <c r="PAP2" s="40"/>
      <c r="PAQ2" s="40"/>
      <c r="PAR2" s="40"/>
      <c r="PAS2" s="40"/>
      <c r="PAT2" s="40"/>
      <c r="PAU2" s="40"/>
      <c r="PAV2" s="40"/>
      <c r="PAW2" s="40"/>
      <c r="PAX2" s="40"/>
      <c r="PAY2" s="40"/>
      <c r="PAZ2" s="40"/>
      <c r="PBA2" s="40"/>
      <c r="PBB2" s="40"/>
      <c r="PBC2" s="40"/>
      <c r="PBD2" s="40"/>
      <c r="PBE2" s="40"/>
      <c r="PBF2" s="40"/>
      <c r="PBG2" s="40"/>
      <c r="PBH2" s="40"/>
      <c r="PBI2" s="40"/>
      <c r="PBJ2" s="40"/>
      <c r="PBK2" s="40"/>
      <c r="PBL2" s="40"/>
      <c r="PBM2" s="40"/>
      <c r="PBN2" s="40"/>
      <c r="PBO2" s="40"/>
      <c r="PBP2" s="40"/>
      <c r="PBQ2" s="40"/>
      <c r="PBR2" s="40"/>
      <c r="PBS2" s="40"/>
      <c r="PBT2" s="40"/>
      <c r="PBU2" s="40"/>
      <c r="PBV2" s="40"/>
      <c r="PBW2" s="40"/>
      <c r="PBX2" s="40"/>
      <c r="PBY2" s="40"/>
      <c r="PBZ2" s="40"/>
      <c r="PCA2" s="40"/>
      <c r="PCB2" s="40"/>
      <c r="PCC2" s="40"/>
      <c r="PCD2" s="40"/>
      <c r="PCE2" s="40"/>
      <c r="PCF2" s="40"/>
      <c r="PCG2" s="40"/>
      <c r="PCH2" s="40"/>
      <c r="PCI2" s="40"/>
      <c r="PCJ2" s="40"/>
      <c r="PCK2" s="40"/>
      <c r="PCL2" s="40"/>
      <c r="PCM2" s="40"/>
      <c r="PCN2" s="40"/>
      <c r="PCO2" s="40"/>
      <c r="PCP2" s="40"/>
      <c r="PCQ2" s="40"/>
      <c r="PCR2" s="40"/>
      <c r="PCS2" s="40"/>
      <c r="PCT2" s="40"/>
      <c r="PCU2" s="40"/>
      <c r="PCV2" s="40"/>
      <c r="PCW2" s="40"/>
      <c r="PCX2" s="40"/>
      <c r="PCY2" s="40"/>
      <c r="PCZ2" s="40"/>
      <c r="PDA2" s="40"/>
      <c r="PDB2" s="40"/>
      <c r="PDC2" s="40"/>
      <c r="PDD2" s="40"/>
      <c r="PDE2" s="40"/>
      <c r="PDF2" s="40"/>
      <c r="PDG2" s="40"/>
      <c r="PDH2" s="40"/>
      <c r="PDI2" s="40"/>
      <c r="PDJ2" s="40"/>
      <c r="PDK2" s="40"/>
      <c r="PDL2" s="40"/>
      <c r="PDM2" s="40"/>
      <c r="PDN2" s="40"/>
      <c r="PDO2" s="40"/>
      <c r="PDP2" s="40"/>
      <c r="PDQ2" s="40"/>
      <c r="PDR2" s="40"/>
      <c r="PDS2" s="40"/>
      <c r="PDT2" s="40"/>
      <c r="PDU2" s="40"/>
      <c r="PDV2" s="40"/>
      <c r="PDW2" s="40"/>
      <c r="PDX2" s="40"/>
      <c r="PDY2" s="40"/>
      <c r="PDZ2" s="40"/>
      <c r="PEA2" s="40"/>
      <c r="PEB2" s="40"/>
      <c r="PEC2" s="40"/>
      <c r="PED2" s="40"/>
      <c r="PEE2" s="40"/>
      <c r="PEF2" s="40"/>
      <c r="PEG2" s="40"/>
      <c r="PEH2" s="40"/>
      <c r="PEI2" s="40"/>
      <c r="PEJ2" s="40"/>
      <c r="PEK2" s="40"/>
      <c r="PEL2" s="40"/>
      <c r="PEM2" s="40"/>
      <c r="PEN2" s="40"/>
      <c r="PEO2" s="40"/>
      <c r="PEP2" s="40"/>
      <c r="PEQ2" s="40"/>
      <c r="PER2" s="40"/>
      <c r="PES2" s="40"/>
      <c r="PET2" s="40"/>
      <c r="PEU2" s="40"/>
      <c r="PEV2" s="40"/>
      <c r="PEW2" s="40"/>
      <c r="PEX2" s="40"/>
      <c r="PEY2" s="40"/>
      <c r="PEZ2" s="40"/>
      <c r="PFA2" s="40"/>
      <c r="PFB2" s="40"/>
      <c r="PFC2" s="40"/>
      <c r="PFD2" s="40"/>
      <c r="PFE2" s="40"/>
      <c r="PFF2" s="40"/>
      <c r="PFG2" s="40"/>
      <c r="PFH2" s="40"/>
      <c r="PFI2" s="40"/>
      <c r="PFJ2" s="40"/>
      <c r="PFK2" s="40"/>
      <c r="PFL2" s="40"/>
      <c r="PFM2" s="40"/>
      <c r="PFN2" s="40"/>
      <c r="PFO2" s="40"/>
      <c r="PFP2" s="40"/>
      <c r="PFQ2" s="40"/>
      <c r="PFR2" s="40"/>
      <c r="PFS2" s="40"/>
      <c r="PFT2" s="40"/>
      <c r="PFU2" s="40"/>
      <c r="PFV2" s="40"/>
      <c r="PFW2" s="40"/>
      <c r="PFX2" s="40"/>
      <c r="PFY2" s="40"/>
      <c r="PFZ2" s="40"/>
      <c r="PGA2" s="40"/>
      <c r="PGB2" s="40"/>
      <c r="PGC2" s="40"/>
      <c r="PGD2" s="40"/>
      <c r="PGE2" s="40"/>
      <c r="PGF2" s="40"/>
      <c r="PGG2" s="40"/>
      <c r="PGH2" s="40"/>
      <c r="PGI2" s="40"/>
      <c r="PGJ2" s="40"/>
      <c r="PGK2" s="40"/>
      <c r="PGL2" s="40"/>
      <c r="PGM2" s="40"/>
      <c r="PGN2" s="40"/>
      <c r="PGO2" s="40"/>
      <c r="PGP2" s="40"/>
      <c r="PGQ2" s="40"/>
      <c r="PGR2" s="40"/>
      <c r="PGS2" s="40"/>
      <c r="PGT2" s="40"/>
      <c r="PGU2" s="40"/>
      <c r="PGV2" s="40"/>
      <c r="PGW2" s="40"/>
      <c r="PGX2" s="40"/>
      <c r="PGY2" s="40"/>
      <c r="PGZ2" s="40"/>
      <c r="PHA2" s="40"/>
      <c r="PHB2" s="40"/>
      <c r="PHC2" s="40"/>
      <c r="PHD2" s="40"/>
      <c r="PHE2" s="40"/>
      <c r="PHF2" s="40"/>
      <c r="PHG2" s="40"/>
      <c r="PHH2" s="40"/>
      <c r="PHI2" s="40"/>
      <c r="PHJ2" s="40"/>
      <c r="PHK2" s="40"/>
      <c r="PHL2" s="40"/>
      <c r="PHM2" s="40"/>
      <c r="PHN2" s="40"/>
      <c r="PHO2" s="40"/>
      <c r="PHP2" s="40"/>
      <c r="PHQ2" s="40"/>
      <c r="PHR2" s="40"/>
      <c r="PHS2" s="40"/>
      <c r="PHT2" s="40"/>
      <c r="PHU2" s="40"/>
      <c r="PHV2" s="40"/>
      <c r="PHW2" s="40"/>
      <c r="PHX2" s="40"/>
      <c r="PHY2" s="40"/>
      <c r="PHZ2" s="40"/>
      <c r="PIA2" s="40"/>
      <c r="PIB2" s="40"/>
      <c r="PIC2" s="40"/>
      <c r="PID2" s="40"/>
      <c r="PIE2" s="40"/>
      <c r="PIF2" s="40"/>
      <c r="PIG2" s="40"/>
      <c r="PIH2" s="40"/>
      <c r="PII2" s="40"/>
      <c r="PIJ2" s="40"/>
      <c r="PIK2" s="40"/>
      <c r="PIL2" s="40"/>
      <c r="PIM2" s="40"/>
      <c r="PIN2" s="40"/>
      <c r="PIO2" s="40"/>
      <c r="PIP2" s="40"/>
      <c r="PIQ2" s="40"/>
      <c r="PIR2" s="40"/>
      <c r="PIS2" s="40"/>
      <c r="PIT2" s="40"/>
      <c r="PIU2" s="40"/>
      <c r="PIV2" s="40"/>
      <c r="PIW2" s="40"/>
      <c r="PIX2" s="40"/>
      <c r="PIY2" s="40"/>
      <c r="PIZ2" s="40"/>
      <c r="PJA2" s="40"/>
      <c r="PJB2" s="40"/>
      <c r="PJC2" s="40"/>
      <c r="PJD2" s="40"/>
      <c r="PJE2" s="40"/>
      <c r="PJF2" s="40"/>
      <c r="PJG2" s="40"/>
      <c r="PJH2" s="40"/>
      <c r="PJI2" s="40"/>
      <c r="PJJ2" s="40"/>
      <c r="PJK2" s="40"/>
      <c r="PJL2" s="40"/>
      <c r="PJM2" s="40"/>
      <c r="PJN2" s="40"/>
      <c r="PJO2" s="40"/>
      <c r="PJP2" s="40"/>
      <c r="PJQ2" s="40"/>
      <c r="PJR2" s="40"/>
      <c r="PJS2" s="40"/>
      <c r="PJT2" s="40"/>
      <c r="PJU2" s="40"/>
      <c r="PJV2" s="40"/>
      <c r="PJW2" s="40"/>
      <c r="PJX2" s="40"/>
      <c r="PJY2" s="40"/>
      <c r="PJZ2" s="40"/>
      <c r="PKA2" s="40"/>
      <c r="PKB2" s="40"/>
      <c r="PKC2" s="40"/>
      <c r="PKD2" s="40"/>
      <c r="PKE2" s="40"/>
      <c r="PKF2" s="40"/>
      <c r="PKG2" s="40"/>
      <c r="PKH2" s="40"/>
      <c r="PKI2" s="40"/>
      <c r="PKJ2" s="40"/>
      <c r="PKK2" s="40"/>
      <c r="PKL2" s="40"/>
      <c r="PKM2" s="40"/>
      <c r="PKN2" s="40"/>
      <c r="PKO2" s="40"/>
      <c r="PKP2" s="40"/>
      <c r="PKQ2" s="40"/>
      <c r="PKR2" s="40"/>
      <c r="PKS2" s="40"/>
      <c r="PKT2" s="40"/>
      <c r="PKU2" s="40"/>
      <c r="PKV2" s="40"/>
      <c r="PKW2" s="40"/>
      <c r="PKX2" s="40"/>
      <c r="PKY2" s="40"/>
      <c r="PKZ2" s="40"/>
      <c r="PLA2" s="40"/>
      <c r="PLB2" s="40"/>
      <c r="PLC2" s="40"/>
      <c r="PLD2" s="40"/>
      <c r="PLE2" s="40"/>
      <c r="PLF2" s="40"/>
      <c r="PLG2" s="40"/>
      <c r="PLH2" s="40"/>
      <c r="PLI2" s="40"/>
      <c r="PLJ2" s="40"/>
      <c r="PLK2" s="40"/>
      <c r="PLL2" s="40"/>
      <c r="PLM2" s="40"/>
      <c r="PLN2" s="40"/>
      <c r="PLO2" s="40"/>
      <c r="PLP2" s="40"/>
      <c r="PLQ2" s="40"/>
      <c r="PLR2" s="40"/>
      <c r="PLS2" s="40"/>
      <c r="PLT2" s="40"/>
      <c r="PLU2" s="40"/>
      <c r="PLV2" s="40"/>
      <c r="PLW2" s="40"/>
      <c r="PLX2" s="40"/>
      <c r="PLY2" s="40"/>
      <c r="PLZ2" s="40"/>
      <c r="PMA2" s="40"/>
      <c r="PMB2" s="40"/>
      <c r="PMC2" s="40"/>
      <c r="PMD2" s="40"/>
      <c r="PME2" s="40"/>
      <c r="PMF2" s="40"/>
      <c r="PMG2" s="40"/>
      <c r="PMH2" s="40"/>
      <c r="PMI2" s="40"/>
      <c r="PMJ2" s="40"/>
      <c r="PMK2" s="40"/>
      <c r="PML2" s="40"/>
      <c r="PMM2" s="40"/>
      <c r="PMN2" s="40"/>
      <c r="PMO2" s="40"/>
      <c r="PMP2" s="40"/>
      <c r="PMQ2" s="40"/>
      <c r="PMR2" s="40"/>
      <c r="PMS2" s="40"/>
      <c r="PMT2" s="40"/>
      <c r="PMU2" s="40"/>
      <c r="PMV2" s="40"/>
      <c r="PMW2" s="40"/>
      <c r="PMX2" s="40"/>
      <c r="PMY2" s="40"/>
      <c r="PMZ2" s="40"/>
      <c r="PNA2" s="40"/>
      <c r="PNB2" s="40"/>
      <c r="PNC2" s="40"/>
      <c r="PND2" s="40"/>
      <c r="PNE2" s="40"/>
      <c r="PNF2" s="40"/>
      <c r="PNG2" s="40"/>
      <c r="PNH2" s="40"/>
      <c r="PNI2" s="40"/>
      <c r="PNJ2" s="40"/>
      <c r="PNK2" s="40"/>
      <c r="PNL2" s="40"/>
      <c r="PNM2" s="40"/>
      <c r="PNN2" s="40"/>
      <c r="PNO2" s="40"/>
      <c r="PNP2" s="40"/>
      <c r="PNQ2" s="40"/>
      <c r="PNR2" s="40"/>
      <c r="PNS2" s="40"/>
      <c r="PNT2" s="40"/>
      <c r="PNU2" s="40"/>
      <c r="PNV2" s="40"/>
      <c r="PNW2" s="40"/>
      <c r="PNX2" s="40"/>
      <c r="PNY2" s="40"/>
      <c r="PNZ2" s="40"/>
      <c r="POA2" s="40"/>
      <c r="POB2" s="40"/>
      <c r="POC2" s="40"/>
      <c r="POD2" s="40"/>
      <c r="POE2" s="40"/>
      <c r="POF2" s="40"/>
      <c r="POG2" s="40"/>
      <c r="POH2" s="40"/>
      <c r="POI2" s="40"/>
      <c r="POJ2" s="40"/>
      <c r="POK2" s="40"/>
      <c r="POL2" s="40"/>
      <c r="POM2" s="40"/>
      <c r="PON2" s="40"/>
      <c r="POO2" s="40"/>
      <c r="POP2" s="40"/>
      <c r="POQ2" s="40"/>
      <c r="POR2" s="40"/>
      <c r="POS2" s="40"/>
      <c r="POT2" s="40"/>
      <c r="POU2" s="40"/>
      <c r="POV2" s="40"/>
      <c r="POW2" s="40"/>
      <c r="POX2" s="40"/>
      <c r="POY2" s="40"/>
      <c r="POZ2" s="40"/>
      <c r="PPA2" s="40"/>
      <c r="PPB2" s="40"/>
      <c r="PPC2" s="40"/>
      <c r="PPD2" s="40"/>
      <c r="PPE2" s="40"/>
      <c r="PPF2" s="40"/>
      <c r="PPG2" s="40"/>
      <c r="PPH2" s="40"/>
      <c r="PPI2" s="40"/>
      <c r="PPJ2" s="40"/>
      <c r="PPK2" s="40"/>
      <c r="PPL2" s="40"/>
      <c r="PPM2" s="40"/>
      <c r="PPN2" s="40"/>
      <c r="PPO2" s="40"/>
      <c r="PPP2" s="40"/>
      <c r="PPQ2" s="40"/>
      <c r="PPR2" s="40"/>
      <c r="PPS2" s="40"/>
      <c r="PPT2" s="40"/>
      <c r="PPU2" s="40"/>
      <c r="PPV2" s="40"/>
      <c r="PPW2" s="40"/>
      <c r="PPX2" s="40"/>
      <c r="PPY2" s="40"/>
      <c r="PPZ2" s="40"/>
      <c r="PQA2" s="40"/>
      <c r="PQB2" s="40"/>
      <c r="PQC2" s="40"/>
      <c r="PQD2" s="40"/>
      <c r="PQE2" s="40"/>
      <c r="PQF2" s="40"/>
      <c r="PQG2" s="40"/>
      <c r="PQH2" s="40"/>
      <c r="PQI2" s="40"/>
      <c r="PQJ2" s="40"/>
      <c r="PQK2" s="40"/>
      <c r="PQL2" s="40"/>
      <c r="PQM2" s="40"/>
      <c r="PQN2" s="40"/>
      <c r="PQO2" s="40"/>
      <c r="PQP2" s="40"/>
      <c r="PQQ2" s="40"/>
      <c r="PQR2" s="40"/>
      <c r="PQS2" s="40"/>
      <c r="PQT2" s="40"/>
      <c r="PQU2" s="40"/>
      <c r="PQV2" s="40"/>
      <c r="PQW2" s="40"/>
      <c r="PQX2" s="40"/>
      <c r="PQY2" s="40"/>
      <c r="PQZ2" s="40"/>
      <c r="PRA2" s="40"/>
      <c r="PRB2" s="40"/>
      <c r="PRC2" s="40"/>
      <c r="PRD2" s="40"/>
      <c r="PRE2" s="40"/>
      <c r="PRF2" s="40"/>
      <c r="PRG2" s="40"/>
      <c r="PRH2" s="40"/>
      <c r="PRI2" s="40"/>
      <c r="PRJ2" s="40"/>
      <c r="PRK2" s="40"/>
      <c r="PRL2" s="40"/>
      <c r="PRM2" s="40"/>
      <c r="PRN2" s="40"/>
      <c r="PRO2" s="40"/>
      <c r="PRP2" s="40"/>
      <c r="PRQ2" s="40"/>
      <c r="PRR2" s="40"/>
      <c r="PRS2" s="40"/>
      <c r="PRT2" s="40"/>
      <c r="PRU2" s="40"/>
      <c r="PRV2" s="40"/>
      <c r="PRW2" s="40"/>
      <c r="PRX2" s="40"/>
      <c r="PRY2" s="40"/>
      <c r="PRZ2" s="40"/>
      <c r="PSA2" s="40"/>
      <c r="PSB2" s="40"/>
      <c r="PSC2" s="40"/>
      <c r="PSD2" s="40"/>
      <c r="PSE2" s="40"/>
      <c r="PSF2" s="40"/>
      <c r="PSG2" s="40"/>
      <c r="PSH2" s="40"/>
      <c r="PSI2" s="40"/>
      <c r="PSJ2" s="40"/>
      <c r="PSK2" s="40"/>
      <c r="PSL2" s="40"/>
      <c r="PSM2" s="40"/>
      <c r="PSN2" s="40"/>
      <c r="PSO2" s="40"/>
      <c r="PSP2" s="40"/>
      <c r="PSQ2" s="40"/>
      <c r="PSR2" s="40"/>
      <c r="PSS2" s="40"/>
      <c r="PST2" s="40"/>
      <c r="PSU2" s="40"/>
      <c r="PSV2" s="40"/>
      <c r="PSW2" s="40"/>
      <c r="PSX2" s="40"/>
      <c r="PSY2" s="40"/>
      <c r="PSZ2" s="40"/>
      <c r="PTA2" s="40"/>
      <c r="PTB2" s="40"/>
      <c r="PTC2" s="40"/>
      <c r="PTD2" s="40"/>
      <c r="PTE2" s="40"/>
      <c r="PTF2" s="40"/>
      <c r="PTG2" s="40"/>
      <c r="PTH2" s="40"/>
      <c r="PTI2" s="40"/>
      <c r="PTJ2" s="40"/>
      <c r="PTK2" s="40"/>
      <c r="PTL2" s="40"/>
      <c r="PTM2" s="40"/>
      <c r="PTN2" s="40"/>
      <c r="PTO2" s="40"/>
      <c r="PTP2" s="40"/>
      <c r="PTQ2" s="40"/>
      <c r="PTR2" s="40"/>
      <c r="PTS2" s="40"/>
      <c r="PTT2" s="40"/>
      <c r="PTU2" s="40"/>
      <c r="PTV2" s="40"/>
      <c r="PTW2" s="40"/>
      <c r="PTX2" s="40"/>
      <c r="PTY2" s="40"/>
      <c r="PTZ2" s="40"/>
      <c r="PUA2" s="40"/>
      <c r="PUB2" s="40"/>
      <c r="PUC2" s="40"/>
      <c r="PUD2" s="40"/>
      <c r="PUE2" s="40"/>
      <c r="PUF2" s="40"/>
      <c r="PUG2" s="40"/>
      <c r="PUH2" s="40"/>
      <c r="PUI2" s="40"/>
      <c r="PUJ2" s="40"/>
      <c r="PUK2" s="40"/>
      <c r="PUL2" s="40"/>
      <c r="PUM2" s="40"/>
      <c r="PUN2" s="40"/>
      <c r="PUO2" s="40"/>
      <c r="PUP2" s="40"/>
      <c r="PUQ2" s="40"/>
      <c r="PUR2" s="40"/>
      <c r="PUS2" s="40"/>
      <c r="PUT2" s="40"/>
      <c r="PUU2" s="40"/>
      <c r="PUV2" s="40"/>
      <c r="PUW2" s="40"/>
      <c r="PUX2" s="40"/>
      <c r="PUY2" s="40"/>
      <c r="PUZ2" s="40"/>
      <c r="PVA2" s="40"/>
      <c r="PVB2" s="40"/>
      <c r="PVC2" s="40"/>
      <c r="PVD2" s="40"/>
      <c r="PVE2" s="40"/>
      <c r="PVF2" s="40"/>
      <c r="PVG2" s="40"/>
      <c r="PVH2" s="40"/>
      <c r="PVI2" s="40"/>
      <c r="PVJ2" s="40"/>
      <c r="PVK2" s="40"/>
      <c r="PVL2" s="40"/>
      <c r="PVM2" s="40"/>
      <c r="PVN2" s="40"/>
      <c r="PVO2" s="40"/>
      <c r="PVP2" s="40"/>
      <c r="PVQ2" s="40"/>
      <c r="PVR2" s="40"/>
      <c r="PVS2" s="40"/>
      <c r="PVT2" s="40"/>
      <c r="PVU2" s="40"/>
      <c r="PVV2" s="40"/>
      <c r="PVW2" s="40"/>
      <c r="PVX2" s="40"/>
      <c r="PVY2" s="40"/>
      <c r="PVZ2" s="40"/>
      <c r="PWA2" s="40"/>
      <c r="PWB2" s="40"/>
      <c r="PWC2" s="40"/>
      <c r="PWD2" s="40"/>
      <c r="PWE2" s="40"/>
      <c r="PWF2" s="40"/>
      <c r="PWG2" s="40"/>
      <c r="PWH2" s="40"/>
      <c r="PWI2" s="40"/>
      <c r="PWJ2" s="40"/>
      <c r="PWK2" s="40"/>
      <c r="PWL2" s="40"/>
      <c r="PWM2" s="40"/>
      <c r="PWN2" s="40"/>
      <c r="PWO2" s="40"/>
      <c r="PWP2" s="40"/>
      <c r="PWQ2" s="40"/>
      <c r="PWR2" s="40"/>
      <c r="PWS2" s="40"/>
      <c r="PWT2" s="40"/>
      <c r="PWU2" s="40"/>
      <c r="PWV2" s="40"/>
      <c r="PWW2" s="40"/>
      <c r="PWX2" s="40"/>
      <c r="PWY2" s="40"/>
      <c r="PWZ2" s="40"/>
      <c r="PXA2" s="40"/>
      <c r="PXB2" s="40"/>
      <c r="PXC2" s="40"/>
      <c r="PXD2" s="40"/>
      <c r="PXE2" s="40"/>
      <c r="PXF2" s="40"/>
      <c r="PXG2" s="40"/>
      <c r="PXH2" s="40"/>
      <c r="PXI2" s="40"/>
      <c r="PXJ2" s="40"/>
      <c r="PXK2" s="40"/>
      <c r="PXL2" s="40"/>
      <c r="PXM2" s="40"/>
      <c r="PXN2" s="40"/>
      <c r="PXO2" s="40"/>
      <c r="PXP2" s="40"/>
      <c r="PXQ2" s="40"/>
      <c r="PXR2" s="40"/>
      <c r="PXS2" s="40"/>
      <c r="PXT2" s="40"/>
      <c r="PXU2" s="40"/>
      <c r="PXV2" s="40"/>
      <c r="PXW2" s="40"/>
      <c r="PXX2" s="40"/>
      <c r="PXY2" s="40"/>
      <c r="PXZ2" s="40"/>
      <c r="PYA2" s="40"/>
      <c r="PYB2" s="40"/>
      <c r="PYC2" s="40"/>
      <c r="PYD2" s="40"/>
      <c r="PYE2" s="40"/>
      <c r="PYF2" s="40"/>
      <c r="PYG2" s="40"/>
      <c r="PYH2" s="40"/>
      <c r="PYI2" s="40"/>
      <c r="PYJ2" s="40"/>
      <c r="PYK2" s="40"/>
      <c r="PYL2" s="40"/>
      <c r="PYM2" s="40"/>
      <c r="PYN2" s="40"/>
      <c r="PYO2" s="40"/>
      <c r="PYP2" s="40"/>
      <c r="PYQ2" s="40"/>
      <c r="PYR2" s="40"/>
      <c r="PYS2" s="40"/>
      <c r="PYT2" s="40"/>
      <c r="PYU2" s="40"/>
      <c r="PYV2" s="40"/>
      <c r="PYW2" s="40"/>
      <c r="PYX2" s="40"/>
      <c r="PYY2" s="40"/>
      <c r="PYZ2" s="40"/>
      <c r="PZA2" s="40"/>
      <c r="PZB2" s="40"/>
      <c r="PZC2" s="40"/>
      <c r="PZD2" s="40"/>
      <c r="PZE2" s="40"/>
      <c r="PZF2" s="40"/>
      <c r="PZG2" s="40"/>
      <c r="PZH2" s="40"/>
      <c r="PZI2" s="40"/>
      <c r="PZJ2" s="40"/>
      <c r="PZK2" s="40"/>
      <c r="PZL2" s="40"/>
      <c r="PZM2" s="40"/>
      <c r="PZN2" s="40"/>
      <c r="PZO2" s="40"/>
      <c r="PZP2" s="40"/>
      <c r="PZQ2" s="40"/>
      <c r="PZR2" s="40"/>
      <c r="PZS2" s="40"/>
      <c r="PZT2" s="40"/>
      <c r="PZU2" s="40"/>
      <c r="PZV2" s="40"/>
      <c r="PZW2" s="40"/>
      <c r="PZX2" s="40"/>
      <c r="PZY2" s="40"/>
      <c r="PZZ2" s="40"/>
      <c r="QAA2" s="40"/>
      <c r="QAB2" s="40"/>
      <c r="QAC2" s="40"/>
      <c r="QAD2" s="40"/>
      <c r="QAE2" s="40"/>
      <c r="QAF2" s="40"/>
      <c r="QAG2" s="40"/>
      <c r="QAH2" s="40"/>
      <c r="QAI2" s="40"/>
      <c r="QAJ2" s="40"/>
      <c r="QAK2" s="40"/>
      <c r="QAL2" s="40"/>
      <c r="QAM2" s="40"/>
      <c r="QAN2" s="40"/>
      <c r="QAO2" s="40"/>
      <c r="QAP2" s="40"/>
      <c r="QAQ2" s="40"/>
      <c r="QAR2" s="40"/>
      <c r="QAS2" s="40"/>
      <c r="QAT2" s="40"/>
      <c r="QAU2" s="40"/>
      <c r="QAV2" s="40"/>
      <c r="QAW2" s="40"/>
      <c r="QAX2" s="40"/>
      <c r="QAY2" s="40"/>
      <c r="QAZ2" s="40"/>
      <c r="QBA2" s="40"/>
      <c r="QBB2" s="40"/>
      <c r="QBC2" s="40"/>
      <c r="QBD2" s="40"/>
      <c r="QBE2" s="40"/>
      <c r="QBF2" s="40"/>
      <c r="QBG2" s="40"/>
      <c r="QBH2" s="40"/>
      <c r="QBI2" s="40"/>
      <c r="QBJ2" s="40"/>
      <c r="QBK2" s="40"/>
      <c r="QBL2" s="40"/>
      <c r="QBM2" s="40"/>
      <c r="QBN2" s="40"/>
      <c r="QBO2" s="40"/>
      <c r="QBP2" s="40"/>
      <c r="QBQ2" s="40"/>
      <c r="QBR2" s="40"/>
      <c r="QBS2" s="40"/>
      <c r="QBT2" s="40"/>
      <c r="QBU2" s="40"/>
      <c r="QBV2" s="40"/>
      <c r="QBW2" s="40"/>
      <c r="QBX2" s="40"/>
      <c r="QBY2" s="40"/>
      <c r="QBZ2" s="40"/>
      <c r="QCA2" s="40"/>
      <c r="QCB2" s="40"/>
      <c r="QCC2" s="40"/>
      <c r="QCD2" s="40"/>
      <c r="QCE2" s="40"/>
      <c r="QCF2" s="40"/>
      <c r="QCG2" s="40"/>
      <c r="QCH2" s="40"/>
      <c r="QCI2" s="40"/>
      <c r="QCJ2" s="40"/>
      <c r="QCK2" s="40"/>
      <c r="QCL2" s="40"/>
      <c r="QCM2" s="40"/>
      <c r="QCN2" s="40"/>
      <c r="QCO2" s="40"/>
      <c r="QCP2" s="40"/>
      <c r="QCQ2" s="40"/>
      <c r="QCR2" s="40"/>
      <c r="QCS2" s="40"/>
      <c r="QCT2" s="40"/>
      <c r="QCU2" s="40"/>
      <c r="QCV2" s="40"/>
      <c r="QCW2" s="40"/>
      <c r="QCX2" s="40"/>
      <c r="QCY2" s="40"/>
      <c r="QCZ2" s="40"/>
      <c r="QDA2" s="40"/>
      <c r="QDB2" s="40"/>
      <c r="QDC2" s="40"/>
      <c r="QDD2" s="40"/>
      <c r="QDE2" s="40"/>
      <c r="QDF2" s="40"/>
      <c r="QDG2" s="40"/>
      <c r="QDH2" s="40"/>
      <c r="QDI2" s="40"/>
      <c r="QDJ2" s="40"/>
      <c r="QDK2" s="40"/>
      <c r="QDL2" s="40"/>
      <c r="QDM2" s="40"/>
      <c r="QDN2" s="40"/>
      <c r="QDO2" s="40"/>
      <c r="QDP2" s="40"/>
      <c r="QDQ2" s="40"/>
      <c r="QDR2" s="40"/>
      <c r="QDS2" s="40"/>
      <c r="QDT2" s="40"/>
      <c r="QDU2" s="40"/>
      <c r="QDV2" s="40"/>
      <c r="QDW2" s="40"/>
      <c r="QDX2" s="40"/>
      <c r="QDY2" s="40"/>
      <c r="QDZ2" s="40"/>
      <c r="QEA2" s="40"/>
      <c r="QEB2" s="40"/>
      <c r="QEC2" s="40"/>
      <c r="QED2" s="40"/>
      <c r="QEE2" s="40"/>
      <c r="QEF2" s="40"/>
      <c r="QEG2" s="40"/>
      <c r="QEH2" s="40"/>
      <c r="QEI2" s="40"/>
      <c r="QEJ2" s="40"/>
      <c r="QEK2" s="40"/>
      <c r="QEL2" s="40"/>
      <c r="QEM2" s="40"/>
      <c r="QEN2" s="40"/>
      <c r="QEO2" s="40"/>
      <c r="QEP2" s="40"/>
      <c r="QEQ2" s="40"/>
      <c r="QER2" s="40"/>
      <c r="QES2" s="40"/>
      <c r="QET2" s="40"/>
      <c r="QEU2" s="40"/>
      <c r="QEV2" s="40"/>
      <c r="QEW2" s="40"/>
      <c r="QEX2" s="40"/>
      <c r="QEY2" s="40"/>
      <c r="QEZ2" s="40"/>
      <c r="QFA2" s="40"/>
      <c r="QFB2" s="40"/>
      <c r="QFC2" s="40"/>
      <c r="QFD2" s="40"/>
      <c r="QFE2" s="40"/>
      <c r="QFF2" s="40"/>
      <c r="QFG2" s="40"/>
      <c r="QFH2" s="40"/>
      <c r="QFI2" s="40"/>
      <c r="QFJ2" s="40"/>
      <c r="QFK2" s="40"/>
      <c r="QFL2" s="40"/>
      <c r="QFM2" s="40"/>
      <c r="QFN2" s="40"/>
      <c r="QFO2" s="40"/>
      <c r="QFP2" s="40"/>
      <c r="QFQ2" s="40"/>
      <c r="QFR2" s="40"/>
      <c r="QFS2" s="40"/>
      <c r="QFT2" s="40"/>
      <c r="QFU2" s="40"/>
      <c r="QFV2" s="40"/>
      <c r="QFW2" s="40"/>
      <c r="QFX2" s="40"/>
      <c r="QFY2" s="40"/>
      <c r="QFZ2" s="40"/>
      <c r="QGA2" s="40"/>
      <c r="QGB2" s="40"/>
      <c r="QGC2" s="40"/>
      <c r="QGD2" s="40"/>
      <c r="QGE2" s="40"/>
      <c r="QGF2" s="40"/>
      <c r="QGG2" s="40"/>
      <c r="QGH2" s="40"/>
      <c r="QGI2" s="40"/>
      <c r="QGJ2" s="40"/>
      <c r="QGK2" s="40"/>
      <c r="QGL2" s="40"/>
      <c r="QGM2" s="40"/>
      <c r="QGN2" s="40"/>
      <c r="QGO2" s="40"/>
      <c r="QGP2" s="40"/>
      <c r="QGQ2" s="40"/>
      <c r="QGR2" s="40"/>
      <c r="QGS2" s="40"/>
      <c r="QGT2" s="40"/>
      <c r="QGU2" s="40"/>
      <c r="QGV2" s="40"/>
      <c r="QGW2" s="40"/>
      <c r="QGX2" s="40"/>
      <c r="QGY2" s="40"/>
      <c r="QGZ2" s="40"/>
      <c r="QHA2" s="40"/>
      <c r="QHB2" s="40"/>
      <c r="QHC2" s="40"/>
      <c r="QHD2" s="40"/>
      <c r="QHE2" s="40"/>
      <c r="QHF2" s="40"/>
      <c r="QHG2" s="40"/>
      <c r="QHH2" s="40"/>
      <c r="QHI2" s="40"/>
      <c r="QHJ2" s="40"/>
      <c r="QHK2" s="40"/>
      <c r="QHL2" s="40"/>
      <c r="QHM2" s="40"/>
      <c r="QHN2" s="40"/>
      <c r="QHO2" s="40"/>
      <c r="QHP2" s="40"/>
      <c r="QHQ2" s="40"/>
      <c r="QHR2" s="40"/>
      <c r="QHS2" s="40"/>
      <c r="QHT2" s="40"/>
      <c r="QHU2" s="40"/>
      <c r="QHV2" s="40"/>
      <c r="QHW2" s="40"/>
      <c r="QHX2" s="40"/>
      <c r="QHY2" s="40"/>
      <c r="QHZ2" s="40"/>
      <c r="QIA2" s="40"/>
      <c r="QIB2" s="40"/>
      <c r="QIC2" s="40"/>
      <c r="QID2" s="40"/>
      <c r="QIE2" s="40"/>
      <c r="QIF2" s="40"/>
      <c r="QIG2" s="40"/>
      <c r="QIH2" s="40"/>
      <c r="QII2" s="40"/>
      <c r="QIJ2" s="40"/>
      <c r="QIK2" s="40"/>
      <c r="QIL2" s="40"/>
      <c r="QIM2" s="40"/>
      <c r="QIN2" s="40"/>
      <c r="QIO2" s="40"/>
      <c r="QIP2" s="40"/>
      <c r="QIQ2" s="40"/>
      <c r="QIR2" s="40"/>
      <c r="QIS2" s="40"/>
      <c r="QIT2" s="40"/>
      <c r="QIU2" s="40"/>
      <c r="QIV2" s="40"/>
      <c r="QIW2" s="40"/>
      <c r="QIX2" s="40"/>
      <c r="QIY2" s="40"/>
      <c r="QIZ2" s="40"/>
      <c r="QJA2" s="40"/>
      <c r="QJB2" s="40"/>
      <c r="QJC2" s="40"/>
      <c r="QJD2" s="40"/>
      <c r="QJE2" s="40"/>
      <c r="QJF2" s="40"/>
      <c r="QJG2" s="40"/>
      <c r="QJH2" s="40"/>
      <c r="QJI2" s="40"/>
      <c r="QJJ2" s="40"/>
      <c r="QJK2" s="40"/>
      <c r="QJL2" s="40"/>
      <c r="QJM2" s="40"/>
      <c r="QJN2" s="40"/>
      <c r="QJO2" s="40"/>
      <c r="QJP2" s="40"/>
      <c r="QJQ2" s="40"/>
      <c r="QJR2" s="40"/>
      <c r="QJS2" s="40"/>
      <c r="QJT2" s="40"/>
      <c r="QJU2" s="40"/>
      <c r="QJV2" s="40"/>
      <c r="QJW2" s="40"/>
      <c r="QJX2" s="40"/>
      <c r="QJY2" s="40"/>
      <c r="QJZ2" s="40"/>
      <c r="QKA2" s="40"/>
      <c r="QKB2" s="40"/>
      <c r="QKC2" s="40"/>
      <c r="QKD2" s="40"/>
      <c r="QKE2" s="40"/>
      <c r="QKF2" s="40"/>
      <c r="QKG2" s="40"/>
      <c r="QKH2" s="40"/>
      <c r="QKI2" s="40"/>
      <c r="QKJ2" s="40"/>
      <c r="QKK2" s="40"/>
      <c r="QKL2" s="40"/>
      <c r="QKM2" s="40"/>
      <c r="QKN2" s="40"/>
      <c r="QKO2" s="40"/>
      <c r="QKP2" s="40"/>
      <c r="QKQ2" s="40"/>
      <c r="QKR2" s="40"/>
      <c r="QKS2" s="40"/>
      <c r="QKT2" s="40"/>
      <c r="QKU2" s="40"/>
      <c r="QKV2" s="40"/>
      <c r="QKW2" s="40"/>
      <c r="QKX2" s="40"/>
      <c r="QKY2" s="40"/>
      <c r="QKZ2" s="40"/>
      <c r="QLA2" s="40"/>
      <c r="QLB2" s="40"/>
      <c r="QLC2" s="40"/>
      <c r="QLD2" s="40"/>
      <c r="QLE2" s="40"/>
      <c r="QLF2" s="40"/>
      <c r="QLG2" s="40"/>
      <c r="QLH2" s="40"/>
      <c r="QLI2" s="40"/>
      <c r="QLJ2" s="40"/>
      <c r="QLK2" s="40"/>
      <c r="QLL2" s="40"/>
      <c r="QLM2" s="40"/>
      <c r="QLN2" s="40"/>
      <c r="QLO2" s="40"/>
      <c r="QLP2" s="40"/>
      <c r="QLQ2" s="40"/>
      <c r="QLR2" s="40"/>
      <c r="QLS2" s="40"/>
      <c r="QLT2" s="40"/>
      <c r="QLU2" s="40"/>
      <c r="QLV2" s="40"/>
      <c r="QLW2" s="40"/>
      <c r="QLX2" s="40"/>
      <c r="QLY2" s="40"/>
      <c r="QLZ2" s="40"/>
      <c r="QMA2" s="40"/>
      <c r="QMB2" s="40"/>
      <c r="QMC2" s="40"/>
      <c r="QMD2" s="40"/>
      <c r="QME2" s="40"/>
      <c r="QMF2" s="40"/>
      <c r="QMG2" s="40"/>
      <c r="QMH2" s="40"/>
      <c r="QMI2" s="40"/>
      <c r="QMJ2" s="40"/>
      <c r="QMK2" s="40"/>
      <c r="QML2" s="40"/>
      <c r="QMM2" s="40"/>
      <c r="QMN2" s="40"/>
      <c r="QMO2" s="40"/>
      <c r="QMP2" s="40"/>
      <c r="QMQ2" s="40"/>
      <c r="QMR2" s="40"/>
      <c r="QMS2" s="40"/>
      <c r="QMT2" s="40"/>
      <c r="QMU2" s="40"/>
      <c r="QMV2" s="40"/>
      <c r="QMW2" s="40"/>
      <c r="QMX2" s="40"/>
      <c r="QMY2" s="40"/>
      <c r="QMZ2" s="40"/>
      <c r="QNA2" s="40"/>
      <c r="QNB2" s="40"/>
      <c r="QNC2" s="40"/>
      <c r="QND2" s="40"/>
      <c r="QNE2" s="40"/>
      <c r="QNF2" s="40"/>
      <c r="QNG2" s="40"/>
      <c r="QNH2" s="40"/>
      <c r="QNI2" s="40"/>
      <c r="QNJ2" s="40"/>
      <c r="QNK2" s="40"/>
      <c r="QNL2" s="40"/>
      <c r="QNM2" s="40"/>
      <c r="QNN2" s="40"/>
      <c r="QNO2" s="40"/>
      <c r="QNP2" s="40"/>
      <c r="QNQ2" s="40"/>
      <c r="QNR2" s="40"/>
      <c r="QNS2" s="40"/>
      <c r="QNT2" s="40"/>
      <c r="QNU2" s="40"/>
      <c r="QNV2" s="40"/>
      <c r="QNW2" s="40"/>
      <c r="QNX2" s="40"/>
      <c r="QNY2" s="40"/>
      <c r="QNZ2" s="40"/>
      <c r="QOA2" s="40"/>
      <c r="QOB2" s="40"/>
      <c r="QOC2" s="40"/>
      <c r="QOD2" s="40"/>
      <c r="QOE2" s="40"/>
      <c r="QOF2" s="40"/>
      <c r="QOG2" s="40"/>
      <c r="QOH2" s="40"/>
      <c r="QOI2" s="40"/>
      <c r="QOJ2" s="40"/>
      <c r="QOK2" s="40"/>
      <c r="QOL2" s="40"/>
      <c r="QOM2" s="40"/>
      <c r="QON2" s="40"/>
      <c r="QOO2" s="40"/>
      <c r="QOP2" s="40"/>
      <c r="QOQ2" s="40"/>
      <c r="QOR2" s="40"/>
      <c r="QOS2" s="40"/>
      <c r="QOT2" s="40"/>
      <c r="QOU2" s="40"/>
      <c r="QOV2" s="40"/>
      <c r="QOW2" s="40"/>
      <c r="QOX2" s="40"/>
      <c r="QOY2" s="40"/>
      <c r="QOZ2" s="40"/>
      <c r="QPA2" s="40"/>
      <c r="QPB2" s="40"/>
      <c r="QPC2" s="40"/>
      <c r="QPD2" s="40"/>
      <c r="QPE2" s="40"/>
      <c r="QPF2" s="40"/>
      <c r="QPG2" s="40"/>
      <c r="QPH2" s="40"/>
      <c r="QPI2" s="40"/>
      <c r="QPJ2" s="40"/>
      <c r="QPK2" s="40"/>
      <c r="QPL2" s="40"/>
      <c r="QPM2" s="40"/>
      <c r="QPN2" s="40"/>
      <c r="QPO2" s="40"/>
      <c r="QPP2" s="40"/>
      <c r="QPQ2" s="40"/>
      <c r="QPR2" s="40"/>
      <c r="QPS2" s="40"/>
      <c r="QPT2" s="40"/>
      <c r="QPU2" s="40"/>
      <c r="QPV2" s="40"/>
      <c r="QPW2" s="40"/>
      <c r="QPX2" s="40"/>
      <c r="QPY2" s="40"/>
      <c r="QPZ2" s="40"/>
      <c r="QQA2" s="40"/>
      <c r="QQB2" s="40"/>
      <c r="QQC2" s="40"/>
      <c r="QQD2" s="40"/>
      <c r="QQE2" s="40"/>
      <c r="QQF2" s="40"/>
      <c r="QQG2" s="40"/>
      <c r="QQH2" s="40"/>
      <c r="QQI2" s="40"/>
      <c r="QQJ2" s="40"/>
      <c r="QQK2" s="40"/>
      <c r="QQL2" s="40"/>
      <c r="QQM2" s="40"/>
      <c r="QQN2" s="40"/>
      <c r="QQO2" s="40"/>
      <c r="QQP2" s="40"/>
      <c r="QQQ2" s="40"/>
      <c r="QQR2" s="40"/>
      <c r="QQS2" s="40"/>
      <c r="QQT2" s="40"/>
      <c r="QQU2" s="40"/>
      <c r="QQV2" s="40"/>
      <c r="QQW2" s="40"/>
      <c r="QQX2" s="40"/>
      <c r="QQY2" s="40"/>
      <c r="QQZ2" s="40"/>
      <c r="QRA2" s="40"/>
      <c r="QRB2" s="40"/>
      <c r="QRC2" s="40"/>
      <c r="QRD2" s="40"/>
      <c r="QRE2" s="40"/>
      <c r="QRF2" s="40"/>
      <c r="QRG2" s="40"/>
      <c r="QRH2" s="40"/>
      <c r="QRI2" s="40"/>
      <c r="QRJ2" s="40"/>
      <c r="QRK2" s="40"/>
      <c r="QRL2" s="40"/>
      <c r="QRM2" s="40"/>
      <c r="QRN2" s="40"/>
      <c r="QRO2" s="40"/>
      <c r="QRP2" s="40"/>
      <c r="QRQ2" s="40"/>
      <c r="QRR2" s="40"/>
      <c r="QRS2" s="40"/>
      <c r="QRT2" s="40"/>
      <c r="QRU2" s="40"/>
      <c r="QRV2" s="40"/>
      <c r="QRW2" s="40"/>
      <c r="QRX2" s="40"/>
      <c r="QRY2" s="40"/>
      <c r="QRZ2" s="40"/>
      <c r="QSA2" s="40"/>
      <c r="QSB2" s="40"/>
      <c r="QSC2" s="40"/>
      <c r="QSD2" s="40"/>
      <c r="QSE2" s="40"/>
      <c r="QSF2" s="40"/>
      <c r="QSG2" s="40"/>
      <c r="QSH2" s="40"/>
      <c r="QSI2" s="40"/>
      <c r="QSJ2" s="40"/>
      <c r="QSK2" s="40"/>
      <c r="QSL2" s="40"/>
      <c r="QSM2" s="40"/>
      <c r="QSN2" s="40"/>
      <c r="QSO2" s="40"/>
      <c r="QSP2" s="40"/>
      <c r="QSQ2" s="40"/>
      <c r="QSR2" s="40"/>
      <c r="QSS2" s="40"/>
      <c r="QST2" s="40"/>
      <c r="QSU2" s="40"/>
      <c r="QSV2" s="40"/>
      <c r="QSW2" s="40"/>
      <c r="QSX2" s="40"/>
      <c r="QSY2" s="40"/>
      <c r="QSZ2" s="40"/>
      <c r="QTA2" s="40"/>
      <c r="QTB2" s="40"/>
      <c r="QTC2" s="40"/>
      <c r="QTD2" s="40"/>
      <c r="QTE2" s="40"/>
      <c r="QTF2" s="40"/>
      <c r="QTG2" s="40"/>
      <c r="QTH2" s="40"/>
      <c r="QTI2" s="40"/>
      <c r="QTJ2" s="40"/>
      <c r="QTK2" s="40"/>
      <c r="QTL2" s="40"/>
      <c r="QTM2" s="40"/>
      <c r="QTN2" s="40"/>
      <c r="QTO2" s="40"/>
      <c r="QTP2" s="40"/>
      <c r="QTQ2" s="40"/>
      <c r="QTR2" s="40"/>
      <c r="QTS2" s="40"/>
      <c r="QTT2" s="40"/>
      <c r="QTU2" s="40"/>
      <c r="QTV2" s="40"/>
      <c r="QTW2" s="40"/>
      <c r="QTX2" s="40"/>
      <c r="QTY2" s="40"/>
      <c r="QTZ2" s="40"/>
      <c r="QUA2" s="40"/>
      <c r="QUB2" s="40"/>
      <c r="QUC2" s="40"/>
      <c r="QUD2" s="40"/>
      <c r="QUE2" s="40"/>
      <c r="QUF2" s="40"/>
      <c r="QUG2" s="40"/>
      <c r="QUH2" s="40"/>
      <c r="QUI2" s="40"/>
      <c r="QUJ2" s="40"/>
      <c r="QUK2" s="40"/>
      <c r="QUL2" s="40"/>
      <c r="QUM2" s="40"/>
      <c r="QUN2" s="40"/>
      <c r="QUO2" s="40"/>
      <c r="QUP2" s="40"/>
      <c r="QUQ2" s="40"/>
      <c r="QUR2" s="40"/>
      <c r="QUS2" s="40"/>
      <c r="QUT2" s="40"/>
      <c r="QUU2" s="40"/>
      <c r="QUV2" s="40"/>
      <c r="QUW2" s="40"/>
      <c r="QUX2" s="40"/>
      <c r="QUY2" s="40"/>
      <c r="QUZ2" s="40"/>
      <c r="QVA2" s="40"/>
      <c r="QVB2" s="40"/>
      <c r="QVC2" s="40"/>
      <c r="QVD2" s="40"/>
      <c r="QVE2" s="40"/>
      <c r="QVF2" s="40"/>
      <c r="QVG2" s="40"/>
      <c r="QVH2" s="40"/>
      <c r="QVI2" s="40"/>
      <c r="QVJ2" s="40"/>
      <c r="QVK2" s="40"/>
      <c r="QVL2" s="40"/>
      <c r="QVM2" s="40"/>
      <c r="QVN2" s="40"/>
      <c r="QVO2" s="40"/>
      <c r="QVP2" s="40"/>
      <c r="QVQ2" s="40"/>
      <c r="QVR2" s="40"/>
      <c r="QVS2" s="40"/>
      <c r="QVT2" s="40"/>
      <c r="QVU2" s="40"/>
      <c r="QVV2" s="40"/>
      <c r="QVW2" s="40"/>
      <c r="QVX2" s="40"/>
      <c r="QVY2" s="40"/>
      <c r="QVZ2" s="40"/>
      <c r="QWA2" s="40"/>
      <c r="QWB2" s="40"/>
      <c r="QWC2" s="40"/>
      <c r="QWD2" s="40"/>
      <c r="QWE2" s="40"/>
      <c r="QWF2" s="40"/>
      <c r="QWG2" s="40"/>
      <c r="QWH2" s="40"/>
      <c r="QWI2" s="40"/>
      <c r="QWJ2" s="40"/>
      <c r="QWK2" s="40"/>
      <c r="QWL2" s="40"/>
      <c r="QWM2" s="40"/>
      <c r="QWN2" s="40"/>
      <c r="QWO2" s="40"/>
      <c r="QWP2" s="40"/>
      <c r="QWQ2" s="40"/>
      <c r="QWR2" s="40"/>
      <c r="QWS2" s="40"/>
      <c r="QWT2" s="40"/>
      <c r="QWU2" s="40"/>
      <c r="QWV2" s="40"/>
      <c r="QWW2" s="40"/>
      <c r="QWX2" s="40"/>
      <c r="QWY2" s="40"/>
      <c r="QWZ2" s="40"/>
      <c r="QXA2" s="40"/>
      <c r="QXB2" s="40"/>
      <c r="QXC2" s="40"/>
      <c r="QXD2" s="40"/>
      <c r="QXE2" s="40"/>
      <c r="QXF2" s="40"/>
      <c r="QXG2" s="40"/>
      <c r="QXH2" s="40"/>
      <c r="QXI2" s="40"/>
      <c r="QXJ2" s="40"/>
      <c r="QXK2" s="40"/>
      <c r="QXL2" s="40"/>
      <c r="QXM2" s="40"/>
      <c r="QXN2" s="40"/>
      <c r="QXO2" s="40"/>
      <c r="QXP2" s="40"/>
      <c r="QXQ2" s="40"/>
      <c r="QXR2" s="40"/>
      <c r="QXS2" s="40"/>
      <c r="QXT2" s="40"/>
      <c r="QXU2" s="40"/>
      <c r="QXV2" s="40"/>
      <c r="QXW2" s="40"/>
      <c r="QXX2" s="40"/>
      <c r="QXY2" s="40"/>
      <c r="QXZ2" s="40"/>
      <c r="QYA2" s="40"/>
      <c r="QYB2" s="40"/>
      <c r="QYC2" s="40"/>
      <c r="QYD2" s="40"/>
      <c r="QYE2" s="40"/>
      <c r="QYF2" s="40"/>
      <c r="QYG2" s="40"/>
      <c r="QYH2" s="40"/>
      <c r="QYI2" s="40"/>
      <c r="QYJ2" s="40"/>
      <c r="QYK2" s="40"/>
      <c r="QYL2" s="40"/>
      <c r="QYM2" s="40"/>
      <c r="QYN2" s="40"/>
      <c r="QYO2" s="40"/>
      <c r="QYP2" s="40"/>
      <c r="QYQ2" s="40"/>
      <c r="QYR2" s="40"/>
      <c r="QYS2" s="40"/>
      <c r="QYT2" s="40"/>
      <c r="QYU2" s="40"/>
      <c r="QYV2" s="40"/>
      <c r="QYW2" s="40"/>
      <c r="QYX2" s="40"/>
      <c r="QYY2" s="40"/>
      <c r="QYZ2" s="40"/>
      <c r="QZA2" s="40"/>
      <c r="QZB2" s="40"/>
      <c r="QZC2" s="40"/>
      <c r="QZD2" s="40"/>
      <c r="QZE2" s="40"/>
      <c r="QZF2" s="40"/>
      <c r="QZG2" s="40"/>
      <c r="QZH2" s="40"/>
      <c r="QZI2" s="40"/>
      <c r="QZJ2" s="40"/>
      <c r="QZK2" s="40"/>
      <c r="QZL2" s="40"/>
      <c r="QZM2" s="40"/>
      <c r="QZN2" s="40"/>
      <c r="QZO2" s="40"/>
      <c r="QZP2" s="40"/>
      <c r="QZQ2" s="40"/>
      <c r="QZR2" s="40"/>
      <c r="QZS2" s="40"/>
      <c r="QZT2" s="40"/>
      <c r="QZU2" s="40"/>
      <c r="QZV2" s="40"/>
      <c r="QZW2" s="40"/>
      <c r="QZX2" s="40"/>
      <c r="QZY2" s="40"/>
      <c r="QZZ2" s="40"/>
      <c r="RAA2" s="40"/>
      <c r="RAB2" s="40"/>
      <c r="RAC2" s="40"/>
      <c r="RAD2" s="40"/>
      <c r="RAE2" s="40"/>
      <c r="RAF2" s="40"/>
      <c r="RAG2" s="40"/>
      <c r="RAH2" s="40"/>
      <c r="RAI2" s="40"/>
      <c r="RAJ2" s="40"/>
      <c r="RAK2" s="40"/>
      <c r="RAL2" s="40"/>
      <c r="RAM2" s="40"/>
      <c r="RAN2" s="40"/>
      <c r="RAO2" s="40"/>
      <c r="RAP2" s="40"/>
      <c r="RAQ2" s="40"/>
      <c r="RAR2" s="40"/>
      <c r="RAS2" s="40"/>
      <c r="RAT2" s="40"/>
      <c r="RAU2" s="40"/>
      <c r="RAV2" s="40"/>
      <c r="RAW2" s="40"/>
      <c r="RAX2" s="40"/>
      <c r="RAY2" s="40"/>
      <c r="RAZ2" s="40"/>
      <c r="RBA2" s="40"/>
      <c r="RBB2" s="40"/>
      <c r="RBC2" s="40"/>
      <c r="RBD2" s="40"/>
      <c r="RBE2" s="40"/>
      <c r="RBF2" s="40"/>
      <c r="RBG2" s="40"/>
      <c r="RBH2" s="40"/>
      <c r="RBI2" s="40"/>
      <c r="RBJ2" s="40"/>
      <c r="RBK2" s="40"/>
      <c r="RBL2" s="40"/>
      <c r="RBM2" s="40"/>
      <c r="RBN2" s="40"/>
      <c r="RBO2" s="40"/>
      <c r="RBP2" s="40"/>
      <c r="RBQ2" s="40"/>
      <c r="RBR2" s="40"/>
      <c r="RBS2" s="40"/>
      <c r="RBT2" s="40"/>
      <c r="RBU2" s="40"/>
      <c r="RBV2" s="40"/>
      <c r="RBW2" s="40"/>
      <c r="RBX2" s="40"/>
      <c r="RBY2" s="40"/>
      <c r="RBZ2" s="40"/>
      <c r="RCA2" s="40"/>
      <c r="RCB2" s="40"/>
      <c r="RCC2" s="40"/>
      <c r="RCD2" s="40"/>
      <c r="RCE2" s="40"/>
      <c r="RCF2" s="40"/>
      <c r="RCG2" s="40"/>
      <c r="RCH2" s="40"/>
      <c r="RCI2" s="40"/>
      <c r="RCJ2" s="40"/>
      <c r="RCK2" s="40"/>
      <c r="RCL2" s="40"/>
      <c r="RCM2" s="40"/>
      <c r="RCN2" s="40"/>
      <c r="RCO2" s="40"/>
      <c r="RCP2" s="40"/>
      <c r="RCQ2" s="40"/>
      <c r="RCR2" s="40"/>
      <c r="RCS2" s="40"/>
      <c r="RCT2" s="40"/>
      <c r="RCU2" s="40"/>
      <c r="RCV2" s="40"/>
      <c r="RCW2" s="40"/>
      <c r="RCX2" s="40"/>
      <c r="RCY2" s="40"/>
      <c r="RCZ2" s="40"/>
      <c r="RDA2" s="40"/>
      <c r="RDB2" s="40"/>
      <c r="RDC2" s="40"/>
      <c r="RDD2" s="40"/>
      <c r="RDE2" s="40"/>
      <c r="RDF2" s="40"/>
      <c r="RDG2" s="40"/>
      <c r="RDH2" s="40"/>
      <c r="RDI2" s="40"/>
      <c r="RDJ2" s="40"/>
      <c r="RDK2" s="40"/>
      <c r="RDL2" s="40"/>
      <c r="RDM2" s="40"/>
      <c r="RDN2" s="40"/>
      <c r="RDO2" s="40"/>
      <c r="RDP2" s="40"/>
      <c r="RDQ2" s="40"/>
      <c r="RDR2" s="40"/>
      <c r="RDS2" s="40"/>
      <c r="RDT2" s="40"/>
      <c r="RDU2" s="40"/>
      <c r="RDV2" s="40"/>
      <c r="RDW2" s="40"/>
      <c r="RDX2" s="40"/>
      <c r="RDY2" s="40"/>
      <c r="RDZ2" s="40"/>
      <c r="REA2" s="40"/>
      <c r="REB2" s="40"/>
      <c r="REC2" s="40"/>
      <c r="RED2" s="40"/>
      <c r="REE2" s="40"/>
      <c r="REF2" s="40"/>
      <c r="REG2" s="40"/>
      <c r="REH2" s="40"/>
      <c r="REI2" s="40"/>
      <c r="REJ2" s="40"/>
      <c r="REK2" s="40"/>
      <c r="REL2" s="40"/>
      <c r="REM2" s="40"/>
      <c r="REN2" s="40"/>
      <c r="REO2" s="40"/>
      <c r="REP2" s="40"/>
      <c r="REQ2" s="40"/>
      <c r="RER2" s="40"/>
      <c r="RES2" s="40"/>
      <c r="RET2" s="40"/>
      <c r="REU2" s="40"/>
      <c r="REV2" s="40"/>
      <c r="REW2" s="40"/>
      <c r="REX2" s="40"/>
      <c r="REY2" s="40"/>
      <c r="REZ2" s="40"/>
      <c r="RFA2" s="40"/>
      <c r="RFB2" s="40"/>
      <c r="RFC2" s="40"/>
      <c r="RFD2" s="40"/>
      <c r="RFE2" s="40"/>
      <c r="RFF2" s="40"/>
      <c r="RFG2" s="40"/>
      <c r="RFH2" s="40"/>
      <c r="RFI2" s="40"/>
      <c r="RFJ2" s="40"/>
      <c r="RFK2" s="40"/>
      <c r="RFL2" s="40"/>
      <c r="RFM2" s="40"/>
      <c r="RFN2" s="40"/>
      <c r="RFO2" s="40"/>
      <c r="RFP2" s="40"/>
      <c r="RFQ2" s="40"/>
      <c r="RFR2" s="40"/>
      <c r="RFS2" s="40"/>
      <c r="RFT2" s="40"/>
      <c r="RFU2" s="40"/>
      <c r="RFV2" s="40"/>
      <c r="RFW2" s="40"/>
      <c r="RFX2" s="40"/>
      <c r="RFY2" s="40"/>
      <c r="RFZ2" s="40"/>
      <c r="RGA2" s="40"/>
      <c r="RGB2" s="40"/>
      <c r="RGC2" s="40"/>
      <c r="RGD2" s="40"/>
      <c r="RGE2" s="40"/>
      <c r="RGF2" s="40"/>
      <c r="RGG2" s="40"/>
      <c r="RGH2" s="40"/>
      <c r="RGI2" s="40"/>
      <c r="RGJ2" s="40"/>
      <c r="RGK2" s="40"/>
      <c r="RGL2" s="40"/>
      <c r="RGM2" s="40"/>
      <c r="RGN2" s="40"/>
      <c r="RGO2" s="40"/>
      <c r="RGP2" s="40"/>
      <c r="RGQ2" s="40"/>
      <c r="RGR2" s="40"/>
      <c r="RGS2" s="40"/>
      <c r="RGT2" s="40"/>
      <c r="RGU2" s="40"/>
      <c r="RGV2" s="40"/>
      <c r="RGW2" s="40"/>
      <c r="RGX2" s="40"/>
      <c r="RGY2" s="40"/>
      <c r="RGZ2" s="40"/>
      <c r="RHA2" s="40"/>
      <c r="RHB2" s="40"/>
      <c r="RHC2" s="40"/>
      <c r="RHD2" s="40"/>
      <c r="RHE2" s="40"/>
      <c r="RHF2" s="40"/>
      <c r="RHG2" s="40"/>
      <c r="RHH2" s="40"/>
      <c r="RHI2" s="40"/>
      <c r="RHJ2" s="40"/>
      <c r="RHK2" s="40"/>
      <c r="RHL2" s="40"/>
      <c r="RHM2" s="40"/>
      <c r="RHN2" s="40"/>
      <c r="RHO2" s="40"/>
      <c r="RHP2" s="40"/>
      <c r="RHQ2" s="40"/>
      <c r="RHR2" s="40"/>
      <c r="RHS2" s="40"/>
      <c r="RHT2" s="40"/>
      <c r="RHU2" s="40"/>
      <c r="RHV2" s="40"/>
      <c r="RHW2" s="40"/>
      <c r="RHX2" s="40"/>
      <c r="RHY2" s="40"/>
      <c r="RHZ2" s="40"/>
      <c r="RIA2" s="40"/>
      <c r="RIB2" s="40"/>
      <c r="RIC2" s="40"/>
      <c r="RID2" s="40"/>
      <c r="RIE2" s="40"/>
      <c r="RIF2" s="40"/>
      <c r="RIG2" s="40"/>
      <c r="RIH2" s="40"/>
      <c r="RII2" s="40"/>
      <c r="RIJ2" s="40"/>
      <c r="RIK2" s="40"/>
      <c r="RIL2" s="40"/>
      <c r="RIM2" s="40"/>
      <c r="RIN2" s="40"/>
      <c r="RIO2" s="40"/>
      <c r="RIP2" s="40"/>
      <c r="RIQ2" s="40"/>
      <c r="RIR2" s="40"/>
      <c r="RIS2" s="40"/>
      <c r="RIT2" s="40"/>
      <c r="RIU2" s="40"/>
      <c r="RIV2" s="40"/>
      <c r="RIW2" s="40"/>
      <c r="RIX2" s="40"/>
      <c r="RIY2" s="40"/>
      <c r="RIZ2" s="40"/>
      <c r="RJA2" s="40"/>
      <c r="RJB2" s="40"/>
      <c r="RJC2" s="40"/>
      <c r="RJD2" s="40"/>
      <c r="RJE2" s="40"/>
      <c r="RJF2" s="40"/>
      <c r="RJG2" s="40"/>
      <c r="RJH2" s="40"/>
      <c r="RJI2" s="40"/>
      <c r="RJJ2" s="40"/>
      <c r="RJK2" s="40"/>
      <c r="RJL2" s="40"/>
      <c r="RJM2" s="40"/>
      <c r="RJN2" s="40"/>
      <c r="RJO2" s="40"/>
      <c r="RJP2" s="40"/>
      <c r="RJQ2" s="40"/>
      <c r="RJR2" s="40"/>
      <c r="RJS2" s="40"/>
      <c r="RJT2" s="40"/>
      <c r="RJU2" s="40"/>
      <c r="RJV2" s="40"/>
      <c r="RJW2" s="40"/>
      <c r="RJX2" s="40"/>
      <c r="RJY2" s="40"/>
      <c r="RJZ2" s="40"/>
      <c r="RKA2" s="40"/>
      <c r="RKB2" s="40"/>
      <c r="RKC2" s="40"/>
      <c r="RKD2" s="40"/>
      <c r="RKE2" s="40"/>
      <c r="RKF2" s="40"/>
      <c r="RKG2" s="40"/>
      <c r="RKH2" s="40"/>
      <c r="RKI2" s="40"/>
      <c r="RKJ2" s="40"/>
      <c r="RKK2" s="40"/>
      <c r="RKL2" s="40"/>
      <c r="RKM2" s="40"/>
      <c r="RKN2" s="40"/>
      <c r="RKO2" s="40"/>
      <c r="RKP2" s="40"/>
      <c r="RKQ2" s="40"/>
      <c r="RKR2" s="40"/>
      <c r="RKS2" s="40"/>
      <c r="RKT2" s="40"/>
      <c r="RKU2" s="40"/>
      <c r="RKV2" s="40"/>
      <c r="RKW2" s="40"/>
      <c r="RKX2" s="40"/>
      <c r="RKY2" s="40"/>
      <c r="RKZ2" s="40"/>
      <c r="RLA2" s="40"/>
      <c r="RLB2" s="40"/>
      <c r="RLC2" s="40"/>
      <c r="RLD2" s="40"/>
      <c r="RLE2" s="40"/>
      <c r="RLF2" s="40"/>
      <c r="RLG2" s="40"/>
      <c r="RLH2" s="40"/>
      <c r="RLI2" s="40"/>
      <c r="RLJ2" s="40"/>
      <c r="RLK2" s="40"/>
      <c r="RLL2" s="40"/>
      <c r="RLM2" s="40"/>
      <c r="RLN2" s="40"/>
      <c r="RLO2" s="40"/>
      <c r="RLP2" s="40"/>
      <c r="RLQ2" s="40"/>
      <c r="RLR2" s="40"/>
      <c r="RLS2" s="40"/>
      <c r="RLT2" s="40"/>
      <c r="RLU2" s="40"/>
      <c r="RLV2" s="40"/>
      <c r="RLW2" s="40"/>
      <c r="RLX2" s="40"/>
      <c r="RLY2" s="40"/>
      <c r="RLZ2" s="40"/>
      <c r="RMA2" s="40"/>
      <c r="RMB2" s="40"/>
      <c r="RMC2" s="40"/>
      <c r="RMD2" s="40"/>
      <c r="RME2" s="40"/>
      <c r="RMF2" s="40"/>
      <c r="RMG2" s="40"/>
      <c r="RMH2" s="40"/>
      <c r="RMI2" s="40"/>
      <c r="RMJ2" s="40"/>
      <c r="RMK2" s="40"/>
      <c r="RML2" s="40"/>
      <c r="RMM2" s="40"/>
      <c r="RMN2" s="40"/>
      <c r="RMO2" s="40"/>
      <c r="RMP2" s="40"/>
      <c r="RMQ2" s="40"/>
      <c r="RMR2" s="40"/>
      <c r="RMS2" s="40"/>
      <c r="RMT2" s="40"/>
      <c r="RMU2" s="40"/>
      <c r="RMV2" s="40"/>
      <c r="RMW2" s="40"/>
      <c r="RMX2" s="40"/>
      <c r="RMY2" s="40"/>
      <c r="RMZ2" s="40"/>
      <c r="RNA2" s="40"/>
      <c r="RNB2" s="40"/>
      <c r="RNC2" s="40"/>
      <c r="RND2" s="40"/>
      <c r="RNE2" s="40"/>
      <c r="RNF2" s="40"/>
      <c r="RNG2" s="40"/>
      <c r="RNH2" s="40"/>
      <c r="RNI2" s="40"/>
      <c r="RNJ2" s="40"/>
      <c r="RNK2" s="40"/>
      <c r="RNL2" s="40"/>
      <c r="RNM2" s="40"/>
      <c r="RNN2" s="40"/>
      <c r="RNO2" s="40"/>
      <c r="RNP2" s="40"/>
      <c r="RNQ2" s="40"/>
      <c r="RNR2" s="40"/>
      <c r="RNS2" s="40"/>
      <c r="RNT2" s="40"/>
      <c r="RNU2" s="40"/>
      <c r="RNV2" s="40"/>
      <c r="RNW2" s="40"/>
      <c r="RNX2" s="40"/>
      <c r="RNY2" s="40"/>
      <c r="RNZ2" s="40"/>
      <c r="ROA2" s="40"/>
      <c r="ROB2" s="40"/>
      <c r="ROC2" s="40"/>
      <c r="ROD2" s="40"/>
      <c r="ROE2" s="40"/>
      <c r="ROF2" s="40"/>
      <c r="ROG2" s="40"/>
      <c r="ROH2" s="40"/>
      <c r="ROI2" s="40"/>
      <c r="ROJ2" s="40"/>
      <c r="ROK2" s="40"/>
      <c r="ROL2" s="40"/>
      <c r="ROM2" s="40"/>
      <c r="RON2" s="40"/>
      <c r="ROO2" s="40"/>
      <c r="ROP2" s="40"/>
      <c r="ROQ2" s="40"/>
      <c r="ROR2" s="40"/>
      <c r="ROS2" s="40"/>
      <c r="ROT2" s="40"/>
      <c r="ROU2" s="40"/>
      <c r="ROV2" s="40"/>
      <c r="ROW2" s="40"/>
      <c r="ROX2" s="40"/>
      <c r="ROY2" s="40"/>
      <c r="ROZ2" s="40"/>
      <c r="RPA2" s="40"/>
      <c r="RPB2" s="40"/>
      <c r="RPC2" s="40"/>
      <c r="RPD2" s="40"/>
      <c r="RPE2" s="40"/>
      <c r="RPF2" s="40"/>
      <c r="RPG2" s="40"/>
      <c r="RPH2" s="40"/>
      <c r="RPI2" s="40"/>
      <c r="RPJ2" s="40"/>
      <c r="RPK2" s="40"/>
      <c r="RPL2" s="40"/>
      <c r="RPM2" s="40"/>
      <c r="RPN2" s="40"/>
      <c r="RPO2" s="40"/>
      <c r="RPP2" s="40"/>
      <c r="RPQ2" s="40"/>
      <c r="RPR2" s="40"/>
      <c r="RPS2" s="40"/>
      <c r="RPT2" s="40"/>
      <c r="RPU2" s="40"/>
      <c r="RPV2" s="40"/>
      <c r="RPW2" s="40"/>
      <c r="RPX2" s="40"/>
      <c r="RPY2" s="40"/>
      <c r="RPZ2" s="40"/>
      <c r="RQA2" s="40"/>
      <c r="RQB2" s="40"/>
      <c r="RQC2" s="40"/>
      <c r="RQD2" s="40"/>
      <c r="RQE2" s="40"/>
      <c r="RQF2" s="40"/>
      <c r="RQG2" s="40"/>
      <c r="RQH2" s="40"/>
      <c r="RQI2" s="40"/>
      <c r="RQJ2" s="40"/>
      <c r="RQK2" s="40"/>
      <c r="RQL2" s="40"/>
      <c r="RQM2" s="40"/>
      <c r="RQN2" s="40"/>
      <c r="RQO2" s="40"/>
      <c r="RQP2" s="40"/>
      <c r="RQQ2" s="40"/>
      <c r="RQR2" s="40"/>
      <c r="RQS2" s="40"/>
      <c r="RQT2" s="40"/>
      <c r="RQU2" s="40"/>
      <c r="RQV2" s="40"/>
      <c r="RQW2" s="40"/>
      <c r="RQX2" s="40"/>
      <c r="RQY2" s="40"/>
      <c r="RQZ2" s="40"/>
      <c r="RRA2" s="40"/>
      <c r="RRB2" s="40"/>
      <c r="RRC2" s="40"/>
      <c r="RRD2" s="40"/>
      <c r="RRE2" s="40"/>
      <c r="RRF2" s="40"/>
      <c r="RRG2" s="40"/>
      <c r="RRH2" s="40"/>
      <c r="RRI2" s="40"/>
      <c r="RRJ2" s="40"/>
      <c r="RRK2" s="40"/>
      <c r="RRL2" s="40"/>
      <c r="RRM2" s="40"/>
      <c r="RRN2" s="40"/>
      <c r="RRO2" s="40"/>
      <c r="RRP2" s="40"/>
      <c r="RRQ2" s="40"/>
      <c r="RRR2" s="40"/>
      <c r="RRS2" s="40"/>
      <c r="RRT2" s="40"/>
      <c r="RRU2" s="40"/>
      <c r="RRV2" s="40"/>
      <c r="RRW2" s="40"/>
      <c r="RRX2" s="40"/>
      <c r="RRY2" s="40"/>
      <c r="RRZ2" s="40"/>
      <c r="RSA2" s="40"/>
      <c r="RSB2" s="40"/>
      <c r="RSC2" s="40"/>
      <c r="RSD2" s="40"/>
      <c r="RSE2" s="40"/>
      <c r="RSF2" s="40"/>
      <c r="RSG2" s="40"/>
      <c r="RSH2" s="40"/>
      <c r="RSI2" s="40"/>
      <c r="RSJ2" s="40"/>
      <c r="RSK2" s="40"/>
      <c r="RSL2" s="40"/>
      <c r="RSM2" s="40"/>
      <c r="RSN2" s="40"/>
      <c r="RSO2" s="40"/>
      <c r="RSP2" s="40"/>
      <c r="RSQ2" s="40"/>
      <c r="RSR2" s="40"/>
      <c r="RSS2" s="40"/>
      <c r="RST2" s="40"/>
      <c r="RSU2" s="40"/>
      <c r="RSV2" s="40"/>
      <c r="RSW2" s="40"/>
      <c r="RSX2" s="40"/>
      <c r="RSY2" s="40"/>
      <c r="RSZ2" s="40"/>
      <c r="RTA2" s="40"/>
      <c r="RTB2" s="40"/>
      <c r="RTC2" s="40"/>
      <c r="RTD2" s="40"/>
      <c r="RTE2" s="40"/>
      <c r="RTF2" s="40"/>
      <c r="RTG2" s="40"/>
      <c r="RTH2" s="40"/>
      <c r="RTI2" s="40"/>
      <c r="RTJ2" s="40"/>
      <c r="RTK2" s="40"/>
      <c r="RTL2" s="40"/>
      <c r="RTM2" s="40"/>
      <c r="RTN2" s="40"/>
      <c r="RTO2" s="40"/>
      <c r="RTP2" s="40"/>
      <c r="RTQ2" s="40"/>
      <c r="RTR2" s="40"/>
      <c r="RTS2" s="40"/>
      <c r="RTT2" s="40"/>
      <c r="RTU2" s="40"/>
      <c r="RTV2" s="40"/>
      <c r="RTW2" s="40"/>
      <c r="RTX2" s="40"/>
      <c r="RTY2" s="40"/>
      <c r="RTZ2" s="40"/>
      <c r="RUA2" s="40"/>
      <c r="RUB2" s="40"/>
      <c r="RUC2" s="40"/>
      <c r="RUD2" s="40"/>
      <c r="RUE2" s="40"/>
      <c r="RUF2" s="40"/>
      <c r="RUG2" s="40"/>
      <c r="RUH2" s="40"/>
      <c r="RUI2" s="40"/>
      <c r="RUJ2" s="40"/>
      <c r="RUK2" s="40"/>
      <c r="RUL2" s="40"/>
      <c r="RUM2" s="40"/>
      <c r="RUN2" s="40"/>
      <c r="RUO2" s="40"/>
      <c r="RUP2" s="40"/>
      <c r="RUQ2" s="40"/>
      <c r="RUR2" s="40"/>
      <c r="RUS2" s="40"/>
      <c r="RUT2" s="40"/>
      <c r="RUU2" s="40"/>
      <c r="RUV2" s="40"/>
      <c r="RUW2" s="40"/>
      <c r="RUX2" s="40"/>
      <c r="RUY2" s="40"/>
      <c r="RUZ2" s="40"/>
      <c r="RVA2" s="40"/>
      <c r="RVB2" s="40"/>
      <c r="RVC2" s="40"/>
      <c r="RVD2" s="40"/>
      <c r="RVE2" s="40"/>
      <c r="RVF2" s="40"/>
      <c r="RVG2" s="40"/>
      <c r="RVH2" s="40"/>
      <c r="RVI2" s="40"/>
      <c r="RVJ2" s="40"/>
      <c r="RVK2" s="40"/>
      <c r="RVL2" s="40"/>
      <c r="RVM2" s="40"/>
      <c r="RVN2" s="40"/>
      <c r="RVO2" s="40"/>
      <c r="RVP2" s="40"/>
      <c r="RVQ2" s="40"/>
      <c r="RVR2" s="40"/>
      <c r="RVS2" s="40"/>
      <c r="RVT2" s="40"/>
      <c r="RVU2" s="40"/>
      <c r="RVV2" s="40"/>
      <c r="RVW2" s="40"/>
      <c r="RVX2" s="40"/>
      <c r="RVY2" s="40"/>
      <c r="RVZ2" s="40"/>
      <c r="RWA2" s="40"/>
      <c r="RWB2" s="40"/>
      <c r="RWC2" s="40"/>
      <c r="RWD2" s="40"/>
      <c r="RWE2" s="40"/>
      <c r="RWF2" s="40"/>
      <c r="RWG2" s="40"/>
      <c r="RWH2" s="40"/>
      <c r="RWI2" s="40"/>
      <c r="RWJ2" s="40"/>
      <c r="RWK2" s="40"/>
      <c r="RWL2" s="40"/>
      <c r="RWM2" s="40"/>
      <c r="RWN2" s="40"/>
      <c r="RWO2" s="40"/>
      <c r="RWP2" s="40"/>
      <c r="RWQ2" s="40"/>
      <c r="RWR2" s="40"/>
      <c r="RWS2" s="40"/>
      <c r="RWT2" s="40"/>
      <c r="RWU2" s="40"/>
      <c r="RWV2" s="40"/>
      <c r="RWW2" s="40"/>
      <c r="RWX2" s="40"/>
      <c r="RWY2" s="40"/>
      <c r="RWZ2" s="40"/>
      <c r="RXA2" s="40"/>
      <c r="RXB2" s="40"/>
      <c r="RXC2" s="40"/>
      <c r="RXD2" s="40"/>
      <c r="RXE2" s="40"/>
      <c r="RXF2" s="40"/>
      <c r="RXG2" s="40"/>
      <c r="RXH2" s="40"/>
      <c r="RXI2" s="40"/>
      <c r="RXJ2" s="40"/>
      <c r="RXK2" s="40"/>
      <c r="RXL2" s="40"/>
      <c r="RXM2" s="40"/>
      <c r="RXN2" s="40"/>
      <c r="RXO2" s="40"/>
      <c r="RXP2" s="40"/>
      <c r="RXQ2" s="40"/>
      <c r="RXR2" s="40"/>
      <c r="RXS2" s="40"/>
      <c r="RXT2" s="40"/>
      <c r="RXU2" s="40"/>
      <c r="RXV2" s="40"/>
      <c r="RXW2" s="40"/>
      <c r="RXX2" s="40"/>
      <c r="RXY2" s="40"/>
      <c r="RXZ2" s="40"/>
      <c r="RYA2" s="40"/>
      <c r="RYB2" s="40"/>
      <c r="RYC2" s="40"/>
      <c r="RYD2" s="40"/>
      <c r="RYE2" s="40"/>
      <c r="RYF2" s="40"/>
      <c r="RYG2" s="40"/>
      <c r="RYH2" s="40"/>
      <c r="RYI2" s="40"/>
      <c r="RYJ2" s="40"/>
      <c r="RYK2" s="40"/>
      <c r="RYL2" s="40"/>
      <c r="RYM2" s="40"/>
      <c r="RYN2" s="40"/>
      <c r="RYO2" s="40"/>
      <c r="RYP2" s="40"/>
      <c r="RYQ2" s="40"/>
      <c r="RYR2" s="40"/>
      <c r="RYS2" s="40"/>
      <c r="RYT2" s="40"/>
      <c r="RYU2" s="40"/>
      <c r="RYV2" s="40"/>
      <c r="RYW2" s="40"/>
      <c r="RYX2" s="40"/>
      <c r="RYY2" s="40"/>
      <c r="RYZ2" s="40"/>
      <c r="RZA2" s="40"/>
      <c r="RZB2" s="40"/>
      <c r="RZC2" s="40"/>
      <c r="RZD2" s="40"/>
      <c r="RZE2" s="40"/>
      <c r="RZF2" s="40"/>
      <c r="RZG2" s="40"/>
      <c r="RZH2" s="40"/>
      <c r="RZI2" s="40"/>
      <c r="RZJ2" s="40"/>
      <c r="RZK2" s="40"/>
      <c r="RZL2" s="40"/>
      <c r="RZM2" s="40"/>
      <c r="RZN2" s="40"/>
      <c r="RZO2" s="40"/>
      <c r="RZP2" s="40"/>
      <c r="RZQ2" s="40"/>
      <c r="RZR2" s="40"/>
      <c r="RZS2" s="40"/>
      <c r="RZT2" s="40"/>
      <c r="RZU2" s="40"/>
      <c r="RZV2" s="40"/>
      <c r="RZW2" s="40"/>
      <c r="RZX2" s="40"/>
      <c r="RZY2" s="40"/>
      <c r="RZZ2" s="40"/>
      <c r="SAA2" s="40"/>
      <c r="SAB2" s="40"/>
      <c r="SAC2" s="40"/>
      <c r="SAD2" s="40"/>
      <c r="SAE2" s="40"/>
      <c r="SAF2" s="40"/>
      <c r="SAG2" s="40"/>
      <c r="SAH2" s="40"/>
      <c r="SAI2" s="40"/>
      <c r="SAJ2" s="40"/>
      <c r="SAK2" s="40"/>
      <c r="SAL2" s="40"/>
      <c r="SAM2" s="40"/>
      <c r="SAN2" s="40"/>
      <c r="SAO2" s="40"/>
      <c r="SAP2" s="40"/>
      <c r="SAQ2" s="40"/>
      <c r="SAR2" s="40"/>
      <c r="SAS2" s="40"/>
      <c r="SAT2" s="40"/>
      <c r="SAU2" s="40"/>
      <c r="SAV2" s="40"/>
      <c r="SAW2" s="40"/>
      <c r="SAX2" s="40"/>
      <c r="SAY2" s="40"/>
      <c r="SAZ2" s="40"/>
      <c r="SBA2" s="40"/>
      <c r="SBB2" s="40"/>
      <c r="SBC2" s="40"/>
      <c r="SBD2" s="40"/>
      <c r="SBE2" s="40"/>
      <c r="SBF2" s="40"/>
      <c r="SBG2" s="40"/>
      <c r="SBH2" s="40"/>
      <c r="SBI2" s="40"/>
      <c r="SBJ2" s="40"/>
      <c r="SBK2" s="40"/>
      <c r="SBL2" s="40"/>
      <c r="SBM2" s="40"/>
      <c r="SBN2" s="40"/>
      <c r="SBO2" s="40"/>
      <c r="SBP2" s="40"/>
      <c r="SBQ2" s="40"/>
      <c r="SBR2" s="40"/>
      <c r="SBS2" s="40"/>
      <c r="SBT2" s="40"/>
      <c r="SBU2" s="40"/>
      <c r="SBV2" s="40"/>
      <c r="SBW2" s="40"/>
      <c r="SBX2" s="40"/>
      <c r="SBY2" s="40"/>
      <c r="SBZ2" s="40"/>
      <c r="SCA2" s="40"/>
      <c r="SCB2" s="40"/>
      <c r="SCC2" s="40"/>
      <c r="SCD2" s="40"/>
      <c r="SCE2" s="40"/>
      <c r="SCF2" s="40"/>
      <c r="SCG2" s="40"/>
      <c r="SCH2" s="40"/>
      <c r="SCI2" s="40"/>
      <c r="SCJ2" s="40"/>
      <c r="SCK2" s="40"/>
      <c r="SCL2" s="40"/>
      <c r="SCM2" s="40"/>
      <c r="SCN2" s="40"/>
      <c r="SCO2" s="40"/>
      <c r="SCP2" s="40"/>
      <c r="SCQ2" s="40"/>
      <c r="SCR2" s="40"/>
      <c r="SCS2" s="40"/>
      <c r="SCT2" s="40"/>
      <c r="SCU2" s="40"/>
      <c r="SCV2" s="40"/>
      <c r="SCW2" s="40"/>
      <c r="SCX2" s="40"/>
      <c r="SCY2" s="40"/>
      <c r="SCZ2" s="40"/>
      <c r="SDA2" s="40"/>
      <c r="SDB2" s="40"/>
      <c r="SDC2" s="40"/>
      <c r="SDD2" s="40"/>
      <c r="SDE2" s="40"/>
      <c r="SDF2" s="40"/>
      <c r="SDG2" s="40"/>
      <c r="SDH2" s="40"/>
      <c r="SDI2" s="40"/>
      <c r="SDJ2" s="40"/>
      <c r="SDK2" s="40"/>
      <c r="SDL2" s="40"/>
      <c r="SDM2" s="40"/>
      <c r="SDN2" s="40"/>
      <c r="SDO2" s="40"/>
      <c r="SDP2" s="40"/>
      <c r="SDQ2" s="40"/>
      <c r="SDR2" s="40"/>
      <c r="SDS2" s="40"/>
      <c r="SDT2" s="40"/>
      <c r="SDU2" s="40"/>
      <c r="SDV2" s="40"/>
      <c r="SDW2" s="40"/>
      <c r="SDX2" s="40"/>
      <c r="SDY2" s="40"/>
      <c r="SDZ2" s="40"/>
      <c r="SEA2" s="40"/>
      <c r="SEB2" s="40"/>
      <c r="SEC2" s="40"/>
      <c r="SED2" s="40"/>
      <c r="SEE2" s="40"/>
      <c r="SEF2" s="40"/>
      <c r="SEG2" s="40"/>
      <c r="SEH2" s="40"/>
      <c r="SEI2" s="40"/>
      <c r="SEJ2" s="40"/>
      <c r="SEK2" s="40"/>
      <c r="SEL2" s="40"/>
      <c r="SEM2" s="40"/>
      <c r="SEN2" s="40"/>
      <c r="SEO2" s="40"/>
      <c r="SEP2" s="40"/>
      <c r="SEQ2" s="40"/>
      <c r="SER2" s="40"/>
      <c r="SES2" s="40"/>
      <c r="SET2" s="40"/>
      <c r="SEU2" s="40"/>
      <c r="SEV2" s="40"/>
      <c r="SEW2" s="40"/>
      <c r="SEX2" s="40"/>
      <c r="SEY2" s="40"/>
      <c r="SEZ2" s="40"/>
      <c r="SFA2" s="40"/>
      <c r="SFB2" s="40"/>
      <c r="SFC2" s="40"/>
      <c r="SFD2" s="40"/>
      <c r="SFE2" s="40"/>
      <c r="SFF2" s="40"/>
      <c r="SFG2" s="40"/>
      <c r="SFH2" s="40"/>
      <c r="SFI2" s="40"/>
      <c r="SFJ2" s="40"/>
      <c r="SFK2" s="40"/>
      <c r="SFL2" s="40"/>
      <c r="SFM2" s="40"/>
      <c r="SFN2" s="40"/>
      <c r="SFO2" s="40"/>
      <c r="SFP2" s="40"/>
      <c r="SFQ2" s="40"/>
      <c r="SFR2" s="40"/>
      <c r="SFS2" s="40"/>
      <c r="SFT2" s="40"/>
      <c r="SFU2" s="40"/>
      <c r="SFV2" s="40"/>
      <c r="SFW2" s="40"/>
      <c r="SFX2" s="40"/>
      <c r="SFY2" s="40"/>
      <c r="SFZ2" s="40"/>
      <c r="SGA2" s="40"/>
      <c r="SGB2" s="40"/>
      <c r="SGC2" s="40"/>
      <c r="SGD2" s="40"/>
      <c r="SGE2" s="40"/>
      <c r="SGF2" s="40"/>
      <c r="SGG2" s="40"/>
      <c r="SGH2" s="40"/>
      <c r="SGI2" s="40"/>
      <c r="SGJ2" s="40"/>
      <c r="SGK2" s="40"/>
      <c r="SGL2" s="40"/>
      <c r="SGM2" s="40"/>
      <c r="SGN2" s="40"/>
      <c r="SGO2" s="40"/>
      <c r="SGP2" s="40"/>
      <c r="SGQ2" s="40"/>
      <c r="SGR2" s="40"/>
      <c r="SGS2" s="40"/>
      <c r="SGT2" s="40"/>
      <c r="SGU2" s="40"/>
      <c r="SGV2" s="40"/>
      <c r="SGW2" s="40"/>
      <c r="SGX2" s="40"/>
      <c r="SGY2" s="40"/>
      <c r="SGZ2" s="40"/>
      <c r="SHA2" s="40"/>
      <c r="SHB2" s="40"/>
      <c r="SHC2" s="40"/>
      <c r="SHD2" s="40"/>
      <c r="SHE2" s="40"/>
      <c r="SHF2" s="40"/>
      <c r="SHG2" s="40"/>
      <c r="SHH2" s="40"/>
      <c r="SHI2" s="40"/>
      <c r="SHJ2" s="40"/>
      <c r="SHK2" s="40"/>
      <c r="SHL2" s="40"/>
      <c r="SHM2" s="40"/>
      <c r="SHN2" s="40"/>
      <c r="SHO2" s="40"/>
      <c r="SHP2" s="40"/>
      <c r="SHQ2" s="40"/>
      <c r="SHR2" s="40"/>
      <c r="SHS2" s="40"/>
      <c r="SHT2" s="40"/>
      <c r="SHU2" s="40"/>
      <c r="SHV2" s="40"/>
      <c r="SHW2" s="40"/>
      <c r="SHX2" s="40"/>
      <c r="SHY2" s="40"/>
      <c r="SHZ2" s="40"/>
      <c r="SIA2" s="40"/>
      <c r="SIB2" s="40"/>
      <c r="SIC2" s="40"/>
      <c r="SID2" s="40"/>
      <c r="SIE2" s="40"/>
      <c r="SIF2" s="40"/>
      <c r="SIG2" s="40"/>
      <c r="SIH2" s="40"/>
      <c r="SII2" s="40"/>
      <c r="SIJ2" s="40"/>
      <c r="SIK2" s="40"/>
      <c r="SIL2" s="40"/>
      <c r="SIM2" s="40"/>
      <c r="SIN2" s="40"/>
      <c r="SIO2" s="40"/>
      <c r="SIP2" s="40"/>
      <c r="SIQ2" s="40"/>
      <c r="SIR2" s="40"/>
      <c r="SIS2" s="40"/>
      <c r="SIT2" s="40"/>
      <c r="SIU2" s="40"/>
      <c r="SIV2" s="40"/>
      <c r="SIW2" s="40"/>
      <c r="SIX2" s="40"/>
      <c r="SIY2" s="40"/>
      <c r="SIZ2" s="40"/>
      <c r="SJA2" s="40"/>
      <c r="SJB2" s="40"/>
      <c r="SJC2" s="40"/>
      <c r="SJD2" s="40"/>
      <c r="SJE2" s="40"/>
      <c r="SJF2" s="40"/>
      <c r="SJG2" s="40"/>
      <c r="SJH2" s="40"/>
      <c r="SJI2" s="40"/>
      <c r="SJJ2" s="40"/>
      <c r="SJK2" s="40"/>
      <c r="SJL2" s="40"/>
      <c r="SJM2" s="40"/>
      <c r="SJN2" s="40"/>
      <c r="SJO2" s="40"/>
      <c r="SJP2" s="40"/>
      <c r="SJQ2" s="40"/>
      <c r="SJR2" s="40"/>
      <c r="SJS2" s="40"/>
      <c r="SJT2" s="40"/>
      <c r="SJU2" s="40"/>
      <c r="SJV2" s="40"/>
      <c r="SJW2" s="40"/>
      <c r="SJX2" s="40"/>
      <c r="SJY2" s="40"/>
      <c r="SJZ2" s="40"/>
      <c r="SKA2" s="40"/>
      <c r="SKB2" s="40"/>
      <c r="SKC2" s="40"/>
      <c r="SKD2" s="40"/>
      <c r="SKE2" s="40"/>
      <c r="SKF2" s="40"/>
      <c r="SKG2" s="40"/>
      <c r="SKH2" s="40"/>
      <c r="SKI2" s="40"/>
      <c r="SKJ2" s="40"/>
      <c r="SKK2" s="40"/>
      <c r="SKL2" s="40"/>
      <c r="SKM2" s="40"/>
      <c r="SKN2" s="40"/>
      <c r="SKO2" s="40"/>
      <c r="SKP2" s="40"/>
      <c r="SKQ2" s="40"/>
      <c r="SKR2" s="40"/>
      <c r="SKS2" s="40"/>
      <c r="SKT2" s="40"/>
      <c r="SKU2" s="40"/>
      <c r="SKV2" s="40"/>
      <c r="SKW2" s="40"/>
      <c r="SKX2" s="40"/>
      <c r="SKY2" s="40"/>
      <c r="SKZ2" s="40"/>
      <c r="SLA2" s="40"/>
      <c r="SLB2" s="40"/>
      <c r="SLC2" s="40"/>
      <c r="SLD2" s="40"/>
      <c r="SLE2" s="40"/>
      <c r="SLF2" s="40"/>
      <c r="SLG2" s="40"/>
      <c r="SLH2" s="40"/>
      <c r="SLI2" s="40"/>
      <c r="SLJ2" s="40"/>
      <c r="SLK2" s="40"/>
      <c r="SLL2" s="40"/>
      <c r="SLM2" s="40"/>
      <c r="SLN2" s="40"/>
      <c r="SLO2" s="40"/>
      <c r="SLP2" s="40"/>
      <c r="SLQ2" s="40"/>
      <c r="SLR2" s="40"/>
      <c r="SLS2" s="40"/>
      <c r="SLT2" s="40"/>
      <c r="SLU2" s="40"/>
      <c r="SLV2" s="40"/>
      <c r="SLW2" s="40"/>
      <c r="SLX2" s="40"/>
      <c r="SLY2" s="40"/>
      <c r="SLZ2" s="40"/>
      <c r="SMA2" s="40"/>
      <c r="SMB2" s="40"/>
      <c r="SMC2" s="40"/>
      <c r="SMD2" s="40"/>
      <c r="SME2" s="40"/>
      <c r="SMF2" s="40"/>
      <c r="SMG2" s="40"/>
      <c r="SMH2" s="40"/>
      <c r="SMI2" s="40"/>
      <c r="SMJ2" s="40"/>
      <c r="SMK2" s="40"/>
      <c r="SML2" s="40"/>
      <c r="SMM2" s="40"/>
      <c r="SMN2" s="40"/>
      <c r="SMO2" s="40"/>
      <c r="SMP2" s="40"/>
      <c r="SMQ2" s="40"/>
      <c r="SMR2" s="40"/>
      <c r="SMS2" s="40"/>
      <c r="SMT2" s="40"/>
      <c r="SMU2" s="40"/>
      <c r="SMV2" s="40"/>
      <c r="SMW2" s="40"/>
      <c r="SMX2" s="40"/>
      <c r="SMY2" s="40"/>
      <c r="SMZ2" s="40"/>
      <c r="SNA2" s="40"/>
      <c r="SNB2" s="40"/>
      <c r="SNC2" s="40"/>
      <c r="SND2" s="40"/>
      <c r="SNE2" s="40"/>
      <c r="SNF2" s="40"/>
      <c r="SNG2" s="40"/>
      <c r="SNH2" s="40"/>
      <c r="SNI2" s="40"/>
      <c r="SNJ2" s="40"/>
      <c r="SNK2" s="40"/>
      <c r="SNL2" s="40"/>
      <c r="SNM2" s="40"/>
      <c r="SNN2" s="40"/>
      <c r="SNO2" s="40"/>
      <c r="SNP2" s="40"/>
      <c r="SNQ2" s="40"/>
      <c r="SNR2" s="40"/>
      <c r="SNS2" s="40"/>
      <c r="SNT2" s="40"/>
      <c r="SNU2" s="40"/>
      <c r="SNV2" s="40"/>
      <c r="SNW2" s="40"/>
      <c r="SNX2" s="40"/>
      <c r="SNY2" s="40"/>
      <c r="SNZ2" s="40"/>
      <c r="SOA2" s="40"/>
      <c r="SOB2" s="40"/>
      <c r="SOC2" s="40"/>
      <c r="SOD2" s="40"/>
      <c r="SOE2" s="40"/>
      <c r="SOF2" s="40"/>
      <c r="SOG2" s="40"/>
      <c r="SOH2" s="40"/>
      <c r="SOI2" s="40"/>
      <c r="SOJ2" s="40"/>
      <c r="SOK2" s="40"/>
      <c r="SOL2" s="40"/>
      <c r="SOM2" s="40"/>
      <c r="SON2" s="40"/>
      <c r="SOO2" s="40"/>
      <c r="SOP2" s="40"/>
      <c r="SOQ2" s="40"/>
      <c r="SOR2" s="40"/>
      <c r="SOS2" s="40"/>
      <c r="SOT2" s="40"/>
      <c r="SOU2" s="40"/>
      <c r="SOV2" s="40"/>
      <c r="SOW2" s="40"/>
      <c r="SOX2" s="40"/>
      <c r="SOY2" s="40"/>
      <c r="SOZ2" s="40"/>
      <c r="SPA2" s="40"/>
      <c r="SPB2" s="40"/>
      <c r="SPC2" s="40"/>
      <c r="SPD2" s="40"/>
      <c r="SPE2" s="40"/>
      <c r="SPF2" s="40"/>
      <c r="SPG2" s="40"/>
      <c r="SPH2" s="40"/>
      <c r="SPI2" s="40"/>
      <c r="SPJ2" s="40"/>
      <c r="SPK2" s="40"/>
      <c r="SPL2" s="40"/>
      <c r="SPM2" s="40"/>
      <c r="SPN2" s="40"/>
      <c r="SPO2" s="40"/>
      <c r="SPP2" s="40"/>
      <c r="SPQ2" s="40"/>
      <c r="SPR2" s="40"/>
      <c r="SPS2" s="40"/>
      <c r="SPT2" s="40"/>
      <c r="SPU2" s="40"/>
      <c r="SPV2" s="40"/>
      <c r="SPW2" s="40"/>
      <c r="SPX2" s="40"/>
      <c r="SPY2" s="40"/>
      <c r="SPZ2" s="40"/>
      <c r="SQA2" s="40"/>
      <c r="SQB2" s="40"/>
      <c r="SQC2" s="40"/>
      <c r="SQD2" s="40"/>
      <c r="SQE2" s="40"/>
      <c r="SQF2" s="40"/>
      <c r="SQG2" s="40"/>
      <c r="SQH2" s="40"/>
      <c r="SQI2" s="40"/>
      <c r="SQJ2" s="40"/>
      <c r="SQK2" s="40"/>
      <c r="SQL2" s="40"/>
      <c r="SQM2" s="40"/>
      <c r="SQN2" s="40"/>
      <c r="SQO2" s="40"/>
      <c r="SQP2" s="40"/>
      <c r="SQQ2" s="40"/>
      <c r="SQR2" s="40"/>
      <c r="SQS2" s="40"/>
      <c r="SQT2" s="40"/>
      <c r="SQU2" s="40"/>
      <c r="SQV2" s="40"/>
      <c r="SQW2" s="40"/>
      <c r="SQX2" s="40"/>
      <c r="SQY2" s="40"/>
      <c r="SQZ2" s="40"/>
      <c r="SRA2" s="40"/>
      <c r="SRB2" s="40"/>
      <c r="SRC2" s="40"/>
      <c r="SRD2" s="40"/>
      <c r="SRE2" s="40"/>
      <c r="SRF2" s="40"/>
      <c r="SRG2" s="40"/>
      <c r="SRH2" s="40"/>
      <c r="SRI2" s="40"/>
      <c r="SRJ2" s="40"/>
      <c r="SRK2" s="40"/>
      <c r="SRL2" s="40"/>
      <c r="SRM2" s="40"/>
      <c r="SRN2" s="40"/>
      <c r="SRO2" s="40"/>
      <c r="SRP2" s="40"/>
      <c r="SRQ2" s="40"/>
      <c r="SRR2" s="40"/>
      <c r="SRS2" s="40"/>
      <c r="SRT2" s="40"/>
      <c r="SRU2" s="40"/>
      <c r="SRV2" s="40"/>
      <c r="SRW2" s="40"/>
      <c r="SRX2" s="40"/>
      <c r="SRY2" s="40"/>
      <c r="SRZ2" s="40"/>
      <c r="SSA2" s="40"/>
      <c r="SSB2" s="40"/>
      <c r="SSC2" s="40"/>
      <c r="SSD2" s="40"/>
      <c r="SSE2" s="40"/>
      <c r="SSF2" s="40"/>
      <c r="SSG2" s="40"/>
      <c r="SSH2" s="40"/>
      <c r="SSI2" s="40"/>
      <c r="SSJ2" s="40"/>
      <c r="SSK2" s="40"/>
      <c r="SSL2" s="40"/>
      <c r="SSM2" s="40"/>
      <c r="SSN2" s="40"/>
      <c r="SSO2" s="40"/>
      <c r="SSP2" s="40"/>
      <c r="SSQ2" s="40"/>
      <c r="SSR2" s="40"/>
      <c r="SSS2" s="40"/>
      <c r="SST2" s="40"/>
      <c r="SSU2" s="40"/>
      <c r="SSV2" s="40"/>
      <c r="SSW2" s="40"/>
      <c r="SSX2" s="40"/>
      <c r="SSY2" s="40"/>
      <c r="SSZ2" s="40"/>
      <c r="STA2" s="40"/>
      <c r="STB2" s="40"/>
      <c r="STC2" s="40"/>
      <c r="STD2" s="40"/>
      <c r="STE2" s="40"/>
      <c r="STF2" s="40"/>
      <c r="STG2" s="40"/>
      <c r="STH2" s="40"/>
      <c r="STI2" s="40"/>
      <c r="STJ2" s="40"/>
      <c r="STK2" s="40"/>
      <c r="STL2" s="40"/>
      <c r="STM2" s="40"/>
      <c r="STN2" s="40"/>
      <c r="STO2" s="40"/>
      <c r="STP2" s="40"/>
      <c r="STQ2" s="40"/>
      <c r="STR2" s="40"/>
      <c r="STS2" s="40"/>
      <c r="STT2" s="40"/>
      <c r="STU2" s="40"/>
      <c r="STV2" s="40"/>
      <c r="STW2" s="40"/>
      <c r="STX2" s="40"/>
      <c r="STY2" s="40"/>
      <c r="STZ2" s="40"/>
      <c r="SUA2" s="40"/>
      <c r="SUB2" s="40"/>
      <c r="SUC2" s="40"/>
      <c r="SUD2" s="40"/>
      <c r="SUE2" s="40"/>
      <c r="SUF2" s="40"/>
      <c r="SUG2" s="40"/>
      <c r="SUH2" s="40"/>
      <c r="SUI2" s="40"/>
      <c r="SUJ2" s="40"/>
      <c r="SUK2" s="40"/>
      <c r="SUL2" s="40"/>
      <c r="SUM2" s="40"/>
      <c r="SUN2" s="40"/>
      <c r="SUO2" s="40"/>
      <c r="SUP2" s="40"/>
      <c r="SUQ2" s="40"/>
      <c r="SUR2" s="40"/>
      <c r="SUS2" s="40"/>
      <c r="SUT2" s="40"/>
      <c r="SUU2" s="40"/>
      <c r="SUV2" s="40"/>
      <c r="SUW2" s="40"/>
      <c r="SUX2" s="40"/>
      <c r="SUY2" s="40"/>
      <c r="SUZ2" s="40"/>
      <c r="SVA2" s="40"/>
      <c r="SVB2" s="40"/>
      <c r="SVC2" s="40"/>
      <c r="SVD2" s="40"/>
      <c r="SVE2" s="40"/>
      <c r="SVF2" s="40"/>
      <c r="SVG2" s="40"/>
      <c r="SVH2" s="40"/>
      <c r="SVI2" s="40"/>
      <c r="SVJ2" s="40"/>
      <c r="SVK2" s="40"/>
      <c r="SVL2" s="40"/>
      <c r="SVM2" s="40"/>
      <c r="SVN2" s="40"/>
      <c r="SVO2" s="40"/>
      <c r="SVP2" s="40"/>
      <c r="SVQ2" s="40"/>
      <c r="SVR2" s="40"/>
      <c r="SVS2" s="40"/>
      <c r="SVT2" s="40"/>
      <c r="SVU2" s="40"/>
      <c r="SVV2" s="40"/>
      <c r="SVW2" s="40"/>
      <c r="SVX2" s="40"/>
      <c r="SVY2" s="40"/>
      <c r="SVZ2" s="40"/>
      <c r="SWA2" s="40"/>
      <c r="SWB2" s="40"/>
      <c r="SWC2" s="40"/>
      <c r="SWD2" s="40"/>
      <c r="SWE2" s="40"/>
      <c r="SWF2" s="40"/>
      <c r="SWG2" s="40"/>
      <c r="SWH2" s="40"/>
      <c r="SWI2" s="40"/>
      <c r="SWJ2" s="40"/>
      <c r="SWK2" s="40"/>
      <c r="SWL2" s="40"/>
      <c r="SWM2" s="40"/>
      <c r="SWN2" s="40"/>
      <c r="SWO2" s="40"/>
      <c r="SWP2" s="40"/>
      <c r="SWQ2" s="40"/>
      <c r="SWR2" s="40"/>
      <c r="SWS2" s="40"/>
      <c r="SWT2" s="40"/>
      <c r="SWU2" s="40"/>
      <c r="SWV2" s="40"/>
      <c r="SWW2" s="40"/>
      <c r="SWX2" s="40"/>
      <c r="SWY2" s="40"/>
      <c r="SWZ2" s="40"/>
      <c r="SXA2" s="40"/>
      <c r="SXB2" s="40"/>
      <c r="SXC2" s="40"/>
      <c r="SXD2" s="40"/>
      <c r="SXE2" s="40"/>
      <c r="SXF2" s="40"/>
      <c r="SXG2" s="40"/>
      <c r="SXH2" s="40"/>
      <c r="SXI2" s="40"/>
      <c r="SXJ2" s="40"/>
      <c r="SXK2" s="40"/>
      <c r="SXL2" s="40"/>
      <c r="SXM2" s="40"/>
      <c r="SXN2" s="40"/>
      <c r="SXO2" s="40"/>
      <c r="SXP2" s="40"/>
      <c r="SXQ2" s="40"/>
      <c r="SXR2" s="40"/>
      <c r="SXS2" s="40"/>
      <c r="SXT2" s="40"/>
      <c r="SXU2" s="40"/>
      <c r="SXV2" s="40"/>
      <c r="SXW2" s="40"/>
      <c r="SXX2" s="40"/>
      <c r="SXY2" s="40"/>
      <c r="SXZ2" s="40"/>
      <c r="SYA2" s="40"/>
      <c r="SYB2" s="40"/>
      <c r="SYC2" s="40"/>
      <c r="SYD2" s="40"/>
      <c r="SYE2" s="40"/>
      <c r="SYF2" s="40"/>
      <c r="SYG2" s="40"/>
      <c r="SYH2" s="40"/>
      <c r="SYI2" s="40"/>
      <c r="SYJ2" s="40"/>
      <c r="SYK2" s="40"/>
      <c r="SYL2" s="40"/>
      <c r="SYM2" s="40"/>
      <c r="SYN2" s="40"/>
      <c r="SYO2" s="40"/>
      <c r="SYP2" s="40"/>
      <c r="SYQ2" s="40"/>
      <c r="SYR2" s="40"/>
      <c r="SYS2" s="40"/>
      <c r="SYT2" s="40"/>
      <c r="SYU2" s="40"/>
      <c r="SYV2" s="40"/>
      <c r="SYW2" s="40"/>
      <c r="SYX2" s="40"/>
      <c r="SYY2" s="40"/>
      <c r="SYZ2" s="40"/>
      <c r="SZA2" s="40"/>
      <c r="SZB2" s="40"/>
      <c r="SZC2" s="40"/>
      <c r="SZD2" s="40"/>
      <c r="SZE2" s="40"/>
      <c r="SZF2" s="40"/>
      <c r="SZG2" s="40"/>
      <c r="SZH2" s="40"/>
      <c r="SZI2" s="40"/>
      <c r="SZJ2" s="40"/>
      <c r="SZK2" s="40"/>
      <c r="SZL2" s="40"/>
      <c r="SZM2" s="40"/>
      <c r="SZN2" s="40"/>
      <c r="SZO2" s="40"/>
      <c r="SZP2" s="40"/>
      <c r="SZQ2" s="40"/>
      <c r="SZR2" s="40"/>
      <c r="SZS2" s="40"/>
      <c r="SZT2" s="40"/>
      <c r="SZU2" s="40"/>
      <c r="SZV2" s="40"/>
      <c r="SZW2" s="40"/>
      <c r="SZX2" s="40"/>
      <c r="SZY2" s="40"/>
      <c r="SZZ2" s="40"/>
      <c r="TAA2" s="40"/>
      <c r="TAB2" s="40"/>
      <c r="TAC2" s="40"/>
      <c r="TAD2" s="40"/>
      <c r="TAE2" s="40"/>
      <c r="TAF2" s="40"/>
      <c r="TAG2" s="40"/>
      <c r="TAH2" s="40"/>
      <c r="TAI2" s="40"/>
      <c r="TAJ2" s="40"/>
      <c r="TAK2" s="40"/>
      <c r="TAL2" s="40"/>
      <c r="TAM2" s="40"/>
      <c r="TAN2" s="40"/>
      <c r="TAO2" s="40"/>
      <c r="TAP2" s="40"/>
      <c r="TAQ2" s="40"/>
      <c r="TAR2" s="40"/>
      <c r="TAS2" s="40"/>
      <c r="TAT2" s="40"/>
      <c r="TAU2" s="40"/>
      <c r="TAV2" s="40"/>
      <c r="TAW2" s="40"/>
      <c r="TAX2" s="40"/>
      <c r="TAY2" s="40"/>
      <c r="TAZ2" s="40"/>
      <c r="TBA2" s="40"/>
      <c r="TBB2" s="40"/>
      <c r="TBC2" s="40"/>
      <c r="TBD2" s="40"/>
      <c r="TBE2" s="40"/>
      <c r="TBF2" s="40"/>
      <c r="TBG2" s="40"/>
      <c r="TBH2" s="40"/>
      <c r="TBI2" s="40"/>
      <c r="TBJ2" s="40"/>
      <c r="TBK2" s="40"/>
      <c r="TBL2" s="40"/>
      <c r="TBM2" s="40"/>
      <c r="TBN2" s="40"/>
      <c r="TBO2" s="40"/>
      <c r="TBP2" s="40"/>
      <c r="TBQ2" s="40"/>
      <c r="TBR2" s="40"/>
      <c r="TBS2" s="40"/>
      <c r="TBT2" s="40"/>
      <c r="TBU2" s="40"/>
      <c r="TBV2" s="40"/>
      <c r="TBW2" s="40"/>
      <c r="TBX2" s="40"/>
      <c r="TBY2" s="40"/>
      <c r="TBZ2" s="40"/>
      <c r="TCA2" s="40"/>
      <c r="TCB2" s="40"/>
      <c r="TCC2" s="40"/>
      <c r="TCD2" s="40"/>
      <c r="TCE2" s="40"/>
      <c r="TCF2" s="40"/>
      <c r="TCG2" s="40"/>
      <c r="TCH2" s="40"/>
      <c r="TCI2" s="40"/>
      <c r="TCJ2" s="40"/>
      <c r="TCK2" s="40"/>
      <c r="TCL2" s="40"/>
      <c r="TCM2" s="40"/>
      <c r="TCN2" s="40"/>
      <c r="TCO2" s="40"/>
      <c r="TCP2" s="40"/>
      <c r="TCQ2" s="40"/>
      <c r="TCR2" s="40"/>
      <c r="TCS2" s="40"/>
      <c r="TCT2" s="40"/>
      <c r="TCU2" s="40"/>
      <c r="TCV2" s="40"/>
      <c r="TCW2" s="40"/>
      <c r="TCX2" s="40"/>
      <c r="TCY2" s="40"/>
      <c r="TCZ2" s="40"/>
      <c r="TDA2" s="40"/>
      <c r="TDB2" s="40"/>
      <c r="TDC2" s="40"/>
      <c r="TDD2" s="40"/>
      <c r="TDE2" s="40"/>
      <c r="TDF2" s="40"/>
      <c r="TDG2" s="40"/>
      <c r="TDH2" s="40"/>
      <c r="TDI2" s="40"/>
      <c r="TDJ2" s="40"/>
      <c r="TDK2" s="40"/>
      <c r="TDL2" s="40"/>
      <c r="TDM2" s="40"/>
      <c r="TDN2" s="40"/>
      <c r="TDO2" s="40"/>
      <c r="TDP2" s="40"/>
      <c r="TDQ2" s="40"/>
      <c r="TDR2" s="40"/>
      <c r="TDS2" s="40"/>
      <c r="TDT2" s="40"/>
      <c r="TDU2" s="40"/>
      <c r="TDV2" s="40"/>
      <c r="TDW2" s="40"/>
      <c r="TDX2" s="40"/>
      <c r="TDY2" s="40"/>
      <c r="TDZ2" s="40"/>
      <c r="TEA2" s="40"/>
      <c r="TEB2" s="40"/>
      <c r="TEC2" s="40"/>
      <c r="TED2" s="40"/>
      <c r="TEE2" s="40"/>
      <c r="TEF2" s="40"/>
      <c r="TEG2" s="40"/>
      <c r="TEH2" s="40"/>
      <c r="TEI2" s="40"/>
      <c r="TEJ2" s="40"/>
      <c r="TEK2" s="40"/>
      <c r="TEL2" s="40"/>
      <c r="TEM2" s="40"/>
      <c r="TEN2" s="40"/>
      <c r="TEO2" s="40"/>
      <c r="TEP2" s="40"/>
      <c r="TEQ2" s="40"/>
      <c r="TER2" s="40"/>
      <c r="TES2" s="40"/>
      <c r="TET2" s="40"/>
      <c r="TEU2" s="40"/>
      <c r="TEV2" s="40"/>
      <c r="TEW2" s="40"/>
      <c r="TEX2" s="40"/>
      <c r="TEY2" s="40"/>
      <c r="TEZ2" s="40"/>
      <c r="TFA2" s="40"/>
      <c r="TFB2" s="40"/>
      <c r="TFC2" s="40"/>
      <c r="TFD2" s="40"/>
      <c r="TFE2" s="40"/>
      <c r="TFF2" s="40"/>
      <c r="TFG2" s="40"/>
      <c r="TFH2" s="40"/>
      <c r="TFI2" s="40"/>
      <c r="TFJ2" s="40"/>
      <c r="TFK2" s="40"/>
      <c r="TFL2" s="40"/>
      <c r="TFM2" s="40"/>
      <c r="TFN2" s="40"/>
      <c r="TFO2" s="40"/>
      <c r="TFP2" s="40"/>
      <c r="TFQ2" s="40"/>
      <c r="TFR2" s="40"/>
      <c r="TFS2" s="40"/>
      <c r="TFT2" s="40"/>
      <c r="TFU2" s="40"/>
      <c r="TFV2" s="40"/>
      <c r="TFW2" s="40"/>
      <c r="TFX2" s="40"/>
      <c r="TFY2" s="40"/>
      <c r="TFZ2" s="40"/>
      <c r="TGA2" s="40"/>
      <c r="TGB2" s="40"/>
      <c r="TGC2" s="40"/>
      <c r="TGD2" s="40"/>
      <c r="TGE2" s="40"/>
      <c r="TGF2" s="40"/>
      <c r="TGG2" s="40"/>
      <c r="TGH2" s="40"/>
      <c r="TGI2" s="40"/>
      <c r="TGJ2" s="40"/>
      <c r="TGK2" s="40"/>
      <c r="TGL2" s="40"/>
      <c r="TGM2" s="40"/>
      <c r="TGN2" s="40"/>
      <c r="TGO2" s="40"/>
      <c r="TGP2" s="40"/>
      <c r="TGQ2" s="40"/>
      <c r="TGR2" s="40"/>
      <c r="TGS2" s="40"/>
      <c r="TGT2" s="40"/>
      <c r="TGU2" s="40"/>
      <c r="TGV2" s="40"/>
      <c r="TGW2" s="40"/>
      <c r="TGX2" s="40"/>
      <c r="TGY2" s="40"/>
      <c r="TGZ2" s="40"/>
      <c r="THA2" s="40"/>
      <c r="THB2" s="40"/>
      <c r="THC2" s="40"/>
      <c r="THD2" s="40"/>
      <c r="THE2" s="40"/>
      <c r="THF2" s="40"/>
      <c r="THG2" s="40"/>
      <c r="THH2" s="40"/>
      <c r="THI2" s="40"/>
      <c r="THJ2" s="40"/>
      <c r="THK2" s="40"/>
      <c r="THL2" s="40"/>
      <c r="THM2" s="40"/>
      <c r="THN2" s="40"/>
      <c r="THO2" s="40"/>
      <c r="THP2" s="40"/>
      <c r="THQ2" s="40"/>
      <c r="THR2" s="40"/>
      <c r="THS2" s="40"/>
      <c r="THT2" s="40"/>
      <c r="THU2" s="40"/>
      <c r="THV2" s="40"/>
      <c r="THW2" s="40"/>
      <c r="THX2" s="40"/>
      <c r="THY2" s="40"/>
      <c r="THZ2" s="40"/>
      <c r="TIA2" s="40"/>
      <c r="TIB2" s="40"/>
      <c r="TIC2" s="40"/>
      <c r="TID2" s="40"/>
      <c r="TIE2" s="40"/>
      <c r="TIF2" s="40"/>
      <c r="TIG2" s="40"/>
      <c r="TIH2" s="40"/>
      <c r="TII2" s="40"/>
      <c r="TIJ2" s="40"/>
      <c r="TIK2" s="40"/>
      <c r="TIL2" s="40"/>
      <c r="TIM2" s="40"/>
      <c r="TIN2" s="40"/>
      <c r="TIO2" s="40"/>
      <c r="TIP2" s="40"/>
      <c r="TIQ2" s="40"/>
      <c r="TIR2" s="40"/>
      <c r="TIS2" s="40"/>
      <c r="TIT2" s="40"/>
      <c r="TIU2" s="40"/>
      <c r="TIV2" s="40"/>
      <c r="TIW2" s="40"/>
      <c r="TIX2" s="40"/>
      <c r="TIY2" s="40"/>
      <c r="TIZ2" s="40"/>
      <c r="TJA2" s="40"/>
      <c r="TJB2" s="40"/>
      <c r="TJC2" s="40"/>
      <c r="TJD2" s="40"/>
      <c r="TJE2" s="40"/>
      <c r="TJF2" s="40"/>
      <c r="TJG2" s="40"/>
      <c r="TJH2" s="40"/>
      <c r="TJI2" s="40"/>
      <c r="TJJ2" s="40"/>
      <c r="TJK2" s="40"/>
      <c r="TJL2" s="40"/>
      <c r="TJM2" s="40"/>
      <c r="TJN2" s="40"/>
      <c r="TJO2" s="40"/>
      <c r="TJP2" s="40"/>
      <c r="TJQ2" s="40"/>
      <c r="TJR2" s="40"/>
      <c r="TJS2" s="40"/>
      <c r="TJT2" s="40"/>
      <c r="TJU2" s="40"/>
      <c r="TJV2" s="40"/>
      <c r="TJW2" s="40"/>
      <c r="TJX2" s="40"/>
      <c r="TJY2" s="40"/>
      <c r="TJZ2" s="40"/>
      <c r="TKA2" s="40"/>
      <c r="TKB2" s="40"/>
      <c r="TKC2" s="40"/>
      <c r="TKD2" s="40"/>
      <c r="TKE2" s="40"/>
      <c r="TKF2" s="40"/>
      <c r="TKG2" s="40"/>
      <c r="TKH2" s="40"/>
      <c r="TKI2" s="40"/>
      <c r="TKJ2" s="40"/>
      <c r="TKK2" s="40"/>
      <c r="TKL2" s="40"/>
      <c r="TKM2" s="40"/>
      <c r="TKN2" s="40"/>
      <c r="TKO2" s="40"/>
      <c r="TKP2" s="40"/>
      <c r="TKQ2" s="40"/>
      <c r="TKR2" s="40"/>
      <c r="TKS2" s="40"/>
      <c r="TKT2" s="40"/>
      <c r="TKU2" s="40"/>
      <c r="TKV2" s="40"/>
      <c r="TKW2" s="40"/>
      <c r="TKX2" s="40"/>
      <c r="TKY2" s="40"/>
      <c r="TKZ2" s="40"/>
      <c r="TLA2" s="40"/>
      <c r="TLB2" s="40"/>
      <c r="TLC2" s="40"/>
      <c r="TLD2" s="40"/>
      <c r="TLE2" s="40"/>
      <c r="TLF2" s="40"/>
      <c r="TLG2" s="40"/>
      <c r="TLH2" s="40"/>
      <c r="TLI2" s="40"/>
      <c r="TLJ2" s="40"/>
      <c r="TLK2" s="40"/>
      <c r="TLL2" s="40"/>
      <c r="TLM2" s="40"/>
      <c r="TLN2" s="40"/>
      <c r="TLO2" s="40"/>
      <c r="TLP2" s="40"/>
      <c r="TLQ2" s="40"/>
      <c r="TLR2" s="40"/>
      <c r="TLS2" s="40"/>
      <c r="TLT2" s="40"/>
      <c r="TLU2" s="40"/>
      <c r="TLV2" s="40"/>
      <c r="TLW2" s="40"/>
      <c r="TLX2" s="40"/>
      <c r="TLY2" s="40"/>
      <c r="TLZ2" s="40"/>
      <c r="TMA2" s="40"/>
      <c r="TMB2" s="40"/>
      <c r="TMC2" s="40"/>
      <c r="TMD2" s="40"/>
      <c r="TME2" s="40"/>
      <c r="TMF2" s="40"/>
      <c r="TMG2" s="40"/>
      <c r="TMH2" s="40"/>
      <c r="TMI2" s="40"/>
      <c r="TMJ2" s="40"/>
      <c r="TMK2" s="40"/>
      <c r="TML2" s="40"/>
      <c r="TMM2" s="40"/>
      <c r="TMN2" s="40"/>
      <c r="TMO2" s="40"/>
      <c r="TMP2" s="40"/>
      <c r="TMQ2" s="40"/>
      <c r="TMR2" s="40"/>
      <c r="TMS2" s="40"/>
      <c r="TMT2" s="40"/>
      <c r="TMU2" s="40"/>
      <c r="TMV2" s="40"/>
      <c r="TMW2" s="40"/>
      <c r="TMX2" s="40"/>
      <c r="TMY2" s="40"/>
      <c r="TMZ2" s="40"/>
      <c r="TNA2" s="40"/>
      <c r="TNB2" s="40"/>
      <c r="TNC2" s="40"/>
      <c r="TND2" s="40"/>
      <c r="TNE2" s="40"/>
      <c r="TNF2" s="40"/>
      <c r="TNG2" s="40"/>
      <c r="TNH2" s="40"/>
      <c r="TNI2" s="40"/>
      <c r="TNJ2" s="40"/>
      <c r="TNK2" s="40"/>
      <c r="TNL2" s="40"/>
      <c r="TNM2" s="40"/>
      <c r="TNN2" s="40"/>
      <c r="TNO2" s="40"/>
      <c r="TNP2" s="40"/>
      <c r="TNQ2" s="40"/>
      <c r="TNR2" s="40"/>
      <c r="TNS2" s="40"/>
      <c r="TNT2" s="40"/>
      <c r="TNU2" s="40"/>
      <c r="TNV2" s="40"/>
      <c r="TNW2" s="40"/>
      <c r="TNX2" s="40"/>
      <c r="TNY2" s="40"/>
      <c r="TNZ2" s="40"/>
      <c r="TOA2" s="40"/>
      <c r="TOB2" s="40"/>
      <c r="TOC2" s="40"/>
      <c r="TOD2" s="40"/>
      <c r="TOE2" s="40"/>
      <c r="TOF2" s="40"/>
      <c r="TOG2" s="40"/>
      <c r="TOH2" s="40"/>
      <c r="TOI2" s="40"/>
      <c r="TOJ2" s="40"/>
      <c r="TOK2" s="40"/>
      <c r="TOL2" s="40"/>
      <c r="TOM2" s="40"/>
      <c r="TON2" s="40"/>
      <c r="TOO2" s="40"/>
      <c r="TOP2" s="40"/>
      <c r="TOQ2" s="40"/>
      <c r="TOR2" s="40"/>
      <c r="TOS2" s="40"/>
      <c r="TOT2" s="40"/>
      <c r="TOU2" s="40"/>
      <c r="TOV2" s="40"/>
      <c r="TOW2" s="40"/>
      <c r="TOX2" s="40"/>
      <c r="TOY2" s="40"/>
      <c r="TOZ2" s="40"/>
      <c r="TPA2" s="40"/>
      <c r="TPB2" s="40"/>
      <c r="TPC2" s="40"/>
      <c r="TPD2" s="40"/>
      <c r="TPE2" s="40"/>
      <c r="TPF2" s="40"/>
      <c r="TPG2" s="40"/>
      <c r="TPH2" s="40"/>
      <c r="TPI2" s="40"/>
      <c r="TPJ2" s="40"/>
      <c r="TPK2" s="40"/>
      <c r="TPL2" s="40"/>
      <c r="TPM2" s="40"/>
      <c r="TPN2" s="40"/>
      <c r="TPO2" s="40"/>
      <c r="TPP2" s="40"/>
      <c r="TPQ2" s="40"/>
      <c r="TPR2" s="40"/>
      <c r="TPS2" s="40"/>
      <c r="TPT2" s="40"/>
      <c r="TPU2" s="40"/>
      <c r="TPV2" s="40"/>
      <c r="TPW2" s="40"/>
      <c r="TPX2" s="40"/>
      <c r="TPY2" s="40"/>
      <c r="TPZ2" s="40"/>
      <c r="TQA2" s="40"/>
      <c r="TQB2" s="40"/>
      <c r="TQC2" s="40"/>
      <c r="TQD2" s="40"/>
      <c r="TQE2" s="40"/>
      <c r="TQF2" s="40"/>
      <c r="TQG2" s="40"/>
      <c r="TQH2" s="40"/>
      <c r="TQI2" s="40"/>
      <c r="TQJ2" s="40"/>
      <c r="TQK2" s="40"/>
      <c r="TQL2" s="40"/>
      <c r="TQM2" s="40"/>
      <c r="TQN2" s="40"/>
      <c r="TQO2" s="40"/>
      <c r="TQP2" s="40"/>
      <c r="TQQ2" s="40"/>
      <c r="TQR2" s="40"/>
      <c r="TQS2" s="40"/>
      <c r="TQT2" s="40"/>
      <c r="TQU2" s="40"/>
      <c r="TQV2" s="40"/>
      <c r="TQW2" s="40"/>
      <c r="TQX2" s="40"/>
      <c r="TQY2" s="40"/>
      <c r="TQZ2" s="40"/>
      <c r="TRA2" s="40"/>
      <c r="TRB2" s="40"/>
      <c r="TRC2" s="40"/>
      <c r="TRD2" s="40"/>
      <c r="TRE2" s="40"/>
      <c r="TRF2" s="40"/>
      <c r="TRG2" s="40"/>
      <c r="TRH2" s="40"/>
      <c r="TRI2" s="40"/>
      <c r="TRJ2" s="40"/>
      <c r="TRK2" s="40"/>
      <c r="TRL2" s="40"/>
      <c r="TRM2" s="40"/>
      <c r="TRN2" s="40"/>
      <c r="TRO2" s="40"/>
      <c r="TRP2" s="40"/>
      <c r="TRQ2" s="40"/>
      <c r="TRR2" s="40"/>
      <c r="TRS2" s="40"/>
      <c r="TRT2" s="40"/>
      <c r="TRU2" s="40"/>
      <c r="TRV2" s="40"/>
      <c r="TRW2" s="40"/>
      <c r="TRX2" s="40"/>
      <c r="TRY2" s="40"/>
      <c r="TRZ2" s="40"/>
      <c r="TSA2" s="40"/>
      <c r="TSB2" s="40"/>
      <c r="TSC2" s="40"/>
      <c r="TSD2" s="40"/>
      <c r="TSE2" s="40"/>
      <c r="TSF2" s="40"/>
      <c r="TSG2" s="40"/>
      <c r="TSH2" s="40"/>
      <c r="TSI2" s="40"/>
      <c r="TSJ2" s="40"/>
      <c r="TSK2" s="40"/>
      <c r="TSL2" s="40"/>
      <c r="TSM2" s="40"/>
      <c r="TSN2" s="40"/>
      <c r="TSO2" s="40"/>
      <c r="TSP2" s="40"/>
      <c r="TSQ2" s="40"/>
      <c r="TSR2" s="40"/>
      <c r="TSS2" s="40"/>
      <c r="TST2" s="40"/>
      <c r="TSU2" s="40"/>
      <c r="TSV2" s="40"/>
      <c r="TSW2" s="40"/>
      <c r="TSX2" s="40"/>
      <c r="TSY2" s="40"/>
      <c r="TSZ2" s="40"/>
      <c r="TTA2" s="40"/>
      <c r="TTB2" s="40"/>
      <c r="TTC2" s="40"/>
      <c r="TTD2" s="40"/>
      <c r="TTE2" s="40"/>
      <c r="TTF2" s="40"/>
      <c r="TTG2" s="40"/>
      <c r="TTH2" s="40"/>
      <c r="TTI2" s="40"/>
      <c r="TTJ2" s="40"/>
      <c r="TTK2" s="40"/>
      <c r="TTL2" s="40"/>
      <c r="TTM2" s="40"/>
      <c r="TTN2" s="40"/>
      <c r="TTO2" s="40"/>
      <c r="TTP2" s="40"/>
      <c r="TTQ2" s="40"/>
      <c r="TTR2" s="40"/>
      <c r="TTS2" s="40"/>
      <c r="TTT2" s="40"/>
      <c r="TTU2" s="40"/>
      <c r="TTV2" s="40"/>
      <c r="TTW2" s="40"/>
      <c r="TTX2" s="40"/>
      <c r="TTY2" s="40"/>
      <c r="TTZ2" s="40"/>
      <c r="TUA2" s="40"/>
      <c r="TUB2" s="40"/>
      <c r="TUC2" s="40"/>
      <c r="TUD2" s="40"/>
      <c r="TUE2" s="40"/>
      <c r="TUF2" s="40"/>
      <c r="TUG2" s="40"/>
      <c r="TUH2" s="40"/>
      <c r="TUI2" s="40"/>
      <c r="TUJ2" s="40"/>
      <c r="TUK2" s="40"/>
      <c r="TUL2" s="40"/>
      <c r="TUM2" s="40"/>
      <c r="TUN2" s="40"/>
      <c r="TUO2" s="40"/>
      <c r="TUP2" s="40"/>
      <c r="TUQ2" s="40"/>
      <c r="TUR2" s="40"/>
      <c r="TUS2" s="40"/>
      <c r="TUT2" s="40"/>
      <c r="TUU2" s="40"/>
      <c r="TUV2" s="40"/>
      <c r="TUW2" s="40"/>
      <c r="TUX2" s="40"/>
      <c r="TUY2" s="40"/>
      <c r="TUZ2" s="40"/>
      <c r="TVA2" s="40"/>
      <c r="TVB2" s="40"/>
      <c r="TVC2" s="40"/>
      <c r="TVD2" s="40"/>
      <c r="TVE2" s="40"/>
      <c r="TVF2" s="40"/>
      <c r="TVG2" s="40"/>
      <c r="TVH2" s="40"/>
      <c r="TVI2" s="40"/>
      <c r="TVJ2" s="40"/>
      <c r="TVK2" s="40"/>
      <c r="TVL2" s="40"/>
      <c r="TVM2" s="40"/>
      <c r="TVN2" s="40"/>
      <c r="TVO2" s="40"/>
      <c r="TVP2" s="40"/>
      <c r="TVQ2" s="40"/>
      <c r="TVR2" s="40"/>
      <c r="TVS2" s="40"/>
      <c r="TVT2" s="40"/>
      <c r="TVU2" s="40"/>
      <c r="TVV2" s="40"/>
      <c r="TVW2" s="40"/>
      <c r="TVX2" s="40"/>
      <c r="TVY2" s="40"/>
      <c r="TVZ2" s="40"/>
      <c r="TWA2" s="40"/>
      <c r="TWB2" s="40"/>
      <c r="TWC2" s="40"/>
      <c r="TWD2" s="40"/>
      <c r="TWE2" s="40"/>
      <c r="TWF2" s="40"/>
      <c r="TWG2" s="40"/>
      <c r="TWH2" s="40"/>
      <c r="TWI2" s="40"/>
      <c r="TWJ2" s="40"/>
      <c r="TWK2" s="40"/>
      <c r="TWL2" s="40"/>
      <c r="TWM2" s="40"/>
      <c r="TWN2" s="40"/>
      <c r="TWO2" s="40"/>
      <c r="TWP2" s="40"/>
      <c r="TWQ2" s="40"/>
      <c r="TWR2" s="40"/>
      <c r="TWS2" s="40"/>
      <c r="TWT2" s="40"/>
      <c r="TWU2" s="40"/>
      <c r="TWV2" s="40"/>
      <c r="TWW2" s="40"/>
      <c r="TWX2" s="40"/>
      <c r="TWY2" s="40"/>
      <c r="TWZ2" s="40"/>
      <c r="TXA2" s="40"/>
      <c r="TXB2" s="40"/>
      <c r="TXC2" s="40"/>
      <c r="TXD2" s="40"/>
      <c r="TXE2" s="40"/>
      <c r="TXF2" s="40"/>
      <c r="TXG2" s="40"/>
      <c r="TXH2" s="40"/>
      <c r="TXI2" s="40"/>
      <c r="TXJ2" s="40"/>
      <c r="TXK2" s="40"/>
      <c r="TXL2" s="40"/>
      <c r="TXM2" s="40"/>
      <c r="TXN2" s="40"/>
      <c r="TXO2" s="40"/>
      <c r="TXP2" s="40"/>
      <c r="TXQ2" s="40"/>
      <c r="TXR2" s="40"/>
      <c r="TXS2" s="40"/>
      <c r="TXT2" s="40"/>
      <c r="TXU2" s="40"/>
      <c r="TXV2" s="40"/>
      <c r="TXW2" s="40"/>
      <c r="TXX2" s="40"/>
      <c r="TXY2" s="40"/>
      <c r="TXZ2" s="40"/>
      <c r="TYA2" s="40"/>
      <c r="TYB2" s="40"/>
      <c r="TYC2" s="40"/>
      <c r="TYD2" s="40"/>
      <c r="TYE2" s="40"/>
      <c r="TYF2" s="40"/>
      <c r="TYG2" s="40"/>
      <c r="TYH2" s="40"/>
      <c r="TYI2" s="40"/>
      <c r="TYJ2" s="40"/>
      <c r="TYK2" s="40"/>
      <c r="TYL2" s="40"/>
      <c r="TYM2" s="40"/>
      <c r="TYN2" s="40"/>
      <c r="TYO2" s="40"/>
      <c r="TYP2" s="40"/>
      <c r="TYQ2" s="40"/>
      <c r="TYR2" s="40"/>
      <c r="TYS2" s="40"/>
      <c r="TYT2" s="40"/>
      <c r="TYU2" s="40"/>
      <c r="TYV2" s="40"/>
      <c r="TYW2" s="40"/>
      <c r="TYX2" s="40"/>
      <c r="TYY2" s="40"/>
      <c r="TYZ2" s="40"/>
      <c r="TZA2" s="40"/>
      <c r="TZB2" s="40"/>
      <c r="TZC2" s="40"/>
      <c r="TZD2" s="40"/>
      <c r="TZE2" s="40"/>
      <c r="TZF2" s="40"/>
      <c r="TZG2" s="40"/>
      <c r="TZH2" s="40"/>
      <c r="TZI2" s="40"/>
      <c r="TZJ2" s="40"/>
      <c r="TZK2" s="40"/>
      <c r="TZL2" s="40"/>
      <c r="TZM2" s="40"/>
      <c r="TZN2" s="40"/>
      <c r="TZO2" s="40"/>
      <c r="TZP2" s="40"/>
      <c r="TZQ2" s="40"/>
      <c r="TZR2" s="40"/>
      <c r="TZS2" s="40"/>
      <c r="TZT2" s="40"/>
      <c r="TZU2" s="40"/>
      <c r="TZV2" s="40"/>
      <c r="TZW2" s="40"/>
      <c r="TZX2" s="40"/>
      <c r="TZY2" s="40"/>
      <c r="TZZ2" s="40"/>
      <c r="UAA2" s="40"/>
      <c r="UAB2" s="40"/>
      <c r="UAC2" s="40"/>
      <c r="UAD2" s="40"/>
      <c r="UAE2" s="40"/>
      <c r="UAF2" s="40"/>
      <c r="UAG2" s="40"/>
      <c r="UAH2" s="40"/>
      <c r="UAI2" s="40"/>
      <c r="UAJ2" s="40"/>
      <c r="UAK2" s="40"/>
      <c r="UAL2" s="40"/>
      <c r="UAM2" s="40"/>
      <c r="UAN2" s="40"/>
      <c r="UAO2" s="40"/>
      <c r="UAP2" s="40"/>
      <c r="UAQ2" s="40"/>
      <c r="UAR2" s="40"/>
      <c r="UAS2" s="40"/>
      <c r="UAT2" s="40"/>
      <c r="UAU2" s="40"/>
      <c r="UAV2" s="40"/>
      <c r="UAW2" s="40"/>
      <c r="UAX2" s="40"/>
      <c r="UAY2" s="40"/>
      <c r="UAZ2" s="40"/>
      <c r="UBA2" s="40"/>
      <c r="UBB2" s="40"/>
      <c r="UBC2" s="40"/>
      <c r="UBD2" s="40"/>
      <c r="UBE2" s="40"/>
      <c r="UBF2" s="40"/>
      <c r="UBG2" s="40"/>
      <c r="UBH2" s="40"/>
      <c r="UBI2" s="40"/>
      <c r="UBJ2" s="40"/>
      <c r="UBK2" s="40"/>
      <c r="UBL2" s="40"/>
      <c r="UBM2" s="40"/>
      <c r="UBN2" s="40"/>
      <c r="UBO2" s="40"/>
      <c r="UBP2" s="40"/>
      <c r="UBQ2" s="40"/>
      <c r="UBR2" s="40"/>
      <c r="UBS2" s="40"/>
      <c r="UBT2" s="40"/>
      <c r="UBU2" s="40"/>
      <c r="UBV2" s="40"/>
      <c r="UBW2" s="40"/>
      <c r="UBX2" s="40"/>
      <c r="UBY2" s="40"/>
      <c r="UBZ2" s="40"/>
      <c r="UCA2" s="40"/>
      <c r="UCB2" s="40"/>
      <c r="UCC2" s="40"/>
      <c r="UCD2" s="40"/>
      <c r="UCE2" s="40"/>
      <c r="UCF2" s="40"/>
      <c r="UCG2" s="40"/>
      <c r="UCH2" s="40"/>
      <c r="UCI2" s="40"/>
      <c r="UCJ2" s="40"/>
      <c r="UCK2" s="40"/>
      <c r="UCL2" s="40"/>
      <c r="UCM2" s="40"/>
      <c r="UCN2" s="40"/>
      <c r="UCO2" s="40"/>
      <c r="UCP2" s="40"/>
      <c r="UCQ2" s="40"/>
      <c r="UCR2" s="40"/>
      <c r="UCS2" s="40"/>
      <c r="UCT2" s="40"/>
      <c r="UCU2" s="40"/>
      <c r="UCV2" s="40"/>
      <c r="UCW2" s="40"/>
      <c r="UCX2" s="40"/>
      <c r="UCY2" s="40"/>
      <c r="UCZ2" s="40"/>
      <c r="UDA2" s="40"/>
      <c r="UDB2" s="40"/>
      <c r="UDC2" s="40"/>
      <c r="UDD2" s="40"/>
      <c r="UDE2" s="40"/>
      <c r="UDF2" s="40"/>
      <c r="UDG2" s="40"/>
      <c r="UDH2" s="40"/>
      <c r="UDI2" s="40"/>
      <c r="UDJ2" s="40"/>
      <c r="UDK2" s="40"/>
      <c r="UDL2" s="40"/>
      <c r="UDM2" s="40"/>
      <c r="UDN2" s="40"/>
      <c r="UDO2" s="40"/>
      <c r="UDP2" s="40"/>
      <c r="UDQ2" s="40"/>
      <c r="UDR2" s="40"/>
      <c r="UDS2" s="40"/>
      <c r="UDT2" s="40"/>
      <c r="UDU2" s="40"/>
      <c r="UDV2" s="40"/>
      <c r="UDW2" s="40"/>
      <c r="UDX2" s="40"/>
      <c r="UDY2" s="40"/>
      <c r="UDZ2" s="40"/>
      <c r="UEA2" s="40"/>
      <c r="UEB2" s="40"/>
      <c r="UEC2" s="40"/>
      <c r="UED2" s="40"/>
      <c r="UEE2" s="40"/>
      <c r="UEF2" s="40"/>
      <c r="UEG2" s="40"/>
      <c r="UEH2" s="40"/>
      <c r="UEI2" s="40"/>
      <c r="UEJ2" s="40"/>
      <c r="UEK2" s="40"/>
      <c r="UEL2" s="40"/>
      <c r="UEM2" s="40"/>
      <c r="UEN2" s="40"/>
      <c r="UEO2" s="40"/>
      <c r="UEP2" s="40"/>
      <c r="UEQ2" s="40"/>
      <c r="UER2" s="40"/>
      <c r="UES2" s="40"/>
      <c r="UET2" s="40"/>
      <c r="UEU2" s="40"/>
      <c r="UEV2" s="40"/>
      <c r="UEW2" s="40"/>
      <c r="UEX2" s="40"/>
      <c r="UEY2" s="40"/>
      <c r="UEZ2" s="40"/>
      <c r="UFA2" s="40"/>
      <c r="UFB2" s="40"/>
      <c r="UFC2" s="40"/>
      <c r="UFD2" s="40"/>
      <c r="UFE2" s="40"/>
      <c r="UFF2" s="40"/>
      <c r="UFG2" s="40"/>
      <c r="UFH2" s="40"/>
      <c r="UFI2" s="40"/>
      <c r="UFJ2" s="40"/>
      <c r="UFK2" s="40"/>
      <c r="UFL2" s="40"/>
      <c r="UFM2" s="40"/>
      <c r="UFN2" s="40"/>
      <c r="UFO2" s="40"/>
      <c r="UFP2" s="40"/>
      <c r="UFQ2" s="40"/>
      <c r="UFR2" s="40"/>
      <c r="UFS2" s="40"/>
      <c r="UFT2" s="40"/>
      <c r="UFU2" s="40"/>
      <c r="UFV2" s="40"/>
      <c r="UFW2" s="40"/>
      <c r="UFX2" s="40"/>
      <c r="UFY2" s="40"/>
      <c r="UFZ2" s="40"/>
      <c r="UGA2" s="40"/>
      <c r="UGB2" s="40"/>
      <c r="UGC2" s="40"/>
      <c r="UGD2" s="40"/>
      <c r="UGE2" s="40"/>
      <c r="UGF2" s="40"/>
      <c r="UGG2" s="40"/>
      <c r="UGH2" s="40"/>
      <c r="UGI2" s="40"/>
      <c r="UGJ2" s="40"/>
      <c r="UGK2" s="40"/>
      <c r="UGL2" s="40"/>
      <c r="UGM2" s="40"/>
      <c r="UGN2" s="40"/>
      <c r="UGO2" s="40"/>
      <c r="UGP2" s="40"/>
      <c r="UGQ2" s="40"/>
      <c r="UGR2" s="40"/>
      <c r="UGS2" s="40"/>
      <c r="UGT2" s="40"/>
      <c r="UGU2" s="40"/>
      <c r="UGV2" s="40"/>
      <c r="UGW2" s="40"/>
      <c r="UGX2" s="40"/>
      <c r="UGY2" s="40"/>
      <c r="UGZ2" s="40"/>
      <c r="UHA2" s="40"/>
      <c r="UHB2" s="40"/>
      <c r="UHC2" s="40"/>
      <c r="UHD2" s="40"/>
      <c r="UHE2" s="40"/>
      <c r="UHF2" s="40"/>
      <c r="UHG2" s="40"/>
      <c r="UHH2" s="40"/>
      <c r="UHI2" s="40"/>
      <c r="UHJ2" s="40"/>
      <c r="UHK2" s="40"/>
      <c r="UHL2" s="40"/>
      <c r="UHM2" s="40"/>
      <c r="UHN2" s="40"/>
      <c r="UHO2" s="40"/>
      <c r="UHP2" s="40"/>
      <c r="UHQ2" s="40"/>
      <c r="UHR2" s="40"/>
      <c r="UHS2" s="40"/>
      <c r="UHT2" s="40"/>
      <c r="UHU2" s="40"/>
      <c r="UHV2" s="40"/>
      <c r="UHW2" s="40"/>
      <c r="UHX2" s="40"/>
      <c r="UHY2" s="40"/>
      <c r="UHZ2" s="40"/>
      <c r="UIA2" s="40"/>
      <c r="UIB2" s="40"/>
      <c r="UIC2" s="40"/>
      <c r="UID2" s="40"/>
      <c r="UIE2" s="40"/>
      <c r="UIF2" s="40"/>
      <c r="UIG2" s="40"/>
      <c r="UIH2" s="40"/>
      <c r="UII2" s="40"/>
      <c r="UIJ2" s="40"/>
      <c r="UIK2" s="40"/>
      <c r="UIL2" s="40"/>
      <c r="UIM2" s="40"/>
      <c r="UIN2" s="40"/>
      <c r="UIO2" s="40"/>
      <c r="UIP2" s="40"/>
      <c r="UIQ2" s="40"/>
      <c r="UIR2" s="40"/>
      <c r="UIS2" s="40"/>
      <c r="UIT2" s="40"/>
      <c r="UIU2" s="40"/>
      <c r="UIV2" s="40"/>
      <c r="UIW2" s="40"/>
      <c r="UIX2" s="40"/>
      <c r="UIY2" s="40"/>
      <c r="UIZ2" s="40"/>
      <c r="UJA2" s="40"/>
      <c r="UJB2" s="40"/>
      <c r="UJC2" s="40"/>
      <c r="UJD2" s="40"/>
      <c r="UJE2" s="40"/>
      <c r="UJF2" s="40"/>
      <c r="UJG2" s="40"/>
      <c r="UJH2" s="40"/>
      <c r="UJI2" s="40"/>
      <c r="UJJ2" s="40"/>
      <c r="UJK2" s="40"/>
      <c r="UJL2" s="40"/>
      <c r="UJM2" s="40"/>
      <c r="UJN2" s="40"/>
      <c r="UJO2" s="40"/>
      <c r="UJP2" s="40"/>
      <c r="UJQ2" s="40"/>
      <c r="UJR2" s="40"/>
      <c r="UJS2" s="40"/>
      <c r="UJT2" s="40"/>
      <c r="UJU2" s="40"/>
      <c r="UJV2" s="40"/>
      <c r="UJW2" s="40"/>
      <c r="UJX2" s="40"/>
      <c r="UJY2" s="40"/>
      <c r="UJZ2" s="40"/>
      <c r="UKA2" s="40"/>
      <c r="UKB2" s="40"/>
      <c r="UKC2" s="40"/>
      <c r="UKD2" s="40"/>
      <c r="UKE2" s="40"/>
      <c r="UKF2" s="40"/>
      <c r="UKG2" s="40"/>
      <c r="UKH2" s="40"/>
      <c r="UKI2" s="40"/>
      <c r="UKJ2" s="40"/>
      <c r="UKK2" s="40"/>
      <c r="UKL2" s="40"/>
      <c r="UKM2" s="40"/>
      <c r="UKN2" s="40"/>
      <c r="UKO2" s="40"/>
      <c r="UKP2" s="40"/>
      <c r="UKQ2" s="40"/>
      <c r="UKR2" s="40"/>
      <c r="UKS2" s="40"/>
      <c r="UKT2" s="40"/>
      <c r="UKU2" s="40"/>
      <c r="UKV2" s="40"/>
      <c r="UKW2" s="40"/>
      <c r="UKX2" s="40"/>
      <c r="UKY2" s="40"/>
      <c r="UKZ2" s="40"/>
      <c r="ULA2" s="40"/>
      <c r="ULB2" s="40"/>
      <c r="ULC2" s="40"/>
      <c r="ULD2" s="40"/>
      <c r="ULE2" s="40"/>
      <c r="ULF2" s="40"/>
      <c r="ULG2" s="40"/>
      <c r="ULH2" s="40"/>
      <c r="ULI2" s="40"/>
      <c r="ULJ2" s="40"/>
      <c r="ULK2" s="40"/>
      <c r="ULL2" s="40"/>
      <c r="ULM2" s="40"/>
      <c r="ULN2" s="40"/>
      <c r="ULO2" s="40"/>
      <c r="ULP2" s="40"/>
      <c r="ULQ2" s="40"/>
      <c r="ULR2" s="40"/>
      <c r="ULS2" s="40"/>
      <c r="ULT2" s="40"/>
      <c r="ULU2" s="40"/>
      <c r="ULV2" s="40"/>
      <c r="ULW2" s="40"/>
      <c r="ULX2" s="40"/>
      <c r="ULY2" s="40"/>
      <c r="ULZ2" s="40"/>
      <c r="UMA2" s="40"/>
      <c r="UMB2" s="40"/>
      <c r="UMC2" s="40"/>
      <c r="UMD2" s="40"/>
      <c r="UME2" s="40"/>
      <c r="UMF2" s="40"/>
      <c r="UMG2" s="40"/>
      <c r="UMH2" s="40"/>
      <c r="UMI2" s="40"/>
      <c r="UMJ2" s="40"/>
      <c r="UMK2" s="40"/>
      <c r="UML2" s="40"/>
      <c r="UMM2" s="40"/>
      <c r="UMN2" s="40"/>
      <c r="UMO2" s="40"/>
      <c r="UMP2" s="40"/>
      <c r="UMQ2" s="40"/>
      <c r="UMR2" s="40"/>
      <c r="UMS2" s="40"/>
      <c r="UMT2" s="40"/>
      <c r="UMU2" s="40"/>
      <c r="UMV2" s="40"/>
      <c r="UMW2" s="40"/>
      <c r="UMX2" s="40"/>
      <c r="UMY2" s="40"/>
      <c r="UMZ2" s="40"/>
      <c r="UNA2" s="40"/>
      <c r="UNB2" s="40"/>
      <c r="UNC2" s="40"/>
      <c r="UND2" s="40"/>
      <c r="UNE2" s="40"/>
      <c r="UNF2" s="40"/>
      <c r="UNG2" s="40"/>
      <c r="UNH2" s="40"/>
      <c r="UNI2" s="40"/>
      <c r="UNJ2" s="40"/>
      <c r="UNK2" s="40"/>
      <c r="UNL2" s="40"/>
      <c r="UNM2" s="40"/>
      <c r="UNN2" s="40"/>
      <c r="UNO2" s="40"/>
      <c r="UNP2" s="40"/>
      <c r="UNQ2" s="40"/>
      <c r="UNR2" s="40"/>
      <c r="UNS2" s="40"/>
      <c r="UNT2" s="40"/>
      <c r="UNU2" s="40"/>
      <c r="UNV2" s="40"/>
      <c r="UNW2" s="40"/>
      <c r="UNX2" s="40"/>
      <c r="UNY2" s="40"/>
      <c r="UNZ2" s="40"/>
      <c r="UOA2" s="40"/>
      <c r="UOB2" s="40"/>
      <c r="UOC2" s="40"/>
      <c r="UOD2" s="40"/>
      <c r="UOE2" s="40"/>
      <c r="UOF2" s="40"/>
      <c r="UOG2" s="40"/>
      <c r="UOH2" s="40"/>
      <c r="UOI2" s="40"/>
      <c r="UOJ2" s="40"/>
      <c r="UOK2" s="40"/>
      <c r="UOL2" s="40"/>
      <c r="UOM2" s="40"/>
      <c r="UON2" s="40"/>
      <c r="UOO2" s="40"/>
      <c r="UOP2" s="40"/>
      <c r="UOQ2" s="40"/>
      <c r="UOR2" s="40"/>
      <c r="UOS2" s="40"/>
      <c r="UOT2" s="40"/>
      <c r="UOU2" s="40"/>
      <c r="UOV2" s="40"/>
      <c r="UOW2" s="40"/>
      <c r="UOX2" s="40"/>
      <c r="UOY2" s="40"/>
      <c r="UOZ2" s="40"/>
      <c r="UPA2" s="40"/>
      <c r="UPB2" s="40"/>
      <c r="UPC2" s="40"/>
      <c r="UPD2" s="40"/>
      <c r="UPE2" s="40"/>
      <c r="UPF2" s="40"/>
      <c r="UPG2" s="40"/>
      <c r="UPH2" s="40"/>
      <c r="UPI2" s="40"/>
      <c r="UPJ2" s="40"/>
      <c r="UPK2" s="40"/>
      <c r="UPL2" s="40"/>
      <c r="UPM2" s="40"/>
      <c r="UPN2" s="40"/>
      <c r="UPO2" s="40"/>
      <c r="UPP2" s="40"/>
      <c r="UPQ2" s="40"/>
      <c r="UPR2" s="40"/>
      <c r="UPS2" s="40"/>
      <c r="UPT2" s="40"/>
      <c r="UPU2" s="40"/>
      <c r="UPV2" s="40"/>
      <c r="UPW2" s="40"/>
      <c r="UPX2" s="40"/>
      <c r="UPY2" s="40"/>
      <c r="UPZ2" s="40"/>
      <c r="UQA2" s="40"/>
      <c r="UQB2" s="40"/>
      <c r="UQC2" s="40"/>
      <c r="UQD2" s="40"/>
      <c r="UQE2" s="40"/>
      <c r="UQF2" s="40"/>
      <c r="UQG2" s="40"/>
      <c r="UQH2" s="40"/>
      <c r="UQI2" s="40"/>
      <c r="UQJ2" s="40"/>
      <c r="UQK2" s="40"/>
      <c r="UQL2" s="40"/>
      <c r="UQM2" s="40"/>
      <c r="UQN2" s="40"/>
      <c r="UQO2" s="40"/>
      <c r="UQP2" s="40"/>
      <c r="UQQ2" s="40"/>
      <c r="UQR2" s="40"/>
      <c r="UQS2" s="40"/>
      <c r="UQT2" s="40"/>
      <c r="UQU2" s="40"/>
      <c r="UQV2" s="40"/>
      <c r="UQW2" s="40"/>
      <c r="UQX2" s="40"/>
      <c r="UQY2" s="40"/>
      <c r="UQZ2" s="40"/>
      <c r="URA2" s="40"/>
      <c r="URB2" s="40"/>
      <c r="URC2" s="40"/>
      <c r="URD2" s="40"/>
      <c r="URE2" s="40"/>
      <c r="URF2" s="40"/>
      <c r="URG2" s="40"/>
      <c r="URH2" s="40"/>
      <c r="URI2" s="40"/>
      <c r="URJ2" s="40"/>
      <c r="URK2" s="40"/>
      <c r="URL2" s="40"/>
      <c r="URM2" s="40"/>
      <c r="URN2" s="40"/>
      <c r="URO2" s="40"/>
      <c r="URP2" s="40"/>
      <c r="URQ2" s="40"/>
      <c r="URR2" s="40"/>
      <c r="URS2" s="40"/>
      <c r="URT2" s="40"/>
      <c r="URU2" s="40"/>
      <c r="URV2" s="40"/>
      <c r="URW2" s="40"/>
      <c r="URX2" s="40"/>
      <c r="URY2" s="40"/>
      <c r="URZ2" s="40"/>
      <c r="USA2" s="40"/>
      <c r="USB2" s="40"/>
      <c r="USC2" s="40"/>
      <c r="USD2" s="40"/>
      <c r="USE2" s="40"/>
      <c r="USF2" s="40"/>
      <c r="USG2" s="40"/>
      <c r="USH2" s="40"/>
      <c r="USI2" s="40"/>
      <c r="USJ2" s="40"/>
      <c r="USK2" s="40"/>
      <c r="USL2" s="40"/>
      <c r="USM2" s="40"/>
      <c r="USN2" s="40"/>
      <c r="USO2" s="40"/>
      <c r="USP2" s="40"/>
      <c r="USQ2" s="40"/>
      <c r="USR2" s="40"/>
      <c r="USS2" s="40"/>
      <c r="UST2" s="40"/>
      <c r="USU2" s="40"/>
      <c r="USV2" s="40"/>
      <c r="USW2" s="40"/>
      <c r="USX2" s="40"/>
      <c r="USY2" s="40"/>
      <c r="USZ2" s="40"/>
      <c r="UTA2" s="40"/>
      <c r="UTB2" s="40"/>
      <c r="UTC2" s="40"/>
      <c r="UTD2" s="40"/>
      <c r="UTE2" s="40"/>
      <c r="UTF2" s="40"/>
      <c r="UTG2" s="40"/>
      <c r="UTH2" s="40"/>
      <c r="UTI2" s="40"/>
      <c r="UTJ2" s="40"/>
      <c r="UTK2" s="40"/>
      <c r="UTL2" s="40"/>
      <c r="UTM2" s="40"/>
      <c r="UTN2" s="40"/>
      <c r="UTO2" s="40"/>
      <c r="UTP2" s="40"/>
      <c r="UTQ2" s="40"/>
      <c r="UTR2" s="40"/>
      <c r="UTS2" s="40"/>
      <c r="UTT2" s="40"/>
      <c r="UTU2" s="40"/>
      <c r="UTV2" s="40"/>
      <c r="UTW2" s="40"/>
      <c r="UTX2" s="40"/>
      <c r="UTY2" s="40"/>
      <c r="UTZ2" s="40"/>
      <c r="UUA2" s="40"/>
      <c r="UUB2" s="40"/>
      <c r="UUC2" s="40"/>
      <c r="UUD2" s="40"/>
      <c r="UUE2" s="40"/>
      <c r="UUF2" s="40"/>
      <c r="UUG2" s="40"/>
      <c r="UUH2" s="40"/>
      <c r="UUI2" s="40"/>
      <c r="UUJ2" s="40"/>
      <c r="UUK2" s="40"/>
      <c r="UUL2" s="40"/>
      <c r="UUM2" s="40"/>
      <c r="UUN2" s="40"/>
      <c r="UUO2" s="40"/>
      <c r="UUP2" s="40"/>
      <c r="UUQ2" s="40"/>
      <c r="UUR2" s="40"/>
      <c r="UUS2" s="40"/>
      <c r="UUT2" s="40"/>
      <c r="UUU2" s="40"/>
      <c r="UUV2" s="40"/>
      <c r="UUW2" s="40"/>
      <c r="UUX2" s="40"/>
      <c r="UUY2" s="40"/>
      <c r="UUZ2" s="40"/>
      <c r="UVA2" s="40"/>
      <c r="UVB2" s="40"/>
      <c r="UVC2" s="40"/>
      <c r="UVD2" s="40"/>
      <c r="UVE2" s="40"/>
      <c r="UVF2" s="40"/>
      <c r="UVG2" s="40"/>
      <c r="UVH2" s="40"/>
      <c r="UVI2" s="40"/>
      <c r="UVJ2" s="40"/>
      <c r="UVK2" s="40"/>
      <c r="UVL2" s="40"/>
      <c r="UVM2" s="40"/>
      <c r="UVN2" s="40"/>
      <c r="UVO2" s="40"/>
      <c r="UVP2" s="40"/>
      <c r="UVQ2" s="40"/>
      <c r="UVR2" s="40"/>
      <c r="UVS2" s="40"/>
      <c r="UVT2" s="40"/>
      <c r="UVU2" s="40"/>
      <c r="UVV2" s="40"/>
      <c r="UVW2" s="40"/>
      <c r="UVX2" s="40"/>
      <c r="UVY2" s="40"/>
      <c r="UVZ2" s="40"/>
      <c r="UWA2" s="40"/>
      <c r="UWB2" s="40"/>
      <c r="UWC2" s="40"/>
      <c r="UWD2" s="40"/>
      <c r="UWE2" s="40"/>
      <c r="UWF2" s="40"/>
      <c r="UWG2" s="40"/>
      <c r="UWH2" s="40"/>
      <c r="UWI2" s="40"/>
      <c r="UWJ2" s="40"/>
      <c r="UWK2" s="40"/>
      <c r="UWL2" s="40"/>
      <c r="UWM2" s="40"/>
      <c r="UWN2" s="40"/>
      <c r="UWO2" s="40"/>
      <c r="UWP2" s="40"/>
      <c r="UWQ2" s="40"/>
      <c r="UWR2" s="40"/>
      <c r="UWS2" s="40"/>
      <c r="UWT2" s="40"/>
      <c r="UWU2" s="40"/>
      <c r="UWV2" s="40"/>
      <c r="UWW2" s="40"/>
      <c r="UWX2" s="40"/>
      <c r="UWY2" s="40"/>
      <c r="UWZ2" s="40"/>
      <c r="UXA2" s="40"/>
      <c r="UXB2" s="40"/>
      <c r="UXC2" s="40"/>
      <c r="UXD2" s="40"/>
      <c r="UXE2" s="40"/>
      <c r="UXF2" s="40"/>
      <c r="UXG2" s="40"/>
      <c r="UXH2" s="40"/>
      <c r="UXI2" s="40"/>
      <c r="UXJ2" s="40"/>
      <c r="UXK2" s="40"/>
      <c r="UXL2" s="40"/>
      <c r="UXM2" s="40"/>
      <c r="UXN2" s="40"/>
      <c r="UXO2" s="40"/>
      <c r="UXP2" s="40"/>
      <c r="UXQ2" s="40"/>
      <c r="UXR2" s="40"/>
      <c r="UXS2" s="40"/>
      <c r="UXT2" s="40"/>
      <c r="UXU2" s="40"/>
      <c r="UXV2" s="40"/>
      <c r="UXW2" s="40"/>
      <c r="UXX2" s="40"/>
      <c r="UXY2" s="40"/>
      <c r="UXZ2" s="40"/>
      <c r="UYA2" s="40"/>
      <c r="UYB2" s="40"/>
      <c r="UYC2" s="40"/>
      <c r="UYD2" s="40"/>
      <c r="UYE2" s="40"/>
      <c r="UYF2" s="40"/>
      <c r="UYG2" s="40"/>
      <c r="UYH2" s="40"/>
      <c r="UYI2" s="40"/>
      <c r="UYJ2" s="40"/>
      <c r="UYK2" s="40"/>
      <c r="UYL2" s="40"/>
      <c r="UYM2" s="40"/>
      <c r="UYN2" s="40"/>
      <c r="UYO2" s="40"/>
      <c r="UYP2" s="40"/>
      <c r="UYQ2" s="40"/>
      <c r="UYR2" s="40"/>
      <c r="UYS2" s="40"/>
      <c r="UYT2" s="40"/>
      <c r="UYU2" s="40"/>
      <c r="UYV2" s="40"/>
      <c r="UYW2" s="40"/>
      <c r="UYX2" s="40"/>
      <c r="UYY2" s="40"/>
      <c r="UYZ2" s="40"/>
      <c r="UZA2" s="40"/>
      <c r="UZB2" s="40"/>
      <c r="UZC2" s="40"/>
      <c r="UZD2" s="40"/>
      <c r="UZE2" s="40"/>
      <c r="UZF2" s="40"/>
      <c r="UZG2" s="40"/>
      <c r="UZH2" s="40"/>
      <c r="UZI2" s="40"/>
      <c r="UZJ2" s="40"/>
      <c r="UZK2" s="40"/>
      <c r="UZL2" s="40"/>
      <c r="UZM2" s="40"/>
      <c r="UZN2" s="40"/>
      <c r="UZO2" s="40"/>
      <c r="UZP2" s="40"/>
      <c r="UZQ2" s="40"/>
      <c r="UZR2" s="40"/>
      <c r="UZS2" s="40"/>
      <c r="UZT2" s="40"/>
      <c r="UZU2" s="40"/>
      <c r="UZV2" s="40"/>
      <c r="UZW2" s="40"/>
      <c r="UZX2" s="40"/>
      <c r="UZY2" s="40"/>
      <c r="UZZ2" s="40"/>
      <c r="VAA2" s="40"/>
      <c r="VAB2" s="40"/>
      <c r="VAC2" s="40"/>
      <c r="VAD2" s="40"/>
      <c r="VAE2" s="40"/>
      <c r="VAF2" s="40"/>
      <c r="VAG2" s="40"/>
      <c r="VAH2" s="40"/>
      <c r="VAI2" s="40"/>
      <c r="VAJ2" s="40"/>
      <c r="VAK2" s="40"/>
      <c r="VAL2" s="40"/>
      <c r="VAM2" s="40"/>
      <c r="VAN2" s="40"/>
      <c r="VAO2" s="40"/>
      <c r="VAP2" s="40"/>
      <c r="VAQ2" s="40"/>
      <c r="VAR2" s="40"/>
      <c r="VAS2" s="40"/>
      <c r="VAT2" s="40"/>
      <c r="VAU2" s="40"/>
      <c r="VAV2" s="40"/>
      <c r="VAW2" s="40"/>
      <c r="VAX2" s="40"/>
      <c r="VAY2" s="40"/>
      <c r="VAZ2" s="40"/>
      <c r="VBA2" s="40"/>
      <c r="VBB2" s="40"/>
      <c r="VBC2" s="40"/>
      <c r="VBD2" s="40"/>
      <c r="VBE2" s="40"/>
      <c r="VBF2" s="40"/>
      <c r="VBG2" s="40"/>
      <c r="VBH2" s="40"/>
      <c r="VBI2" s="40"/>
      <c r="VBJ2" s="40"/>
      <c r="VBK2" s="40"/>
      <c r="VBL2" s="40"/>
      <c r="VBM2" s="40"/>
      <c r="VBN2" s="40"/>
      <c r="VBO2" s="40"/>
      <c r="VBP2" s="40"/>
      <c r="VBQ2" s="40"/>
      <c r="VBR2" s="40"/>
      <c r="VBS2" s="40"/>
      <c r="VBT2" s="40"/>
      <c r="VBU2" s="40"/>
      <c r="VBV2" s="40"/>
      <c r="VBW2" s="40"/>
      <c r="VBX2" s="40"/>
      <c r="VBY2" s="40"/>
      <c r="VBZ2" s="40"/>
      <c r="VCA2" s="40"/>
      <c r="VCB2" s="40"/>
      <c r="VCC2" s="40"/>
      <c r="VCD2" s="40"/>
      <c r="VCE2" s="40"/>
      <c r="VCF2" s="40"/>
      <c r="VCG2" s="40"/>
      <c r="VCH2" s="40"/>
      <c r="VCI2" s="40"/>
      <c r="VCJ2" s="40"/>
      <c r="VCK2" s="40"/>
      <c r="VCL2" s="40"/>
      <c r="VCM2" s="40"/>
      <c r="VCN2" s="40"/>
      <c r="VCO2" s="40"/>
      <c r="VCP2" s="40"/>
      <c r="VCQ2" s="40"/>
      <c r="VCR2" s="40"/>
      <c r="VCS2" s="40"/>
      <c r="VCT2" s="40"/>
      <c r="VCU2" s="40"/>
      <c r="VCV2" s="40"/>
      <c r="VCW2" s="40"/>
      <c r="VCX2" s="40"/>
      <c r="VCY2" s="40"/>
      <c r="VCZ2" s="40"/>
      <c r="VDA2" s="40"/>
      <c r="VDB2" s="40"/>
      <c r="VDC2" s="40"/>
      <c r="VDD2" s="40"/>
      <c r="VDE2" s="40"/>
      <c r="VDF2" s="40"/>
      <c r="VDG2" s="40"/>
      <c r="VDH2" s="40"/>
      <c r="VDI2" s="40"/>
      <c r="VDJ2" s="40"/>
      <c r="VDK2" s="40"/>
      <c r="VDL2" s="40"/>
      <c r="VDM2" s="40"/>
      <c r="VDN2" s="40"/>
      <c r="VDO2" s="40"/>
      <c r="VDP2" s="40"/>
      <c r="VDQ2" s="40"/>
      <c r="VDR2" s="40"/>
      <c r="VDS2" s="40"/>
      <c r="VDT2" s="40"/>
      <c r="VDU2" s="40"/>
      <c r="VDV2" s="40"/>
      <c r="VDW2" s="40"/>
      <c r="VDX2" s="40"/>
      <c r="VDY2" s="40"/>
      <c r="VDZ2" s="40"/>
      <c r="VEA2" s="40"/>
      <c r="VEB2" s="40"/>
      <c r="VEC2" s="40"/>
      <c r="VED2" s="40"/>
      <c r="VEE2" s="40"/>
      <c r="VEF2" s="40"/>
      <c r="VEG2" s="40"/>
      <c r="VEH2" s="40"/>
      <c r="VEI2" s="40"/>
      <c r="VEJ2" s="40"/>
      <c r="VEK2" s="40"/>
      <c r="VEL2" s="40"/>
      <c r="VEM2" s="40"/>
      <c r="VEN2" s="40"/>
      <c r="VEO2" s="40"/>
      <c r="VEP2" s="40"/>
      <c r="VEQ2" s="40"/>
      <c r="VER2" s="40"/>
      <c r="VES2" s="40"/>
      <c r="VET2" s="40"/>
      <c r="VEU2" s="40"/>
      <c r="VEV2" s="40"/>
      <c r="VEW2" s="40"/>
      <c r="VEX2" s="40"/>
      <c r="VEY2" s="40"/>
      <c r="VEZ2" s="40"/>
      <c r="VFA2" s="40"/>
      <c r="VFB2" s="40"/>
      <c r="VFC2" s="40"/>
      <c r="VFD2" s="40"/>
      <c r="VFE2" s="40"/>
      <c r="VFF2" s="40"/>
      <c r="VFG2" s="40"/>
      <c r="VFH2" s="40"/>
      <c r="VFI2" s="40"/>
      <c r="VFJ2" s="40"/>
      <c r="VFK2" s="40"/>
      <c r="VFL2" s="40"/>
      <c r="VFM2" s="40"/>
      <c r="VFN2" s="40"/>
      <c r="VFO2" s="40"/>
      <c r="VFP2" s="40"/>
      <c r="VFQ2" s="40"/>
      <c r="VFR2" s="40"/>
      <c r="VFS2" s="40"/>
      <c r="VFT2" s="40"/>
      <c r="VFU2" s="40"/>
      <c r="VFV2" s="40"/>
      <c r="VFW2" s="40"/>
      <c r="VFX2" s="40"/>
      <c r="VFY2" s="40"/>
      <c r="VFZ2" s="40"/>
      <c r="VGA2" s="40"/>
      <c r="VGB2" s="40"/>
      <c r="VGC2" s="40"/>
      <c r="VGD2" s="40"/>
      <c r="VGE2" s="40"/>
      <c r="VGF2" s="40"/>
      <c r="VGG2" s="40"/>
      <c r="VGH2" s="40"/>
      <c r="VGI2" s="40"/>
      <c r="VGJ2" s="40"/>
      <c r="VGK2" s="40"/>
      <c r="VGL2" s="40"/>
      <c r="VGM2" s="40"/>
      <c r="VGN2" s="40"/>
      <c r="VGO2" s="40"/>
      <c r="VGP2" s="40"/>
      <c r="VGQ2" s="40"/>
      <c r="VGR2" s="40"/>
      <c r="VGS2" s="40"/>
      <c r="VGT2" s="40"/>
      <c r="VGU2" s="40"/>
      <c r="VGV2" s="40"/>
      <c r="VGW2" s="40"/>
      <c r="VGX2" s="40"/>
      <c r="VGY2" s="40"/>
      <c r="VGZ2" s="40"/>
      <c r="VHA2" s="40"/>
      <c r="VHB2" s="40"/>
      <c r="VHC2" s="40"/>
      <c r="VHD2" s="40"/>
      <c r="VHE2" s="40"/>
      <c r="VHF2" s="40"/>
      <c r="VHG2" s="40"/>
      <c r="VHH2" s="40"/>
      <c r="VHI2" s="40"/>
      <c r="VHJ2" s="40"/>
      <c r="VHK2" s="40"/>
      <c r="VHL2" s="40"/>
      <c r="VHM2" s="40"/>
      <c r="VHN2" s="40"/>
      <c r="VHO2" s="40"/>
      <c r="VHP2" s="40"/>
      <c r="VHQ2" s="40"/>
      <c r="VHR2" s="40"/>
      <c r="VHS2" s="40"/>
      <c r="VHT2" s="40"/>
      <c r="VHU2" s="40"/>
      <c r="VHV2" s="40"/>
      <c r="VHW2" s="40"/>
      <c r="VHX2" s="40"/>
      <c r="VHY2" s="40"/>
      <c r="VHZ2" s="40"/>
      <c r="VIA2" s="40"/>
      <c r="VIB2" s="40"/>
      <c r="VIC2" s="40"/>
      <c r="VID2" s="40"/>
      <c r="VIE2" s="40"/>
      <c r="VIF2" s="40"/>
      <c r="VIG2" s="40"/>
      <c r="VIH2" s="40"/>
      <c r="VII2" s="40"/>
      <c r="VIJ2" s="40"/>
      <c r="VIK2" s="40"/>
      <c r="VIL2" s="40"/>
      <c r="VIM2" s="40"/>
      <c r="VIN2" s="40"/>
      <c r="VIO2" s="40"/>
      <c r="VIP2" s="40"/>
      <c r="VIQ2" s="40"/>
      <c r="VIR2" s="40"/>
      <c r="VIS2" s="40"/>
      <c r="VIT2" s="40"/>
      <c r="VIU2" s="40"/>
      <c r="VIV2" s="40"/>
      <c r="VIW2" s="40"/>
      <c r="VIX2" s="40"/>
      <c r="VIY2" s="40"/>
      <c r="VIZ2" s="40"/>
      <c r="VJA2" s="40"/>
      <c r="VJB2" s="40"/>
      <c r="VJC2" s="40"/>
      <c r="VJD2" s="40"/>
      <c r="VJE2" s="40"/>
      <c r="VJF2" s="40"/>
      <c r="VJG2" s="40"/>
      <c r="VJH2" s="40"/>
      <c r="VJI2" s="40"/>
      <c r="VJJ2" s="40"/>
      <c r="VJK2" s="40"/>
      <c r="VJL2" s="40"/>
      <c r="VJM2" s="40"/>
      <c r="VJN2" s="40"/>
      <c r="VJO2" s="40"/>
      <c r="VJP2" s="40"/>
      <c r="VJQ2" s="40"/>
      <c r="VJR2" s="40"/>
      <c r="VJS2" s="40"/>
      <c r="VJT2" s="40"/>
      <c r="VJU2" s="40"/>
      <c r="VJV2" s="40"/>
      <c r="VJW2" s="40"/>
      <c r="VJX2" s="40"/>
      <c r="VJY2" s="40"/>
      <c r="VJZ2" s="40"/>
      <c r="VKA2" s="40"/>
      <c r="VKB2" s="40"/>
      <c r="VKC2" s="40"/>
      <c r="VKD2" s="40"/>
      <c r="VKE2" s="40"/>
      <c r="VKF2" s="40"/>
      <c r="VKG2" s="40"/>
      <c r="VKH2" s="40"/>
      <c r="VKI2" s="40"/>
      <c r="VKJ2" s="40"/>
      <c r="VKK2" s="40"/>
      <c r="VKL2" s="40"/>
      <c r="VKM2" s="40"/>
      <c r="VKN2" s="40"/>
      <c r="VKO2" s="40"/>
      <c r="VKP2" s="40"/>
      <c r="VKQ2" s="40"/>
      <c r="VKR2" s="40"/>
      <c r="VKS2" s="40"/>
      <c r="VKT2" s="40"/>
      <c r="VKU2" s="40"/>
      <c r="VKV2" s="40"/>
      <c r="VKW2" s="40"/>
      <c r="VKX2" s="40"/>
      <c r="VKY2" s="40"/>
      <c r="VKZ2" s="40"/>
      <c r="VLA2" s="40"/>
      <c r="VLB2" s="40"/>
      <c r="VLC2" s="40"/>
      <c r="VLD2" s="40"/>
      <c r="VLE2" s="40"/>
      <c r="VLF2" s="40"/>
      <c r="VLG2" s="40"/>
      <c r="VLH2" s="40"/>
      <c r="VLI2" s="40"/>
      <c r="VLJ2" s="40"/>
      <c r="VLK2" s="40"/>
      <c r="VLL2" s="40"/>
      <c r="VLM2" s="40"/>
      <c r="VLN2" s="40"/>
      <c r="VLO2" s="40"/>
      <c r="VLP2" s="40"/>
      <c r="VLQ2" s="40"/>
      <c r="VLR2" s="40"/>
      <c r="VLS2" s="40"/>
      <c r="VLT2" s="40"/>
      <c r="VLU2" s="40"/>
      <c r="VLV2" s="40"/>
      <c r="VLW2" s="40"/>
      <c r="VLX2" s="40"/>
      <c r="VLY2" s="40"/>
      <c r="VLZ2" s="40"/>
      <c r="VMA2" s="40"/>
      <c r="VMB2" s="40"/>
      <c r="VMC2" s="40"/>
      <c r="VMD2" s="40"/>
      <c r="VME2" s="40"/>
      <c r="VMF2" s="40"/>
      <c r="VMG2" s="40"/>
      <c r="VMH2" s="40"/>
      <c r="VMI2" s="40"/>
      <c r="VMJ2" s="40"/>
      <c r="VMK2" s="40"/>
      <c r="VML2" s="40"/>
      <c r="VMM2" s="40"/>
      <c r="VMN2" s="40"/>
      <c r="VMO2" s="40"/>
      <c r="VMP2" s="40"/>
      <c r="VMQ2" s="40"/>
      <c r="VMR2" s="40"/>
      <c r="VMS2" s="40"/>
      <c r="VMT2" s="40"/>
      <c r="VMU2" s="40"/>
      <c r="VMV2" s="40"/>
      <c r="VMW2" s="40"/>
      <c r="VMX2" s="40"/>
      <c r="VMY2" s="40"/>
      <c r="VMZ2" s="40"/>
      <c r="VNA2" s="40"/>
      <c r="VNB2" s="40"/>
      <c r="VNC2" s="40"/>
      <c r="VND2" s="40"/>
      <c r="VNE2" s="40"/>
      <c r="VNF2" s="40"/>
      <c r="VNG2" s="40"/>
      <c r="VNH2" s="40"/>
      <c r="VNI2" s="40"/>
      <c r="VNJ2" s="40"/>
      <c r="VNK2" s="40"/>
      <c r="VNL2" s="40"/>
      <c r="VNM2" s="40"/>
      <c r="VNN2" s="40"/>
      <c r="VNO2" s="40"/>
      <c r="VNP2" s="40"/>
      <c r="VNQ2" s="40"/>
      <c r="VNR2" s="40"/>
      <c r="VNS2" s="40"/>
      <c r="VNT2" s="40"/>
      <c r="VNU2" s="40"/>
      <c r="VNV2" s="40"/>
      <c r="VNW2" s="40"/>
      <c r="VNX2" s="40"/>
      <c r="VNY2" s="40"/>
      <c r="VNZ2" s="40"/>
      <c r="VOA2" s="40"/>
      <c r="VOB2" s="40"/>
      <c r="VOC2" s="40"/>
      <c r="VOD2" s="40"/>
      <c r="VOE2" s="40"/>
      <c r="VOF2" s="40"/>
      <c r="VOG2" s="40"/>
      <c r="VOH2" s="40"/>
      <c r="VOI2" s="40"/>
      <c r="VOJ2" s="40"/>
      <c r="VOK2" s="40"/>
      <c r="VOL2" s="40"/>
      <c r="VOM2" s="40"/>
      <c r="VON2" s="40"/>
      <c r="VOO2" s="40"/>
      <c r="VOP2" s="40"/>
      <c r="VOQ2" s="40"/>
      <c r="VOR2" s="40"/>
      <c r="VOS2" s="40"/>
      <c r="VOT2" s="40"/>
      <c r="VOU2" s="40"/>
      <c r="VOV2" s="40"/>
      <c r="VOW2" s="40"/>
      <c r="VOX2" s="40"/>
      <c r="VOY2" s="40"/>
      <c r="VOZ2" s="40"/>
      <c r="VPA2" s="40"/>
      <c r="VPB2" s="40"/>
      <c r="VPC2" s="40"/>
      <c r="VPD2" s="40"/>
      <c r="VPE2" s="40"/>
      <c r="VPF2" s="40"/>
      <c r="VPG2" s="40"/>
      <c r="VPH2" s="40"/>
      <c r="VPI2" s="40"/>
      <c r="VPJ2" s="40"/>
      <c r="VPK2" s="40"/>
      <c r="VPL2" s="40"/>
      <c r="VPM2" s="40"/>
      <c r="VPN2" s="40"/>
      <c r="VPO2" s="40"/>
      <c r="VPP2" s="40"/>
      <c r="VPQ2" s="40"/>
      <c r="VPR2" s="40"/>
      <c r="VPS2" s="40"/>
      <c r="VPT2" s="40"/>
      <c r="VPU2" s="40"/>
      <c r="VPV2" s="40"/>
      <c r="VPW2" s="40"/>
      <c r="VPX2" s="40"/>
      <c r="VPY2" s="40"/>
      <c r="VPZ2" s="40"/>
      <c r="VQA2" s="40"/>
      <c r="VQB2" s="40"/>
      <c r="VQC2" s="40"/>
      <c r="VQD2" s="40"/>
      <c r="VQE2" s="40"/>
      <c r="VQF2" s="40"/>
      <c r="VQG2" s="40"/>
      <c r="VQH2" s="40"/>
      <c r="VQI2" s="40"/>
      <c r="VQJ2" s="40"/>
      <c r="VQK2" s="40"/>
      <c r="VQL2" s="40"/>
      <c r="VQM2" s="40"/>
      <c r="VQN2" s="40"/>
      <c r="VQO2" s="40"/>
      <c r="VQP2" s="40"/>
      <c r="VQQ2" s="40"/>
      <c r="VQR2" s="40"/>
      <c r="VQS2" s="40"/>
      <c r="VQT2" s="40"/>
      <c r="VQU2" s="40"/>
      <c r="VQV2" s="40"/>
      <c r="VQW2" s="40"/>
      <c r="VQX2" s="40"/>
      <c r="VQY2" s="40"/>
      <c r="VQZ2" s="40"/>
      <c r="VRA2" s="40"/>
      <c r="VRB2" s="40"/>
      <c r="VRC2" s="40"/>
      <c r="VRD2" s="40"/>
      <c r="VRE2" s="40"/>
      <c r="VRF2" s="40"/>
      <c r="VRG2" s="40"/>
      <c r="VRH2" s="40"/>
      <c r="VRI2" s="40"/>
      <c r="VRJ2" s="40"/>
      <c r="VRK2" s="40"/>
      <c r="VRL2" s="40"/>
      <c r="VRM2" s="40"/>
      <c r="VRN2" s="40"/>
      <c r="VRO2" s="40"/>
      <c r="VRP2" s="40"/>
      <c r="VRQ2" s="40"/>
      <c r="VRR2" s="40"/>
      <c r="VRS2" s="40"/>
      <c r="VRT2" s="40"/>
      <c r="VRU2" s="40"/>
      <c r="VRV2" s="40"/>
      <c r="VRW2" s="40"/>
      <c r="VRX2" s="40"/>
      <c r="VRY2" s="40"/>
      <c r="VRZ2" s="40"/>
      <c r="VSA2" s="40"/>
      <c r="VSB2" s="40"/>
      <c r="VSC2" s="40"/>
      <c r="VSD2" s="40"/>
      <c r="VSE2" s="40"/>
      <c r="VSF2" s="40"/>
      <c r="VSG2" s="40"/>
      <c r="VSH2" s="40"/>
      <c r="VSI2" s="40"/>
      <c r="VSJ2" s="40"/>
      <c r="VSK2" s="40"/>
      <c r="VSL2" s="40"/>
      <c r="VSM2" s="40"/>
      <c r="VSN2" s="40"/>
      <c r="VSO2" s="40"/>
      <c r="VSP2" s="40"/>
      <c r="VSQ2" s="40"/>
      <c r="VSR2" s="40"/>
      <c r="VSS2" s="40"/>
      <c r="VST2" s="40"/>
      <c r="VSU2" s="40"/>
      <c r="VSV2" s="40"/>
      <c r="VSW2" s="40"/>
      <c r="VSX2" s="40"/>
      <c r="VSY2" s="40"/>
      <c r="VSZ2" s="40"/>
      <c r="VTA2" s="40"/>
      <c r="VTB2" s="40"/>
      <c r="VTC2" s="40"/>
      <c r="VTD2" s="40"/>
      <c r="VTE2" s="40"/>
      <c r="VTF2" s="40"/>
      <c r="VTG2" s="40"/>
      <c r="VTH2" s="40"/>
      <c r="VTI2" s="40"/>
      <c r="VTJ2" s="40"/>
      <c r="VTK2" s="40"/>
      <c r="VTL2" s="40"/>
      <c r="VTM2" s="40"/>
      <c r="VTN2" s="40"/>
      <c r="VTO2" s="40"/>
      <c r="VTP2" s="40"/>
      <c r="VTQ2" s="40"/>
      <c r="VTR2" s="40"/>
      <c r="VTS2" s="40"/>
      <c r="VTT2" s="40"/>
      <c r="VTU2" s="40"/>
      <c r="VTV2" s="40"/>
      <c r="VTW2" s="40"/>
      <c r="VTX2" s="40"/>
      <c r="VTY2" s="40"/>
      <c r="VTZ2" s="40"/>
      <c r="VUA2" s="40"/>
      <c r="VUB2" s="40"/>
      <c r="VUC2" s="40"/>
      <c r="VUD2" s="40"/>
      <c r="VUE2" s="40"/>
      <c r="VUF2" s="40"/>
      <c r="VUG2" s="40"/>
      <c r="VUH2" s="40"/>
      <c r="VUI2" s="40"/>
      <c r="VUJ2" s="40"/>
      <c r="VUK2" s="40"/>
      <c r="VUL2" s="40"/>
      <c r="VUM2" s="40"/>
      <c r="VUN2" s="40"/>
      <c r="VUO2" s="40"/>
      <c r="VUP2" s="40"/>
      <c r="VUQ2" s="40"/>
      <c r="VUR2" s="40"/>
      <c r="VUS2" s="40"/>
      <c r="VUT2" s="40"/>
      <c r="VUU2" s="40"/>
      <c r="VUV2" s="40"/>
      <c r="VUW2" s="40"/>
      <c r="VUX2" s="40"/>
      <c r="VUY2" s="40"/>
      <c r="VUZ2" s="40"/>
      <c r="VVA2" s="40"/>
      <c r="VVB2" s="40"/>
      <c r="VVC2" s="40"/>
      <c r="VVD2" s="40"/>
      <c r="VVE2" s="40"/>
      <c r="VVF2" s="40"/>
      <c r="VVG2" s="40"/>
      <c r="VVH2" s="40"/>
      <c r="VVI2" s="40"/>
      <c r="VVJ2" s="40"/>
      <c r="VVK2" s="40"/>
      <c r="VVL2" s="40"/>
      <c r="VVM2" s="40"/>
      <c r="VVN2" s="40"/>
      <c r="VVO2" s="40"/>
      <c r="VVP2" s="40"/>
      <c r="VVQ2" s="40"/>
      <c r="VVR2" s="40"/>
      <c r="VVS2" s="40"/>
      <c r="VVT2" s="40"/>
      <c r="VVU2" s="40"/>
      <c r="VVV2" s="40"/>
      <c r="VVW2" s="40"/>
      <c r="VVX2" s="40"/>
      <c r="VVY2" s="40"/>
      <c r="VVZ2" s="40"/>
      <c r="VWA2" s="40"/>
      <c r="VWB2" s="40"/>
      <c r="VWC2" s="40"/>
      <c r="VWD2" s="40"/>
      <c r="VWE2" s="40"/>
      <c r="VWF2" s="40"/>
      <c r="VWG2" s="40"/>
      <c r="VWH2" s="40"/>
      <c r="VWI2" s="40"/>
      <c r="VWJ2" s="40"/>
      <c r="VWK2" s="40"/>
      <c r="VWL2" s="40"/>
      <c r="VWM2" s="40"/>
      <c r="VWN2" s="40"/>
      <c r="VWO2" s="40"/>
      <c r="VWP2" s="40"/>
      <c r="VWQ2" s="40"/>
      <c r="VWR2" s="40"/>
      <c r="VWS2" s="40"/>
      <c r="VWT2" s="40"/>
      <c r="VWU2" s="40"/>
      <c r="VWV2" s="40"/>
      <c r="VWW2" s="40"/>
      <c r="VWX2" s="40"/>
      <c r="VWY2" s="40"/>
      <c r="VWZ2" s="40"/>
      <c r="VXA2" s="40"/>
      <c r="VXB2" s="40"/>
      <c r="VXC2" s="40"/>
      <c r="VXD2" s="40"/>
      <c r="VXE2" s="40"/>
      <c r="VXF2" s="40"/>
      <c r="VXG2" s="40"/>
      <c r="VXH2" s="40"/>
      <c r="VXI2" s="40"/>
      <c r="VXJ2" s="40"/>
      <c r="VXK2" s="40"/>
      <c r="VXL2" s="40"/>
      <c r="VXM2" s="40"/>
      <c r="VXN2" s="40"/>
      <c r="VXO2" s="40"/>
      <c r="VXP2" s="40"/>
      <c r="VXQ2" s="40"/>
      <c r="VXR2" s="40"/>
      <c r="VXS2" s="40"/>
      <c r="VXT2" s="40"/>
      <c r="VXU2" s="40"/>
      <c r="VXV2" s="40"/>
      <c r="VXW2" s="40"/>
      <c r="VXX2" s="40"/>
      <c r="VXY2" s="40"/>
      <c r="VXZ2" s="40"/>
      <c r="VYA2" s="40"/>
      <c r="VYB2" s="40"/>
      <c r="VYC2" s="40"/>
      <c r="VYD2" s="40"/>
      <c r="VYE2" s="40"/>
      <c r="VYF2" s="40"/>
      <c r="VYG2" s="40"/>
      <c r="VYH2" s="40"/>
      <c r="VYI2" s="40"/>
      <c r="VYJ2" s="40"/>
      <c r="VYK2" s="40"/>
      <c r="VYL2" s="40"/>
      <c r="VYM2" s="40"/>
      <c r="VYN2" s="40"/>
      <c r="VYO2" s="40"/>
      <c r="VYP2" s="40"/>
      <c r="VYQ2" s="40"/>
      <c r="VYR2" s="40"/>
      <c r="VYS2" s="40"/>
      <c r="VYT2" s="40"/>
      <c r="VYU2" s="40"/>
      <c r="VYV2" s="40"/>
      <c r="VYW2" s="40"/>
      <c r="VYX2" s="40"/>
      <c r="VYY2" s="40"/>
      <c r="VYZ2" s="40"/>
      <c r="VZA2" s="40"/>
      <c r="VZB2" s="40"/>
      <c r="VZC2" s="40"/>
      <c r="VZD2" s="40"/>
      <c r="VZE2" s="40"/>
      <c r="VZF2" s="40"/>
      <c r="VZG2" s="40"/>
      <c r="VZH2" s="40"/>
      <c r="VZI2" s="40"/>
      <c r="VZJ2" s="40"/>
      <c r="VZK2" s="40"/>
      <c r="VZL2" s="40"/>
      <c r="VZM2" s="40"/>
      <c r="VZN2" s="40"/>
      <c r="VZO2" s="40"/>
      <c r="VZP2" s="40"/>
      <c r="VZQ2" s="40"/>
      <c r="VZR2" s="40"/>
      <c r="VZS2" s="40"/>
      <c r="VZT2" s="40"/>
      <c r="VZU2" s="40"/>
      <c r="VZV2" s="40"/>
      <c r="VZW2" s="40"/>
      <c r="VZX2" s="40"/>
      <c r="VZY2" s="40"/>
      <c r="VZZ2" s="40"/>
      <c r="WAA2" s="40"/>
      <c r="WAB2" s="40"/>
      <c r="WAC2" s="40"/>
      <c r="WAD2" s="40"/>
      <c r="WAE2" s="40"/>
      <c r="WAF2" s="40"/>
      <c r="WAG2" s="40"/>
      <c r="WAH2" s="40"/>
      <c r="WAI2" s="40"/>
      <c r="WAJ2" s="40"/>
      <c r="WAK2" s="40"/>
      <c r="WAL2" s="40"/>
      <c r="WAM2" s="40"/>
      <c r="WAN2" s="40"/>
      <c r="WAO2" s="40"/>
      <c r="WAP2" s="40"/>
      <c r="WAQ2" s="40"/>
      <c r="WAR2" s="40"/>
      <c r="WAS2" s="40"/>
      <c r="WAT2" s="40"/>
      <c r="WAU2" s="40"/>
      <c r="WAV2" s="40"/>
      <c r="WAW2" s="40"/>
      <c r="WAX2" s="40"/>
      <c r="WAY2" s="40"/>
      <c r="WAZ2" s="40"/>
      <c r="WBA2" s="40"/>
      <c r="WBB2" s="40"/>
      <c r="WBC2" s="40"/>
      <c r="WBD2" s="40"/>
      <c r="WBE2" s="40"/>
      <c r="WBF2" s="40"/>
      <c r="WBG2" s="40"/>
      <c r="WBH2" s="40"/>
      <c r="WBI2" s="40"/>
      <c r="WBJ2" s="40"/>
      <c r="WBK2" s="40"/>
      <c r="WBL2" s="40"/>
      <c r="WBM2" s="40"/>
      <c r="WBN2" s="40"/>
      <c r="WBO2" s="40"/>
      <c r="WBP2" s="40"/>
      <c r="WBQ2" s="40"/>
      <c r="WBR2" s="40"/>
      <c r="WBS2" s="40"/>
      <c r="WBT2" s="40"/>
      <c r="WBU2" s="40"/>
      <c r="WBV2" s="40"/>
      <c r="WBW2" s="40"/>
      <c r="WBX2" s="40"/>
      <c r="WBY2" s="40"/>
      <c r="WBZ2" s="40"/>
      <c r="WCA2" s="40"/>
      <c r="WCB2" s="40"/>
      <c r="WCC2" s="40"/>
      <c r="WCD2" s="40"/>
      <c r="WCE2" s="40"/>
      <c r="WCF2" s="40"/>
      <c r="WCG2" s="40"/>
      <c r="WCH2" s="40"/>
      <c r="WCI2" s="40"/>
      <c r="WCJ2" s="40"/>
      <c r="WCK2" s="40"/>
      <c r="WCL2" s="40"/>
      <c r="WCM2" s="40"/>
      <c r="WCN2" s="40"/>
      <c r="WCO2" s="40"/>
      <c r="WCP2" s="40"/>
      <c r="WCQ2" s="40"/>
      <c r="WCR2" s="40"/>
      <c r="WCS2" s="40"/>
      <c r="WCT2" s="40"/>
      <c r="WCU2" s="40"/>
      <c r="WCV2" s="40"/>
      <c r="WCW2" s="40"/>
      <c r="WCX2" s="40"/>
      <c r="WCY2" s="40"/>
      <c r="WCZ2" s="40"/>
      <c r="WDA2" s="40"/>
      <c r="WDB2" s="40"/>
      <c r="WDC2" s="40"/>
      <c r="WDD2" s="40"/>
      <c r="WDE2" s="40"/>
      <c r="WDF2" s="40"/>
      <c r="WDG2" s="40"/>
      <c r="WDH2" s="40"/>
      <c r="WDI2" s="40"/>
      <c r="WDJ2" s="40"/>
      <c r="WDK2" s="40"/>
      <c r="WDL2" s="40"/>
      <c r="WDM2" s="40"/>
      <c r="WDN2" s="40"/>
      <c r="WDO2" s="40"/>
      <c r="WDP2" s="40"/>
      <c r="WDQ2" s="40"/>
      <c r="WDR2" s="40"/>
      <c r="WDS2" s="40"/>
      <c r="WDT2" s="40"/>
      <c r="WDU2" s="40"/>
      <c r="WDV2" s="40"/>
      <c r="WDW2" s="40"/>
      <c r="WDX2" s="40"/>
      <c r="WDY2" s="40"/>
      <c r="WDZ2" s="40"/>
      <c r="WEA2" s="40"/>
      <c r="WEB2" s="40"/>
      <c r="WEC2" s="40"/>
      <c r="WED2" s="40"/>
      <c r="WEE2" s="40"/>
      <c r="WEF2" s="40"/>
      <c r="WEG2" s="40"/>
      <c r="WEH2" s="40"/>
      <c r="WEI2" s="40"/>
      <c r="WEJ2" s="40"/>
      <c r="WEK2" s="40"/>
      <c r="WEL2" s="40"/>
      <c r="WEM2" s="40"/>
      <c r="WEN2" s="40"/>
      <c r="WEO2" s="40"/>
      <c r="WEP2" s="40"/>
      <c r="WEQ2" s="40"/>
      <c r="WER2" s="40"/>
      <c r="WES2" s="40"/>
      <c r="WET2" s="40"/>
      <c r="WEU2" s="40"/>
      <c r="WEV2" s="40"/>
      <c r="WEW2" s="40"/>
      <c r="WEX2" s="40"/>
      <c r="WEY2" s="40"/>
      <c r="WEZ2" s="40"/>
      <c r="WFA2" s="40"/>
      <c r="WFB2" s="40"/>
      <c r="WFC2" s="40"/>
      <c r="WFD2" s="40"/>
      <c r="WFE2" s="40"/>
      <c r="WFF2" s="40"/>
      <c r="WFG2" s="40"/>
      <c r="WFH2" s="40"/>
      <c r="WFI2" s="40"/>
      <c r="WFJ2" s="40"/>
      <c r="WFK2" s="40"/>
      <c r="WFL2" s="40"/>
      <c r="WFM2" s="40"/>
      <c r="WFN2" s="40"/>
      <c r="WFO2" s="40"/>
      <c r="WFP2" s="40"/>
      <c r="WFQ2" s="40"/>
      <c r="WFR2" s="40"/>
      <c r="WFS2" s="40"/>
      <c r="WFT2" s="40"/>
      <c r="WFU2" s="40"/>
      <c r="WFV2" s="40"/>
      <c r="WFW2" s="40"/>
      <c r="WFX2" s="40"/>
      <c r="WFY2" s="40"/>
      <c r="WFZ2" s="40"/>
      <c r="WGA2" s="40"/>
      <c r="WGB2" s="40"/>
      <c r="WGC2" s="40"/>
      <c r="WGD2" s="40"/>
      <c r="WGE2" s="40"/>
      <c r="WGF2" s="40"/>
      <c r="WGG2" s="40"/>
      <c r="WGH2" s="40"/>
      <c r="WGI2" s="40"/>
      <c r="WGJ2" s="40"/>
      <c r="WGK2" s="40"/>
      <c r="WGL2" s="40"/>
      <c r="WGM2" s="40"/>
      <c r="WGN2" s="40"/>
      <c r="WGO2" s="40"/>
      <c r="WGP2" s="40"/>
      <c r="WGQ2" s="40"/>
      <c r="WGR2" s="40"/>
      <c r="WGS2" s="40"/>
      <c r="WGT2" s="40"/>
      <c r="WGU2" s="40"/>
      <c r="WGV2" s="40"/>
      <c r="WGW2" s="40"/>
      <c r="WGX2" s="40"/>
      <c r="WGY2" s="40"/>
      <c r="WGZ2" s="40"/>
      <c r="WHA2" s="40"/>
      <c r="WHB2" s="40"/>
      <c r="WHC2" s="40"/>
      <c r="WHD2" s="40"/>
      <c r="WHE2" s="40"/>
      <c r="WHF2" s="40"/>
      <c r="WHG2" s="40"/>
      <c r="WHH2" s="40"/>
      <c r="WHI2" s="40"/>
      <c r="WHJ2" s="40"/>
      <c r="WHK2" s="40"/>
      <c r="WHL2" s="40"/>
      <c r="WHM2" s="40"/>
      <c r="WHN2" s="40"/>
      <c r="WHO2" s="40"/>
      <c r="WHP2" s="40"/>
      <c r="WHQ2" s="40"/>
      <c r="WHR2" s="40"/>
      <c r="WHS2" s="40"/>
      <c r="WHT2" s="40"/>
      <c r="WHU2" s="40"/>
      <c r="WHV2" s="40"/>
      <c r="WHW2" s="40"/>
      <c r="WHX2" s="40"/>
      <c r="WHY2" s="40"/>
      <c r="WHZ2" s="40"/>
      <c r="WIA2" s="40"/>
      <c r="WIB2" s="40"/>
      <c r="WIC2" s="40"/>
      <c r="WID2" s="40"/>
      <c r="WIE2" s="40"/>
      <c r="WIF2" s="40"/>
      <c r="WIG2" s="40"/>
      <c r="WIH2" s="40"/>
      <c r="WII2" s="40"/>
      <c r="WIJ2" s="40"/>
      <c r="WIK2" s="40"/>
      <c r="WIL2" s="40"/>
      <c r="WIM2" s="40"/>
      <c r="WIN2" s="40"/>
      <c r="WIO2" s="40"/>
      <c r="WIP2" s="40"/>
      <c r="WIQ2" s="40"/>
      <c r="WIR2" s="40"/>
      <c r="WIS2" s="40"/>
      <c r="WIT2" s="40"/>
      <c r="WIU2" s="40"/>
      <c r="WIV2" s="40"/>
      <c r="WIW2" s="40"/>
      <c r="WIX2" s="40"/>
      <c r="WIY2" s="40"/>
      <c r="WIZ2" s="40"/>
      <c r="WJA2" s="40"/>
      <c r="WJB2" s="40"/>
      <c r="WJC2" s="40"/>
      <c r="WJD2" s="40"/>
      <c r="WJE2" s="40"/>
      <c r="WJF2" s="40"/>
      <c r="WJG2" s="40"/>
      <c r="WJH2" s="40"/>
      <c r="WJI2" s="40"/>
      <c r="WJJ2" s="40"/>
      <c r="WJK2" s="40"/>
      <c r="WJL2" s="40"/>
      <c r="WJM2" s="40"/>
      <c r="WJN2" s="40"/>
      <c r="WJO2" s="40"/>
      <c r="WJP2" s="40"/>
      <c r="WJQ2" s="40"/>
      <c r="WJR2" s="40"/>
      <c r="WJS2" s="40"/>
      <c r="WJT2" s="40"/>
      <c r="WJU2" s="40"/>
      <c r="WJV2" s="40"/>
      <c r="WJW2" s="40"/>
      <c r="WJX2" s="40"/>
      <c r="WJY2" s="40"/>
      <c r="WJZ2" s="40"/>
      <c r="WKA2" s="40"/>
      <c r="WKB2" s="40"/>
      <c r="WKC2" s="40"/>
      <c r="WKD2" s="40"/>
      <c r="WKE2" s="40"/>
      <c r="WKF2" s="40"/>
      <c r="WKG2" s="40"/>
      <c r="WKH2" s="40"/>
      <c r="WKI2" s="40"/>
      <c r="WKJ2" s="40"/>
      <c r="WKK2" s="40"/>
      <c r="WKL2" s="40"/>
      <c r="WKM2" s="40"/>
      <c r="WKN2" s="40"/>
      <c r="WKO2" s="40"/>
      <c r="WKP2" s="40"/>
      <c r="WKQ2" s="40"/>
      <c r="WKR2" s="40"/>
      <c r="WKS2" s="40"/>
      <c r="WKT2" s="40"/>
      <c r="WKU2" s="40"/>
      <c r="WKV2" s="40"/>
      <c r="WKW2" s="40"/>
      <c r="WKX2" s="40"/>
      <c r="WKY2" s="40"/>
      <c r="WKZ2" s="40"/>
      <c r="WLA2" s="40"/>
      <c r="WLB2" s="40"/>
      <c r="WLC2" s="40"/>
      <c r="WLD2" s="40"/>
      <c r="WLE2" s="40"/>
      <c r="WLF2" s="40"/>
      <c r="WLG2" s="40"/>
      <c r="WLH2" s="40"/>
      <c r="WLI2" s="40"/>
      <c r="WLJ2" s="40"/>
      <c r="WLK2" s="40"/>
      <c r="WLL2" s="40"/>
      <c r="WLM2" s="40"/>
      <c r="WLN2" s="40"/>
      <c r="WLO2" s="40"/>
      <c r="WLP2" s="40"/>
      <c r="WLQ2" s="40"/>
      <c r="WLR2" s="40"/>
      <c r="WLS2" s="40"/>
      <c r="WLT2" s="40"/>
      <c r="WLU2" s="40"/>
      <c r="WLV2" s="40"/>
      <c r="WLW2" s="40"/>
      <c r="WLX2" s="40"/>
      <c r="WLY2" s="40"/>
      <c r="WLZ2" s="40"/>
      <c r="WMA2" s="40"/>
      <c r="WMB2" s="40"/>
      <c r="WMC2" s="40"/>
      <c r="WMD2" s="40"/>
      <c r="WME2" s="40"/>
      <c r="WMF2" s="40"/>
      <c r="WMG2" s="40"/>
      <c r="WMH2" s="40"/>
      <c r="WMI2" s="40"/>
      <c r="WMJ2" s="40"/>
      <c r="WMK2" s="40"/>
      <c r="WML2" s="40"/>
      <c r="WMM2" s="40"/>
      <c r="WMN2" s="40"/>
      <c r="WMO2" s="40"/>
      <c r="WMP2" s="40"/>
      <c r="WMQ2" s="40"/>
      <c r="WMR2" s="40"/>
      <c r="WMS2" s="40"/>
      <c r="WMT2" s="40"/>
      <c r="WMU2" s="40"/>
      <c r="WMV2" s="40"/>
      <c r="WMW2" s="40"/>
      <c r="WMX2" s="40"/>
      <c r="WMY2" s="40"/>
      <c r="WMZ2" s="40"/>
      <c r="WNA2" s="40"/>
      <c r="WNB2" s="40"/>
      <c r="WNC2" s="40"/>
      <c r="WND2" s="40"/>
      <c r="WNE2" s="40"/>
      <c r="WNF2" s="40"/>
      <c r="WNG2" s="40"/>
      <c r="WNH2" s="40"/>
      <c r="WNI2" s="40"/>
      <c r="WNJ2" s="40"/>
      <c r="WNK2" s="40"/>
      <c r="WNL2" s="40"/>
      <c r="WNM2" s="40"/>
      <c r="WNN2" s="40"/>
      <c r="WNO2" s="40"/>
      <c r="WNP2" s="40"/>
      <c r="WNQ2" s="40"/>
      <c r="WNR2" s="40"/>
      <c r="WNS2" s="40"/>
      <c r="WNT2" s="40"/>
      <c r="WNU2" s="40"/>
      <c r="WNV2" s="40"/>
      <c r="WNW2" s="40"/>
      <c r="WNX2" s="40"/>
      <c r="WNY2" s="40"/>
      <c r="WNZ2" s="40"/>
      <c r="WOA2" s="40"/>
      <c r="WOB2" s="40"/>
      <c r="WOC2" s="40"/>
      <c r="WOD2" s="40"/>
      <c r="WOE2" s="40"/>
      <c r="WOF2" s="40"/>
      <c r="WOG2" s="40"/>
      <c r="WOH2" s="40"/>
      <c r="WOI2" s="40"/>
      <c r="WOJ2" s="40"/>
      <c r="WOK2" s="40"/>
      <c r="WOL2" s="40"/>
      <c r="WOM2" s="40"/>
      <c r="WON2" s="40"/>
      <c r="WOO2" s="40"/>
      <c r="WOP2" s="40"/>
      <c r="WOQ2" s="40"/>
      <c r="WOR2" s="40"/>
      <c r="WOS2" s="40"/>
      <c r="WOT2" s="40"/>
      <c r="WOU2" s="40"/>
      <c r="WOV2" s="40"/>
      <c r="WOW2" s="40"/>
      <c r="WOX2" s="40"/>
      <c r="WOY2" s="40"/>
      <c r="WOZ2" s="40"/>
      <c r="WPA2" s="40"/>
      <c r="WPB2" s="40"/>
      <c r="WPC2" s="40"/>
      <c r="WPD2" s="40"/>
      <c r="WPE2" s="40"/>
      <c r="WPF2" s="40"/>
      <c r="WPG2" s="40"/>
      <c r="WPH2" s="40"/>
      <c r="WPI2" s="40"/>
      <c r="WPJ2" s="40"/>
      <c r="WPK2" s="40"/>
      <c r="WPL2" s="40"/>
      <c r="WPM2" s="40"/>
      <c r="WPN2" s="40"/>
      <c r="WPO2" s="40"/>
      <c r="WPP2" s="40"/>
      <c r="WPQ2" s="40"/>
      <c r="WPR2" s="40"/>
      <c r="WPS2" s="40"/>
      <c r="WPT2" s="40"/>
      <c r="WPU2" s="40"/>
      <c r="WPV2" s="40"/>
      <c r="WPW2" s="40"/>
      <c r="WPX2" s="40"/>
      <c r="WPY2" s="40"/>
      <c r="WPZ2" s="40"/>
      <c r="WQA2" s="40"/>
      <c r="WQB2" s="40"/>
      <c r="WQC2" s="40"/>
      <c r="WQD2" s="40"/>
      <c r="WQE2" s="40"/>
      <c r="WQF2" s="40"/>
      <c r="WQG2" s="40"/>
      <c r="WQH2" s="40"/>
      <c r="WQI2" s="40"/>
      <c r="WQJ2" s="40"/>
      <c r="WQK2" s="40"/>
      <c r="WQL2" s="40"/>
      <c r="WQM2" s="40"/>
      <c r="WQN2" s="40"/>
      <c r="WQO2" s="40"/>
      <c r="WQP2" s="40"/>
      <c r="WQQ2" s="40"/>
      <c r="WQR2" s="40"/>
      <c r="WQS2" s="40"/>
      <c r="WQT2" s="40"/>
      <c r="WQU2" s="40"/>
      <c r="WQV2" s="40"/>
      <c r="WQW2" s="40"/>
      <c r="WQX2" s="40"/>
      <c r="WQY2" s="40"/>
      <c r="WQZ2" s="40"/>
      <c r="WRA2" s="40"/>
      <c r="WRB2" s="40"/>
      <c r="WRC2" s="40"/>
      <c r="WRD2" s="40"/>
      <c r="WRE2" s="40"/>
      <c r="WRF2" s="40"/>
      <c r="WRG2" s="40"/>
      <c r="WRH2" s="40"/>
      <c r="WRI2" s="40"/>
      <c r="WRJ2" s="40"/>
      <c r="WRK2" s="40"/>
      <c r="WRL2" s="40"/>
      <c r="WRM2" s="40"/>
      <c r="WRN2" s="40"/>
      <c r="WRO2" s="40"/>
      <c r="WRP2" s="40"/>
      <c r="WRQ2" s="40"/>
      <c r="WRR2" s="40"/>
      <c r="WRS2" s="40"/>
      <c r="WRT2" s="40"/>
      <c r="WRU2" s="40"/>
      <c r="WRV2" s="40"/>
      <c r="WRW2" s="40"/>
      <c r="WRX2" s="40"/>
      <c r="WRY2" s="40"/>
      <c r="WRZ2" s="40"/>
      <c r="WSA2" s="40"/>
      <c r="WSB2" s="40"/>
      <c r="WSC2" s="40"/>
      <c r="WSD2" s="40"/>
      <c r="WSE2" s="40"/>
      <c r="WSF2" s="40"/>
      <c r="WSG2" s="40"/>
      <c r="WSH2" s="40"/>
      <c r="WSI2" s="40"/>
      <c r="WSJ2" s="40"/>
      <c r="WSK2" s="40"/>
      <c r="WSL2" s="40"/>
      <c r="WSM2" s="40"/>
      <c r="WSN2" s="40"/>
      <c r="WSO2" s="40"/>
      <c r="WSP2" s="40"/>
      <c r="WSQ2" s="40"/>
      <c r="WSR2" s="40"/>
      <c r="WSS2" s="40"/>
      <c r="WST2" s="40"/>
      <c r="WSU2" s="40"/>
      <c r="WSV2" s="40"/>
      <c r="WSW2" s="40"/>
      <c r="WSX2" s="40"/>
      <c r="WSY2" s="40"/>
      <c r="WSZ2" s="40"/>
      <c r="WTA2" s="40"/>
      <c r="WTB2" s="40"/>
      <c r="WTC2" s="40"/>
      <c r="WTD2" s="40"/>
      <c r="WTE2" s="40"/>
      <c r="WTF2" s="40"/>
      <c r="WTG2" s="40"/>
      <c r="WTH2" s="40"/>
      <c r="WTI2" s="40"/>
      <c r="WTJ2" s="40"/>
      <c r="WTK2" s="40"/>
      <c r="WTL2" s="40"/>
      <c r="WTM2" s="40"/>
      <c r="WTN2" s="40"/>
      <c r="WTO2" s="40"/>
      <c r="WTP2" s="40"/>
      <c r="WTQ2" s="40"/>
      <c r="WTR2" s="40"/>
      <c r="WTS2" s="40"/>
      <c r="WTT2" s="40"/>
      <c r="WTU2" s="40"/>
      <c r="WTV2" s="40"/>
      <c r="WTW2" s="40"/>
      <c r="WTX2" s="40"/>
      <c r="WTY2" s="40"/>
      <c r="WTZ2" s="40"/>
      <c r="WUA2" s="40"/>
      <c r="WUB2" s="40"/>
      <c r="WUC2" s="40"/>
      <c r="WUD2" s="40"/>
      <c r="WUE2" s="40"/>
      <c r="WUF2" s="40"/>
      <c r="WUG2" s="40"/>
      <c r="WUH2" s="40"/>
      <c r="WUI2" s="40"/>
      <c r="WUJ2" s="40"/>
      <c r="WUK2" s="40"/>
      <c r="WUL2" s="40"/>
      <c r="WUM2" s="40"/>
      <c r="WUN2" s="40"/>
      <c r="WUO2" s="40"/>
      <c r="WUP2" s="40"/>
      <c r="WUQ2" s="40"/>
      <c r="WUR2" s="40"/>
      <c r="WUS2" s="40"/>
      <c r="WUT2" s="40"/>
      <c r="WUU2" s="40"/>
      <c r="WUV2" s="40"/>
      <c r="WUW2" s="40"/>
      <c r="WUX2" s="40"/>
      <c r="WUY2" s="40"/>
      <c r="WUZ2" s="40"/>
      <c r="WVA2" s="40"/>
      <c r="WVB2" s="40"/>
      <c r="WVC2" s="40"/>
      <c r="WVD2" s="40"/>
      <c r="WVE2" s="40"/>
      <c r="WVF2" s="40"/>
      <c r="WVG2" s="40"/>
      <c r="WVH2" s="40"/>
      <c r="WVI2" s="40"/>
      <c r="WVJ2" s="40"/>
      <c r="WVK2" s="40"/>
      <c r="WVL2" s="40"/>
      <c r="WVM2" s="40"/>
      <c r="WVN2" s="40"/>
      <c r="WVO2" s="40"/>
      <c r="WVP2" s="40"/>
      <c r="WVQ2" s="40"/>
      <c r="WVR2" s="40"/>
      <c r="WVS2" s="40"/>
      <c r="WVT2" s="40"/>
      <c r="WVU2" s="40"/>
      <c r="WVV2" s="40"/>
      <c r="WVW2" s="40"/>
      <c r="WVX2" s="40"/>
      <c r="WVY2" s="40"/>
      <c r="WVZ2" s="40"/>
      <c r="WWA2" s="40"/>
      <c r="WWB2" s="40"/>
      <c r="WWC2" s="40"/>
      <c r="WWD2" s="40"/>
      <c r="WWE2" s="40"/>
      <c r="WWF2" s="40"/>
      <c r="WWG2" s="40"/>
      <c r="WWH2" s="40"/>
      <c r="WWI2" s="40"/>
      <c r="WWJ2" s="40"/>
      <c r="WWK2" s="40"/>
      <c r="WWL2" s="40"/>
      <c r="WWM2" s="40"/>
      <c r="WWN2" s="40"/>
      <c r="WWO2" s="40"/>
      <c r="WWP2" s="40"/>
      <c r="WWQ2" s="40"/>
      <c r="WWR2" s="40"/>
      <c r="WWS2" s="40"/>
      <c r="WWT2" s="40"/>
      <c r="WWU2" s="40"/>
      <c r="WWV2" s="40"/>
      <c r="WWW2" s="40"/>
      <c r="WWX2" s="40"/>
      <c r="WWY2" s="40"/>
      <c r="WWZ2" s="40"/>
      <c r="WXA2" s="40"/>
      <c r="WXB2" s="40"/>
      <c r="WXC2" s="40"/>
      <c r="WXD2" s="40"/>
      <c r="WXE2" s="40"/>
      <c r="WXF2" s="40"/>
      <c r="WXG2" s="40"/>
      <c r="WXH2" s="40"/>
      <c r="WXI2" s="40"/>
      <c r="WXJ2" s="40"/>
      <c r="WXK2" s="40"/>
      <c r="WXL2" s="40"/>
      <c r="WXM2" s="40"/>
      <c r="WXN2" s="40"/>
      <c r="WXO2" s="40"/>
      <c r="WXP2" s="40"/>
      <c r="WXQ2" s="40"/>
      <c r="WXR2" s="40"/>
      <c r="WXS2" s="40"/>
      <c r="WXT2" s="40"/>
      <c r="WXU2" s="40"/>
      <c r="WXV2" s="40"/>
      <c r="WXW2" s="40"/>
      <c r="WXX2" s="40"/>
      <c r="WXY2" s="40"/>
      <c r="WXZ2" s="40"/>
      <c r="WYA2" s="40"/>
      <c r="WYB2" s="40"/>
      <c r="WYC2" s="40"/>
      <c r="WYD2" s="40"/>
      <c r="WYE2" s="40"/>
      <c r="WYF2" s="40"/>
      <c r="WYG2" s="40"/>
      <c r="WYH2" s="40"/>
      <c r="WYI2" s="40"/>
      <c r="WYJ2" s="40"/>
      <c r="WYK2" s="40"/>
      <c r="WYL2" s="40"/>
      <c r="WYM2" s="40"/>
      <c r="WYN2" s="40"/>
      <c r="WYO2" s="40"/>
      <c r="WYP2" s="40"/>
      <c r="WYQ2" s="40"/>
      <c r="WYR2" s="40"/>
      <c r="WYS2" s="40"/>
      <c r="WYT2" s="40"/>
      <c r="WYU2" s="40"/>
      <c r="WYV2" s="40"/>
      <c r="WYW2" s="40"/>
      <c r="WYX2" s="40"/>
      <c r="WYY2" s="40"/>
      <c r="WYZ2" s="40"/>
      <c r="WZA2" s="40"/>
      <c r="WZB2" s="40"/>
      <c r="WZC2" s="40"/>
      <c r="WZD2" s="40"/>
      <c r="WZE2" s="40"/>
      <c r="WZF2" s="40"/>
      <c r="WZG2" s="40"/>
      <c r="WZH2" s="40"/>
      <c r="WZI2" s="40"/>
      <c r="WZJ2" s="40"/>
      <c r="WZK2" s="40"/>
      <c r="WZL2" s="40"/>
      <c r="WZM2" s="40"/>
      <c r="WZN2" s="40"/>
      <c r="WZO2" s="40"/>
      <c r="WZP2" s="40"/>
      <c r="WZQ2" s="40"/>
      <c r="WZR2" s="40"/>
      <c r="WZS2" s="40"/>
      <c r="WZT2" s="40"/>
      <c r="WZU2" s="40"/>
      <c r="WZV2" s="40"/>
      <c r="WZW2" s="40"/>
      <c r="WZX2" s="40"/>
      <c r="WZY2" s="40"/>
      <c r="WZZ2" s="40"/>
      <c r="XAA2" s="40"/>
      <c r="XAB2" s="40"/>
      <c r="XAC2" s="40"/>
      <c r="XAD2" s="40"/>
      <c r="XAE2" s="40"/>
      <c r="XAF2" s="40"/>
      <c r="XAG2" s="40"/>
      <c r="XAH2" s="40"/>
      <c r="XAI2" s="40"/>
      <c r="XAJ2" s="40"/>
      <c r="XAK2" s="40"/>
      <c r="XAL2" s="40"/>
      <c r="XAM2" s="40"/>
      <c r="XAN2" s="40"/>
      <c r="XAO2" s="40"/>
      <c r="XAP2" s="40"/>
      <c r="XAQ2" s="40"/>
      <c r="XAR2" s="40"/>
      <c r="XAS2" s="40"/>
      <c r="XAT2" s="40"/>
      <c r="XAU2" s="40"/>
      <c r="XAV2" s="40"/>
      <c r="XAW2" s="40"/>
      <c r="XAX2" s="40"/>
      <c r="XAY2" s="40"/>
      <c r="XAZ2" s="40"/>
      <c r="XBA2" s="40"/>
      <c r="XBB2" s="40"/>
      <c r="XBC2" s="40"/>
      <c r="XBD2" s="40"/>
      <c r="XBE2" s="40"/>
      <c r="XBF2" s="40"/>
      <c r="XBG2" s="40"/>
      <c r="XBH2" s="40"/>
      <c r="XBI2" s="40"/>
      <c r="XBJ2" s="40"/>
      <c r="XBK2" s="40"/>
      <c r="XBL2" s="40"/>
      <c r="XBM2" s="40"/>
      <c r="XBN2" s="40"/>
      <c r="XBO2" s="40"/>
      <c r="XBP2" s="40"/>
      <c r="XBQ2" s="40"/>
      <c r="XBR2" s="40"/>
      <c r="XBS2" s="40"/>
      <c r="XBT2" s="40"/>
      <c r="XBU2" s="40"/>
      <c r="XBV2" s="40"/>
      <c r="XBW2" s="40"/>
      <c r="XBX2" s="40"/>
      <c r="XBY2" s="40"/>
      <c r="XBZ2" s="40"/>
      <c r="XCA2" s="40"/>
      <c r="XCB2" s="40"/>
      <c r="XCC2" s="40"/>
      <c r="XCD2" s="40"/>
      <c r="XCE2" s="40"/>
      <c r="XCF2" s="40"/>
      <c r="XCG2" s="40"/>
      <c r="XCH2" s="40"/>
      <c r="XCI2" s="40"/>
      <c r="XCJ2" s="40"/>
      <c r="XCK2" s="40"/>
      <c r="XCL2" s="40"/>
      <c r="XCM2" s="40"/>
      <c r="XCN2" s="40"/>
      <c r="XCO2" s="40"/>
      <c r="XCP2" s="40"/>
      <c r="XCQ2" s="40"/>
      <c r="XCR2" s="40"/>
      <c r="XCS2" s="40"/>
      <c r="XCT2" s="40"/>
      <c r="XCU2" s="40"/>
      <c r="XCV2" s="40"/>
      <c r="XCW2" s="40"/>
      <c r="XCX2" s="40"/>
      <c r="XCY2" s="40"/>
      <c r="XCZ2" s="40"/>
      <c r="XDA2" s="40"/>
      <c r="XDB2" s="40"/>
      <c r="XDC2" s="40"/>
      <c r="XDD2" s="40"/>
      <c r="XDE2" s="40"/>
      <c r="XDF2" s="40"/>
      <c r="XDG2" s="40"/>
      <c r="XDH2" s="40"/>
      <c r="XDI2" s="40"/>
      <c r="XDJ2" s="40"/>
      <c r="XDK2" s="40"/>
      <c r="XDL2" s="40"/>
      <c r="XDM2" s="40"/>
      <c r="XDN2" s="40"/>
      <c r="XDO2" s="40"/>
      <c r="XDP2" s="40"/>
      <c r="XDQ2" s="40"/>
      <c r="XDR2" s="40"/>
      <c r="XDS2" s="40"/>
      <c r="XDT2" s="40"/>
      <c r="XDU2" s="40"/>
      <c r="XDV2" s="40"/>
      <c r="XDW2" s="40"/>
      <c r="XDX2" s="40"/>
      <c r="XDY2" s="40"/>
      <c r="XDZ2" s="40"/>
      <c r="XEA2" s="40"/>
      <c r="XEB2" s="40"/>
      <c r="XEC2" s="40"/>
      <c r="XED2" s="40"/>
      <c r="XEE2" s="40"/>
      <c r="XEF2" s="40"/>
      <c r="XEG2" s="40"/>
      <c r="XEH2" s="40"/>
      <c r="XEI2" s="40"/>
      <c r="XEJ2" s="40"/>
      <c r="XEK2" s="40"/>
      <c r="XEL2" s="40"/>
      <c r="XEM2" s="40"/>
      <c r="XEN2" s="40"/>
      <c r="XEO2" s="40"/>
      <c r="XEP2" s="40"/>
      <c r="XEQ2" s="40"/>
      <c r="XER2" s="40"/>
      <c r="XES2" s="40"/>
      <c r="XET2" s="40"/>
      <c r="XEU2" s="40"/>
      <c r="XEV2" s="40"/>
      <c r="XEW2" s="40"/>
      <c r="XEX2" s="40"/>
      <c r="XEY2" s="40"/>
      <c r="XEZ2" s="40"/>
      <c r="XFA2" s="40"/>
      <c r="XFB2" s="40"/>
      <c r="XFC2" s="40"/>
      <c r="XFD2" s="40"/>
    </row>
    <row r="3" spans="1:16384" s="162" customFormat="1" ht="15.6" customHeight="1">
      <c r="A3" s="40"/>
      <c r="B3" s="165"/>
      <c r="C3" s="165"/>
      <c r="D3" s="165"/>
      <c r="E3" s="165"/>
      <c r="F3" s="165"/>
      <c r="G3" s="165"/>
      <c r="H3" s="165"/>
      <c r="I3" s="165"/>
      <c r="J3" s="165"/>
      <c r="K3" s="165"/>
      <c r="L3" s="165"/>
      <c r="M3" s="165"/>
      <c r="N3" s="165"/>
      <c r="O3" s="165"/>
      <c r="P3" s="165"/>
      <c r="Q3" s="165"/>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c r="DR3" s="40"/>
      <c r="DS3" s="40"/>
      <c r="DT3" s="40"/>
      <c r="DU3" s="40"/>
      <c r="DV3" s="40"/>
      <c r="DW3" s="40"/>
      <c r="DX3" s="40"/>
      <c r="DY3" s="40"/>
      <c r="DZ3" s="40"/>
      <c r="EA3" s="40"/>
      <c r="EB3" s="40"/>
      <c r="EC3" s="40"/>
      <c r="ED3" s="40"/>
      <c r="EE3" s="40"/>
      <c r="EF3" s="40"/>
      <c r="EG3" s="40"/>
      <c r="EH3" s="40"/>
      <c r="EI3" s="40"/>
      <c r="EJ3" s="40"/>
      <c r="EK3" s="40"/>
      <c r="EL3" s="40"/>
      <c r="EM3" s="40"/>
      <c r="EN3" s="40"/>
      <c r="EO3" s="40"/>
      <c r="EP3" s="40"/>
      <c r="EQ3" s="40"/>
      <c r="ER3" s="40"/>
      <c r="ES3" s="40"/>
      <c r="ET3" s="40"/>
      <c r="EU3" s="40"/>
      <c r="EV3" s="40"/>
      <c r="EW3" s="40"/>
      <c r="EX3" s="40"/>
      <c r="EY3" s="40"/>
      <c r="EZ3" s="40"/>
      <c r="FA3" s="40"/>
      <c r="FB3" s="40"/>
      <c r="FC3" s="40"/>
      <c r="FD3" s="40"/>
      <c r="FE3" s="40"/>
      <c r="FF3" s="40"/>
      <c r="FG3" s="40"/>
      <c r="FH3" s="40"/>
      <c r="FI3" s="40"/>
      <c r="FJ3" s="40"/>
      <c r="FK3" s="40"/>
      <c r="FL3" s="40"/>
      <c r="FM3" s="40"/>
      <c r="FN3" s="40"/>
      <c r="FO3" s="40"/>
      <c r="FP3" s="40"/>
      <c r="FQ3" s="40"/>
      <c r="FR3" s="40"/>
      <c r="FS3" s="40"/>
      <c r="FT3" s="40"/>
      <c r="FU3" s="40"/>
      <c r="FV3" s="40"/>
      <c r="FW3" s="40"/>
      <c r="FX3" s="40"/>
      <c r="FY3" s="40"/>
      <c r="FZ3" s="40"/>
      <c r="GA3" s="40"/>
      <c r="GB3" s="40"/>
      <c r="GC3" s="40"/>
      <c r="GD3" s="40"/>
      <c r="GE3" s="40"/>
      <c r="GF3" s="40"/>
      <c r="GG3" s="40"/>
      <c r="GH3" s="40"/>
      <c r="GI3" s="40"/>
      <c r="GJ3" s="40"/>
      <c r="GK3" s="40"/>
      <c r="GL3" s="40"/>
      <c r="GM3" s="40"/>
      <c r="GN3" s="40"/>
      <c r="GO3" s="40"/>
      <c r="GP3" s="40"/>
      <c r="GQ3" s="40"/>
      <c r="GR3" s="40"/>
      <c r="GS3" s="40"/>
      <c r="GT3" s="40"/>
      <c r="GU3" s="40"/>
      <c r="GV3" s="40"/>
      <c r="GW3" s="40"/>
      <c r="GX3" s="40"/>
      <c r="GY3" s="40"/>
      <c r="GZ3" s="40"/>
      <c r="HA3" s="40"/>
      <c r="HB3" s="40"/>
      <c r="HC3" s="40"/>
      <c r="HD3" s="40"/>
      <c r="HE3" s="40"/>
      <c r="HF3" s="40"/>
      <c r="HG3" s="40"/>
      <c r="HH3" s="40"/>
      <c r="HI3" s="40"/>
      <c r="HJ3" s="40"/>
      <c r="HK3" s="40"/>
      <c r="HL3" s="40"/>
      <c r="HM3" s="40"/>
      <c r="HN3" s="40"/>
      <c r="HO3" s="40"/>
      <c r="HP3" s="40"/>
      <c r="HQ3" s="40"/>
      <c r="HR3" s="40"/>
      <c r="HS3" s="40"/>
      <c r="HT3" s="40"/>
      <c r="HU3" s="40"/>
      <c r="HV3" s="40"/>
      <c r="HW3" s="40"/>
      <c r="HX3" s="40"/>
      <c r="HY3" s="40"/>
      <c r="HZ3" s="40"/>
      <c r="IA3" s="40"/>
      <c r="IB3" s="40"/>
      <c r="IC3" s="40"/>
      <c r="ID3" s="40"/>
      <c r="IE3" s="40"/>
      <c r="IF3" s="40"/>
      <c r="IG3" s="40"/>
      <c r="IH3" s="40"/>
      <c r="II3" s="40"/>
      <c r="IJ3" s="40"/>
      <c r="IK3" s="40"/>
      <c r="IL3" s="40"/>
      <c r="IM3" s="40"/>
      <c r="IN3" s="40"/>
      <c r="IO3" s="40"/>
      <c r="IP3" s="40"/>
      <c r="IQ3" s="40"/>
      <c r="IR3" s="40"/>
      <c r="IS3" s="40"/>
      <c r="IT3" s="40"/>
      <c r="IU3" s="40"/>
      <c r="IV3" s="40"/>
      <c r="IW3" s="40"/>
      <c r="IX3" s="40"/>
      <c r="IY3" s="40"/>
      <c r="IZ3" s="40"/>
      <c r="JA3" s="40"/>
      <c r="JB3" s="40"/>
      <c r="JC3" s="40"/>
      <c r="JD3" s="40"/>
      <c r="JE3" s="40"/>
      <c r="JF3" s="40"/>
      <c r="JG3" s="40"/>
      <c r="JH3" s="40"/>
      <c r="JI3" s="40"/>
      <c r="JJ3" s="40"/>
      <c r="JK3" s="40"/>
      <c r="JL3" s="40"/>
      <c r="JM3" s="40"/>
      <c r="JN3" s="40"/>
      <c r="JO3" s="40"/>
      <c r="JP3" s="40"/>
      <c r="JQ3" s="40"/>
      <c r="JR3" s="40"/>
      <c r="JS3" s="40"/>
      <c r="JT3" s="40"/>
      <c r="JU3" s="40"/>
      <c r="JV3" s="40"/>
      <c r="JW3" s="40"/>
      <c r="JX3" s="40"/>
      <c r="JY3" s="40"/>
      <c r="JZ3" s="40"/>
      <c r="KA3" s="40"/>
      <c r="KB3" s="40"/>
      <c r="KC3" s="40"/>
      <c r="KD3" s="40"/>
      <c r="KE3" s="40"/>
      <c r="KF3" s="40"/>
      <c r="KG3" s="40"/>
      <c r="KH3" s="40"/>
      <c r="KI3" s="40"/>
      <c r="KJ3" s="40"/>
      <c r="KK3" s="40"/>
      <c r="KL3" s="40"/>
      <c r="KM3" s="40"/>
      <c r="KN3" s="40"/>
      <c r="KO3" s="40"/>
      <c r="KP3" s="40"/>
      <c r="KQ3" s="40"/>
      <c r="KR3" s="40"/>
      <c r="KS3" s="40"/>
      <c r="KT3" s="40"/>
      <c r="KU3" s="40"/>
      <c r="KV3" s="40"/>
      <c r="KW3" s="40"/>
      <c r="KX3" s="40"/>
      <c r="KY3" s="40"/>
      <c r="KZ3" s="40"/>
      <c r="LA3" s="40"/>
      <c r="LB3" s="40"/>
      <c r="LC3" s="40"/>
      <c r="LD3" s="40"/>
      <c r="LE3" s="40"/>
      <c r="LF3" s="40"/>
      <c r="LG3" s="40"/>
      <c r="LH3" s="40"/>
      <c r="LI3" s="40"/>
      <c r="LJ3" s="40"/>
      <c r="LK3" s="40"/>
      <c r="LL3" s="40"/>
      <c r="LM3" s="40"/>
      <c r="LN3" s="40"/>
      <c r="LO3" s="40"/>
      <c r="LP3" s="40"/>
      <c r="LQ3" s="40"/>
      <c r="LR3" s="40"/>
      <c r="LS3" s="40"/>
      <c r="LT3" s="40"/>
      <c r="LU3" s="40"/>
      <c r="LV3" s="40"/>
      <c r="LW3" s="40"/>
      <c r="LX3" s="40"/>
      <c r="LY3" s="40"/>
      <c r="LZ3" s="40"/>
      <c r="MA3" s="40"/>
      <c r="MB3" s="40"/>
      <c r="MC3" s="40"/>
      <c r="MD3" s="40"/>
      <c r="ME3" s="40"/>
      <c r="MF3" s="40"/>
      <c r="MG3" s="40"/>
      <c r="MH3" s="40"/>
      <c r="MI3" s="40"/>
      <c r="MJ3" s="40"/>
      <c r="MK3" s="40"/>
      <c r="ML3" s="40"/>
      <c r="MM3" s="40"/>
      <c r="MN3" s="40"/>
      <c r="MO3" s="40"/>
      <c r="MP3" s="40"/>
      <c r="MQ3" s="40"/>
      <c r="MR3" s="40"/>
      <c r="MS3" s="40"/>
      <c r="MT3" s="40"/>
      <c r="MU3" s="40"/>
      <c r="MV3" s="40"/>
      <c r="MW3" s="40"/>
      <c r="MX3" s="40"/>
      <c r="MY3" s="40"/>
      <c r="MZ3" s="40"/>
      <c r="NA3" s="40"/>
      <c r="NB3" s="40"/>
      <c r="NC3" s="40"/>
      <c r="ND3" s="40"/>
      <c r="NE3" s="40"/>
      <c r="NF3" s="40"/>
      <c r="NG3" s="40"/>
      <c r="NH3" s="40"/>
      <c r="NI3" s="40"/>
      <c r="NJ3" s="40"/>
      <c r="NK3" s="40"/>
      <c r="NL3" s="40"/>
      <c r="NM3" s="40"/>
      <c r="NN3" s="40"/>
      <c r="NO3" s="40"/>
      <c r="NP3" s="40"/>
      <c r="NQ3" s="40"/>
      <c r="NR3" s="40"/>
      <c r="NS3" s="40"/>
      <c r="NT3" s="40"/>
      <c r="NU3" s="40"/>
      <c r="NV3" s="40"/>
      <c r="NW3" s="40"/>
      <c r="NX3" s="40"/>
      <c r="NY3" s="40"/>
      <c r="NZ3" s="40"/>
      <c r="OA3" s="40"/>
      <c r="OB3" s="40"/>
      <c r="OC3" s="40"/>
      <c r="OD3" s="40"/>
      <c r="OE3" s="40"/>
      <c r="OF3" s="40"/>
      <c r="OG3" s="40"/>
      <c r="OH3" s="40"/>
      <c r="OI3" s="40"/>
      <c r="OJ3" s="40"/>
      <c r="OK3" s="40"/>
      <c r="OL3" s="40"/>
      <c r="OM3" s="40"/>
      <c r="ON3" s="40"/>
      <c r="OO3" s="40"/>
      <c r="OP3" s="40"/>
      <c r="OQ3" s="40"/>
      <c r="OR3" s="40"/>
      <c r="OS3" s="40"/>
      <c r="OT3" s="40"/>
      <c r="OU3" s="40"/>
      <c r="OV3" s="40"/>
      <c r="OW3" s="40"/>
      <c r="OX3" s="40"/>
      <c r="OY3" s="40"/>
      <c r="OZ3" s="40"/>
      <c r="PA3" s="40"/>
      <c r="PB3" s="40"/>
      <c r="PC3" s="40"/>
      <c r="PD3" s="40"/>
      <c r="PE3" s="40"/>
      <c r="PF3" s="40"/>
      <c r="PG3" s="40"/>
      <c r="PH3" s="40"/>
      <c r="PI3" s="40"/>
      <c r="PJ3" s="40"/>
      <c r="PK3" s="40"/>
      <c r="PL3" s="40"/>
      <c r="PM3" s="40"/>
      <c r="PN3" s="40"/>
      <c r="PO3" s="40"/>
      <c r="PP3" s="40"/>
      <c r="PQ3" s="40"/>
      <c r="PR3" s="40"/>
      <c r="PS3" s="40"/>
      <c r="PT3" s="40"/>
      <c r="PU3" s="40"/>
      <c r="PV3" s="40"/>
      <c r="PW3" s="40"/>
      <c r="PX3" s="40"/>
      <c r="PY3" s="40"/>
      <c r="PZ3" s="40"/>
      <c r="QA3" s="40"/>
      <c r="QB3" s="40"/>
      <c r="QC3" s="40"/>
      <c r="QD3" s="40"/>
      <c r="QE3" s="40"/>
      <c r="QF3" s="40"/>
      <c r="QG3" s="40"/>
      <c r="QH3" s="40"/>
      <c r="QI3" s="40"/>
      <c r="QJ3" s="40"/>
      <c r="QK3" s="40"/>
      <c r="QL3" s="40"/>
      <c r="QM3" s="40"/>
      <c r="QN3" s="40"/>
      <c r="QO3" s="40"/>
      <c r="QP3" s="40"/>
      <c r="QQ3" s="40"/>
      <c r="QR3" s="40"/>
      <c r="QS3" s="40"/>
      <c r="QT3" s="40"/>
      <c r="QU3" s="40"/>
      <c r="QV3" s="40"/>
      <c r="QW3" s="40"/>
      <c r="QX3" s="40"/>
      <c r="QY3" s="40"/>
      <c r="QZ3" s="40"/>
      <c r="RA3" s="40"/>
      <c r="RB3" s="40"/>
      <c r="RC3" s="40"/>
      <c r="RD3" s="40"/>
      <c r="RE3" s="40"/>
      <c r="RF3" s="40"/>
      <c r="RG3" s="40"/>
      <c r="RH3" s="40"/>
      <c r="RI3" s="40"/>
      <c r="RJ3" s="40"/>
      <c r="RK3" s="40"/>
      <c r="RL3" s="40"/>
      <c r="RM3" s="40"/>
      <c r="RN3" s="40"/>
      <c r="RO3" s="40"/>
      <c r="RP3" s="40"/>
      <c r="RQ3" s="40"/>
      <c r="RR3" s="40"/>
      <c r="RS3" s="40"/>
      <c r="RT3" s="40"/>
      <c r="RU3" s="40"/>
      <c r="RV3" s="40"/>
      <c r="RW3" s="40"/>
      <c r="RX3" s="40"/>
      <c r="RY3" s="40"/>
      <c r="RZ3" s="40"/>
      <c r="SA3" s="40"/>
      <c r="SB3" s="40"/>
      <c r="SC3" s="40"/>
      <c r="SD3" s="40"/>
      <c r="SE3" s="40"/>
      <c r="SF3" s="40"/>
      <c r="SG3" s="40"/>
      <c r="SH3" s="40"/>
      <c r="SI3" s="40"/>
      <c r="SJ3" s="40"/>
      <c r="SK3" s="40"/>
      <c r="SL3" s="40"/>
      <c r="SM3" s="40"/>
      <c r="SN3" s="40"/>
      <c r="SO3" s="40"/>
      <c r="SP3" s="40"/>
      <c r="SQ3" s="40"/>
      <c r="SR3" s="40"/>
      <c r="SS3" s="40"/>
      <c r="ST3" s="40"/>
      <c r="SU3" s="40"/>
      <c r="SV3" s="40"/>
      <c r="SW3" s="40"/>
      <c r="SX3" s="40"/>
      <c r="SY3" s="40"/>
      <c r="SZ3" s="40"/>
      <c r="TA3" s="40"/>
      <c r="TB3" s="40"/>
      <c r="TC3" s="40"/>
      <c r="TD3" s="40"/>
      <c r="TE3" s="40"/>
      <c r="TF3" s="40"/>
      <c r="TG3" s="40"/>
      <c r="TH3" s="40"/>
      <c r="TI3" s="40"/>
      <c r="TJ3" s="40"/>
      <c r="TK3" s="40"/>
      <c r="TL3" s="40"/>
      <c r="TM3" s="40"/>
      <c r="TN3" s="40"/>
      <c r="TO3" s="40"/>
      <c r="TP3" s="40"/>
      <c r="TQ3" s="40"/>
      <c r="TR3" s="40"/>
      <c r="TS3" s="40"/>
      <c r="TT3" s="40"/>
      <c r="TU3" s="40"/>
      <c r="TV3" s="40"/>
      <c r="TW3" s="40"/>
      <c r="TX3" s="40"/>
      <c r="TY3" s="40"/>
      <c r="TZ3" s="40"/>
      <c r="UA3" s="40"/>
      <c r="UB3" s="40"/>
      <c r="UC3" s="40"/>
      <c r="UD3" s="40"/>
      <c r="UE3" s="40"/>
      <c r="UF3" s="40"/>
      <c r="UG3" s="40"/>
      <c r="UH3" s="40"/>
      <c r="UI3" s="40"/>
      <c r="UJ3" s="40"/>
      <c r="UK3" s="40"/>
      <c r="UL3" s="40"/>
      <c r="UM3" s="40"/>
      <c r="UN3" s="40"/>
      <c r="UO3" s="40"/>
      <c r="UP3" s="40"/>
      <c r="UQ3" s="40"/>
      <c r="UR3" s="40"/>
      <c r="US3" s="40"/>
      <c r="UT3" s="40"/>
      <c r="UU3" s="40"/>
      <c r="UV3" s="40"/>
      <c r="UW3" s="40"/>
      <c r="UX3" s="40"/>
      <c r="UY3" s="40"/>
      <c r="UZ3" s="40"/>
      <c r="VA3" s="40"/>
      <c r="VB3" s="40"/>
      <c r="VC3" s="40"/>
      <c r="VD3" s="40"/>
      <c r="VE3" s="40"/>
      <c r="VF3" s="40"/>
      <c r="VG3" s="40"/>
      <c r="VH3" s="40"/>
      <c r="VI3" s="40"/>
      <c r="VJ3" s="40"/>
      <c r="VK3" s="40"/>
      <c r="VL3" s="40"/>
      <c r="VM3" s="40"/>
      <c r="VN3" s="40"/>
      <c r="VO3" s="40"/>
      <c r="VP3" s="40"/>
      <c r="VQ3" s="40"/>
      <c r="VR3" s="40"/>
      <c r="VS3" s="40"/>
      <c r="VT3" s="40"/>
      <c r="VU3" s="40"/>
      <c r="VV3" s="40"/>
      <c r="VW3" s="40"/>
      <c r="VX3" s="40"/>
      <c r="VY3" s="40"/>
      <c r="VZ3" s="40"/>
      <c r="WA3" s="40"/>
      <c r="WB3" s="40"/>
      <c r="WC3" s="40"/>
      <c r="WD3" s="40"/>
      <c r="WE3" s="40"/>
      <c r="WF3" s="40"/>
      <c r="WG3" s="40"/>
      <c r="WH3" s="40"/>
      <c r="WI3" s="40"/>
      <c r="WJ3" s="40"/>
      <c r="WK3" s="40"/>
      <c r="WL3" s="40"/>
      <c r="WM3" s="40"/>
      <c r="WN3" s="40"/>
      <c r="WO3" s="40"/>
      <c r="WP3" s="40"/>
      <c r="WQ3" s="40"/>
      <c r="WR3" s="40"/>
      <c r="WS3" s="40"/>
      <c r="WT3" s="40"/>
      <c r="WU3" s="40"/>
      <c r="WV3" s="40"/>
      <c r="WW3" s="40"/>
      <c r="WX3" s="40"/>
      <c r="WY3" s="40"/>
      <c r="WZ3" s="40"/>
      <c r="XA3" s="40"/>
      <c r="XB3" s="40"/>
      <c r="XC3" s="40"/>
      <c r="XD3" s="40"/>
      <c r="XE3" s="40"/>
      <c r="XF3" s="40"/>
      <c r="XG3" s="40"/>
      <c r="XH3" s="40"/>
      <c r="XI3" s="40"/>
      <c r="XJ3" s="40"/>
      <c r="XK3" s="40"/>
      <c r="XL3" s="40"/>
      <c r="XM3" s="40"/>
      <c r="XN3" s="40"/>
      <c r="XO3" s="40"/>
      <c r="XP3" s="40"/>
      <c r="XQ3" s="40"/>
      <c r="XR3" s="40"/>
      <c r="XS3" s="40"/>
      <c r="XT3" s="40"/>
      <c r="XU3" s="40"/>
      <c r="XV3" s="40"/>
      <c r="XW3" s="40"/>
      <c r="XX3" s="40"/>
      <c r="XY3" s="40"/>
      <c r="XZ3" s="40"/>
      <c r="YA3" s="40"/>
      <c r="YB3" s="40"/>
      <c r="YC3" s="40"/>
      <c r="YD3" s="40"/>
      <c r="YE3" s="40"/>
      <c r="YF3" s="40"/>
      <c r="YG3" s="40"/>
      <c r="YH3" s="40"/>
      <c r="YI3" s="40"/>
      <c r="YJ3" s="40"/>
      <c r="YK3" s="40"/>
      <c r="YL3" s="40"/>
      <c r="YM3" s="40"/>
      <c r="YN3" s="40"/>
      <c r="YO3" s="40"/>
      <c r="YP3" s="40"/>
      <c r="YQ3" s="40"/>
      <c r="YR3" s="40"/>
      <c r="YS3" s="40"/>
      <c r="YT3" s="40"/>
      <c r="YU3" s="40"/>
      <c r="YV3" s="40"/>
      <c r="YW3" s="40"/>
      <c r="YX3" s="40"/>
      <c r="YY3" s="40"/>
      <c r="YZ3" s="40"/>
      <c r="ZA3" s="40"/>
      <c r="ZB3" s="40"/>
      <c r="ZC3" s="40"/>
      <c r="ZD3" s="40"/>
      <c r="ZE3" s="40"/>
      <c r="ZF3" s="40"/>
      <c r="ZG3" s="40"/>
      <c r="ZH3" s="40"/>
      <c r="ZI3" s="40"/>
      <c r="ZJ3" s="40"/>
      <c r="ZK3" s="40"/>
      <c r="ZL3" s="40"/>
      <c r="ZM3" s="40"/>
      <c r="ZN3" s="40"/>
      <c r="ZO3" s="40"/>
      <c r="ZP3" s="40"/>
      <c r="ZQ3" s="40"/>
      <c r="ZR3" s="40"/>
      <c r="ZS3" s="40"/>
      <c r="ZT3" s="40"/>
      <c r="ZU3" s="40"/>
      <c r="ZV3" s="40"/>
      <c r="ZW3" s="40"/>
      <c r="ZX3" s="40"/>
      <c r="ZY3" s="40"/>
      <c r="ZZ3" s="40"/>
      <c r="AAA3" s="40"/>
      <c r="AAB3" s="40"/>
      <c r="AAC3" s="40"/>
      <c r="AAD3" s="40"/>
      <c r="AAE3" s="40"/>
      <c r="AAF3" s="40"/>
      <c r="AAG3" s="40"/>
      <c r="AAH3" s="40"/>
      <c r="AAI3" s="40"/>
      <c r="AAJ3" s="40"/>
      <c r="AAK3" s="40"/>
      <c r="AAL3" s="40"/>
      <c r="AAM3" s="40"/>
      <c r="AAN3" s="40"/>
      <c r="AAO3" s="40"/>
      <c r="AAP3" s="40"/>
      <c r="AAQ3" s="40"/>
      <c r="AAR3" s="40"/>
      <c r="AAS3" s="40"/>
      <c r="AAT3" s="40"/>
      <c r="AAU3" s="40"/>
      <c r="AAV3" s="40"/>
      <c r="AAW3" s="40"/>
      <c r="AAX3" s="40"/>
      <c r="AAY3" s="40"/>
      <c r="AAZ3" s="40"/>
      <c r="ABA3" s="40"/>
      <c r="ABB3" s="40"/>
      <c r="ABC3" s="40"/>
      <c r="ABD3" s="40"/>
      <c r="ABE3" s="40"/>
      <c r="ABF3" s="40"/>
      <c r="ABG3" s="40"/>
      <c r="ABH3" s="40"/>
      <c r="ABI3" s="40"/>
      <c r="ABJ3" s="40"/>
      <c r="ABK3" s="40"/>
      <c r="ABL3" s="40"/>
      <c r="ABM3" s="40"/>
      <c r="ABN3" s="40"/>
      <c r="ABO3" s="40"/>
      <c r="ABP3" s="40"/>
      <c r="ABQ3" s="40"/>
      <c r="ABR3" s="40"/>
      <c r="ABS3" s="40"/>
      <c r="ABT3" s="40"/>
      <c r="ABU3" s="40"/>
      <c r="ABV3" s="40"/>
      <c r="ABW3" s="40"/>
      <c r="ABX3" s="40"/>
      <c r="ABY3" s="40"/>
      <c r="ABZ3" s="40"/>
      <c r="ACA3" s="40"/>
      <c r="ACB3" s="40"/>
      <c r="ACC3" s="40"/>
      <c r="ACD3" s="40"/>
      <c r="ACE3" s="40"/>
      <c r="ACF3" s="40"/>
      <c r="ACG3" s="40"/>
      <c r="ACH3" s="40"/>
      <c r="ACI3" s="40"/>
      <c r="ACJ3" s="40"/>
      <c r="ACK3" s="40"/>
      <c r="ACL3" s="40"/>
      <c r="ACM3" s="40"/>
      <c r="ACN3" s="40"/>
      <c r="ACO3" s="40"/>
      <c r="ACP3" s="40"/>
      <c r="ACQ3" s="40"/>
      <c r="ACR3" s="40"/>
      <c r="ACS3" s="40"/>
      <c r="ACT3" s="40"/>
      <c r="ACU3" s="40"/>
      <c r="ACV3" s="40"/>
      <c r="ACW3" s="40"/>
      <c r="ACX3" s="40"/>
      <c r="ACY3" s="40"/>
      <c r="ACZ3" s="40"/>
      <c r="ADA3" s="40"/>
      <c r="ADB3" s="40"/>
      <c r="ADC3" s="40"/>
      <c r="ADD3" s="40"/>
      <c r="ADE3" s="40"/>
      <c r="ADF3" s="40"/>
      <c r="ADG3" s="40"/>
      <c r="ADH3" s="40"/>
      <c r="ADI3" s="40"/>
      <c r="ADJ3" s="40"/>
      <c r="ADK3" s="40"/>
      <c r="ADL3" s="40"/>
      <c r="ADM3" s="40"/>
      <c r="ADN3" s="40"/>
      <c r="ADO3" s="40"/>
      <c r="ADP3" s="40"/>
      <c r="ADQ3" s="40"/>
      <c r="ADR3" s="40"/>
      <c r="ADS3" s="40"/>
      <c r="ADT3" s="40"/>
      <c r="ADU3" s="40"/>
      <c r="ADV3" s="40"/>
      <c r="ADW3" s="40"/>
      <c r="ADX3" s="40"/>
      <c r="ADY3" s="40"/>
      <c r="ADZ3" s="40"/>
      <c r="AEA3" s="40"/>
      <c r="AEB3" s="40"/>
      <c r="AEC3" s="40"/>
      <c r="AED3" s="40"/>
      <c r="AEE3" s="40"/>
      <c r="AEF3" s="40"/>
      <c r="AEG3" s="40"/>
      <c r="AEH3" s="40"/>
      <c r="AEI3" s="40"/>
      <c r="AEJ3" s="40"/>
      <c r="AEK3" s="40"/>
      <c r="AEL3" s="40"/>
      <c r="AEM3" s="40"/>
      <c r="AEN3" s="40"/>
      <c r="AEO3" s="40"/>
      <c r="AEP3" s="40"/>
      <c r="AEQ3" s="40"/>
      <c r="AER3" s="40"/>
      <c r="AES3" s="40"/>
      <c r="AET3" s="40"/>
      <c r="AEU3" s="40"/>
      <c r="AEV3" s="40"/>
      <c r="AEW3" s="40"/>
      <c r="AEX3" s="40"/>
      <c r="AEY3" s="40"/>
      <c r="AEZ3" s="40"/>
      <c r="AFA3" s="40"/>
      <c r="AFB3" s="40"/>
      <c r="AFC3" s="40"/>
      <c r="AFD3" s="40"/>
      <c r="AFE3" s="40"/>
      <c r="AFF3" s="40"/>
      <c r="AFG3" s="40"/>
      <c r="AFH3" s="40"/>
      <c r="AFI3" s="40"/>
      <c r="AFJ3" s="40"/>
      <c r="AFK3" s="40"/>
      <c r="AFL3" s="40"/>
      <c r="AFM3" s="40"/>
      <c r="AFN3" s="40"/>
      <c r="AFO3" s="40"/>
      <c r="AFP3" s="40"/>
      <c r="AFQ3" s="40"/>
      <c r="AFR3" s="40"/>
      <c r="AFS3" s="40"/>
      <c r="AFT3" s="40"/>
      <c r="AFU3" s="40"/>
      <c r="AFV3" s="40"/>
      <c r="AFW3" s="40"/>
      <c r="AFX3" s="40"/>
      <c r="AFY3" s="40"/>
      <c r="AFZ3" s="40"/>
      <c r="AGA3" s="40"/>
      <c r="AGB3" s="40"/>
      <c r="AGC3" s="40"/>
      <c r="AGD3" s="40"/>
      <c r="AGE3" s="40"/>
      <c r="AGF3" s="40"/>
      <c r="AGG3" s="40"/>
      <c r="AGH3" s="40"/>
      <c r="AGI3" s="40"/>
      <c r="AGJ3" s="40"/>
      <c r="AGK3" s="40"/>
      <c r="AGL3" s="40"/>
      <c r="AGM3" s="40"/>
      <c r="AGN3" s="40"/>
      <c r="AGO3" s="40"/>
      <c r="AGP3" s="40"/>
      <c r="AGQ3" s="40"/>
      <c r="AGR3" s="40"/>
      <c r="AGS3" s="40"/>
      <c r="AGT3" s="40"/>
      <c r="AGU3" s="40"/>
      <c r="AGV3" s="40"/>
      <c r="AGW3" s="40"/>
      <c r="AGX3" s="40"/>
      <c r="AGY3" s="40"/>
      <c r="AGZ3" s="40"/>
      <c r="AHA3" s="40"/>
      <c r="AHB3" s="40"/>
      <c r="AHC3" s="40"/>
      <c r="AHD3" s="40"/>
      <c r="AHE3" s="40"/>
      <c r="AHF3" s="40"/>
      <c r="AHG3" s="40"/>
      <c r="AHH3" s="40"/>
      <c r="AHI3" s="40"/>
      <c r="AHJ3" s="40"/>
      <c r="AHK3" s="40"/>
      <c r="AHL3" s="40"/>
      <c r="AHM3" s="40"/>
      <c r="AHN3" s="40"/>
      <c r="AHO3" s="40"/>
      <c r="AHP3" s="40"/>
      <c r="AHQ3" s="40"/>
      <c r="AHR3" s="40"/>
      <c r="AHS3" s="40"/>
      <c r="AHT3" s="40"/>
      <c r="AHU3" s="40"/>
      <c r="AHV3" s="40"/>
      <c r="AHW3" s="40"/>
      <c r="AHX3" s="40"/>
      <c r="AHY3" s="40"/>
      <c r="AHZ3" s="40"/>
      <c r="AIA3" s="40"/>
      <c r="AIB3" s="40"/>
      <c r="AIC3" s="40"/>
      <c r="AID3" s="40"/>
      <c r="AIE3" s="40"/>
      <c r="AIF3" s="40"/>
      <c r="AIG3" s="40"/>
      <c r="AIH3" s="40"/>
      <c r="AII3" s="40"/>
      <c r="AIJ3" s="40"/>
      <c r="AIK3" s="40"/>
      <c r="AIL3" s="40"/>
      <c r="AIM3" s="40"/>
      <c r="AIN3" s="40"/>
      <c r="AIO3" s="40"/>
      <c r="AIP3" s="40"/>
      <c r="AIQ3" s="40"/>
      <c r="AIR3" s="40"/>
      <c r="AIS3" s="40"/>
      <c r="AIT3" s="40"/>
      <c r="AIU3" s="40"/>
      <c r="AIV3" s="40"/>
      <c r="AIW3" s="40"/>
      <c r="AIX3" s="40"/>
      <c r="AIY3" s="40"/>
      <c r="AIZ3" s="40"/>
      <c r="AJA3" s="40"/>
      <c r="AJB3" s="40"/>
      <c r="AJC3" s="40"/>
      <c r="AJD3" s="40"/>
      <c r="AJE3" s="40"/>
      <c r="AJF3" s="40"/>
      <c r="AJG3" s="40"/>
      <c r="AJH3" s="40"/>
      <c r="AJI3" s="40"/>
      <c r="AJJ3" s="40"/>
      <c r="AJK3" s="40"/>
      <c r="AJL3" s="40"/>
      <c r="AJM3" s="40"/>
      <c r="AJN3" s="40"/>
      <c r="AJO3" s="40"/>
      <c r="AJP3" s="40"/>
      <c r="AJQ3" s="40"/>
      <c r="AJR3" s="40"/>
      <c r="AJS3" s="40"/>
      <c r="AJT3" s="40"/>
      <c r="AJU3" s="40"/>
      <c r="AJV3" s="40"/>
      <c r="AJW3" s="40"/>
      <c r="AJX3" s="40"/>
      <c r="AJY3" s="40"/>
      <c r="AJZ3" s="40"/>
      <c r="AKA3" s="40"/>
      <c r="AKB3" s="40"/>
      <c r="AKC3" s="40"/>
      <c r="AKD3" s="40"/>
      <c r="AKE3" s="40"/>
      <c r="AKF3" s="40"/>
      <c r="AKG3" s="40"/>
      <c r="AKH3" s="40"/>
      <c r="AKI3" s="40"/>
      <c r="AKJ3" s="40"/>
      <c r="AKK3" s="40"/>
      <c r="AKL3" s="40"/>
      <c r="AKM3" s="40"/>
      <c r="AKN3" s="40"/>
      <c r="AKO3" s="40"/>
      <c r="AKP3" s="40"/>
      <c r="AKQ3" s="40"/>
      <c r="AKR3" s="40"/>
      <c r="AKS3" s="40"/>
      <c r="AKT3" s="40"/>
      <c r="AKU3" s="40"/>
      <c r="AKV3" s="40"/>
      <c r="AKW3" s="40"/>
      <c r="AKX3" s="40"/>
      <c r="AKY3" s="40"/>
      <c r="AKZ3" s="40"/>
      <c r="ALA3" s="40"/>
      <c r="ALB3" s="40"/>
      <c r="ALC3" s="40"/>
      <c r="ALD3" s="40"/>
      <c r="ALE3" s="40"/>
      <c r="ALF3" s="40"/>
      <c r="ALG3" s="40"/>
      <c r="ALH3" s="40"/>
      <c r="ALI3" s="40"/>
      <c r="ALJ3" s="40"/>
      <c r="ALK3" s="40"/>
      <c r="ALL3" s="40"/>
      <c r="ALM3" s="40"/>
      <c r="ALN3" s="40"/>
      <c r="ALO3" s="40"/>
      <c r="ALP3" s="40"/>
      <c r="ALQ3" s="40"/>
      <c r="ALR3" s="40"/>
      <c r="ALS3" s="40"/>
      <c r="ALT3" s="40"/>
      <c r="ALU3" s="40"/>
      <c r="ALV3" s="40"/>
      <c r="ALW3" s="40"/>
      <c r="ALX3" s="40"/>
      <c r="ALY3" s="40"/>
      <c r="ALZ3" s="40"/>
      <c r="AMA3" s="40"/>
      <c r="AMB3" s="40"/>
      <c r="AMC3" s="40"/>
      <c r="AMD3" s="40"/>
      <c r="AME3" s="40"/>
      <c r="AMF3" s="40"/>
      <c r="AMG3" s="40"/>
      <c r="AMH3" s="40"/>
      <c r="AMI3" s="40"/>
      <c r="AMJ3" s="40"/>
      <c r="AMK3" s="40"/>
      <c r="AML3" s="40"/>
      <c r="AMM3" s="40"/>
      <c r="AMN3" s="40"/>
      <c r="AMO3" s="40"/>
      <c r="AMP3" s="40"/>
      <c r="AMQ3" s="40"/>
      <c r="AMR3" s="40"/>
      <c r="AMS3" s="40"/>
      <c r="AMT3" s="40"/>
      <c r="AMU3" s="40"/>
      <c r="AMV3" s="40"/>
      <c r="AMW3" s="40"/>
      <c r="AMX3" s="40"/>
      <c r="AMY3" s="40"/>
      <c r="AMZ3" s="40"/>
      <c r="ANA3" s="40"/>
      <c r="ANB3" s="40"/>
      <c r="ANC3" s="40"/>
      <c r="AND3" s="40"/>
      <c r="ANE3" s="40"/>
      <c r="ANF3" s="40"/>
      <c r="ANG3" s="40"/>
      <c r="ANH3" s="40"/>
      <c r="ANI3" s="40"/>
      <c r="ANJ3" s="40"/>
      <c r="ANK3" s="40"/>
      <c r="ANL3" s="40"/>
      <c r="ANM3" s="40"/>
      <c r="ANN3" s="40"/>
      <c r="ANO3" s="40"/>
      <c r="ANP3" s="40"/>
      <c r="ANQ3" s="40"/>
      <c r="ANR3" s="40"/>
      <c r="ANS3" s="40"/>
      <c r="ANT3" s="40"/>
      <c r="ANU3" s="40"/>
      <c r="ANV3" s="40"/>
      <c r="ANW3" s="40"/>
      <c r="ANX3" s="40"/>
      <c r="ANY3" s="40"/>
      <c r="ANZ3" s="40"/>
      <c r="AOA3" s="40"/>
      <c r="AOB3" s="40"/>
      <c r="AOC3" s="40"/>
      <c r="AOD3" s="40"/>
      <c r="AOE3" s="40"/>
      <c r="AOF3" s="40"/>
      <c r="AOG3" s="40"/>
      <c r="AOH3" s="40"/>
      <c r="AOI3" s="40"/>
      <c r="AOJ3" s="40"/>
      <c r="AOK3" s="40"/>
      <c r="AOL3" s="40"/>
      <c r="AOM3" s="40"/>
      <c r="AON3" s="40"/>
      <c r="AOO3" s="40"/>
      <c r="AOP3" s="40"/>
      <c r="AOQ3" s="40"/>
      <c r="AOR3" s="40"/>
      <c r="AOS3" s="40"/>
      <c r="AOT3" s="40"/>
      <c r="AOU3" s="40"/>
      <c r="AOV3" s="40"/>
      <c r="AOW3" s="40"/>
      <c r="AOX3" s="40"/>
      <c r="AOY3" s="40"/>
      <c r="AOZ3" s="40"/>
      <c r="APA3" s="40"/>
      <c r="APB3" s="40"/>
      <c r="APC3" s="40"/>
      <c r="APD3" s="40"/>
      <c r="APE3" s="40"/>
      <c r="APF3" s="40"/>
      <c r="APG3" s="40"/>
      <c r="APH3" s="40"/>
      <c r="API3" s="40"/>
      <c r="APJ3" s="40"/>
      <c r="APK3" s="40"/>
      <c r="APL3" s="40"/>
      <c r="APM3" s="40"/>
      <c r="APN3" s="40"/>
      <c r="APO3" s="40"/>
      <c r="APP3" s="40"/>
      <c r="APQ3" s="40"/>
      <c r="APR3" s="40"/>
      <c r="APS3" s="40"/>
      <c r="APT3" s="40"/>
      <c r="APU3" s="40"/>
      <c r="APV3" s="40"/>
      <c r="APW3" s="40"/>
      <c r="APX3" s="40"/>
      <c r="APY3" s="40"/>
      <c r="APZ3" s="40"/>
      <c r="AQA3" s="40"/>
      <c r="AQB3" s="40"/>
      <c r="AQC3" s="40"/>
      <c r="AQD3" s="40"/>
      <c r="AQE3" s="40"/>
      <c r="AQF3" s="40"/>
      <c r="AQG3" s="40"/>
      <c r="AQH3" s="40"/>
      <c r="AQI3" s="40"/>
      <c r="AQJ3" s="40"/>
      <c r="AQK3" s="40"/>
      <c r="AQL3" s="40"/>
      <c r="AQM3" s="40"/>
      <c r="AQN3" s="40"/>
      <c r="AQO3" s="40"/>
      <c r="AQP3" s="40"/>
      <c r="AQQ3" s="40"/>
      <c r="AQR3" s="40"/>
      <c r="AQS3" s="40"/>
      <c r="AQT3" s="40"/>
      <c r="AQU3" s="40"/>
      <c r="AQV3" s="40"/>
      <c r="AQW3" s="40"/>
      <c r="AQX3" s="40"/>
      <c r="AQY3" s="40"/>
      <c r="AQZ3" s="40"/>
      <c r="ARA3" s="40"/>
      <c r="ARB3" s="40"/>
      <c r="ARC3" s="40"/>
      <c r="ARD3" s="40"/>
      <c r="ARE3" s="40"/>
      <c r="ARF3" s="40"/>
      <c r="ARG3" s="40"/>
      <c r="ARH3" s="40"/>
      <c r="ARI3" s="40"/>
      <c r="ARJ3" s="40"/>
      <c r="ARK3" s="40"/>
      <c r="ARL3" s="40"/>
      <c r="ARM3" s="40"/>
      <c r="ARN3" s="40"/>
      <c r="ARO3" s="40"/>
      <c r="ARP3" s="40"/>
      <c r="ARQ3" s="40"/>
      <c r="ARR3" s="40"/>
      <c r="ARS3" s="40"/>
      <c r="ART3" s="40"/>
      <c r="ARU3" s="40"/>
      <c r="ARV3" s="40"/>
      <c r="ARW3" s="40"/>
      <c r="ARX3" s="40"/>
      <c r="ARY3" s="40"/>
      <c r="ARZ3" s="40"/>
      <c r="ASA3" s="40"/>
      <c r="ASB3" s="40"/>
      <c r="ASC3" s="40"/>
      <c r="ASD3" s="40"/>
      <c r="ASE3" s="40"/>
      <c r="ASF3" s="40"/>
      <c r="ASG3" s="40"/>
      <c r="ASH3" s="40"/>
      <c r="ASI3" s="40"/>
      <c r="ASJ3" s="40"/>
      <c r="ASK3" s="40"/>
      <c r="ASL3" s="40"/>
      <c r="ASM3" s="40"/>
      <c r="ASN3" s="40"/>
      <c r="ASO3" s="40"/>
      <c r="ASP3" s="40"/>
      <c r="ASQ3" s="40"/>
      <c r="ASR3" s="40"/>
      <c r="ASS3" s="40"/>
      <c r="AST3" s="40"/>
      <c r="ASU3" s="40"/>
      <c r="ASV3" s="40"/>
      <c r="ASW3" s="40"/>
      <c r="ASX3" s="40"/>
      <c r="ASY3" s="40"/>
      <c r="ASZ3" s="40"/>
      <c r="ATA3" s="40"/>
      <c r="ATB3" s="40"/>
      <c r="ATC3" s="40"/>
      <c r="ATD3" s="40"/>
      <c r="ATE3" s="40"/>
      <c r="ATF3" s="40"/>
      <c r="ATG3" s="40"/>
      <c r="ATH3" s="40"/>
      <c r="ATI3" s="40"/>
      <c r="ATJ3" s="40"/>
      <c r="ATK3" s="40"/>
      <c r="ATL3" s="40"/>
      <c r="ATM3" s="40"/>
      <c r="ATN3" s="40"/>
      <c r="ATO3" s="40"/>
      <c r="ATP3" s="40"/>
      <c r="ATQ3" s="40"/>
      <c r="ATR3" s="40"/>
      <c r="ATS3" s="40"/>
      <c r="ATT3" s="40"/>
      <c r="ATU3" s="40"/>
      <c r="ATV3" s="40"/>
      <c r="ATW3" s="40"/>
      <c r="ATX3" s="40"/>
      <c r="ATY3" s="40"/>
      <c r="ATZ3" s="40"/>
      <c r="AUA3" s="40"/>
      <c r="AUB3" s="40"/>
      <c r="AUC3" s="40"/>
      <c r="AUD3" s="40"/>
      <c r="AUE3" s="40"/>
      <c r="AUF3" s="40"/>
      <c r="AUG3" s="40"/>
      <c r="AUH3" s="40"/>
      <c r="AUI3" s="40"/>
      <c r="AUJ3" s="40"/>
      <c r="AUK3" s="40"/>
      <c r="AUL3" s="40"/>
      <c r="AUM3" s="40"/>
      <c r="AUN3" s="40"/>
      <c r="AUO3" s="40"/>
      <c r="AUP3" s="40"/>
      <c r="AUQ3" s="40"/>
      <c r="AUR3" s="40"/>
      <c r="AUS3" s="40"/>
      <c r="AUT3" s="40"/>
      <c r="AUU3" s="40"/>
      <c r="AUV3" s="40"/>
      <c r="AUW3" s="40"/>
      <c r="AUX3" s="40"/>
      <c r="AUY3" s="40"/>
      <c r="AUZ3" s="40"/>
      <c r="AVA3" s="40"/>
      <c r="AVB3" s="40"/>
      <c r="AVC3" s="40"/>
      <c r="AVD3" s="40"/>
      <c r="AVE3" s="40"/>
      <c r="AVF3" s="40"/>
      <c r="AVG3" s="40"/>
      <c r="AVH3" s="40"/>
      <c r="AVI3" s="40"/>
      <c r="AVJ3" s="40"/>
      <c r="AVK3" s="40"/>
      <c r="AVL3" s="40"/>
      <c r="AVM3" s="40"/>
      <c r="AVN3" s="40"/>
      <c r="AVO3" s="40"/>
      <c r="AVP3" s="40"/>
      <c r="AVQ3" s="40"/>
      <c r="AVR3" s="40"/>
      <c r="AVS3" s="40"/>
      <c r="AVT3" s="40"/>
      <c r="AVU3" s="40"/>
      <c r="AVV3" s="40"/>
      <c r="AVW3" s="40"/>
      <c r="AVX3" s="40"/>
      <c r="AVY3" s="40"/>
      <c r="AVZ3" s="40"/>
      <c r="AWA3" s="40"/>
      <c r="AWB3" s="40"/>
      <c r="AWC3" s="40"/>
      <c r="AWD3" s="40"/>
      <c r="AWE3" s="40"/>
      <c r="AWF3" s="40"/>
      <c r="AWG3" s="40"/>
      <c r="AWH3" s="40"/>
      <c r="AWI3" s="40"/>
      <c r="AWJ3" s="40"/>
      <c r="AWK3" s="40"/>
      <c r="AWL3" s="40"/>
      <c r="AWM3" s="40"/>
      <c r="AWN3" s="40"/>
      <c r="AWO3" s="40"/>
      <c r="AWP3" s="40"/>
      <c r="AWQ3" s="40"/>
      <c r="AWR3" s="40"/>
      <c r="AWS3" s="40"/>
      <c r="AWT3" s="40"/>
      <c r="AWU3" s="40"/>
      <c r="AWV3" s="40"/>
      <c r="AWW3" s="40"/>
      <c r="AWX3" s="40"/>
      <c r="AWY3" s="40"/>
      <c r="AWZ3" s="40"/>
      <c r="AXA3" s="40"/>
      <c r="AXB3" s="40"/>
      <c r="AXC3" s="40"/>
      <c r="AXD3" s="40"/>
      <c r="AXE3" s="40"/>
      <c r="AXF3" s="40"/>
      <c r="AXG3" s="40"/>
      <c r="AXH3" s="40"/>
      <c r="AXI3" s="40"/>
      <c r="AXJ3" s="40"/>
      <c r="AXK3" s="40"/>
      <c r="AXL3" s="40"/>
      <c r="AXM3" s="40"/>
      <c r="AXN3" s="40"/>
      <c r="AXO3" s="40"/>
      <c r="AXP3" s="40"/>
      <c r="AXQ3" s="40"/>
      <c r="AXR3" s="40"/>
      <c r="AXS3" s="40"/>
      <c r="AXT3" s="40"/>
      <c r="AXU3" s="40"/>
      <c r="AXV3" s="40"/>
      <c r="AXW3" s="40"/>
      <c r="AXX3" s="40"/>
      <c r="AXY3" s="40"/>
      <c r="AXZ3" s="40"/>
      <c r="AYA3" s="40"/>
      <c r="AYB3" s="40"/>
      <c r="AYC3" s="40"/>
      <c r="AYD3" s="40"/>
      <c r="AYE3" s="40"/>
      <c r="AYF3" s="40"/>
      <c r="AYG3" s="40"/>
      <c r="AYH3" s="40"/>
      <c r="AYI3" s="40"/>
      <c r="AYJ3" s="40"/>
      <c r="AYK3" s="40"/>
      <c r="AYL3" s="40"/>
      <c r="AYM3" s="40"/>
      <c r="AYN3" s="40"/>
      <c r="AYO3" s="40"/>
      <c r="AYP3" s="40"/>
      <c r="AYQ3" s="40"/>
      <c r="AYR3" s="40"/>
      <c r="AYS3" s="40"/>
      <c r="AYT3" s="40"/>
      <c r="AYU3" s="40"/>
      <c r="AYV3" s="40"/>
      <c r="AYW3" s="40"/>
      <c r="AYX3" s="40"/>
      <c r="AYY3" s="40"/>
      <c r="AYZ3" s="40"/>
      <c r="AZA3" s="40"/>
      <c r="AZB3" s="40"/>
      <c r="AZC3" s="40"/>
      <c r="AZD3" s="40"/>
      <c r="AZE3" s="40"/>
      <c r="AZF3" s="40"/>
      <c r="AZG3" s="40"/>
      <c r="AZH3" s="40"/>
      <c r="AZI3" s="40"/>
      <c r="AZJ3" s="40"/>
      <c r="AZK3" s="40"/>
      <c r="AZL3" s="40"/>
      <c r="AZM3" s="40"/>
      <c r="AZN3" s="40"/>
      <c r="AZO3" s="40"/>
      <c r="AZP3" s="40"/>
      <c r="AZQ3" s="40"/>
      <c r="AZR3" s="40"/>
      <c r="AZS3" s="40"/>
      <c r="AZT3" s="40"/>
      <c r="AZU3" s="40"/>
      <c r="AZV3" s="40"/>
      <c r="AZW3" s="40"/>
      <c r="AZX3" s="40"/>
      <c r="AZY3" s="40"/>
      <c r="AZZ3" s="40"/>
      <c r="BAA3" s="40"/>
      <c r="BAB3" s="40"/>
      <c r="BAC3" s="40"/>
      <c r="BAD3" s="40"/>
      <c r="BAE3" s="40"/>
      <c r="BAF3" s="40"/>
      <c r="BAG3" s="40"/>
      <c r="BAH3" s="40"/>
      <c r="BAI3" s="40"/>
      <c r="BAJ3" s="40"/>
      <c r="BAK3" s="40"/>
      <c r="BAL3" s="40"/>
      <c r="BAM3" s="40"/>
      <c r="BAN3" s="40"/>
      <c r="BAO3" s="40"/>
      <c r="BAP3" s="40"/>
      <c r="BAQ3" s="40"/>
      <c r="BAR3" s="40"/>
      <c r="BAS3" s="40"/>
      <c r="BAT3" s="40"/>
      <c r="BAU3" s="40"/>
      <c r="BAV3" s="40"/>
      <c r="BAW3" s="40"/>
      <c r="BAX3" s="40"/>
      <c r="BAY3" s="40"/>
      <c r="BAZ3" s="40"/>
      <c r="BBA3" s="40"/>
      <c r="BBB3" s="40"/>
      <c r="BBC3" s="40"/>
      <c r="BBD3" s="40"/>
      <c r="BBE3" s="40"/>
      <c r="BBF3" s="40"/>
      <c r="BBG3" s="40"/>
      <c r="BBH3" s="40"/>
      <c r="BBI3" s="40"/>
      <c r="BBJ3" s="40"/>
      <c r="BBK3" s="40"/>
      <c r="BBL3" s="40"/>
      <c r="BBM3" s="40"/>
      <c r="BBN3" s="40"/>
      <c r="BBO3" s="40"/>
      <c r="BBP3" s="40"/>
      <c r="BBQ3" s="40"/>
      <c r="BBR3" s="40"/>
      <c r="BBS3" s="40"/>
      <c r="BBT3" s="40"/>
      <c r="BBU3" s="40"/>
      <c r="BBV3" s="40"/>
      <c r="BBW3" s="40"/>
      <c r="BBX3" s="40"/>
      <c r="BBY3" s="40"/>
      <c r="BBZ3" s="40"/>
      <c r="BCA3" s="40"/>
      <c r="BCB3" s="40"/>
      <c r="BCC3" s="40"/>
      <c r="BCD3" s="40"/>
      <c r="BCE3" s="40"/>
      <c r="BCF3" s="40"/>
      <c r="BCG3" s="40"/>
      <c r="BCH3" s="40"/>
      <c r="BCI3" s="40"/>
      <c r="BCJ3" s="40"/>
      <c r="BCK3" s="40"/>
      <c r="BCL3" s="40"/>
      <c r="BCM3" s="40"/>
      <c r="BCN3" s="40"/>
      <c r="BCO3" s="40"/>
      <c r="BCP3" s="40"/>
      <c r="BCQ3" s="40"/>
      <c r="BCR3" s="40"/>
      <c r="BCS3" s="40"/>
      <c r="BCT3" s="40"/>
      <c r="BCU3" s="40"/>
      <c r="BCV3" s="40"/>
      <c r="BCW3" s="40"/>
      <c r="BCX3" s="40"/>
      <c r="BCY3" s="40"/>
      <c r="BCZ3" s="40"/>
      <c r="BDA3" s="40"/>
      <c r="BDB3" s="40"/>
      <c r="BDC3" s="40"/>
      <c r="BDD3" s="40"/>
      <c r="BDE3" s="40"/>
      <c r="BDF3" s="40"/>
      <c r="BDG3" s="40"/>
      <c r="BDH3" s="40"/>
      <c r="BDI3" s="40"/>
      <c r="BDJ3" s="40"/>
      <c r="BDK3" s="40"/>
      <c r="BDL3" s="40"/>
      <c r="BDM3" s="40"/>
      <c r="BDN3" s="40"/>
      <c r="BDO3" s="40"/>
      <c r="BDP3" s="40"/>
      <c r="BDQ3" s="40"/>
      <c r="BDR3" s="40"/>
      <c r="BDS3" s="40"/>
      <c r="BDT3" s="40"/>
      <c r="BDU3" s="40"/>
      <c r="BDV3" s="40"/>
      <c r="BDW3" s="40"/>
      <c r="BDX3" s="40"/>
      <c r="BDY3" s="40"/>
      <c r="BDZ3" s="40"/>
      <c r="BEA3" s="40"/>
      <c r="BEB3" s="40"/>
      <c r="BEC3" s="40"/>
      <c r="BED3" s="40"/>
      <c r="BEE3" s="40"/>
      <c r="BEF3" s="40"/>
      <c r="BEG3" s="40"/>
      <c r="BEH3" s="40"/>
      <c r="BEI3" s="40"/>
      <c r="BEJ3" s="40"/>
      <c r="BEK3" s="40"/>
      <c r="BEL3" s="40"/>
      <c r="BEM3" s="40"/>
      <c r="BEN3" s="40"/>
      <c r="BEO3" s="40"/>
      <c r="BEP3" s="40"/>
      <c r="BEQ3" s="40"/>
      <c r="BER3" s="40"/>
      <c r="BES3" s="40"/>
      <c r="BET3" s="40"/>
      <c r="BEU3" s="40"/>
      <c r="BEV3" s="40"/>
      <c r="BEW3" s="40"/>
      <c r="BEX3" s="40"/>
      <c r="BEY3" s="40"/>
      <c r="BEZ3" s="40"/>
      <c r="BFA3" s="40"/>
      <c r="BFB3" s="40"/>
      <c r="BFC3" s="40"/>
      <c r="BFD3" s="40"/>
      <c r="BFE3" s="40"/>
      <c r="BFF3" s="40"/>
      <c r="BFG3" s="40"/>
      <c r="BFH3" s="40"/>
      <c r="BFI3" s="40"/>
      <c r="BFJ3" s="40"/>
      <c r="BFK3" s="40"/>
      <c r="BFL3" s="40"/>
      <c r="BFM3" s="40"/>
      <c r="BFN3" s="40"/>
      <c r="BFO3" s="40"/>
      <c r="BFP3" s="40"/>
      <c r="BFQ3" s="40"/>
      <c r="BFR3" s="40"/>
      <c r="BFS3" s="40"/>
      <c r="BFT3" s="40"/>
      <c r="BFU3" s="40"/>
      <c r="BFV3" s="40"/>
      <c r="BFW3" s="40"/>
      <c r="BFX3" s="40"/>
      <c r="BFY3" s="40"/>
      <c r="BFZ3" s="40"/>
      <c r="BGA3" s="40"/>
      <c r="BGB3" s="40"/>
      <c r="BGC3" s="40"/>
      <c r="BGD3" s="40"/>
      <c r="BGE3" s="40"/>
      <c r="BGF3" s="40"/>
      <c r="BGG3" s="40"/>
      <c r="BGH3" s="40"/>
      <c r="BGI3" s="40"/>
      <c r="BGJ3" s="40"/>
      <c r="BGK3" s="40"/>
      <c r="BGL3" s="40"/>
      <c r="BGM3" s="40"/>
      <c r="BGN3" s="40"/>
      <c r="BGO3" s="40"/>
      <c r="BGP3" s="40"/>
      <c r="BGQ3" s="40"/>
      <c r="BGR3" s="40"/>
      <c r="BGS3" s="40"/>
      <c r="BGT3" s="40"/>
      <c r="BGU3" s="40"/>
      <c r="BGV3" s="40"/>
      <c r="BGW3" s="40"/>
      <c r="BGX3" s="40"/>
      <c r="BGY3" s="40"/>
      <c r="BGZ3" s="40"/>
      <c r="BHA3" s="40"/>
      <c r="BHB3" s="40"/>
      <c r="BHC3" s="40"/>
      <c r="BHD3" s="40"/>
      <c r="BHE3" s="40"/>
      <c r="BHF3" s="40"/>
      <c r="BHG3" s="40"/>
      <c r="BHH3" s="40"/>
      <c r="BHI3" s="40"/>
      <c r="BHJ3" s="40"/>
      <c r="BHK3" s="40"/>
      <c r="BHL3" s="40"/>
      <c r="BHM3" s="40"/>
      <c r="BHN3" s="40"/>
      <c r="BHO3" s="40"/>
      <c r="BHP3" s="40"/>
      <c r="BHQ3" s="40"/>
      <c r="BHR3" s="40"/>
      <c r="BHS3" s="40"/>
      <c r="BHT3" s="40"/>
      <c r="BHU3" s="40"/>
      <c r="BHV3" s="40"/>
      <c r="BHW3" s="40"/>
      <c r="BHX3" s="40"/>
      <c r="BHY3" s="40"/>
      <c r="BHZ3" s="40"/>
      <c r="BIA3" s="40"/>
      <c r="BIB3" s="40"/>
      <c r="BIC3" s="40"/>
      <c r="BID3" s="40"/>
      <c r="BIE3" s="40"/>
      <c r="BIF3" s="40"/>
      <c r="BIG3" s="40"/>
      <c r="BIH3" s="40"/>
      <c r="BII3" s="40"/>
      <c r="BIJ3" s="40"/>
      <c r="BIK3" s="40"/>
      <c r="BIL3" s="40"/>
      <c r="BIM3" s="40"/>
      <c r="BIN3" s="40"/>
      <c r="BIO3" s="40"/>
      <c r="BIP3" s="40"/>
      <c r="BIQ3" s="40"/>
      <c r="BIR3" s="40"/>
      <c r="BIS3" s="40"/>
      <c r="BIT3" s="40"/>
      <c r="BIU3" s="40"/>
      <c r="BIV3" s="40"/>
      <c r="BIW3" s="40"/>
      <c r="BIX3" s="40"/>
      <c r="BIY3" s="40"/>
      <c r="BIZ3" s="40"/>
      <c r="BJA3" s="40"/>
      <c r="BJB3" s="40"/>
      <c r="BJC3" s="40"/>
      <c r="BJD3" s="40"/>
      <c r="BJE3" s="40"/>
      <c r="BJF3" s="40"/>
      <c r="BJG3" s="40"/>
      <c r="BJH3" s="40"/>
      <c r="BJI3" s="40"/>
      <c r="BJJ3" s="40"/>
      <c r="BJK3" s="40"/>
      <c r="BJL3" s="40"/>
      <c r="BJM3" s="40"/>
      <c r="BJN3" s="40"/>
      <c r="BJO3" s="40"/>
      <c r="BJP3" s="40"/>
      <c r="BJQ3" s="40"/>
      <c r="BJR3" s="40"/>
      <c r="BJS3" s="40"/>
      <c r="BJT3" s="40"/>
      <c r="BJU3" s="40"/>
      <c r="BJV3" s="40"/>
      <c r="BJW3" s="40"/>
      <c r="BJX3" s="40"/>
      <c r="BJY3" s="40"/>
      <c r="BJZ3" s="40"/>
      <c r="BKA3" s="40"/>
      <c r="BKB3" s="40"/>
      <c r="BKC3" s="40"/>
      <c r="BKD3" s="40"/>
      <c r="BKE3" s="40"/>
      <c r="BKF3" s="40"/>
      <c r="BKG3" s="40"/>
      <c r="BKH3" s="40"/>
      <c r="BKI3" s="40"/>
      <c r="BKJ3" s="40"/>
      <c r="BKK3" s="40"/>
      <c r="BKL3" s="40"/>
      <c r="BKM3" s="40"/>
      <c r="BKN3" s="40"/>
      <c r="BKO3" s="40"/>
      <c r="BKP3" s="40"/>
      <c r="BKQ3" s="40"/>
      <c r="BKR3" s="40"/>
      <c r="BKS3" s="40"/>
      <c r="BKT3" s="40"/>
      <c r="BKU3" s="40"/>
      <c r="BKV3" s="40"/>
      <c r="BKW3" s="40"/>
      <c r="BKX3" s="40"/>
      <c r="BKY3" s="40"/>
      <c r="BKZ3" s="40"/>
      <c r="BLA3" s="40"/>
      <c r="BLB3" s="40"/>
      <c r="BLC3" s="40"/>
      <c r="BLD3" s="40"/>
      <c r="BLE3" s="40"/>
      <c r="BLF3" s="40"/>
      <c r="BLG3" s="40"/>
      <c r="BLH3" s="40"/>
      <c r="BLI3" s="40"/>
      <c r="BLJ3" s="40"/>
      <c r="BLK3" s="40"/>
      <c r="BLL3" s="40"/>
      <c r="BLM3" s="40"/>
      <c r="BLN3" s="40"/>
      <c r="BLO3" s="40"/>
      <c r="BLP3" s="40"/>
      <c r="BLQ3" s="40"/>
      <c r="BLR3" s="40"/>
      <c r="BLS3" s="40"/>
      <c r="BLT3" s="40"/>
      <c r="BLU3" s="40"/>
      <c r="BLV3" s="40"/>
      <c r="BLW3" s="40"/>
      <c r="BLX3" s="40"/>
      <c r="BLY3" s="40"/>
      <c r="BLZ3" s="40"/>
      <c r="BMA3" s="40"/>
      <c r="BMB3" s="40"/>
      <c r="BMC3" s="40"/>
      <c r="BMD3" s="40"/>
      <c r="BME3" s="40"/>
      <c r="BMF3" s="40"/>
      <c r="BMG3" s="40"/>
      <c r="BMH3" s="40"/>
      <c r="BMI3" s="40"/>
      <c r="BMJ3" s="40"/>
      <c r="BMK3" s="40"/>
      <c r="BML3" s="40"/>
      <c r="BMM3" s="40"/>
      <c r="BMN3" s="40"/>
      <c r="BMO3" s="40"/>
      <c r="BMP3" s="40"/>
      <c r="BMQ3" s="40"/>
      <c r="BMR3" s="40"/>
      <c r="BMS3" s="40"/>
      <c r="BMT3" s="40"/>
      <c r="BMU3" s="40"/>
      <c r="BMV3" s="40"/>
      <c r="BMW3" s="40"/>
      <c r="BMX3" s="40"/>
      <c r="BMY3" s="40"/>
      <c r="BMZ3" s="40"/>
      <c r="BNA3" s="40"/>
      <c r="BNB3" s="40"/>
      <c r="BNC3" s="40"/>
      <c r="BND3" s="40"/>
      <c r="BNE3" s="40"/>
      <c r="BNF3" s="40"/>
      <c r="BNG3" s="40"/>
      <c r="BNH3" s="40"/>
      <c r="BNI3" s="40"/>
      <c r="BNJ3" s="40"/>
      <c r="BNK3" s="40"/>
      <c r="BNL3" s="40"/>
      <c r="BNM3" s="40"/>
      <c r="BNN3" s="40"/>
      <c r="BNO3" s="40"/>
      <c r="BNP3" s="40"/>
      <c r="BNQ3" s="40"/>
      <c r="BNR3" s="40"/>
      <c r="BNS3" s="40"/>
      <c r="BNT3" s="40"/>
      <c r="BNU3" s="40"/>
      <c r="BNV3" s="40"/>
      <c r="BNW3" s="40"/>
      <c r="BNX3" s="40"/>
      <c r="BNY3" s="40"/>
      <c r="BNZ3" s="40"/>
      <c r="BOA3" s="40"/>
      <c r="BOB3" s="40"/>
      <c r="BOC3" s="40"/>
      <c r="BOD3" s="40"/>
      <c r="BOE3" s="40"/>
      <c r="BOF3" s="40"/>
      <c r="BOG3" s="40"/>
      <c r="BOH3" s="40"/>
      <c r="BOI3" s="40"/>
      <c r="BOJ3" s="40"/>
      <c r="BOK3" s="40"/>
      <c r="BOL3" s="40"/>
      <c r="BOM3" s="40"/>
      <c r="BON3" s="40"/>
      <c r="BOO3" s="40"/>
      <c r="BOP3" s="40"/>
      <c r="BOQ3" s="40"/>
      <c r="BOR3" s="40"/>
      <c r="BOS3" s="40"/>
      <c r="BOT3" s="40"/>
      <c r="BOU3" s="40"/>
      <c r="BOV3" s="40"/>
      <c r="BOW3" s="40"/>
      <c r="BOX3" s="40"/>
      <c r="BOY3" s="40"/>
      <c r="BOZ3" s="40"/>
      <c r="BPA3" s="40"/>
      <c r="BPB3" s="40"/>
      <c r="BPC3" s="40"/>
      <c r="BPD3" s="40"/>
      <c r="BPE3" s="40"/>
      <c r="BPF3" s="40"/>
      <c r="BPG3" s="40"/>
      <c r="BPH3" s="40"/>
      <c r="BPI3" s="40"/>
      <c r="BPJ3" s="40"/>
      <c r="BPK3" s="40"/>
      <c r="BPL3" s="40"/>
      <c r="BPM3" s="40"/>
      <c r="BPN3" s="40"/>
      <c r="BPO3" s="40"/>
      <c r="BPP3" s="40"/>
      <c r="BPQ3" s="40"/>
      <c r="BPR3" s="40"/>
      <c r="BPS3" s="40"/>
      <c r="BPT3" s="40"/>
      <c r="BPU3" s="40"/>
      <c r="BPV3" s="40"/>
      <c r="BPW3" s="40"/>
      <c r="BPX3" s="40"/>
      <c r="BPY3" s="40"/>
      <c r="BPZ3" s="40"/>
      <c r="BQA3" s="40"/>
      <c r="BQB3" s="40"/>
      <c r="BQC3" s="40"/>
      <c r="BQD3" s="40"/>
      <c r="BQE3" s="40"/>
      <c r="BQF3" s="40"/>
      <c r="BQG3" s="40"/>
      <c r="BQH3" s="40"/>
      <c r="BQI3" s="40"/>
      <c r="BQJ3" s="40"/>
      <c r="BQK3" s="40"/>
      <c r="BQL3" s="40"/>
      <c r="BQM3" s="40"/>
      <c r="BQN3" s="40"/>
      <c r="BQO3" s="40"/>
      <c r="BQP3" s="40"/>
      <c r="BQQ3" s="40"/>
      <c r="BQR3" s="40"/>
      <c r="BQS3" s="40"/>
      <c r="BQT3" s="40"/>
      <c r="BQU3" s="40"/>
      <c r="BQV3" s="40"/>
      <c r="BQW3" s="40"/>
      <c r="BQX3" s="40"/>
      <c r="BQY3" s="40"/>
      <c r="BQZ3" s="40"/>
      <c r="BRA3" s="40"/>
      <c r="BRB3" s="40"/>
      <c r="BRC3" s="40"/>
      <c r="BRD3" s="40"/>
      <c r="BRE3" s="40"/>
      <c r="BRF3" s="40"/>
      <c r="BRG3" s="40"/>
      <c r="BRH3" s="40"/>
      <c r="BRI3" s="40"/>
      <c r="BRJ3" s="40"/>
      <c r="BRK3" s="40"/>
      <c r="BRL3" s="40"/>
      <c r="BRM3" s="40"/>
      <c r="BRN3" s="40"/>
      <c r="BRO3" s="40"/>
      <c r="BRP3" s="40"/>
      <c r="BRQ3" s="40"/>
      <c r="BRR3" s="40"/>
      <c r="BRS3" s="40"/>
      <c r="BRT3" s="40"/>
      <c r="BRU3" s="40"/>
      <c r="BRV3" s="40"/>
      <c r="BRW3" s="40"/>
      <c r="BRX3" s="40"/>
      <c r="BRY3" s="40"/>
      <c r="BRZ3" s="40"/>
      <c r="BSA3" s="40"/>
      <c r="BSB3" s="40"/>
      <c r="BSC3" s="40"/>
      <c r="BSD3" s="40"/>
      <c r="BSE3" s="40"/>
      <c r="BSF3" s="40"/>
      <c r="BSG3" s="40"/>
      <c r="BSH3" s="40"/>
      <c r="BSI3" s="40"/>
      <c r="BSJ3" s="40"/>
      <c r="BSK3" s="40"/>
      <c r="BSL3" s="40"/>
      <c r="BSM3" s="40"/>
      <c r="BSN3" s="40"/>
      <c r="BSO3" s="40"/>
      <c r="BSP3" s="40"/>
      <c r="BSQ3" s="40"/>
      <c r="BSR3" s="40"/>
      <c r="BSS3" s="40"/>
      <c r="BST3" s="40"/>
      <c r="BSU3" s="40"/>
      <c r="BSV3" s="40"/>
      <c r="BSW3" s="40"/>
      <c r="BSX3" s="40"/>
      <c r="BSY3" s="40"/>
      <c r="BSZ3" s="40"/>
      <c r="BTA3" s="40"/>
      <c r="BTB3" s="40"/>
      <c r="BTC3" s="40"/>
      <c r="BTD3" s="40"/>
      <c r="BTE3" s="40"/>
      <c r="BTF3" s="40"/>
      <c r="BTG3" s="40"/>
      <c r="BTH3" s="40"/>
      <c r="BTI3" s="40"/>
      <c r="BTJ3" s="40"/>
      <c r="BTK3" s="40"/>
      <c r="BTL3" s="40"/>
      <c r="BTM3" s="40"/>
      <c r="BTN3" s="40"/>
      <c r="BTO3" s="40"/>
      <c r="BTP3" s="40"/>
      <c r="BTQ3" s="40"/>
      <c r="BTR3" s="40"/>
      <c r="BTS3" s="40"/>
      <c r="BTT3" s="40"/>
      <c r="BTU3" s="40"/>
      <c r="BTV3" s="40"/>
      <c r="BTW3" s="40"/>
      <c r="BTX3" s="40"/>
      <c r="BTY3" s="40"/>
      <c r="BTZ3" s="40"/>
      <c r="BUA3" s="40"/>
      <c r="BUB3" s="40"/>
      <c r="BUC3" s="40"/>
      <c r="BUD3" s="40"/>
      <c r="BUE3" s="40"/>
      <c r="BUF3" s="40"/>
      <c r="BUG3" s="40"/>
      <c r="BUH3" s="40"/>
      <c r="BUI3" s="40"/>
      <c r="BUJ3" s="40"/>
      <c r="BUK3" s="40"/>
      <c r="BUL3" s="40"/>
      <c r="BUM3" s="40"/>
      <c r="BUN3" s="40"/>
      <c r="BUO3" s="40"/>
      <c r="BUP3" s="40"/>
      <c r="BUQ3" s="40"/>
      <c r="BUR3" s="40"/>
      <c r="BUS3" s="40"/>
      <c r="BUT3" s="40"/>
      <c r="BUU3" s="40"/>
      <c r="BUV3" s="40"/>
      <c r="BUW3" s="40"/>
      <c r="BUX3" s="40"/>
      <c r="BUY3" s="40"/>
      <c r="BUZ3" s="40"/>
      <c r="BVA3" s="40"/>
      <c r="BVB3" s="40"/>
      <c r="BVC3" s="40"/>
      <c r="BVD3" s="40"/>
      <c r="BVE3" s="40"/>
      <c r="BVF3" s="40"/>
      <c r="BVG3" s="40"/>
      <c r="BVH3" s="40"/>
      <c r="BVI3" s="40"/>
      <c r="BVJ3" s="40"/>
      <c r="BVK3" s="40"/>
      <c r="BVL3" s="40"/>
      <c r="BVM3" s="40"/>
      <c r="BVN3" s="40"/>
      <c r="BVO3" s="40"/>
      <c r="BVP3" s="40"/>
      <c r="BVQ3" s="40"/>
      <c r="BVR3" s="40"/>
      <c r="BVS3" s="40"/>
      <c r="BVT3" s="40"/>
      <c r="BVU3" s="40"/>
      <c r="BVV3" s="40"/>
      <c r="BVW3" s="40"/>
      <c r="BVX3" s="40"/>
      <c r="BVY3" s="40"/>
      <c r="BVZ3" s="40"/>
      <c r="BWA3" s="40"/>
      <c r="BWB3" s="40"/>
      <c r="BWC3" s="40"/>
      <c r="BWD3" s="40"/>
      <c r="BWE3" s="40"/>
      <c r="BWF3" s="40"/>
      <c r="BWG3" s="40"/>
      <c r="BWH3" s="40"/>
      <c r="BWI3" s="40"/>
      <c r="BWJ3" s="40"/>
      <c r="BWK3" s="40"/>
      <c r="BWL3" s="40"/>
      <c r="BWM3" s="40"/>
      <c r="BWN3" s="40"/>
      <c r="BWO3" s="40"/>
      <c r="BWP3" s="40"/>
      <c r="BWQ3" s="40"/>
      <c r="BWR3" s="40"/>
      <c r="BWS3" s="40"/>
      <c r="BWT3" s="40"/>
      <c r="BWU3" s="40"/>
      <c r="BWV3" s="40"/>
      <c r="BWW3" s="40"/>
      <c r="BWX3" s="40"/>
      <c r="BWY3" s="40"/>
      <c r="BWZ3" s="40"/>
      <c r="BXA3" s="40"/>
      <c r="BXB3" s="40"/>
      <c r="BXC3" s="40"/>
      <c r="BXD3" s="40"/>
      <c r="BXE3" s="40"/>
      <c r="BXF3" s="40"/>
      <c r="BXG3" s="40"/>
      <c r="BXH3" s="40"/>
      <c r="BXI3" s="40"/>
      <c r="BXJ3" s="40"/>
      <c r="BXK3" s="40"/>
      <c r="BXL3" s="40"/>
      <c r="BXM3" s="40"/>
      <c r="BXN3" s="40"/>
      <c r="BXO3" s="40"/>
      <c r="BXP3" s="40"/>
      <c r="BXQ3" s="40"/>
      <c r="BXR3" s="40"/>
      <c r="BXS3" s="40"/>
      <c r="BXT3" s="40"/>
      <c r="BXU3" s="40"/>
      <c r="BXV3" s="40"/>
      <c r="BXW3" s="40"/>
      <c r="BXX3" s="40"/>
      <c r="BXY3" s="40"/>
      <c r="BXZ3" s="40"/>
      <c r="BYA3" s="40"/>
      <c r="BYB3" s="40"/>
      <c r="BYC3" s="40"/>
      <c r="BYD3" s="40"/>
      <c r="BYE3" s="40"/>
      <c r="BYF3" s="40"/>
      <c r="BYG3" s="40"/>
      <c r="BYH3" s="40"/>
      <c r="BYI3" s="40"/>
      <c r="BYJ3" s="40"/>
      <c r="BYK3" s="40"/>
      <c r="BYL3" s="40"/>
      <c r="BYM3" s="40"/>
      <c r="BYN3" s="40"/>
      <c r="BYO3" s="40"/>
      <c r="BYP3" s="40"/>
      <c r="BYQ3" s="40"/>
      <c r="BYR3" s="40"/>
      <c r="BYS3" s="40"/>
      <c r="BYT3" s="40"/>
      <c r="BYU3" s="40"/>
      <c r="BYV3" s="40"/>
      <c r="BYW3" s="40"/>
      <c r="BYX3" s="40"/>
      <c r="BYY3" s="40"/>
      <c r="BYZ3" s="40"/>
      <c r="BZA3" s="40"/>
      <c r="BZB3" s="40"/>
      <c r="BZC3" s="40"/>
      <c r="BZD3" s="40"/>
      <c r="BZE3" s="40"/>
      <c r="BZF3" s="40"/>
      <c r="BZG3" s="40"/>
      <c r="BZH3" s="40"/>
      <c r="BZI3" s="40"/>
      <c r="BZJ3" s="40"/>
      <c r="BZK3" s="40"/>
      <c r="BZL3" s="40"/>
      <c r="BZM3" s="40"/>
      <c r="BZN3" s="40"/>
      <c r="BZO3" s="40"/>
      <c r="BZP3" s="40"/>
      <c r="BZQ3" s="40"/>
      <c r="BZR3" s="40"/>
      <c r="BZS3" s="40"/>
      <c r="BZT3" s="40"/>
      <c r="BZU3" s="40"/>
      <c r="BZV3" s="40"/>
      <c r="BZW3" s="40"/>
      <c r="BZX3" s="40"/>
      <c r="BZY3" s="40"/>
      <c r="BZZ3" s="40"/>
      <c r="CAA3" s="40"/>
      <c r="CAB3" s="40"/>
      <c r="CAC3" s="40"/>
      <c r="CAD3" s="40"/>
      <c r="CAE3" s="40"/>
      <c r="CAF3" s="40"/>
      <c r="CAG3" s="40"/>
      <c r="CAH3" s="40"/>
      <c r="CAI3" s="40"/>
      <c r="CAJ3" s="40"/>
      <c r="CAK3" s="40"/>
      <c r="CAL3" s="40"/>
      <c r="CAM3" s="40"/>
      <c r="CAN3" s="40"/>
      <c r="CAO3" s="40"/>
      <c r="CAP3" s="40"/>
      <c r="CAQ3" s="40"/>
      <c r="CAR3" s="40"/>
      <c r="CAS3" s="40"/>
      <c r="CAT3" s="40"/>
      <c r="CAU3" s="40"/>
      <c r="CAV3" s="40"/>
      <c r="CAW3" s="40"/>
      <c r="CAX3" s="40"/>
      <c r="CAY3" s="40"/>
      <c r="CAZ3" s="40"/>
      <c r="CBA3" s="40"/>
      <c r="CBB3" s="40"/>
      <c r="CBC3" s="40"/>
      <c r="CBD3" s="40"/>
      <c r="CBE3" s="40"/>
      <c r="CBF3" s="40"/>
      <c r="CBG3" s="40"/>
      <c r="CBH3" s="40"/>
      <c r="CBI3" s="40"/>
      <c r="CBJ3" s="40"/>
      <c r="CBK3" s="40"/>
      <c r="CBL3" s="40"/>
      <c r="CBM3" s="40"/>
      <c r="CBN3" s="40"/>
      <c r="CBO3" s="40"/>
      <c r="CBP3" s="40"/>
      <c r="CBQ3" s="40"/>
      <c r="CBR3" s="40"/>
      <c r="CBS3" s="40"/>
      <c r="CBT3" s="40"/>
      <c r="CBU3" s="40"/>
      <c r="CBV3" s="40"/>
      <c r="CBW3" s="40"/>
      <c r="CBX3" s="40"/>
      <c r="CBY3" s="40"/>
      <c r="CBZ3" s="40"/>
      <c r="CCA3" s="40"/>
      <c r="CCB3" s="40"/>
      <c r="CCC3" s="40"/>
      <c r="CCD3" s="40"/>
      <c r="CCE3" s="40"/>
      <c r="CCF3" s="40"/>
      <c r="CCG3" s="40"/>
      <c r="CCH3" s="40"/>
      <c r="CCI3" s="40"/>
      <c r="CCJ3" s="40"/>
      <c r="CCK3" s="40"/>
      <c r="CCL3" s="40"/>
      <c r="CCM3" s="40"/>
      <c r="CCN3" s="40"/>
      <c r="CCO3" s="40"/>
      <c r="CCP3" s="40"/>
      <c r="CCQ3" s="40"/>
      <c r="CCR3" s="40"/>
      <c r="CCS3" s="40"/>
      <c r="CCT3" s="40"/>
      <c r="CCU3" s="40"/>
      <c r="CCV3" s="40"/>
      <c r="CCW3" s="40"/>
      <c r="CCX3" s="40"/>
      <c r="CCY3" s="40"/>
      <c r="CCZ3" s="40"/>
      <c r="CDA3" s="40"/>
      <c r="CDB3" s="40"/>
      <c r="CDC3" s="40"/>
      <c r="CDD3" s="40"/>
      <c r="CDE3" s="40"/>
      <c r="CDF3" s="40"/>
      <c r="CDG3" s="40"/>
      <c r="CDH3" s="40"/>
      <c r="CDI3" s="40"/>
      <c r="CDJ3" s="40"/>
      <c r="CDK3" s="40"/>
      <c r="CDL3" s="40"/>
      <c r="CDM3" s="40"/>
      <c r="CDN3" s="40"/>
      <c r="CDO3" s="40"/>
      <c r="CDP3" s="40"/>
      <c r="CDQ3" s="40"/>
      <c r="CDR3" s="40"/>
      <c r="CDS3" s="40"/>
      <c r="CDT3" s="40"/>
      <c r="CDU3" s="40"/>
      <c r="CDV3" s="40"/>
      <c r="CDW3" s="40"/>
      <c r="CDX3" s="40"/>
      <c r="CDY3" s="40"/>
      <c r="CDZ3" s="40"/>
      <c r="CEA3" s="40"/>
      <c r="CEB3" s="40"/>
      <c r="CEC3" s="40"/>
      <c r="CED3" s="40"/>
      <c r="CEE3" s="40"/>
      <c r="CEF3" s="40"/>
      <c r="CEG3" s="40"/>
      <c r="CEH3" s="40"/>
      <c r="CEI3" s="40"/>
      <c r="CEJ3" s="40"/>
      <c r="CEK3" s="40"/>
      <c r="CEL3" s="40"/>
      <c r="CEM3" s="40"/>
      <c r="CEN3" s="40"/>
      <c r="CEO3" s="40"/>
      <c r="CEP3" s="40"/>
      <c r="CEQ3" s="40"/>
      <c r="CER3" s="40"/>
      <c r="CES3" s="40"/>
      <c r="CET3" s="40"/>
      <c r="CEU3" s="40"/>
      <c r="CEV3" s="40"/>
      <c r="CEW3" s="40"/>
      <c r="CEX3" s="40"/>
      <c r="CEY3" s="40"/>
      <c r="CEZ3" s="40"/>
      <c r="CFA3" s="40"/>
      <c r="CFB3" s="40"/>
      <c r="CFC3" s="40"/>
      <c r="CFD3" s="40"/>
      <c r="CFE3" s="40"/>
      <c r="CFF3" s="40"/>
      <c r="CFG3" s="40"/>
      <c r="CFH3" s="40"/>
      <c r="CFI3" s="40"/>
      <c r="CFJ3" s="40"/>
      <c r="CFK3" s="40"/>
      <c r="CFL3" s="40"/>
      <c r="CFM3" s="40"/>
      <c r="CFN3" s="40"/>
      <c r="CFO3" s="40"/>
      <c r="CFP3" s="40"/>
      <c r="CFQ3" s="40"/>
      <c r="CFR3" s="40"/>
      <c r="CFS3" s="40"/>
      <c r="CFT3" s="40"/>
      <c r="CFU3" s="40"/>
      <c r="CFV3" s="40"/>
      <c r="CFW3" s="40"/>
      <c r="CFX3" s="40"/>
      <c r="CFY3" s="40"/>
      <c r="CFZ3" s="40"/>
      <c r="CGA3" s="40"/>
      <c r="CGB3" s="40"/>
      <c r="CGC3" s="40"/>
      <c r="CGD3" s="40"/>
      <c r="CGE3" s="40"/>
      <c r="CGF3" s="40"/>
      <c r="CGG3" s="40"/>
      <c r="CGH3" s="40"/>
      <c r="CGI3" s="40"/>
      <c r="CGJ3" s="40"/>
      <c r="CGK3" s="40"/>
      <c r="CGL3" s="40"/>
      <c r="CGM3" s="40"/>
      <c r="CGN3" s="40"/>
      <c r="CGO3" s="40"/>
      <c r="CGP3" s="40"/>
      <c r="CGQ3" s="40"/>
      <c r="CGR3" s="40"/>
      <c r="CGS3" s="40"/>
      <c r="CGT3" s="40"/>
      <c r="CGU3" s="40"/>
      <c r="CGV3" s="40"/>
      <c r="CGW3" s="40"/>
      <c r="CGX3" s="40"/>
      <c r="CGY3" s="40"/>
      <c r="CGZ3" s="40"/>
      <c r="CHA3" s="40"/>
      <c r="CHB3" s="40"/>
      <c r="CHC3" s="40"/>
      <c r="CHD3" s="40"/>
      <c r="CHE3" s="40"/>
      <c r="CHF3" s="40"/>
      <c r="CHG3" s="40"/>
      <c r="CHH3" s="40"/>
      <c r="CHI3" s="40"/>
      <c r="CHJ3" s="40"/>
      <c r="CHK3" s="40"/>
      <c r="CHL3" s="40"/>
      <c r="CHM3" s="40"/>
      <c r="CHN3" s="40"/>
      <c r="CHO3" s="40"/>
      <c r="CHP3" s="40"/>
      <c r="CHQ3" s="40"/>
      <c r="CHR3" s="40"/>
      <c r="CHS3" s="40"/>
      <c r="CHT3" s="40"/>
      <c r="CHU3" s="40"/>
      <c r="CHV3" s="40"/>
      <c r="CHW3" s="40"/>
      <c r="CHX3" s="40"/>
      <c r="CHY3" s="40"/>
      <c r="CHZ3" s="40"/>
      <c r="CIA3" s="40"/>
      <c r="CIB3" s="40"/>
      <c r="CIC3" s="40"/>
      <c r="CID3" s="40"/>
      <c r="CIE3" s="40"/>
      <c r="CIF3" s="40"/>
      <c r="CIG3" s="40"/>
      <c r="CIH3" s="40"/>
      <c r="CII3" s="40"/>
      <c r="CIJ3" s="40"/>
      <c r="CIK3" s="40"/>
      <c r="CIL3" s="40"/>
      <c r="CIM3" s="40"/>
      <c r="CIN3" s="40"/>
      <c r="CIO3" s="40"/>
      <c r="CIP3" s="40"/>
      <c r="CIQ3" s="40"/>
      <c r="CIR3" s="40"/>
      <c r="CIS3" s="40"/>
      <c r="CIT3" s="40"/>
      <c r="CIU3" s="40"/>
      <c r="CIV3" s="40"/>
      <c r="CIW3" s="40"/>
      <c r="CIX3" s="40"/>
      <c r="CIY3" s="40"/>
      <c r="CIZ3" s="40"/>
      <c r="CJA3" s="40"/>
      <c r="CJB3" s="40"/>
      <c r="CJC3" s="40"/>
      <c r="CJD3" s="40"/>
      <c r="CJE3" s="40"/>
      <c r="CJF3" s="40"/>
      <c r="CJG3" s="40"/>
      <c r="CJH3" s="40"/>
      <c r="CJI3" s="40"/>
      <c r="CJJ3" s="40"/>
      <c r="CJK3" s="40"/>
      <c r="CJL3" s="40"/>
      <c r="CJM3" s="40"/>
      <c r="CJN3" s="40"/>
      <c r="CJO3" s="40"/>
      <c r="CJP3" s="40"/>
      <c r="CJQ3" s="40"/>
      <c r="CJR3" s="40"/>
      <c r="CJS3" s="40"/>
      <c r="CJT3" s="40"/>
      <c r="CJU3" s="40"/>
      <c r="CJV3" s="40"/>
      <c r="CJW3" s="40"/>
      <c r="CJX3" s="40"/>
      <c r="CJY3" s="40"/>
      <c r="CJZ3" s="40"/>
      <c r="CKA3" s="40"/>
      <c r="CKB3" s="40"/>
      <c r="CKC3" s="40"/>
      <c r="CKD3" s="40"/>
      <c r="CKE3" s="40"/>
      <c r="CKF3" s="40"/>
      <c r="CKG3" s="40"/>
      <c r="CKH3" s="40"/>
      <c r="CKI3" s="40"/>
      <c r="CKJ3" s="40"/>
      <c r="CKK3" s="40"/>
      <c r="CKL3" s="40"/>
      <c r="CKM3" s="40"/>
      <c r="CKN3" s="40"/>
      <c r="CKO3" s="40"/>
      <c r="CKP3" s="40"/>
      <c r="CKQ3" s="40"/>
      <c r="CKR3" s="40"/>
      <c r="CKS3" s="40"/>
      <c r="CKT3" s="40"/>
      <c r="CKU3" s="40"/>
      <c r="CKV3" s="40"/>
      <c r="CKW3" s="40"/>
      <c r="CKX3" s="40"/>
      <c r="CKY3" s="40"/>
      <c r="CKZ3" s="40"/>
      <c r="CLA3" s="40"/>
      <c r="CLB3" s="40"/>
      <c r="CLC3" s="40"/>
      <c r="CLD3" s="40"/>
      <c r="CLE3" s="40"/>
      <c r="CLF3" s="40"/>
      <c r="CLG3" s="40"/>
      <c r="CLH3" s="40"/>
      <c r="CLI3" s="40"/>
      <c r="CLJ3" s="40"/>
      <c r="CLK3" s="40"/>
      <c r="CLL3" s="40"/>
      <c r="CLM3" s="40"/>
      <c r="CLN3" s="40"/>
      <c r="CLO3" s="40"/>
      <c r="CLP3" s="40"/>
      <c r="CLQ3" s="40"/>
      <c r="CLR3" s="40"/>
      <c r="CLS3" s="40"/>
      <c r="CLT3" s="40"/>
      <c r="CLU3" s="40"/>
      <c r="CLV3" s="40"/>
      <c r="CLW3" s="40"/>
      <c r="CLX3" s="40"/>
      <c r="CLY3" s="40"/>
      <c r="CLZ3" s="40"/>
      <c r="CMA3" s="40"/>
      <c r="CMB3" s="40"/>
      <c r="CMC3" s="40"/>
      <c r="CMD3" s="40"/>
      <c r="CME3" s="40"/>
      <c r="CMF3" s="40"/>
      <c r="CMG3" s="40"/>
      <c r="CMH3" s="40"/>
      <c r="CMI3" s="40"/>
      <c r="CMJ3" s="40"/>
      <c r="CMK3" s="40"/>
      <c r="CML3" s="40"/>
      <c r="CMM3" s="40"/>
      <c r="CMN3" s="40"/>
      <c r="CMO3" s="40"/>
      <c r="CMP3" s="40"/>
      <c r="CMQ3" s="40"/>
      <c r="CMR3" s="40"/>
      <c r="CMS3" s="40"/>
      <c r="CMT3" s="40"/>
      <c r="CMU3" s="40"/>
      <c r="CMV3" s="40"/>
      <c r="CMW3" s="40"/>
      <c r="CMX3" s="40"/>
      <c r="CMY3" s="40"/>
      <c r="CMZ3" s="40"/>
      <c r="CNA3" s="40"/>
      <c r="CNB3" s="40"/>
      <c r="CNC3" s="40"/>
      <c r="CND3" s="40"/>
      <c r="CNE3" s="40"/>
      <c r="CNF3" s="40"/>
      <c r="CNG3" s="40"/>
      <c r="CNH3" s="40"/>
      <c r="CNI3" s="40"/>
      <c r="CNJ3" s="40"/>
      <c r="CNK3" s="40"/>
      <c r="CNL3" s="40"/>
      <c r="CNM3" s="40"/>
      <c r="CNN3" s="40"/>
      <c r="CNO3" s="40"/>
      <c r="CNP3" s="40"/>
      <c r="CNQ3" s="40"/>
      <c r="CNR3" s="40"/>
      <c r="CNS3" s="40"/>
      <c r="CNT3" s="40"/>
      <c r="CNU3" s="40"/>
      <c r="CNV3" s="40"/>
      <c r="CNW3" s="40"/>
      <c r="CNX3" s="40"/>
      <c r="CNY3" s="40"/>
      <c r="CNZ3" s="40"/>
      <c r="COA3" s="40"/>
      <c r="COB3" s="40"/>
      <c r="COC3" s="40"/>
      <c r="COD3" s="40"/>
      <c r="COE3" s="40"/>
      <c r="COF3" s="40"/>
      <c r="COG3" s="40"/>
      <c r="COH3" s="40"/>
      <c r="COI3" s="40"/>
      <c r="COJ3" s="40"/>
      <c r="COK3" s="40"/>
      <c r="COL3" s="40"/>
      <c r="COM3" s="40"/>
      <c r="CON3" s="40"/>
      <c r="COO3" s="40"/>
      <c r="COP3" s="40"/>
      <c r="COQ3" s="40"/>
      <c r="COR3" s="40"/>
      <c r="COS3" s="40"/>
      <c r="COT3" s="40"/>
      <c r="COU3" s="40"/>
      <c r="COV3" s="40"/>
      <c r="COW3" s="40"/>
      <c r="COX3" s="40"/>
      <c r="COY3" s="40"/>
      <c r="COZ3" s="40"/>
      <c r="CPA3" s="40"/>
      <c r="CPB3" s="40"/>
      <c r="CPC3" s="40"/>
      <c r="CPD3" s="40"/>
      <c r="CPE3" s="40"/>
      <c r="CPF3" s="40"/>
      <c r="CPG3" s="40"/>
      <c r="CPH3" s="40"/>
      <c r="CPI3" s="40"/>
      <c r="CPJ3" s="40"/>
      <c r="CPK3" s="40"/>
      <c r="CPL3" s="40"/>
      <c r="CPM3" s="40"/>
      <c r="CPN3" s="40"/>
      <c r="CPO3" s="40"/>
      <c r="CPP3" s="40"/>
      <c r="CPQ3" s="40"/>
      <c r="CPR3" s="40"/>
      <c r="CPS3" s="40"/>
      <c r="CPT3" s="40"/>
      <c r="CPU3" s="40"/>
      <c r="CPV3" s="40"/>
      <c r="CPW3" s="40"/>
      <c r="CPX3" s="40"/>
      <c r="CPY3" s="40"/>
      <c r="CPZ3" s="40"/>
      <c r="CQA3" s="40"/>
      <c r="CQB3" s="40"/>
      <c r="CQC3" s="40"/>
      <c r="CQD3" s="40"/>
      <c r="CQE3" s="40"/>
      <c r="CQF3" s="40"/>
      <c r="CQG3" s="40"/>
      <c r="CQH3" s="40"/>
      <c r="CQI3" s="40"/>
      <c r="CQJ3" s="40"/>
      <c r="CQK3" s="40"/>
      <c r="CQL3" s="40"/>
      <c r="CQM3" s="40"/>
      <c r="CQN3" s="40"/>
      <c r="CQO3" s="40"/>
      <c r="CQP3" s="40"/>
      <c r="CQQ3" s="40"/>
      <c r="CQR3" s="40"/>
      <c r="CQS3" s="40"/>
      <c r="CQT3" s="40"/>
      <c r="CQU3" s="40"/>
      <c r="CQV3" s="40"/>
      <c r="CQW3" s="40"/>
      <c r="CQX3" s="40"/>
      <c r="CQY3" s="40"/>
      <c r="CQZ3" s="40"/>
      <c r="CRA3" s="40"/>
      <c r="CRB3" s="40"/>
      <c r="CRC3" s="40"/>
      <c r="CRD3" s="40"/>
      <c r="CRE3" s="40"/>
      <c r="CRF3" s="40"/>
      <c r="CRG3" s="40"/>
      <c r="CRH3" s="40"/>
      <c r="CRI3" s="40"/>
      <c r="CRJ3" s="40"/>
      <c r="CRK3" s="40"/>
      <c r="CRL3" s="40"/>
      <c r="CRM3" s="40"/>
      <c r="CRN3" s="40"/>
      <c r="CRO3" s="40"/>
      <c r="CRP3" s="40"/>
      <c r="CRQ3" s="40"/>
      <c r="CRR3" s="40"/>
      <c r="CRS3" s="40"/>
      <c r="CRT3" s="40"/>
      <c r="CRU3" s="40"/>
      <c r="CRV3" s="40"/>
      <c r="CRW3" s="40"/>
      <c r="CRX3" s="40"/>
      <c r="CRY3" s="40"/>
      <c r="CRZ3" s="40"/>
      <c r="CSA3" s="40"/>
      <c r="CSB3" s="40"/>
      <c r="CSC3" s="40"/>
      <c r="CSD3" s="40"/>
      <c r="CSE3" s="40"/>
      <c r="CSF3" s="40"/>
      <c r="CSG3" s="40"/>
      <c r="CSH3" s="40"/>
      <c r="CSI3" s="40"/>
      <c r="CSJ3" s="40"/>
      <c r="CSK3" s="40"/>
      <c r="CSL3" s="40"/>
      <c r="CSM3" s="40"/>
      <c r="CSN3" s="40"/>
      <c r="CSO3" s="40"/>
      <c r="CSP3" s="40"/>
      <c r="CSQ3" s="40"/>
      <c r="CSR3" s="40"/>
      <c r="CSS3" s="40"/>
      <c r="CST3" s="40"/>
      <c r="CSU3" s="40"/>
      <c r="CSV3" s="40"/>
      <c r="CSW3" s="40"/>
      <c r="CSX3" s="40"/>
      <c r="CSY3" s="40"/>
      <c r="CSZ3" s="40"/>
      <c r="CTA3" s="40"/>
      <c r="CTB3" s="40"/>
      <c r="CTC3" s="40"/>
      <c r="CTD3" s="40"/>
      <c r="CTE3" s="40"/>
      <c r="CTF3" s="40"/>
      <c r="CTG3" s="40"/>
      <c r="CTH3" s="40"/>
      <c r="CTI3" s="40"/>
      <c r="CTJ3" s="40"/>
      <c r="CTK3" s="40"/>
      <c r="CTL3" s="40"/>
      <c r="CTM3" s="40"/>
      <c r="CTN3" s="40"/>
      <c r="CTO3" s="40"/>
      <c r="CTP3" s="40"/>
      <c r="CTQ3" s="40"/>
      <c r="CTR3" s="40"/>
      <c r="CTS3" s="40"/>
      <c r="CTT3" s="40"/>
      <c r="CTU3" s="40"/>
      <c r="CTV3" s="40"/>
      <c r="CTW3" s="40"/>
      <c r="CTX3" s="40"/>
      <c r="CTY3" s="40"/>
      <c r="CTZ3" s="40"/>
      <c r="CUA3" s="40"/>
      <c r="CUB3" s="40"/>
      <c r="CUC3" s="40"/>
      <c r="CUD3" s="40"/>
      <c r="CUE3" s="40"/>
      <c r="CUF3" s="40"/>
      <c r="CUG3" s="40"/>
      <c r="CUH3" s="40"/>
      <c r="CUI3" s="40"/>
      <c r="CUJ3" s="40"/>
      <c r="CUK3" s="40"/>
      <c r="CUL3" s="40"/>
      <c r="CUM3" s="40"/>
      <c r="CUN3" s="40"/>
      <c r="CUO3" s="40"/>
      <c r="CUP3" s="40"/>
      <c r="CUQ3" s="40"/>
      <c r="CUR3" s="40"/>
      <c r="CUS3" s="40"/>
      <c r="CUT3" s="40"/>
      <c r="CUU3" s="40"/>
      <c r="CUV3" s="40"/>
      <c r="CUW3" s="40"/>
      <c r="CUX3" s="40"/>
      <c r="CUY3" s="40"/>
      <c r="CUZ3" s="40"/>
      <c r="CVA3" s="40"/>
      <c r="CVB3" s="40"/>
      <c r="CVC3" s="40"/>
      <c r="CVD3" s="40"/>
      <c r="CVE3" s="40"/>
      <c r="CVF3" s="40"/>
      <c r="CVG3" s="40"/>
      <c r="CVH3" s="40"/>
      <c r="CVI3" s="40"/>
      <c r="CVJ3" s="40"/>
      <c r="CVK3" s="40"/>
      <c r="CVL3" s="40"/>
      <c r="CVM3" s="40"/>
      <c r="CVN3" s="40"/>
      <c r="CVO3" s="40"/>
      <c r="CVP3" s="40"/>
      <c r="CVQ3" s="40"/>
      <c r="CVR3" s="40"/>
      <c r="CVS3" s="40"/>
      <c r="CVT3" s="40"/>
      <c r="CVU3" s="40"/>
      <c r="CVV3" s="40"/>
      <c r="CVW3" s="40"/>
      <c r="CVX3" s="40"/>
      <c r="CVY3" s="40"/>
      <c r="CVZ3" s="40"/>
      <c r="CWA3" s="40"/>
      <c r="CWB3" s="40"/>
      <c r="CWC3" s="40"/>
      <c r="CWD3" s="40"/>
      <c r="CWE3" s="40"/>
      <c r="CWF3" s="40"/>
      <c r="CWG3" s="40"/>
      <c r="CWH3" s="40"/>
      <c r="CWI3" s="40"/>
      <c r="CWJ3" s="40"/>
      <c r="CWK3" s="40"/>
      <c r="CWL3" s="40"/>
      <c r="CWM3" s="40"/>
      <c r="CWN3" s="40"/>
      <c r="CWO3" s="40"/>
      <c r="CWP3" s="40"/>
      <c r="CWQ3" s="40"/>
      <c r="CWR3" s="40"/>
      <c r="CWS3" s="40"/>
      <c r="CWT3" s="40"/>
      <c r="CWU3" s="40"/>
      <c r="CWV3" s="40"/>
      <c r="CWW3" s="40"/>
      <c r="CWX3" s="40"/>
      <c r="CWY3" s="40"/>
      <c r="CWZ3" s="40"/>
      <c r="CXA3" s="40"/>
      <c r="CXB3" s="40"/>
      <c r="CXC3" s="40"/>
      <c r="CXD3" s="40"/>
      <c r="CXE3" s="40"/>
      <c r="CXF3" s="40"/>
      <c r="CXG3" s="40"/>
      <c r="CXH3" s="40"/>
      <c r="CXI3" s="40"/>
      <c r="CXJ3" s="40"/>
      <c r="CXK3" s="40"/>
      <c r="CXL3" s="40"/>
      <c r="CXM3" s="40"/>
      <c r="CXN3" s="40"/>
      <c r="CXO3" s="40"/>
      <c r="CXP3" s="40"/>
      <c r="CXQ3" s="40"/>
      <c r="CXR3" s="40"/>
      <c r="CXS3" s="40"/>
      <c r="CXT3" s="40"/>
      <c r="CXU3" s="40"/>
      <c r="CXV3" s="40"/>
      <c r="CXW3" s="40"/>
      <c r="CXX3" s="40"/>
      <c r="CXY3" s="40"/>
      <c r="CXZ3" s="40"/>
      <c r="CYA3" s="40"/>
      <c r="CYB3" s="40"/>
      <c r="CYC3" s="40"/>
      <c r="CYD3" s="40"/>
      <c r="CYE3" s="40"/>
      <c r="CYF3" s="40"/>
      <c r="CYG3" s="40"/>
      <c r="CYH3" s="40"/>
      <c r="CYI3" s="40"/>
      <c r="CYJ3" s="40"/>
      <c r="CYK3" s="40"/>
      <c r="CYL3" s="40"/>
      <c r="CYM3" s="40"/>
      <c r="CYN3" s="40"/>
      <c r="CYO3" s="40"/>
      <c r="CYP3" s="40"/>
      <c r="CYQ3" s="40"/>
      <c r="CYR3" s="40"/>
      <c r="CYS3" s="40"/>
      <c r="CYT3" s="40"/>
      <c r="CYU3" s="40"/>
      <c r="CYV3" s="40"/>
      <c r="CYW3" s="40"/>
      <c r="CYX3" s="40"/>
      <c r="CYY3" s="40"/>
      <c r="CYZ3" s="40"/>
      <c r="CZA3" s="40"/>
      <c r="CZB3" s="40"/>
      <c r="CZC3" s="40"/>
      <c r="CZD3" s="40"/>
      <c r="CZE3" s="40"/>
      <c r="CZF3" s="40"/>
      <c r="CZG3" s="40"/>
      <c r="CZH3" s="40"/>
      <c r="CZI3" s="40"/>
      <c r="CZJ3" s="40"/>
      <c r="CZK3" s="40"/>
      <c r="CZL3" s="40"/>
      <c r="CZM3" s="40"/>
      <c r="CZN3" s="40"/>
      <c r="CZO3" s="40"/>
      <c r="CZP3" s="40"/>
      <c r="CZQ3" s="40"/>
      <c r="CZR3" s="40"/>
      <c r="CZS3" s="40"/>
      <c r="CZT3" s="40"/>
      <c r="CZU3" s="40"/>
      <c r="CZV3" s="40"/>
      <c r="CZW3" s="40"/>
      <c r="CZX3" s="40"/>
      <c r="CZY3" s="40"/>
      <c r="CZZ3" s="40"/>
      <c r="DAA3" s="40"/>
      <c r="DAB3" s="40"/>
      <c r="DAC3" s="40"/>
      <c r="DAD3" s="40"/>
      <c r="DAE3" s="40"/>
      <c r="DAF3" s="40"/>
      <c r="DAG3" s="40"/>
      <c r="DAH3" s="40"/>
      <c r="DAI3" s="40"/>
      <c r="DAJ3" s="40"/>
      <c r="DAK3" s="40"/>
      <c r="DAL3" s="40"/>
      <c r="DAM3" s="40"/>
      <c r="DAN3" s="40"/>
      <c r="DAO3" s="40"/>
      <c r="DAP3" s="40"/>
      <c r="DAQ3" s="40"/>
      <c r="DAR3" s="40"/>
      <c r="DAS3" s="40"/>
      <c r="DAT3" s="40"/>
      <c r="DAU3" s="40"/>
      <c r="DAV3" s="40"/>
      <c r="DAW3" s="40"/>
      <c r="DAX3" s="40"/>
      <c r="DAY3" s="40"/>
      <c r="DAZ3" s="40"/>
      <c r="DBA3" s="40"/>
      <c r="DBB3" s="40"/>
      <c r="DBC3" s="40"/>
      <c r="DBD3" s="40"/>
      <c r="DBE3" s="40"/>
      <c r="DBF3" s="40"/>
      <c r="DBG3" s="40"/>
      <c r="DBH3" s="40"/>
      <c r="DBI3" s="40"/>
      <c r="DBJ3" s="40"/>
      <c r="DBK3" s="40"/>
      <c r="DBL3" s="40"/>
      <c r="DBM3" s="40"/>
      <c r="DBN3" s="40"/>
      <c r="DBO3" s="40"/>
      <c r="DBP3" s="40"/>
      <c r="DBQ3" s="40"/>
      <c r="DBR3" s="40"/>
      <c r="DBS3" s="40"/>
      <c r="DBT3" s="40"/>
      <c r="DBU3" s="40"/>
      <c r="DBV3" s="40"/>
      <c r="DBW3" s="40"/>
      <c r="DBX3" s="40"/>
      <c r="DBY3" s="40"/>
      <c r="DBZ3" s="40"/>
      <c r="DCA3" s="40"/>
      <c r="DCB3" s="40"/>
      <c r="DCC3" s="40"/>
      <c r="DCD3" s="40"/>
      <c r="DCE3" s="40"/>
      <c r="DCF3" s="40"/>
      <c r="DCG3" s="40"/>
      <c r="DCH3" s="40"/>
      <c r="DCI3" s="40"/>
      <c r="DCJ3" s="40"/>
      <c r="DCK3" s="40"/>
      <c r="DCL3" s="40"/>
      <c r="DCM3" s="40"/>
      <c r="DCN3" s="40"/>
      <c r="DCO3" s="40"/>
      <c r="DCP3" s="40"/>
      <c r="DCQ3" s="40"/>
      <c r="DCR3" s="40"/>
      <c r="DCS3" s="40"/>
      <c r="DCT3" s="40"/>
      <c r="DCU3" s="40"/>
      <c r="DCV3" s="40"/>
      <c r="DCW3" s="40"/>
      <c r="DCX3" s="40"/>
      <c r="DCY3" s="40"/>
      <c r="DCZ3" s="40"/>
      <c r="DDA3" s="40"/>
      <c r="DDB3" s="40"/>
      <c r="DDC3" s="40"/>
      <c r="DDD3" s="40"/>
      <c r="DDE3" s="40"/>
      <c r="DDF3" s="40"/>
      <c r="DDG3" s="40"/>
      <c r="DDH3" s="40"/>
      <c r="DDI3" s="40"/>
      <c r="DDJ3" s="40"/>
      <c r="DDK3" s="40"/>
      <c r="DDL3" s="40"/>
      <c r="DDM3" s="40"/>
      <c r="DDN3" s="40"/>
      <c r="DDO3" s="40"/>
      <c r="DDP3" s="40"/>
      <c r="DDQ3" s="40"/>
      <c r="DDR3" s="40"/>
      <c r="DDS3" s="40"/>
      <c r="DDT3" s="40"/>
      <c r="DDU3" s="40"/>
      <c r="DDV3" s="40"/>
      <c r="DDW3" s="40"/>
      <c r="DDX3" s="40"/>
      <c r="DDY3" s="40"/>
      <c r="DDZ3" s="40"/>
      <c r="DEA3" s="40"/>
      <c r="DEB3" s="40"/>
      <c r="DEC3" s="40"/>
      <c r="DED3" s="40"/>
      <c r="DEE3" s="40"/>
      <c r="DEF3" s="40"/>
      <c r="DEG3" s="40"/>
      <c r="DEH3" s="40"/>
      <c r="DEI3" s="40"/>
      <c r="DEJ3" s="40"/>
      <c r="DEK3" s="40"/>
      <c r="DEL3" s="40"/>
      <c r="DEM3" s="40"/>
      <c r="DEN3" s="40"/>
      <c r="DEO3" s="40"/>
      <c r="DEP3" s="40"/>
      <c r="DEQ3" s="40"/>
      <c r="DER3" s="40"/>
      <c r="DES3" s="40"/>
      <c r="DET3" s="40"/>
      <c r="DEU3" s="40"/>
      <c r="DEV3" s="40"/>
      <c r="DEW3" s="40"/>
      <c r="DEX3" s="40"/>
      <c r="DEY3" s="40"/>
      <c r="DEZ3" s="40"/>
      <c r="DFA3" s="40"/>
      <c r="DFB3" s="40"/>
      <c r="DFC3" s="40"/>
      <c r="DFD3" s="40"/>
      <c r="DFE3" s="40"/>
      <c r="DFF3" s="40"/>
      <c r="DFG3" s="40"/>
      <c r="DFH3" s="40"/>
      <c r="DFI3" s="40"/>
      <c r="DFJ3" s="40"/>
      <c r="DFK3" s="40"/>
      <c r="DFL3" s="40"/>
      <c r="DFM3" s="40"/>
      <c r="DFN3" s="40"/>
      <c r="DFO3" s="40"/>
      <c r="DFP3" s="40"/>
      <c r="DFQ3" s="40"/>
      <c r="DFR3" s="40"/>
      <c r="DFS3" s="40"/>
      <c r="DFT3" s="40"/>
      <c r="DFU3" s="40"/>
      <c r="DFV3" s="40"/>
      <c r="DFW3" s="40"/>
      <c r="DFX3" s="40"/>
      <c r="DFY3" s="40"/>
      <c r="DFZ3" s="40"/>
      <c r="DGA3" s="40"/>
      <c r="DGB3" s="40"/>
      <c r="DGC3" s="40"/>
      <c r="DGD3" s="40"/>
      <c r="DGE3" s="40"/>
      <c r="DGF3" s="40"/>
      <c r="DGG3" s="40"/>
      <c r="DGH3" s="40"/>
      <c r="DGI3" s="40"/>
      <c r="DGJ3" s="40"/>
      <c r="DGK3" s="40"/>
      <c r="DGL3" s="40"/>
      <c r="DGM3" s="40"/>
      <c r="DGN3" s="40"/>
      <c r="DGO3" s="40"/>
      <c r="DGP3" s="40"/>
      <c r="DGQ3" s="40"/>
      <c r="DGR3" s="40"/>
      <c r="DGS3" s="40"/>
      <c r="DGT3" s="40"/>
      <c r="DGU3" s="40"/>
      <c r="DGV3" s="40"/>
      <c r="DGW3" s="40"/>
      <c r="DGX3" s="40"/>
      <c r="DGY3" s="40"/>
      <c r="DGZ3" s="40"/>
      <c r="DHA3" s="40"/>
      <c r="DHB3" s="40"/>
      <c r="DHC3" s="40"/>
      <c r="DHD3" s="40"/>
      <c r="DHE3" s="40"/>
      <c r="DHF3" s="40"/>
      <c r="DHG3" s="40"/>
      <c r="DHH3" s="40"/>
      <c r="DHI3" s="40"/>
      <c r="DHJ3" s="40"/>
      <c r="DHK3" s="40"/>
      <c r="DHL3" s="40"/>
      <c r="DHM3" s="40"/>
      <c r="DHN3" s="40"/>
      <c r="DHO3" s="40"/>
      <c r="DHP3" s="40"/>
      <c r="DHQ3" s="40"/>
      <c r="DHR3" s="40"/>
      <c r="DHS3" s="40"/>
      <c r="DHT3" s="40"/>
      <c r="DHU3" s="40"/>
      <c r="DHV3" s="40"/>
      <c r="DHW3" s="40"/>
      <c r="DHX3" s="40"/>
      <c r="DHY3" s="40"/>
      <c r="DHZ3" s="40"/>
      <c r="DIA3" s="40"/>
      <c r="DIB3" s="40"/>
      <c r="DIC3" s="40"/>
      <c r="DID3" s="40"/>
      <c r="DIE3" s="40"/>
      <c r="DIF3" s="40"/>
      <c r="DIG3" s="40"/>
      <c r="DIH3" s="40"/>
      <c r="DII3" s="40"/>
      <c r="DIJ3" s="40"/>
      <c r="DIK3" s="40"/>
      <c r="DIL3" s="40"/>
      <c r="DIM3" s="40"/>
      <c r="DIN3" s="40"/>
      <c r="DIO3" s="40"/>
      <c r="DIP3" s="40"/>
      <c r="DIQ3" s="40"/>
      <c r="DIR3" s="40"/>
      <c r="DIS3" s="40"/>
      <c r="DIT3" s="40"/>
      <c r="DIU3" s="40"/>
      <c r="DIV3" s="40"/>
      <c r="DIW3" s="40"/>
      <c r="DIX3" s="40"/>
      <c r="DIY3" s="40"/>
      <c r="DIZ3" s="40"/>
      <c r="DJA3" s="40"/>
      <c r="DJB3" s="40"/>
      <c r="DJC3" s="40"/>
      <c r="DJD3" s="40"/>
      <c r="DJE3" s="40"/>
      <c r="DJF3" s="40"/>
      <c r="DJG3" s="40"/>
      <c r="DJH3" s="40"/>
      <c r="DJI3" s="40"/>
      <c r="DJJ3" s="40"/>
      <c r="DJK3" s="40"/>
      <c r="DJL3" s="40"/>
      <c r="DJM3" s="40"/>
      <c r="DJN3" s="40"/>
      <c r="DJO3" s="40"/>
      <c r="DJP3" s="40"/>
      <c r="DJQ3" s="40"/>
      <c r="DJR3" s="40"/>
      <c r="DJS3" s="40"/>
      <c r="DJT3" s="40"/>
      <c r="DJU3" s="40"/>
      <c r="DJV3" s="40"/>
      <c r="DJW3" s="40"/>
      <c r="DJX3" s="40"/>
      <c r="DJY3" s="40"/>
      <c r="DJZ3" s="40"/>
      <c r="DKA3" s="40"/>
      <c r="DKB3" s="40"/>
      <c r="DKC3" s="40"/>
      <c r="DKD3" s="40"/>
      <c r="DKE3" s="40"/>
      <c r="DKF3" s="40"/>
      <c r="DKG3" s="40"/>
      <c r="DKH3" s="40"/>
      <c r="DKI3" s="40"/>
      <c r="DKJ3" s="40"/>
      <c r="DKK3" s="40"/>
      <c r="DKL3" s="40"/>
      <c r="DKM3" s="40"/>
      <c r="DKN3" s="40"/>
      <c r="DKO3" s="40"/>
      <c r="DKP3" s="40"/>
      <c r="DKQ3" s="40"/>
      <c r="DKR3" s="40"/>
      <c r="DKS3" s="40"/>
      <c r="DKT3" s="40"/>
      <c r="DKU3" s="40"/>
      <c r="DKV3" s="40"/>
      <c r="DKW3" s="40"/>
      <c r="DKX3" s="40"/>
      <c r="DKY3" s="40"/>
      <c r="DKZ3" s="40"/>
      <c r="DLA3" s="40"/>
      <c r="DLB3" s="40"/>
      <c r="DLC3" s="40"/>
      <c r="DLD3" s="40"/>
      <c r="DLE3" s="40"/>
      <c r="DLF3" s="40"/>
      <c r="DLG3" s="40"/>
      <c r="DLH3" s="40"/>
      <c r="DLI3" s="40"/>
      <c r="DLJ3" s="40"/>
      <c r="DLK3" s="40"/>
      <c r="DLL3" s="40"/>
      <c r="DLM3" s="40"/>
      <c r="DLN3" s="40"/>
      <c r="DLO3" s="40"/>
      <c r="DLP3" s="40"/>
      <c r="DLQ3" s="40"/>
      <c r="DLR3" s="40"/>
      <c r="DLS3" s="40"/>
      <c r="DLT3" s="40"/>
      <c r="DLU3" s="40"/>
      <c r="DLV3" s="40"/>
      <c r="DLW3" s="40"/>
      <c r="DLX3" s="40"/>
      <c r="DLY3" s="40"/>
      <c r="DLZ3" s="40"/>
      <c r="DMA3" s="40"/>
      <c r="DMB3" s="40"/>
      <c r="DMC3" s="40"/>
      <c r="DMD3" s="40"/>
      <c r="DME3" s="40"/>
      <c r="DMF3" s="40"/>
      <c r="DMG3" s="40"/>
      <c r="DMH3" s="40"/>
      <c r="DMI3" s="40"/>
      <c r="DMJ3" s="40"/>
      <c r="DMK3" s="40"/>
      <c r="DML3" s="40"/>
      <c r="DMM3" s="40"/>
      <c r="DMN3" s="40"/>
      <c r="DMO3" s="40"/>
      <c r="DMP3" s="40"/>
      <c r="DMQ3" s="40"/>
      <c r="DMR3" s="40"/>
      <c r="DMS3" s="40"/>
      <c r="DMT3" s="40"/>
      <c r="DMU3" s="40"/>
      <c r="DMV3" s="40"/>
      <c r="DMW3" s="40"/>
      <c r="DMX3" s="40"/>
      <c r="DMY3" s="40"/>
      <c r="DMZ3" s="40"/>
      <c r="DNA3" s="40"/>
      <c r="DNB3" s="40"/>
      <c r="DNC3" s="40"/>
      <c r="DND3" s="40"/>
      <c r="DNE3" s="40"/>
      <c r="DNF3" s="40"/>
      <c r="DNG3" s="40"/>
      <c r="DNH3" s="40"/>
      <c r="DNI3" s="40"/>
      <c r="DNJ3" s="40"/>
      <c r="DNK3" s="40"/>
      <c r="DNL3" s="40"/>
      <c r="DNM3" s="40"/>
      <c r="DNN3" s="40"/>
      <c r="DNO3" s="40"/>
      <c r="DNP3" s="40"/>
      <c r="DNQ3" s="40"/>
      <c r="DNR3" s="40"/>
      <c r="DNS3" s="40"/>
      <c r="DNT3" s="40"/>
      <c r="DNU3" s="40"/>
      <c r="DNV3" s="40"/>
      <c r="DNW3" s="40"/>
      <c r="DNX3" s="40"/>
      <c r="DNY3" s="40"/>
      <c r="DNZ3" s="40"/>
      <c r="DOA3" s="40"/>
      <c r="DOB3" s="40"/>
      <c r="DOC3" s="40"/>
      <c r="DOD3" s="40"/>
      <c r="DOE3" s="40"/>
      <c r="DOF3" s="40"/>
      <c r="DOG3" s="40"/>
      <c r="DOH3" s="40"/>
      <c r="DOI3" s="40"/>
      <c r="DOJ3" s="40"/>
      <c r="DOK3" s="40"/>
      <c r="DOL3" s="40"/>
      <c r="DOM3" s="40"/>
      <c r="DON3" s="40"/>
      <c r="DOO3" s="40"/>
      <c r="DOP3" s="40"/>
      <c r="DOQ3" s="40"/>
      <c r="DOR3" s="40"/>
      <c r="DOS3" s="40"/>
      <c r="DOT3" s="40"/>
      <c r="DOU3" s="40"/>
      <c r="DOV3" s="40"/>
      <c r="DOW3" s="40"/>
      <c r="DOX3" s="40"/>
      <c r="DOY3" s="40"/>
      <c r="DOZ3" s="40"/>
      <c r="DPA3" s="40"/>
      <c r="DPB3" s="40"/>
      <c r="DPC3" s="40"/>
      <c r="DPD3" s="40"/>
      <c r="DPE3" s="40"/>
      <c r="DPF3" s="40"/>
      <c r="DPG3" s="40"/>
      <c r="DPH3" s="40"/>
      <c r="DPI3" s="40"/>
      <c r="DPJ3" s="40"/>
      <c r="DPK3" s="40"/>
      <c r="DPL3" s="40"/>
      <c r="DPM3" s="40"/>
      <c r="DPN3" s="40"/>
      <c r="DPO3" s="40"/>
      <c r="DPP3" s="40"/>
      <c r="DPQ3" s="40"/>
      <c r="DPR3" s="40"/>
      <c r="DPS3" s="40"/>
      <c r="DPT3" s="40"/>
      <c r="DPU3" s="40"/>
      <c r="DPV3" s="40"/>
      <c r="DPW3" s="40"/>
      <c r="DPX3" s="40"/>
      <c r="DPY3" s="40"/>
      <c r="DPZ3" s="40"/>
      <c r="DQA3" s="40"/>
      <c r="DQB3" s="40"/>
      <c r="DQC3" s="40"/>
      <c r="DQD3" s="40"/>
      <c r="DQE3" s="40"/>
      <c r="DQF3" s="40"/>
      <c r="DQG3" s="40"/>
      <c r="DQH3" s="40"/>
      <c r="DQI3" s="40"/>
      <c r="DQJ3" s="40"/>
      <c r="DQK3" s="40"/>
      <c r="DQL3" s="40"/>
      <c r="DQM3" s="40"/>
      <c r="DQN3" s="40"/>
      <c r="DQO3" s="40"/>
      <c r="DQP3" s="40"/>
      <c r="DQQ3" s="40"/>
      <c r="DQR3" s="40"/>
      <c r="DQS3" s="40"/>
      <c r="DQT3" s="40"/>
      <c r="DQU3" s="40"/>
      <c r="DQV3" s="40"/>
      <c r="DQW3" s="40"/>
      <c r="DQX3" s="40"/>
      <c r="DQY3" s="40"/>
      <c r="DQZ3" s="40"/>
      <c r="DRA3" s="40"/>
      <c r="DRB3" s="40"/>
      <c r="DRC3" s="40"/>
      <c r="DRD3" s="40"/>
      <c r="DRE3" s="40"/>
      <c r="DRF3" s="40"/>
      <c r="DRG3" s="40"/>
      <c r="DRH3" s="40"/>
      <c r="DRI3" s="40"/>
      <c r="DRJ3" s="40"/>
      <c r="DRK3" s="40"/>
      <c r="DRL3" s="40"/>
      <c r="DRM3" s="40"/>
      <c r="DRN3" s="40"/>
      <c r="DRO3" s="40"/>
      <c r="DRP3" s="40"/>
      <c r="DRQ3" s="40"/>
      <c r="DRR3" s="40"/>
      <c r="DRS3" s="40"/>
      <c r="DRT3" s="40"/>
      <c r="DRU3" s="40"/>
      <c r="DRV3" s="40"/>
      <c r="DRW3" s="40"/>
      <c r="DRX3" s="40"/>
      <c r="DRY3" s="40"/>
      <c r="DRZ3" s="40"/>
      <c r="DSA3" s="40"/>
      <c r="DSB3" s="40"/>
      <c r="DSC3" s="40"/>
      <c r="DSD3" s="40"/>
      <c r="DSE3" s="40"/>
      <c r="DSF3" s="40"/>
      <c r="DSG3" s="40"/>
      <c r="DSH3" s="40"/>
      <c r="DSI3" s="40"/>
      <c r="DSJ3" s="40"/>
      <c r="DSK3" s="40"/>
      <c r="DSL3" s="40"/>
      <c r="DSM3" s="40"/>
      <c r="DSN3" s="40"/>
      <c r="DSO3" s="40"/>
      <c r="DSP3" s="40"/>
      <c r="DSQ3" s="40"/>
      <c r="DSR3" s="40"/>
      <c r="DSS3" s="40"/>
      <c r="DST3" s="40"/>
      <c r="DSU3" s="40"/>
      <c r="DSV3" s="40"/>
      <c r="DSW3" s="40"/>
      <c r="DSX3" s="40"/>
      <c r="DSY3" s="40"/>
      <c r="DSZ3" s="40"/>
      <c r="DTA3" s="40"/>
      <c r="DTB3" s="40"/>
      <c r="DTC3" s="40"/>
      <c r="DTD3" s="40"/>
      <c r="DTE3" s="40"/>
      <c r="DTF3" s="40"/>
      <c r="DTG3" s="40"/>
      <c r="DTH3" s="40"/>
      <c r="DTI3" s="40"/>
      <c r="DTJ3" s="40"/>
      <c r="DTK3" s="40"/>
      <c r="DTL3" s="40"/>
      <c r="DTM3" s="40"/>
      <c r="DTN3" s="40"/>
      <c r="DTO3" s="40"/>
      <c r="DTP3" s="40"/>
      <c r="DTQ3" s="40"/>
      <c r="DTR3" s="40"/>
      <c r="DTS3" s="40"/>
      <c r="DTT3" s="40"/>
      <c r="DTU3" s="40"/>
      <c r="DTV3" s="40"/>
      <c r="DTW3" s="40"/>
      <c r="DTX3" s="40"/>
      <c r="DTY3" s="40"/>
      <c r="DTZ3" s="40"/>
      <c r="DUA3" s="40"/>
      <c r="DUB3" s="40"/>
      <c r="DUC3" s="40"/>
      <c r="DUD3" s="40"/>
      <c r="DUE3" s="40"/>
      <c r="DUF3" s="40"/>
      <c r="DUG3" s="40"/>
      <c r="DUH3" s="40"/>
      <c r="DUI3" s="40"/>
      <c r="DUJ3" s="40"/>
      <c r="DUK3" s="40"/>
      <c r="DUL3" s="40"/>
      <c r="DUM3" s="40"/>
      <c r="DUN3" s="40"/>
      <c r="DUO3" s="40"/>
      <c r="DUP3" s="40"/>
      <c r="DUQ3" s="40"/>
      <c r="DUR3" s="40"/>
      <c r="DUS3" s="40"/>
      <c r="DUT3" s="40"/>
      <c r="DUU3" s="40"/>
      <c r="DUV3" s="40"/>
      <c r="DUW3" s="40"/>
      <c r="DUX3" s="40"/>
      <c r="DUY3" s="40"/>
      <c r="DUZ3" s="40"/>
      <c r="DVA3" s="40"/>
      <c r="DVB3" s="40"/>
      <c r="DVC3" s="40"/>
      <c r="DVD3" s="40"/>
      <c r="DVE3" s="40"/>
      <c r="DVF3" s="40"/>
      <c r="DVG3" s="40"/>
      <c r="DVH3" s="40"/>
      <c r="DVI3" s="40"/>
      <c r="DVJ3" s="40"/>
      <c r="DVK3" s="40"/>
      <c r="DVL3" s="40"/>
      <c r="DVM3" s="40"/>
      <c r="DVN3" s="40"/>
      <c r="DVO3" s="40"/>
      <c r="DVP3" s="40"/>
      <c r="DVQ3" s="40"/>
      <c r="DVR3" s="40"/>
      <c r="DVS3" s="40"/>
      <c r="DVT3" s="40"/>
      <c r="DVU3" s="40"/>
      <c r="DVV3" s="40"/>
      <c r="DVW3" s="40"/>
      <c r="DVX3" s="40"/>
      <c r="DVY3" s="40"/>
      <c r="DVZ3" s="40"/>
      <c r="DWA3" s="40"/>
      <c r="DWB3" s="40"/>
      <c r="DWC3" s="40"/>
      <c r="DWD3" s="40"/>
      <c r="DWE3" s="40"/>
      <c r="DWF3" s="40"/>
      <c r="DWG3" s="40"/>
      <c r="DWH3" s="40"/>
      <c r="DWI3" s="40"/>
      <c r="DWJ3" s="40"/>
      <c r="DWK3" s="40"/>
      <c r="DWL3" s="40"/>
      <c r="DWM3" s="40"/>
      <c r="DWN3" s="40"/>
      <c r="DWO3" s="40"/>
      <c r="DWP3" s="40"/>
      <c r="DWQ3" s="40"/>
      <c r="DWR3" s="40"/>
      <c r="DWS3" s="40"/>
      <c r="DWT3" s="40"/>
      <c r="DWU3" s="40"/>
      <c r="DWV3" s="40"/>
      <c r="DWW3" s="40"/>
      <c r="DWX3" s="40"/>
      <c r="DWY3" s="40"/>
      <c r="DWZ3" s="40"/>
      <c r="DXA3" s="40"/>
      <c r="DXB3" s="40"/>
      <c r="DXC3" s="40"/>
      <c r="DXD3" s="40"/>
      <c r="DXE3" s="40"/>
      <c r="DXF3" s="40"/>
      <c r="DXG3" s="40"/>
      <c r="DXH3" s="40"/>
      <c r="DXI3" s="40"/>
      <c r="DXJ3" s="40"/>
      <c r="DXK3" s="40"/>
      <c r="DXL3" s="40"/>
      <c r="DXM3" s="40"/>
      <c r="DXN3" s="40"/>
      <c r="DXO3" s="40"/>
      <c r="DXP3" s="40"/>
      <c r="DXQ3" s="40"/>
      <c r="DXR3" s="40"/>
      <c r="DXS3" s="40"/>
      <c r="DXT3" s="40"/>
      <c r="DXU3" s="40"/>
      <c r="DXV3" s="40"/>
      <c r="DXW3" s="40"/>
      <c r="DXX3" s="40"/>
      <c r="DXY3" s="40"/>
      <c r="DXZ3" s="40"/>
      <c r="DYA3" s="40"/>
      <c r="DYB3" s="40"/>
      <c r="DYC3" s="40"/>
      <c r="DYD3" s="40"/>
      <c r="DYE3" s="40"/>
      <c r="DYF3" s="40"/>
      <c r="DYG3" s="40"/>
      <c r="DYH3" s="40"/>
      <c r="DYI3" s="40"/>
      <c r="DYJ3" s="40"/>
      <c r="DYK3" s="40"/>
      <c r="DYL3" s="40"/>
      <c r="DYM3" s="40"/>
      <c r="DYN3" s="40"/>
      <c r="DYO3" s="40"/>
      <c r="DYP3" s="40"/>
      <c r="DYQ3" s="40"/>
      <c r="DYR3" s="40"/>
      <c r="DYS3" s="40"/>
      <c r="DYT3" s="40"/>
      <c r="DYU3" s="40"/>
      <c r="DYV3" s="40"/>
      <c r="DYW3" s="40"/>
      <c r="DYX3" s="40"/>
      <c r="DYY3" s="40"/>
      <c r="DYZ3" s="40"/>
      <c r="DZA3" s="40"/>
      <c r="DZB3" s="40"/>
      <c r="DZC3" s="40"/>
      <c r="DZD3" s="40"/>
      <c r="DZE3" s="40"/>
      <c r="DZF3" s="40"/>
      <c r="DZG3" s="40"/>
      <c r="DZH3" s="40"/>
      <c r="DZI3" s="40"/>
      <c r="DZJ3" s="40"/>
      <c r="DZK3" s="40"/>
      <c r="DZL3" s="40"/>
      <c r="DZM3" s="40"/>
      <c r="DZN3" s="40"/>
      <c r="DZO3" s="40"/>
      <c r="DZP3" s="40"/>
      <c r="DZQ3" s="40"/>
      <c r="DZR3" s="40"/>
      <c r="DZS3" s="40"/>
      <c r="DZT3" s="40"/>
      <c r="DZU3" s="40"/>
      <c r="DZV3" s="40"/>
      <c r="DZW3" s="40"/>
      <c r="DZX3" s="40"/>
      <c r="DZY3" s="40"/>
      <c r="DZZ3" s="40"/>
      <c r="EAA3" s="40"/>
      <c r="EAB3" s="40"/>
      <c r="EAC3" s="40"/>
      <c r="EAD3" s="40"/>
      <c r="EAE3" s="40"/>
      <c r="EAF3" s="40"/>
      <c r="EAG3" s="40"/>
      <c r="EAH3" s="40"/>
      <c r="EAI3" s="40"/>
      <c r="EAJ3" s="40"/>
      <c r="EAK3" s="40"/>
      <c r="EAL3" s="40"/>
      <c r="EAM3" s="40"/>
      <c r="EAN3" s="40"/>
      <c r="EAO3" s="40"/>
      <c r="EAP3" s="40"/>
      <c r="EAQ3" s="40"/>
      <c r="EAR3" s="40"/>
      <c r="EAS3" s="40"/>
      <c r="EAT3" s="40"/>
      <c r="EAU3" s="40"/>
      <c r="EAV3" s="40"/>
      <c r="EAW3" s="40"/>
      <c r="EAX3" s="40"/>
      <c r="EAY3" s="40"/>
      <c r="EAZ3" s="40"/>
      <c r="EBA3" s="40"/>
      <c r="EBB3" s="40"/>
      <c r="EBC3" s="40"/>
      <c r="EBD3" s="40"/>
      <c r="EBE3" s="40"/>
      <c r="EBF3" s="40"/>
      <c r="EBG3" s="40"/>
      <c r="EBH3" s="40"/>
      <c r="EBI3" s="40"/>
      <c r="EBJ3" s="40"/>
      <c r="EBK3" s="40"/>
      <c r="EBL3" s="40"/>
      <c r="EBM3" s="40"/>
      <c r="EBN3" s="40"/>
      <c r="EBO3" s="40"/>
      <c r="EBP3" s="40"/>
      <c r="EBQ3" s="40"/>
      <c r="EBR3" s="40"/>
      <c r="EBS3" s="40"/>
      <c r="EBT3" s="40"/>
      <c r="EBU3" s="40"/>
      <c r="EBV3" s="40"/>
      <c r="EBW3" s="40"/>
      <c r="EBX3" s="40"/>
      <c r="EBY3" s="40"/>
      <c r="EBZ3" s="40"/>
      <c r="ECA3" s="40"/>
      <c r="ECB3" s="40"/>
      <c r="ECC3" s="40"/>
      <c r="ECD3" s="40"/>
      <c r="ECE3" s="40"/>
      <c r="ECF3" s="40"/>
      <c r="ECG3" s="40"/>
      <c r="ECH3" s="40"/>
      <c r="ECI3" s="40"/>
      <c r="ECJ3" s="40"/>
      <c r="ECK3" s="40"/>
      <c r="ECL3" s="40"/>
      <c r="ECM3" s="40"/>
      <c r="ECN3" s="40"/>
      <c r="ECO3" s="40"/>
      <c r="ECP3" s="40"/>
      <c r="ECQ3" s="40"/>
      <c r="ECR3" s="40"/>
      <c r="ECS3" s="40"/>
      <c r="ECT3" s="40"/>
      <c r="ECU3" s="40"/>
      <c r="ECV3" s="40"/>
      <c r="ECW3" s="40"/>
      <c r="ECX3" s="40"/>
      <c r="ECY3" s="40"/>
      <c r="ECZ3" s="40"/>
      <c r="EDA3" s="40"/>
      <c r="EDB3" s="40"/>
      <c r="EDC3" s="40"/>
      <c r="EDD3" s="40"/>
      <c r="EDE3" s="40"/>
      <c r="EDF3" s="40"/>
      <c r="EDG3" s="40"/>
      <c r="EDH3" s="40"/>
      <c r="EDI3" s="40"/>
      <c r="EDJ3" s="40"/>
      <c r="EDK3" s="40"/>
      <c r="EDL3" s="40"/>
      <c r="EDM3" s="40"/>
      <c r="EDN3" s="40"/>
      <c r="EDO3" s="40"/>
      <c r="EDP3" s="40"/>
      <c r="EDQ3" s="40"/>
      <c r="EDR3" s="40"/>
      <c r="EDS3" s="40"/>
      <c r="EDT3" s="40"/>
      <c r="EDU3" s="40"/>
      <c r="EDV3" s="40"/>
      <c r="EDW3" s="40"/>
      <c r="EDX3" s="40"/>
      <c r="EDY3" s="40"/>
      <c r="EDZ3" s="40"/>
      <c r="EEA3" s="40"/>
      <c r="EEB3" s="40"/>
      <c r="EEC3" s="40"/>
      <c r="EED3" s="40"/>
      <c r="EEE3" s="40"/>
      <c r="EEF3" s="40"/>
      <c r="EEG3" s="40"/>
      <c r="EEH3" s="40"/>
      <c r="EEI3" s="40"/>
      <c r="EEJ3" s="40"/>
      <c r="EEK3" s="40"/>
      <c r="EEL3" s="40"/>
      <c r="EEM3" s="40"/>
      <c r="EEN3" s="40"/>
      <c r="EEO3" s="40"/>
      <c r="EEP3" s="40"/>
      <c r="EEQ3" s="40"/>
      <c r="EER3" s="40"/>
      <c r="EES3" s="40"/>
      <c r="EET3" s="40"/>
      <c r="EEU3" s="40"/>
      <c r="EEV3" s="40"/>
      <c r="EEW3" s="40"/>
      <c r="EEX3" s="40"/>
      <c r="EEY3" s="40"/>
      <c r="EEZ3" s="40"/>
      <c r="EFA3" s="40"/>
      <c r="EFB3" s="40"/>
      <c r="EFC3" s="40"/>
      <c r="EFD3" s="40"/>
      <c r="EFE3" s="40"/>
      <c r="EFF3" s="40"/>
      <c r="EFG3" s="40"/>
      <c r="EFH3" s="40"/>
      <c r="EFI3" s="40"/>
      <c r="EFJ3" s="40"/>
      <c r="EFK3" s="40"/>
      <c r="EFL3" s="40"/>
      <c r="EFM3" s="40"/>
      <c r="EFN3" s="40"/>
      <c r="EFO3" s="40"/>
      <c r="EFP3" s="40"/>
      <c r="EFQ3" s="40"/>
      <c r="EFR3" s="40"/>
      <c r="EFS3" s="40"/>
      <c r="EFT3" s="40"/>
      <c r="EFU3" s="40"/>
      <c r="EFV3" s="40"/>
      <c r="EFW3" s="40"/>
      <c r="EFX3" s="40"/>
      <c r="EFY3" s="40"/>
      <c r="EFZ3" s="40"/>
      <c r="EGA3" s="40"/>
      <c r="EGB3" s="40"/>
      <c r="EGC3" s="40"/>
      <c r="EGD3" s="40"/>
      <c r="EGE3" s="40"/>
      <c r="EGF3" s="40"/>
      <c r="EGG3" s="40"/>
      <c r="EGH3" s="40"/>
      <c r="EGI3" s="40"/>
      <c r="EGJ3" s="40"/>
      <c r="EGK3" s="40"/>
      <c r="EGL3" s="40"/>
      <c r="EGM3" s="40"/>
      <c r="EGN3" s="40"/>
      <c r="EGO3" s="40"/>
      <c r="EGP3" s="40"/>
      <c r="EGQ3" s="40"/>
      <c r="EGR3" s="40"/>
      <c r="EGS3" s="40"/>
      <c r="EGT3" s="40"/>
      <c r="EGU3" s="40"/>
      <c r="EGV3" s="40"/>
      <c r="EGW3" s="40"/>
      <c r="EGX3" s="40"/>
      <c r="EGY3" s="40"/>
      <c r="EGZ3" s="40"/>
      <c r="EHA3" s="40"/>
      <c r="EHB3" s="40"/>
      <c r="EHC3" s="40"/>
      <c r="EHD3" s="40"/>
      <c r="EHE3" s="40"/>
      <c r="EHF3" s="40"/>
      <c r="EHG3" s="40"/>
      <c r="EHH3" s="40"/>
      <c r="EHI3" s="40"/>
      <c r="EHJ3" s="40"/>
      <c r="EHK3" s="40"/>
      <c r="EHL3" s="40"/>
      <c r="EHM3" s="40"/>
      <c r="EHN3" s="40"/>
      <c r="EHO3" s="40"/>
      <c r="EHP3" s="40"/>
      <c r="EHQ3" s="40"/>
      <c r="EHR3" s="40"/>
      <c r="EHS3" s="40"/>
      <c r="EHT3" s="40"/>
      <c r="EHU3" s="40"/>
      <c r="EHV3" s="40"/>
      <c r="EHW3" s="40"/>
      <c r="EHX3" s="40"/>
      <c r="EHY3" s="40"/>
      <c r="EHZ3" s="40"/>
      <c r="EIA3" s="40"/>
      <c r="EIB3" s="40"/>
      <c r="EIC3" s="40"/>
      <c r="EID3" s="40"/>
      <c r="EIE3" s="40"/>
      <c r="EIF3" s="40"/>
      <c r="EIG3" s="40"/>
      <c r="EIH3" s="40"/>
      <c r="EII3" s="40"/>
      <c r="EIJ3" s="40"/>
      <c r="EIK3" s="40"/>
      <c r="EIL3" s="40"/>
      <c r="EIM3" s="40"/>
      <c r="EIN3" s="40"/>
      <c r="EIO3" s="40"/>
      <c r="EIP3" s="40"/>
      <c r="EIQ3" s="40"/>
      <c r="EIR3" s="40"/>
      <c r="EIS3" s="40"/>
      <c r="EIT3" s="40"/>
      <c r="EIU3" s="40"/>
      <c r="EIV3" s="40"/>
      <c r="EIW3" s="40"/>
      <c r="EIX3" s="40"/>
      <c r="EIY3" s="40"/>
      <c r="EIZ3" s="40"/>
      <c r="EJA3" s="40"/>
      <c r="EJB3" s="40"/>
      <c r="EJC3" s="40"/>
      <c r="EJD3" s="40"/>
      <c r="EJE3" s="40"/>
      <c r="EJF3" s="40"/>
      <c r="EJG3" s="40"/>
      <c r="EJH3" s="40"/>
      <c r="EJI3" s="40"/>
      <c r="EJJ3" s="40"/>
      <c r="EJK3" s="40"/>
      <c r="EJL3" s="40"/>
      <c r="EJM3" s="40"/>
      <c r="EJN3" s="40"/>
      <c r="EJO3" s="40"/>
      <c r="EJP3" s="40"/>
      <c r="EJQ3" s="40"/>
      <c r="EJR3" s="40"/>
      <c r="EJS3" s="40"/>
      <c r="EJT3" s="40"/>
      <c r="EJU3" s="40"/>
      <c r="EJV3" s="40"/>
      <c r="EJW3" s="40"/>
      <c r="EJX3" s="40"/>
      <c r="EJY3" s="40"/>
      <c r="EJZ3" s="40"/>
      <c r="EKA3" s="40"/>
      <c r="EKB3" s="40"/>
      <c r="EKC3" s="40"/>
      <c r="EKD3" s="40"/>
      <c r="EKE3" s="40"/>
      <c r="EKF3" s="40"/>
      <c r="EKG3" s="40"/>
      <c r="EKH3" s="40"/>
      <c r="EKI3" s="40"/>
      <c r="EKJ3" s="40"/>
      <c r="EKK3" s="40"/>
      <c r="EKL3" s="40"/>
      <c r="EKM3" s="40"/>
      <c r="EKN3" s="40"/>
      <c r="EKO3" s="40"/>
      <c r="EKP3" s="40"/>
      <c r="EKQ3" s="40"/>
      <c r="EKR3" s="40"/>
      <c r="EKS3" s="40"/>
      <c r="EKT3" s="40"/>
      <c r="EKU3" s="40"/>
      <c r="EKV3" s="40"/>
      <c r="EKW3" s="40"/>
      <c r="EKX3" s="40"/>
      <c r="EKY3" s="40"/>
      <c r="EKZ3" s="40"/>
      <c r="ELA3" s="40"/>
      <c r="ELB3" s="40"/>
      <c r="ELC3" s="40"/>
      <c r="ELD3" s="40"/>
      <c r="ELE3" s="40"/>
      <c r="ELF3" s="40"/>
      <c r="ELG3" s="40"/>
      <c r="ELH3" s="40"/>
      <c r="ELI3" s="40"/>
      <c r="ELJ3" s="40"/>
      <c r="ELK3" s="40"/>
      <c r="ELL3" s="40"/>
      <c r="ELM3" s="40"/>
      <c r="ELN3" s="40"/>
      <c r="ELO3" s="40"/>
      <c r="ELP3" s="40"/>
      <c r="ELQ3" s="40"/>
      <c r="ELR3" s="40"/>
      <c r="ELS3" s="40"/>
      <c r="ELT3" s="40"/>
      <c r="ELU3" s="40"/>
      <c r="ELV3" s="40"/>
      <c r="ELW3" s="40"/>
      <c r="ELX3" s="40"/>
      <c r="ELY3" s="40"/>
      <c r="ELZ3" s="40"/>
      <c r="EMA3" s="40"/>
      <c r="EMB3" s="40"/>
      <c r="EMC3" s="40"/>
      <c r="EMD3" s="40"/>
      <c r="EME3" s="40"/>
      <c r="EMF3" s="40"/>
      <c r="EMG3" s="40"/>
      <c r="EMH3" s="40"/>
      <c r="EMI3" s="40"/>
      <c r="EMJ3" s="40"/>
      <c r="EMK3" s="40"/>
      <c r="EML3" s="40"/>
      <c r="EMM3" s="40"/>
      <c r="EMN3" s="40"/>
      <c r="EMO3" s="40"/>
      <c r="EMP3" s="40"/>
      <c r="EMQ3" s="40"/>
      <c r="EMR3" s="40"/>
      <c r="EMS3" s="40"/>
      <c r="EMT3" s="40"/>
      <c r="EMU3" s="40"/>
      <c r="EMV3" s="40"/>
      <c r="EMW3" s="40"/>
      <c r="EMX3" s="40"/>
      <c r="EMY3" s="40"/>
      <c r="EMZ3" s="40"/>
      <c r="ENA3" s="40"/>
      <c r="ENB3" s="40"/>
      <c r="ENC3" s="40"/>
      <c r="END3" s="40"/>
      <c r="ENE3" s="40"/>
      <c r="ENF3" s="40"/>
      <c r="ENG3" s="40"/>
      <c r="ENH3" s="40"/>
      <c r="ENI3" s="40"/>
      <c r="ENJ3" s="40"/>
      <c r="ENK3" s="40"/>
      <c r="ENL3" s="40"/>
      <c r="ENM3" s="40"/>
      <c r="ENN3" s="40"/>
      <c r="ENO3" s="40"/>
      <c r="ENP3" s="40"/>
      <c r="ENQ3" s="40"/>
      <c r="ENR3" s="40"/>
      <c r="ENS3" s="40"/>
      <c r="ENT3" s="40"/>
      <c r="ENU3" s="40"/>
      <c r="ENV3" s="40"/>
      <c r="ENW3" s="40"/>
      <c r="ENX3" s="40"/>
      <c r="ENY3" s="40"/>
      <c r="ENZ3" s="40"/>
      <c r="EOA3" s="40"/>
      <c r="EOB3" s="40"/>
      <c r="EOC3" s="40"/>
      <c r="EOD3" s="40"/>
      <c r="EOE3" s="40"/>
      <c r="EOF3" s="40"/>
      <c r="EOG3" s="40"/>
      <c r="EOH3" s="40"/>
      <c r="EOI3" s="40"/>
      <c r="EOJ3" s="40"/>
      <c r="EOK3" s="40"/>
      <c r="EOL3" s="40"/>
      <c r="EOM3" s="40"/>
      <c r="EON3" s="40"/>
      <c r="EOO3" s="40"/>
      <c r="EOP3" s="40"/>
      <c r="EOQ3" s="40"/>
      <c r="EOR3" s="40"/>
      <c r="EOS3" s="40"/>
      <c r="EOT3" s="40"/>
      <c r="EOU3" s="40"/>
      <c r="EOV3" s="40"/>
      <c r="EOW3" s="40"/>
      <c r="EOX3" s="40"/>
      <c r="EOY3" s="40"/>
      <c r="EOZ3" s="40"/>
      <c r="EPA3" s="40"/>
      <c r="EPB3" s="40"/>
      <c r="EPC3" s="40"/>
      <c r="EPD3" s="40"/>
      <c r="EPE3" s="40"/>
      <c r="EPF3" s="40"/>
      <c r="EPG3" s="40"/>
      <c r="EPH3" s="40"/>
      <c r="EPI3" s="40"/>
      <c r="EPJ3" s="40"/>
      <c r="EPK3" s="40"/>
      <c r="EPL3" s="40"/>
      <c r="EPM3" s="40"/>
      <c r="EPN3" s="40"/>
      <c r="EPO3" s="40"/>
      <c r="EPP3" s="40"/>
      <c r="EPQ3" s="40"/>
      <c r="EPR3" s="40"/>
      <c r="EPS3" s="40"/>
      <c r="EPT3" s="40"/>
      <c r="EPU3" s="40"/>
      <c r="EPV3" s="40"/>
      <c r="EPW3" s="40"/>
      <c r="EPX3" s="40"/>
      <c r="EPY3" s="40"/>
      <c r="EPZ3" s="40"/>
      <c r="EQA3" s="40"/>
      <c r="EQB3" s="40"/>
      <c r="EQC3" s="40"/>
      <c r="EQD3" s="40"/>
      <c r="EQE3" s="40"/>
      <c r="EQF3" s="40"/>
      <c r="EQG3" s="40"/>
      <c r="EQH3" s="40"/>
      <c r="EQI3" s="40"/>
      <c r="EQJ3" s="40"/>
      <c r="EQK3" s="40"/>
      <c r="EQL3" s="40"/>
      <c r="EQM3" s="40"/>
      <c r="EQN3" s="40"/>
      <c r="EQO3" s="40"/>
      <c r="EQP3" s="40"/>
      <c r="EQQ3" s="40"/>
      <c r="EQR3" s="40"/>
      <c r="EQS3" s="40"/>
      <c r="EQT3" s="40"/>
      <c r="EQU3" s="40"/>
      <c r="EQV3" s="40"/>
      <c r="EQW3" s="40"/>
      <c r="EQX3" s="40"/>
      <c r="EQY3" s="40"/>
      <c r="EQZ3" s="40"/>
      <c r="ERA3" s="40"/>
      <c r="ERB3" s="40"/>
      <c r="ERC3" s="40"/>
      <c r="ERD3" s="40"/>
      <c r="ERE3" s="40"/>
      <c r="ERF3" s="40"/>
      <c r="ERG3" s="40"/>
      <c r="ERH3" s="40"/>
      <c r="ERI3" s="40"/>
      <c r="ERJ3" s="40"/>
      <c r="ERK3" s="40"/>
      <c r="ERL3" s="40"/>
      <c r="ERM3" s="40"/>
      <c r="ERN3" s="40"/>
      <c r="ERO3" s="40"/>
      <c r="ERP3" s="40"/>
      <c r="ERQ3" s="40"/>
      <c r="ERR3" s="40"/>
      <c r="ERS3" s="40"/>
      <c r="ERT3" s="40"/>
      <c r="ERU3" s="40"/>
      <c r="ERV3" s="40"/>
      <c r="ERW3" s="40"/>
      <c r="ERX3" s="40"/>
      <c r="ERY3" s="40"/>
      <c r="ERZ3" s="40"/>
      <c r="ESA3" s="40"/>
      <c r="ESB3" s="40"/>
      <c r="ESC3" s="40"/>
      <c r="ESD3" s="40"/>
      <c r="ESE3" s="40"/>
      <c r="ESF3" s="40"/>
      <c r="ESG3" s="40"/>
      <c r="ESH3" s="40"/>
      <c r="ESI3" s="40"/>
      <c r="ESJ3" s="40"/>
      <c r="ESK3" s="40"/>
      <c r="ESL3" s="40"/>
      <c r="ESM3" s="40"/>
      <c r="ESN3" s="40"/>
      <c r="ESO3" s="40"/>
      <c r="ESP3" s="40"/>
      <c r="ESQ3" s="40"/>
      <c r="ESR3" s="40"/>
      <c r="ESS3" s="40"/>
      <c r="EST3" s="40"/>
      <c r="ESU3" s="40"/>
      <c r="ESV3" s="40"/>
      <c r="ESW3" s="40"/>
      <c r="ESX3" s="40"/>
      <c r="ESY3" s="40"/>
      <c r="ESZ3" s="40"/>
      <c r="ETA3" s="40"/>
      <c r="ETB3" s="40"/>
      <c r="ETC3" s="40"/>
      <c r="ETD3" s="40"/>
      <c r="ETE3" s="40"/>
      <c r="ETF3" s="40"/>
      <c r="ETG3" s="40"/>
      <c r="ETH3" s="40"/>
      <c r="ETI3" s="40"/>
      <c r="ETJ3" s="40"/>
      <c r="ETK3" s="40"/>
      <c r="ETL3" s="40"/>
      <c r="ETM3" s="40"/>
      <c r="ETN3" s="40"/>
      <c r="ETO3" s="40"/>
      <c r="ETP3" s="40"/>
      <c r="ETQ3" s="40"/>
      <c r="ETR3" s="40"/>
      <c r="ETS3" s="40"/>
      <c r="ETT3" s="40"/>
      <c r="ETU3" s="40"/>
      <c r="ETV3" s="40"/>
      <c r="ETW3" s="40"/>
      <c r="ETX3" s="40"/>
      <c r="ETY3" s="40"/>
      <c r="ETZ3" s="40"/>
      <c r="EUA3" s="40"/>
      <c r="EUB3" s="40"/>
      <c r="EUC3" s="40"/>
      <c r="EUD3" s="40"/>
      <c r="EUE3" s="40"/>
      <c r="EUF3" s="40"/>
      <c r="EUG3" s="40"/>
      <c r="EUH3" s="40"/>
      <c r="EUI3" s="40"/>
      <c r="EUJ3" s="40"/>
      <c r="EUK3" s="40"/>
      <c r="EUL3" s="40"/>
      <c r="EUM3" s="40"/>
      <c r="EUN3" s="40"/>
      <c r="EUO3" s="40"/>
      <c r="EUP3" s="40"/>
      <c r="EUQ3" s="40"/>
      <c r="EUR3" s="40"/>
      <c r="EUS3" s="40"/>
      <c r="EUT3" s="40"/>
      <c r="EUU3" s="40"/>
      <c r="EUV3" s="40"/>
      <c r="EUW3" s="40"/>
      <c r="EUX3" s="40"/>
      <c r="EUY3" s="40"/>
      <c r="EUZ3" s="40"/>
      <c r="EVA3" s="40"/>
      <c r="EVB3" s="40"/>
      <c r="EVC3" s="40"/>
      <c r="EVD3" s="40"/>
      <c r="EVE3" s="40"/>
      <c r="EVF3" s="40"/>
      <c r="EVG3" s="40"/>
      <c r="EVH3" s="40"/>
      <c r="EVI3" s="40"/>
      <c r="EVJ3" s="40"/>
      <c r="EVK3" s="40"/>
      <c r="EVL3" s="40"/>
      <c r="EVM3" s="40"/>
      <c r="EVN3" s="40"/>
      <c r="EVO3" s="40"/>
      <c r="EVP3" s="40"/>
      <c r="EVQ3" s="40"/>
      <c r="EVR3" s="40"/>
      <c r="EVS3" s="40"/>
      <c r="EVT3" s="40"/>
      <c r="EVU3" s="40"/>
      <c r="EVV3" s="40"/>
      <c r="EVW3" s="40"/>
      <c r="EVX3" s="40"/>
      <c r="EVY3" s="40"/>
      <c r="EVZ3" s="40"/>
      <c r="EWA3" s="40"/>
      <c r="EWB3" s="40"/>
      <c r="EWC3" s="40"/>
      <c r="EWD3" s="40"/>
      <c r="EWE3" s="40"/>
      <c r="EWF3" s="40"/>
      <c r="EWG3" s="40"/>
      <c r="EWH3" s="40"/>
      <c r="EWI3" s="40"/>
      <c r="EWJ3" s="40"/>
      <c r="EWK3" s="40"/>
      <c r="EWL3" s="40"/>
      <c r="EWM3" s="40"/>
      <c r="EWN3" s="40"/>
      <c r="EWO3" s="40"/>
      <c r="EWP3" s="40"/>
      <c r="EWQ3" s="40"/>
      <c r="EWR3" s="40"/>
      <c r="EWS3" s="40"/>
      <c r="EWT3" s="40"/>
      <c r="EWU3" s="40"/>
      <c r="EWV3" s="40"/>
      <c r="EWW3" s="40"/>
      <c r="EWX3" s="40"/>
      <c r="EWY3" s="40"/>
      <c r="EWZ3" s="40"/>
      <c r="EXA3" s="40"/>
      <c r="EXB3" s="40"/>
      <c r="EXC3" s="40"/>
      <c r="EXD3" s="40"/>
      <c r="EXE3" s="40"/>
      <c r="EXF3" s="40"/>
      <c r="EXG3" s="40"/>
      <c r="EXH3" s="40"/>
      <c r="EXI3" s="40"/>
      <c r="EXJ3" s="40"/>
      <c r="EXK3" s="40"/>
      <c r="EXL3" s="40"/>
      <c r="EXM3" s="40"/>
      <c r="EXN3" s="40"/>
      <c r="EXO3" s="40"/>
      <c r="EXP3" s="40"/>
      <c r="EXQ3" s="40"/>
      <c r="EXR3" s="40"/>
      <c r="EXS3" s="40"/>
      <c r="EXT3" s="40"/>
      <c r="EXU3" s="40"/>
      <c r="EXV3" s="40"/>
      <c r="EXW3" s="40"/>
      <c r="EXX3" s="40"/>
      <c r="EXY3" s="40"/>
      <c r="EXZ3" s="40"/>
      <c r="EYA3" s="40"/>
      <c r="EYB3" s="40"/>
      <c r="EYC3" s="40"/>
      <c r="EYD3" s="40"/>
      <c r="EYE3" s="40"/>
      <c r="EYF3" s="40"/>
      <c r="EYG3" s="40"/>
      <c r="EYH3" s="40"/>
      <c r="EYI3" s="40"/>
      <c r="EYJ3" s="40"/>
      <c r="EYK3" s="40"/>
      <c r="EYL3" s="40"/>
      <c r="EYM3" s="40"/>
      <c r="EYN3" s="40"/>
      <c r="EYO3" s="40"/>
      <c r="EYP3" s="40"/>
      <c r="EYQ3" s="40"/>
      <c r="EYR3" s="40"/>
      <c r="EYS3" s="40"/>
      <c r="EYT3" s="40"/>
      <c r="EYU3" s="40"/>
      <c r="EYV3" s="40"/>
      <c r="EYW3" s="40"/>
      <c r="EYX3" s="40"/>
      <c r="EYY3" s="40"/>
      <c r="EYZ3" s="40"/>
      <c r="EZA3" s="40"/>
      <c r="EZB3" s="40"/>
      <c r="EZC3" s="40"/>
      <c r="EZD3" s="40"/>
      <c r="EZE3" s="40"/>
      <c r="EZF3" s="40"/>
      <c r="EZG3" s="40"/>
      <c r="EZH3" s="40"/>
      <c r="EZI3" s="40"/>
      <c r="EZJ3" s="40"/>
      <c r="EZK3" s="40"/>
      <c r="EZL3" s="40"/>
      <c r="EZM3" s="40"/>
      <c r="EZN3" s="40"/>
      <c r="EZO3" s="40"/>
      <c r="EZP3" s="40"/>
      <c r="EZQ3" s="40"/>
      <c r="EZR3" s="40"/>
      <c r="EZS3" s="40"/>
      <c r="EZT3" s="40"/>
      <c r="EZU3" s="40"/>
      <c r="EZV3" s="40"/>
      <c r="EZW3" s="40"/>
      <c r="EZX3" s="40"/>
      <c r="EZY3" s="40"/>
      <c r="EZZ3" s="40"/>
      <c r="FAA3" s="40"/>
      <c r="FAB3" s="40"/>
      <c r="FAC3" s="40"/>
      <c r="FAD3" s="40"/>
      <c r="FAE3" s="40"/>
      <c r="FAF3" s="40"/>
      <c r="FAG3" s="40"/>
      <c r="FAH3" s="40"/>
      <c r="FAI3" s="40"/>
      <c r="FAJ3" s="40"/>
      <c r="FAK3" s="40"/>
      <c r="FAL3" s="40"/>
      <c r="FAM3" s="40"/>
      <c r="FAN3" s="40"/>
      <c r="FAO3" s="40"/>
      <c r="FAP3" s="40"/>
      <c r="FAQ3" s="40"/>
      <c r="FAR3" s="40"/>
      <c r="FAS3" s="40"/>
      <c r="FAT3" s="40"/>
      <c r="FAU3" s="40"/>
      <c r="FAV3" s="40"/>
      <c r="FAW3" s="40"/>
      <c r="FAX3" s="40"/>
      <c r="FAY3" s="40"/>
      <c r="FAZ3" s="40"/>
      <c r="FBA3" s="40"/>
      <c r="FBB3" s="40"/>
      <c r="FBC3" s="40"/>
      <c r="FBD3" s="40"/>
      <c r="FBE3" s="40"/>
      <c r="FBF3" s="40"/>
      <c r="FBG3" s="40"/>
      <c r="FBH3" s="40"/>
      <c r="FBI3" s="40"/>
      <c r="FBJ3" s="40"/>
      <c r="FBK3" s="40"/>
      <c r="FBL3" s="40"/>
      <c r="FBM3" s="40"/>
      <c r="FBN3" s="40"/>
      <c r="FBO3" s="40"/>
      <c r="FBP3" s="40"/>
      <c r="FBQ3" s="40"/>
      <c r="FBR3" s="40"/>
      <c r="FBS3" s="40"/>
      <c r="FBT3" s="40"/>
      <c r="FBU3" s="40"/>
      <c r="FBV3" s="40"/>
      <c r="FBW3" s="40"/>
      <c r="FBX3" s="40"/>
      <c r="FBY3" s="40"/>
      <c r="FBZ3" s="40"/>
      <c r="FCA3" s="40"/>
      <c r="FCB3" s="40"/>
      <c r="FCC3" s="40"/>
      <c r="FCD3" s="40"/>
      <c r="FCE3" s="40"/>
      <c r="FCF3" s="40"/>
      <c r="FCG3" s="40"/>
      <c r="FCH3" s="40"/>
      <c r="FCI3" s="40"/>
      <c r="FCJ3" s="40"/>
      <c r="FCK3" s="40"/>
      <c r="FCL3" s="40"/>
      <c r="FCM3" s="40"/>
      <c r="FCN3" s="40"/>
      <c r="FCO3" s="40"/>
      <c r="FCP3" s="40"/>
      <c r="FCQ3" s="40"/>
      <c r="FCR3" s="40"/>
      <c r="FCS3" s="40"/>
      <c r="FCT3" s="40"/>
      <c r="FCU3" s="40"/>
      <c r="FCV3" s="40"/>
      <c r="FCW3" s="40"/>
      <c r="FCX3" s="40"/>
      <c r="FCY3" s="40"/>
      <c r="FCZ3" s="40"/>
      <c r="FDA3" s="40"/>
      <c r="FDB3" s="40"/>
      <c r="FDC3" s="40"/>
      <c r="FDD3" s="40"/>
      <c r="FDE3" s="40"/>
      <c r="FDF3" s="40"/>
      <c r="FDG3" s="40"/>
      <c r="FDH3" s="40"/>
      <c r="FDI3" s="40"/>
      <c r="FDJ3" s="40"/>
      <c r="FDK3" s="40"/>
      <c r="FDL3" s="40"/>
      <c r="FDM3" s="40"/>
      <c r="FDN3" s="40"/>
      <c r="FDO3" s="40"/>
      <c r="FDP3" s="40"/>
      <c r="FDQ3" s="40"/>
      <c r="FDR3" s="40"/>
      <c r="FDS3" s="40"/>
      <c r="FDT3" s="40"/>
      <c r="FDU3" s="40"/>
      <c r="FDV3" s="40"/>
      <c r="FDW3" s="40"/>
      <c r="FDX3" s="40"/>
      <c r="FDY3" s="40"/>
      <c r="FDZ3" s="40"/>
      <c r="FEA3" s="40"/>
      <c r="FEB3" s="40"/>
      <c r="FEC3" s="40"/>
      <c r="FED3" s="40"/>
      <c r="FEE3" s="40"/>
      <c r="FEF3" s="40"/>
      <c r="FEG3" s="40"/>
      <c r="FEH3" s="40"/>
      <c r="FEI3" s="40"/>
      <c r="FEJ3" s="40"/>
      <c r="FEK3" s="40"/>
      <c r="FEL3" s="40"/>
      <c r="FEM3" s="40"/>
      <c r="FEN3" s="40"/>
      <c r="FEO3" s="40"/>
      <c r="FEP3" s="40"/>
      <c r="FEQ3" s="40"/>
      <c r="FER3" s="40"/>
      <c r="FES3" s="40"/>
      <c r="FET3" s="40"/>
      <c r="FEU3" s="40"/>
      <c r="FEV3" s="40"/>
      <c r="FEW3" s="40"/>
      <c r="FEX3" s="40"/>
      <c r="FEY3" s="40"/>
      <c r="FEZ3" s="40"/>
      <c r="FFA3" s="40"/>
      <c r="FFB3" s="40"/>
      <c r="FFC3" s="40"/>
      <c r="FFD3" s="40"/>
      <c r="FFE3" s="40"/>
      <c r="FFF3" s="40"/>
      <c r="FFG3" s="40"/>
      <c r="FFH3" s="40"/>
      <c r="FFI3" s="40"/>
      <c r="FFJ3" s="40"/>
      <c r="FFK3" s="40"/>
      <c r="FFL3" s="40"/>
      <c r="FFM3" s="40"/>
      <c r="FFN3" s="40"/>
      <c r="FFO3" s="40"/>
      <c r="FFP3" s="40"/>
      <c r="FFQ3" s="40"/>
      <c r="FFR3" s="40"/>
      <c r="FFS3" s="40"/>
      <c r="FFT3" s="40"/>
      <c r="FFU3" s="40"/>
      <c r="FFV3" s="40"/>
      <c r="FFW3" s="40"/>
      <c r="FFX3" s="40"/>
      <c r="FFY3" s="40"/>
      <c r="FFZ3" s="40"/>
      <c r="FGA3" s="40"/>
      <c r="FGB3" s="40"/>
      <c r="FGC3" s="40"/>
      <c r="FGD3" s="40"/>
      <c r="FGE3" s="40"/>
      <c r="FGF3" s="40"/>
      <c r="FGG3" s="40"/>
      <c r="FGH3" s="40"/>
      <c r="FGI3" s="40"/>
      <c r="FGJ3" s="40"/>
      <c r="FGK3" s="40"/>
      <c r="FGL3" s="40"/>
      <c r="FGM3" s="40"/>
      <c r="FGN3" s="40"/>
      <c r="FGO3" s="40"/>
      <c r="FGP3" s="40"/>
      <c r="FGQ3" s="40"/>
      <c r="FGR3" s="40"/>
      <c r="FGS3" s="40"/>
      <c r="FGT3" s="40"/>
      <c r="FGU3" s="40"/>
      <c r="FGV3" s="40"/>
      <c r="FGW3" s="40"/>
      <c r="FGX3" s="40"/>
      <c r="FGY3" s="40"/>
      <c r="FGZ3" s="40"/>
      <c r="FHA3" s="40"/>
      <c r="FHB3" s="40"/>
      <c r="FHC3" s="40"/>
      <c r="FHD3" s="40"/>
      <c r="FHE3" s="40"/>
      <c r="FHF3" s="40"/>
      <c r="FHG3" s="40"/>
      <c r="FHH3" s="40"/>
      <c r="FHI3" s="40"/>
      <c r="FHJ3" s="40"/>
      <c r="FHK3" s="40"/>
      <c r="FHL3" s="40"/>
      <c r="FHM3" s="40"/>
      <c r="FHN3" s="40"/>
      <c r="FHO3" s="40"/>
      <c r="FHP3" s="40"/>
      <c r="FHQ3" s="40"/>
      <c r="FHR3" s="40"/>
      <c r="FHS3" s="40"/>
      <c r="FHT3" s="40"/>
      <c r="FHU3" s="40"/>
      <c r="FHV3" s="40"/>
      <c r="FHW3" s="40"/>
      <c r="FHX3" s="40"/>
      <c r="FHY3" s="40"/>
      <c r="FHZ3" s="40"/>
      <c r="FIA3" s="40"/>
      <c r="FIB3" s="40"/>
      <c r="FIC3" s="40"/>
      <c r="FID3" s="40"/>
      <c r="FIE3" s="40"/>
      <c r="FIF3" s="40"/>
      <c r="FIG3" s="40"/>
      <c r="FIH3" s="40"/>
      <c r="FII3" s="40"/>
      <c r="FIJ3" s="40"/>
      <c r="FIK3" s="40"/>
      <c r="FIL3" s="40"/>
      <c r="FIM3" s="40"/>
      <c r="FIN3" s="40"/>
      <c r="FIO3" s="40"/>
      <c r="FIP3" s="40"/>
      <c r="FIQ3" s="40"/>
      <c r="FIR3" s="40"/>
      <c r="FIS3" s="40"/>
      <c r="FIT3" s="40"/>
      <c r="FIU3" s="40"/>
      <c r="FIV3" s="40"/>
      <c r="FIW3" s="40"/>
      <c r="FIX3" s="40"/>
      <c r="FIY3" s="40"/>
      <c r="FIZ3" s="40"/>
      <c r="FJA3" s="40"/>
      <c r="FJB3" s="40"/>
      <c r="FJC3" s="40"/>
      <c r="FJD3" s="40"/>
      <c r="FJE3" s="40"/>
      <c r="FJF3" s="40"/>
      <c r="FJG3" s="40"/>
      <c r="FJH3" s="40"/>
      <c r="FJI3" s="40"/>
      <c r="FJJ3" s="40"/>
      <c r="FJK3" s="40"/>
      <c r="FJL3" s="40"/>
      <c r="FJM3" s="40"/>
      <c r="FJN3" s="40"/>
      <c r="FJO3" s="40"/>
      <c r="FJP3" s="40"/>
      <c r="FJQ3" s="40"/>
      <c r="FJR3" s="40"/>
      <c r="FJS3" s="40"/>
      <c r="FJT3" s="40"/>
      <c r="FJU3" s="40"/>
      <c r="FJV3" s="40"/>
      <c r="FJW3" s="40"/>
      <c r="FJX3" s="40"/>
      <c r="FJY3" s="40"/>
      <c r="FJZ3" s="40"/>
      <c r="FKA3" s="40"/>
      <c r="FKB3" s="40"/>
      <c r="FKC3" s="40"/>
      <c r="FKD3" s="40"/>
      <c r="FKE3" s="40"/>
      <c r="FKF3" s="40"/>
      <c r="FKG3" s="40"/>
      <c r="FKH3" s="40"/>
      <c r="FKI3" s="40"/>
      <c r="FKJ3" s="40"/>
      <c r="FKK3" s="40"/>
      <c r="FKL3" s="40"/>
      <c r="FKM3" s="40"/>
      <c r="FKN3" s="40"/>
      <c r="FKO3" s="40"/>
      <c r="FKP3" s="40"/>
      <c r="FKQ3" s="40"/>
      <c r="FKR3" s="40"/>
      <c r="FKS3" s="40"/>
      <c r="FKT3" s="40"/>
      <c r="FKU3" s="40"/>
      <c r="FKV3" s="40"/>
      <c r="FKW3" s="40"/>
      <c r="FKX3" s="40"/>
      <c r="FKY3" s="40"/>
      <c r="FKZ3" s="40"/>
      <c r="FLA3" s="40"/>
      <c r="FLB3" s="40"/>
      <c r="FLC3" s="40"/>
      <c r="FLD3" s="40"/>
      <c r="FLE3" s="40"/>
      <c r="FLF3" s="40"/>
      <c r="FLG3" s="40"/>
      <c r="FLH3" s="40"/>
      <c r="FLI3" s="40"/>
      <c r="FLJ3" s="40"/>
      <c r="FLK3" s="40"/>
      <c r="FLL3" s="40"/>
      <c r="FLM3" s="40"/>
      <c r="FLN3" s="40"/>
      <c r="FLO3" s="40"/>
      <c r="FLP3" s="40"/>
      <c r="FLQ3" s="40"/>
      <c r="FLR3" s="40"/>
      <c r="FLS3" s="40"/>
      <c r="FLT3" s="40"/>
      <c r="FLU3" s="40"/>
      <c r="FLV3" s="40"/>
      <c r="FLW3" s="40"/>
      <c r="FLX3" s="40"/>
      <c r="FLY3" s="40"/>
      <c r="FLZ3" s="40"/>
      <c r="FMA3" s="40"/>
      <c r="FMB3" s="40"/>
      <c r="FMC3" s="40"/>
      <c r="FMD3" s="40"/>
      <c r="FME3" s="40"/>
      <c r="FMF3" s="40"/>
      <c r="FMG3" s="40"/>
      <c r="FMH3" s="40"/>
      <c r="FMI3" s="40"/>
      <c r="FMJ3" s="40"/>
      <c r="FMK3" s="40"/>
      <c r="FML3" s="40"/>
      <c r="FMM3" s="40"/>
      <c r="FMN3" s="40"/>
      <c r="FMO3" s="40"/>
      <c r="FMP3" s="40"/>
      <c r="FMQ3" s="40"/>
      <c r="FMR3" s="40"/>
      <c r="FMS3" s="40"/>
      <c r="FMT3" s="40"/>
      <c r="FMU3" s="40"/>
      <c r="FMV3" s="40"/>
      <c r="FMW3" s="40"/>
      <c r="FMX3" s="40"/>
      <c r="FMY3" s="40"/>
      <c r="FMZ3" s="40"/>
      <c r="FNA3" s="40"/>
      <c r="FNB3" s="40"/>
      <c r="FNC3" s="40"/>
      <c r="FND3" s="40"/>
      <c r="FNE3" s="40"/>
      <c r="FNF3" s="40"/>
      <c r="FNG3" s="40"/>
      <c r="FNH3" s="40"/>
      <c r="FNI3" s="40"/>
      <c r="FNJ3" s="40"/>
      <c r="FNK3" s="40"/>
      <c r="FNL3" s="40"/>
      <c r="FNM3" s="40"/>
      <c r="FNN3" s="40"/>
      <c r="FNO3" s="40"/>
      <c r="FNP3" s="40"/>
      <c r="FNQ3" s="40"/>
      <c r="FNR3" s="40"/>
      <c r="FNS3" s="40"/>
      <c r="FNT3" s="40"/>
      <c r="FNU3" s="40"/>
      <c r="FNV3" s="40"/>
      <c r="FNW3" s="40"/>
      <c r="FNX3" s="40"/>
      <c r="FNY3" s="40"/>
      <c r="FNZ3" s="40"/>
      <c r="FOA3" s="40"/>
      <c r="FOB3" s="40"/>
      <c r="FOC3" s="40"/>
      <c r="FOD3" s="40"/>
      <c r="FOE3" s="40"/>
      <c r="FOF3" s="40"/>
      <c r="FOG3" s="40"/>
      <c r="FOH3" s="40"/>
      <c r="FOI3" s="40"/>
      <c r="FOJ3" s="40"/>
      <c r="FOK3" s="40"/>
      <c r="FOL3" s="40"/>
      <c r="FOM3" s="40"/>
      <c r="FON3" s="40"/>
      <c r="FOO3" s="40"/>
      <c r="FOP3" s="40"/>
      <c r="FOQ3" s="40"/>
      <c r="FOR3" s="40"/>
      <c r="FOS3" s="40"/>
      <c r="FOT3" s="40"/>
      <c r="FOU3" s="40"/>
      <c r="FOV3" s="40"/>
      <c r="FOW3" s="40"/>
      <c r="FOX3" s="40"/>
      <c r="FOY3" s="40"/>
      <c r="FOZ3" s="40"/>
      <c r="FPA3" s="40"/>
      <c r="FPB3" s="40"/>
      <c r="FPC3" s="40"/>
      <c r="FPD3" s="40"/>
      <c r="FPE3" s="40"/>
      <c r="FPF3" s="40"/>
      <c r="FPG3" s="40"/>
      <c r="FPH3" s="40"/>
      <c r="FPI3" s="40"/>
      <c r="FPJ3" s="40"/>
      <c r="FPK3" s="40"/>
      <c r="FPL3" s="40"/>
      <c r="FPM3" s="40"/>
      <c r="FPN3" s="40"/>
      <c r="FPO3" s="40"/>
      <c r="FPP3" s="40"/>
      <c r="FPQ3" s="40"/>
      <c r="FPR3" s="40"/>
      <c r="FPS3" s="40"/>
      <c r="FPT3" s="40"/>
      <c r="FPU3" s="40"/>
      <c r="FPV3" s="40"/>
      <c r="FPW3" s="40"/>
      <c r="FPX3" s="40"/>
      <c r="FPY3" s="40"/>
      <c r="FPZ3" s="40"/>
      <c r="FQA3" s="40"/>
      <c r="FQB3" s="40"/>
      <c r="FQC3" s="40"/>
      <c r="FQD3" s="40"/>
      <c r="FQE3" s="40"/>
      <c r="FQF3" s="40"/>
      <c r="FQG3" s="40"/>
      <c r="FQH3" s="40"/>
      <c r="FQI3" s="40"/>
      <c r="FQJ3" s="40"/>
      <c r="FQK3" s="40"/>
      <c r="FQL3" s="40"/>
      <c r="FQM3" s="40"/>
      <c r="FQN3" s="40"/>
      <c r="FQO3" s="40"/>
      <c r="FQP3" s="40"/>
      <c r="FQQ3" s="40"/>
      <c r="FQR3" s="40"/>
      <c r="FQS3" s="40"/>
      <c r="FQT3" s="40"/>
      <c r="FQU3" s="40"/>
      <c r="FQV3" s="40"/>
      <c r="FQW3" s="40"/>
      <c r="FQX3" s="40"/>
      <c r="FQY3" s="40"/>
      <c r="FQZ3" s="40"/>
      <c r="FRA3" s="40"/>
      <c r="FRB3" s="40"/>
      <c r="FRC3" s="40"/>
      <c r="FRD3" s="40"/>
      <c r="FRE3" s="40"/>
      <c r="FRF3" s="40"/>
      <c r="FRG3" s="40"/>
      <c r="FRH3" s="40"/>
      <c r="FRI3" s="40"/>
      <c r="FRJ3" s="40"/>
      <c r="FRK3" s="40"/>
      <c r="FRL3" s="40"/>
      <c r="FRM3" s="40"/>
      <c r="FRN3" s="40"/>
      <c r="FRO3" s="40"/>
      <c r="FRP3" s="40"/>
      <c r="FRQ3" s="40"/>
      <c r="FRR3" s="40"/>
      <c r="FRS3" s="40"/>
      <c r="FRT3" s="40"/>
      <c r="FRU3" s="40"/>
      <c r="FRV3" s="40"/>
      <c r="FRW3" s="40"/>
      <c r="FRX3" s="40"/>
      <c r="FRY3" s="40"/>
      <c r="FRZ3" s="40"/>
      <c r="FSA3" s="40"/>
      <c r="FSB3" s="40"/>
      <c r="FSC3" s="40"/>
      <c r="FSD3" s="40"/>
      <c r="FSE3" s="40"/>
      <c r="FSF3" s="40"/>
      <c r="FSG3" s="40"/>
      <c r="FSH3" s="40"/>
      <c r="FSI3" s="40"/>
      <c r="FSJ3" s="40"/>
      <c r="FSK3" s="40"/>
      <c r="FSL3" s="40"/>
      <c r="FSM3" s="40"/>
      <c r="FSN3" s="40"/>
      <c r="FSO3" s="40"/>
      <c r="FSP3" s="40"/>
      <c r="FSQ3" s="40"/>
      <c r="FSR3" s="40"/>
      <c r="FSS3" s="40"/>
      <c r="FST3" s="40"/>
      <c r="FSU3" s="40"/>
      <c r="FSV3" s="40"/>
      <c r="FSW3" s="40"/>
      <c r="FSX3" s="40"/>
      <c r="FSY3" s="40"/>
      <c r="FSZ3" s="40"/>
      <c r="FTA3" s="40"/>
      <c r="FTB3" s="40"/>
      <c r="FTC3" s="40"/>
      <c r="FTD3" s="40"/>
      <c r="FTE3" s="40"/>
      <c r="FTF3" s="40"/>
      <c r="FTG3" s="40"/>
      <c r="FTH3" s="40"/>
      <c r="FTI3" s="40"/>
      <c r="FTJ3" s="40"/>
      <c r="FTK3" s="40"/>
      <c r="FTL3" s="40"/>
      <c r="FTM3" s="40"/>
      <c r="FTN3" s="40"/>
      <c r="FTO3" s="40"/>
      <c r="FTP3" s="40"/>
      <c r="FTQ3" s="40"/>
      <c r="FTR3" s="40"/>
      <c r="FTS3" s="40"/>
      <c r="FTT3" s="40"/>
      <c r="FTU3" s="40"/>
      <c r="FTV3" s="40"/>
      <c r="FTW3" s="40"/>
      <c r="FTX3" s="40"/>
      <c r="FTY3" s="40"/>
      <c r="FTZ3" s="40"/>
      <c r="FUA3" s="40"/>
      <c r="FUB3" s="40"/>
      <c r="FUC3" s="40"/>
      <c r="FUD3" s="40"/>
      <c r="FUE3" s="40"/>
      <c r="FUF3" s="40"/>
      <c r="FUG3" s="40"/>
      <c r="FUH3" s="40"/>
      <c r="FUI3" s="40"/>
      <c r="FUJ3" s="40"/>
      <c r="FUK3" s="40"/>
      <c r="FUL3" s="40"/>
      <c r="FUM3" s="40"/>
      <c r="FUN3" s="40"/>
      <c r="FUO3" s="40"/>
      <c r="FUP3" s="40"/>
      <c r="FUQ3" s="40"/>
      <c r="FUR3" s="40"/>
      <c r="FUS3" s="40"/>
      <c r="FUT3" s="40"/>
      <c r="FUU3" s="40"/>
      <c r="FUV3" s="40"/>
      <c r="FUW3" s="40"/>
      <c r="FUX3" s="40"/>
      <c r="FUY3" s="40"/>
      <c r="FUZ3" s="40"/>
      <c r="FVA3" s="40"/>
      <c r="FVB3" s="40"/>
      <c r="FVC3" s="40"/>
      <c r="FVD3" s="40"/>
      <c r="FVE3" s="40"/>
      <c r="FVF3" s="40"/>
      <c r="FVG3" s="40"/>
      <c r="FVH3" s="40"/>
      <c r="FVI3" s="40"/>
      <c r="FVJ3" s="40"/>
      <c r="FVK3" s="40"/>
      <c r="FVL3" s="40"/>
      <c r="FVM3" s="40"/>
      <c r="FVN3" s="40"/>
      <c r="FVO3" s="40"/>
      <c r="FVP3" s="40"/>
      <c r="FVQ3" s="40"/>
      <c r="FVR3" s="40"/>
      <c r="FVS3" s="40"/>
      <c r="FVT3" s="40"/>
      <c r="FVU3" s="40"/>
      <c r="FVV3" s="40"/>
      <c r="FVW3" s="40"/>
      <c r="FVX3" s="40"/>
      <c r="FVY3" s="40"/>
      <c r="FVZ3" s="40"/>
      <c r="FWA3" s="40"/>
      <c r="FWB3" s="40"/>
      <c r="FWC3" s="40"/>
      <c r="FWD3" s="40"/>
      <c r="FWE3" s="40"/>
      <c r="FWF3" s="40"/>
      <c r="FWG3" s="40"/>
      <c r="FWH3" s="40"/>
      <c r="FWI3" s="40"/>
      <c r="FWJ3" s="40"/>
      <c r="FWK3" s="40"/>
      <c r="FWL3" s="40"/>
      <c r="FWM3" s="40"/>
      <c r="FWN3" s="40"/>
      <c r="FWO3" s="40"/>
      <c r="FWP3" s="40"/>
      <c r="FWQ3" s="40"/>
      <c r="FWR3" s="40"/>
      <c r="FWS3" s="40"/>
      <c r="FWT3" s="40"/>
      <c r="FWU3" s="40"/>
      <c r="FWV3" s="40"/>
      <c r="FWW3" s="40"/>
      <c r="FWX3" s="40"/>
      <c r="FWY3" s="40"/>
      <c r="FWZ3" s="40"/>
      <c r="FXA3" s="40"/>
      <c r="FXB3" s="40"/>
      <c r="FXC3" s="40"/>
      <c r="FXD3" s="40"/>
      <c r="FXE3" s="40"/>
      <c r="FXF3" s="40"/>
      <c r="FXG3" s="40"/>
      <c r="FXH3" s="40"/>
      <c r="FXI3" s="40"/>
      <c r="FXJ3" s="40"/>
      <c r="FXK3" s="40"/>
      <c r="FXL3" s="40"/>
      <c r="FXM3" s="40"/>
      <c r="FXN3" s="40"/>
      <c r="FXO3" s="40"/>
      <c r="FXP3" s="40"/>
      <c r="FXQ3" s="40"/>
      <c r="FXR3" s="40"/>
      <c r="FXS3" s="40"/>
      <c r="FXT3" s="40"/>
      <c r="FXU3" s="40"/>
      <c r="FXV3" s="40"/>
      <c r="FXW3" s="40"/>
      <c r="FXX3" s="40"/>
      <c r="FXY3" s="40"/>
      <c r="FXZ3" s="40"/>
      <c r="FYA3" s="40"/>
      <c r="FYB3" s="40"/>
      <c r="FYC3" s="40"/>
      <c r="FYD3" s="40"/>
      <c r="FYE3" s="40"/>
      <c r="FYF3" s="40"/>
      <c r="FYG3" s="40"/>
      <c r="FYH3" s="40"/>
      <c r="FYI3" s="40"/>
      <c r="FYJ3" s="40"/>
      <c r="FYK3" s="40"/>
      <c r="FYL3" s="40"/>
      <c r="FYM3" s="40"/>
      <c r="FYN3" s="40"/>
      <c r="FYO3" s="40"/>
      <c r="FYP3" s="40"/>
      <c r="FYQ3" s="40"/>
      <c r="FYR3" s="40"/>
      <c r="FYS3" s="40"/>
      <c r="FYT3" s="40"/>
      <c r="FYU3" s="40"/>
      <c r="FYV3" s="40"/>
      <c r="FYW3" s="40"/>
      <c r="FYX3" s="40"/>
      <c r="FYY3" s="40"/>
      <c r="FYZ3" s="40"/>
      <c r="FZA3" s="40"/>
      <c r="FZB3" s="40"/>
      <c r="FZC3" s="40"/>
      <c r="FZD3" s="40"/>
      <c r="FZE3" s="40"/>
      <c r="FZF3" s="40"/>
      <c r="FZG3" s="40"/>
      <c r="FZH3" s="40"/>
      <c r="FZI3" s="40"/>
      <c r="FZJ3" s="40"/>
      <c r="FZK3" s="40"/>
      <c r="FZL3" s="40"/>
      <c r="FZM3" s="40"/>
      <c r="FZN3" s="40"/>
      <c r="FZO3" s="40"/>
      <c r="FZP3" s="40"/>
      <c r="FZQ3" s="40"/>
      <c r="FZR3" s="40"/>
      <c r="FZS3" s="40"/>
      <c r="FZT3" s="40"/>
      <c r="FZU3" s="40"/>
      <c r="FZV3" s="40"/>
      <c r="FZW3" s="40"/>
      <c r="FZX3" s="40"/>
      <c r="FZY3" s="40"/>
      <c r="FZZ3" s="40"/>
      <c r="GAA3" s="40"/>
      <c r="GAB3" s="40"/>
      <c r="GAC3" s="40"/>
      <c r="GAD3" s="40"/>
      <c r="GAE3" s="40"/>
      <c r="GAF3" s="40"/>
      <c r="GAG3" s="40"/>
      <c r="GAH3" s="40"/>
      <c r="GAI3" s="40"/>
      <c r="GAJ3" s="40"/>
      <c r="GAK3" s="40"/>
      <c r="GAL3" s="40"/>
      <c r="GAM3" s="40"/>
      <c r="GAN3" s="40"/>
      <c r="GAO3" s="40"/>
      <c r="GAP3" s="40"/>
      <c r="GAQ3" s="40"/>
      <c r="GAR3" s="40"/>
      <c r="GAS3" s="40"/>
      <c r="GAT3" s="40"/>
      <c r="GAU3" s="40"/>
      <c r="GAV3" s="40"/>
      <c r="GAW3" s="40"/>
      <c r="GAX3" s="40"/>
      <c r="GAY3" s="40"/>
      <c r="GAZ3" s="40"/>
      <c r="GBA3" s="40"/>
      <c r="GBB3" s="40"/>
      <c r="GBC3" s="40"/>
      <c r="GBD3" s="40"/>
      <c r="GBE3" s="40"/>
      <c r="GBF3" s="40"/>
      <c r="GBG3" s="40"/>
      <c r="GBH3" s="40"/>
      <c r="GBI3" s="40"/>
      <c r="GBJ3" s="40"/>
      <c r="GBK3" s="40"/>
      <c r="GBL3" s="40"/>
      <c r="GBM3" s="40"/>
      <c r="GBN3" s="40"/>
      <c r="GBO3" s="40"/>
      <c r="GBP3" s="40"/>
      <c r="GBQ3" s="40"/>
      <c r="GBR3" s="40"/>
      <c r="GBS3" s="40"/>
      <c r="GBT3" s="40"/>
      <c r="GBU3" s="40"/>
      <c r="GBV3" s="40"/>
      <c r="GBW3" s="40"/>
      <c r="GBX3" s="40"/>
      <c r="GBY3" s="40"/>
      <c r="GBZ3" s="40"/>
      <c r="GCA3" s="40"/>
      <c r="GCB3" s="40"/>
      <c r="GCC3" s="40"/>
      <c r="GCD3" s="40"/>
      <c r="GCE3" s="40"/>
      <c r="GCF3" s="40"/>
      <c r="GCG3" s="40"/>
      <c r="GCH3" s="40"/>
      <c r="GCI3" s="40"/>
      <c r="GCJ3" s="40"/>
      <c r="GCK3" s="40"/>
      <c r="GCL3" s="40"/>
      <c r="GCM3" s="40"/>
      <c r="GCN3" s="40"/>
      <c r="GCO3" s="40"/>
      <c r="GCP3" s="40"/>
      <c r="GCQ3" s="40"/>
      <c r="GCR3" s="40"/>
      <c r="GCS3" s="40"/>
      <c r="GCT3" s="40"/>
      <c r="GCU3" s="40"/>
      <c r="GCV3" s="40"/>
      <c r="GCW3" s="40"/>
      <c r="GCX3" s="40"/>
      <c r="GCY3" s="40"/>
      <c r="GCZ3" s="40"/>
      <c r="GDA3" s="40"/>
      <c r="GDB3" s="40"/>
      <c r="GDC3" s="40"/>
      <c r="GDD3" s="40"/>
      <c r="GDE3" s="40"/>
      <c r="GDF3" s="40"/>
      <c r="GDG3" s="40"/>
      <c r="GDH3" s="40"/>
      <c r="GDI3" s="40"/>
      <c r="GDJ3" s="40"/>
      <c r="GDK3" s="40"/>
      <c r="GDL3" s="40"/>
      <c r="GDM3" s="40"/>
      <c r="GDN3" s="40"/>
      <c r="GDO3" s="40"/>
      <c r="GDP3" s="40"/>
      <c r="GDQ3" s="40"/>
      <c r="GDR3" s="40"/>
      <c r="GDS3" s="40"/>
      <c r="GDT3" s="40"/>
      <c r="GDU3" s="40"/>
      <c r="GDV3" s="40"/>
      <c r="GDW3" s="40"/>
      <c r="GDX3" s="40"/>
      <c r="GDY3" s="40"/>
      <c r="GDZ3" s="40"/>
      <c r="GEA3" s="40"/>
      <c r="GEB3" s="40"/>
      <c r="GEC3" s="40"/>
      <c r="GED3" s="40"/>
      <c r="GEE3" s="40"/>
      <c r="GEF3" s="40"/>
      <c r="GEG3" s="40"/>
      <c r="GEH3" s="40"/>
      <c r="GEI3" s="40"/>
      <c r="GEJ3" s="40"/>
      <c r="GEK3" s="40"/>
      <c r="GEL3" s="40"/>
      <c r="GEM3" s="40"/>
      <c r="GEN3" s="40"/>
      <c r="GEO3" s="40"/>
      <c r="GEP3" s="40"/>
      <c r="GEQ3" s="40"/>
      <c r="GER3" s="40"/>
      <c r="GES3" s="40"/>
      <c r="GET3" s="40"/>
      <c r="GEU3" s="40"/>
      <c r="GEV3" s="40"/>
      <c r="GEW3" s="40"/>
      <c r="GEX3" s="40"/>
      <c r="GEY3" s="40"/>
      <c r="GEZ3" s="40"/>
      <c r="GFA3" s="40"/>
      <c r="GFB3" s="40"/>
      <c r="GFC3" s="40"/>
      <c r="GFD3" s="40"/>
      <c r="GFE3" s="40"/>
      <c r="GFF3" s="40"/>
      <c r="GFG3" s="40"/>
      <c r="GFH3" s="40"/>
      <c r="GFI3" s="40"/>
      <c r="GFJ3" s="40"/>
      <c r="GFK3" s="40"/>
      <c r="GFL3" s="40"/>
      <c r="GFM3" s="40"/>
      <c r="GFN3" s="40"/>
      <c r="GFO3" s="40"/>
      <c r="GFP3" s="40"/>
      <c r="GFQ3" s="40"/>
      <c r="GFR3" s="40"/>
      <c r="GFS3" s="40"/>
      <c r="GFT3" s="40"/>
      <c r="GFU3" s="40"/>
      <c r="GFV3" s="40"/>
      <c r="GFW3" s="40"/>
      <c r="GFX3" s="40"/>
      <c r="GFY3" s="40"/>
      <c r="GFZ3" s="40"/>
      <c r="GGA3" s="40"/>
      <c r="GGB3" s="40"/>
      <c r="GGC3" s="40"/>
      <c r="GGD3" s="40"/>
      <c r="GGE3" s="40"/>
      <c r="GGF3" s="40"/>
      <c r="GGG3" s="40"/>
      <c r="GGH3" s="40"/>
      <c r="GGI3" s="40"/>
      <c r="GGJ3" s="40"/>
      <c r="GGK3" s="40"/>
      <c r="GGL3" s="40"/>
      <c r="GGM3" s="40"/>
      <c r="GGN3" s="40"/>
      <c r="GGO3" s="40"/>
      <c r="GGP3" s="40"/>
      <c r="GGQ3" s="40"/>
      <c r="GGR3" s="40"/>
      <c r="GGS3" s="40"/>
      <c r="GGT3" s="40"/>
      <c r="GGU3" s="40"/>
      <c r="GGV3" s="40"/>
      <c r="GGW3" s="40"/>
      <c r="GGX3" s="40"/>
      <c r="GGY3" s="40"/>
      <c r="GGZ3" s="40"/>
      <c r="GHA3" s="40"/>
      <c r="GHB3" s="40"/>
      <c r="GHC3" s="40"/>
      <c r="GHD3" s="40"/>
      <c r="GHE3" s="40"/>
      <c r="GHF3" s="40"/>
      <c r="GHG3" s="40"/>
      <c r="GHH3" s="40"/>
      <c r="GHI3" s="40"/>
      <c r="GHJ3" s="40"/>
      <c r="GHK3" s="40"/>
      <c r="GHL3" s="40"/>
      <c r="GHM3" s="40"/>
      <c r="GHN3" s="40"/>
      <c r="GHO3" s="40"/>
      <c r="GHP3" s="40"/>
      <c r="GHQ3" s="40"/>
      <c r="GHR3" s="40"/>
      <c r="GHS3" s="40"/>
      <c r="GHT3" s="40"/>
      <c r="GHU3" s="40"/>
      <c r="GHV3" s="40"/>
      <c r="GHW3" s="40"/>
      <c r="GHX3" s="40"/>
      <c r="GHY3" s="40"/>
      <c r="GHZ3" s="40"/>
      <c r="GIA3" s="40"/>
      <c r="GIB3" s="40"/>
      <c r="GIC3" s="40"/>
      <c r="GID3" s="40"/>
      <c r="GIE3" s="40"/>
      <c r="GIF3" s="40"/>
      <c r="GIG3" s="40"/>
      <c r="GIH3" s="40"/>
      <c r="GII3" s="40"/>
      <c r="GIJ3" s="40"/>
      <c r="GIK3" s="40"/>
      <c r="GIL3" s="40"/>
      <c r="GIM3" s="40"/>
      <c r="GIN3" s="40"/>
      <c r="GIO3" s="40"/>
      <c r="GIP3" s="40"/>
      <c r="GIQ3" s="40"/>
      <c r="GIR3" s="40"/>
      <c r="GIS3" s="40"/>
      <c r="GIT3" s="40"/>
      <c r="GIU3" s="40"/>
      <c r="GIV3" s="40"/>
      <c r="GIW3" s="40"/>
      <c r="GIX3" s="40"/>
      <c r="GIY3" s="40"/>
      <c r="GIZ3" s="40"/>
      <c r="GJA3" s="40"/>
      <c r="GJB3" s="40"/>
      <c r="GJC3" s="40"/>
      <c r="GJD3" s="40"/>
      <c r="GJE3" s="40"/>
      <c r="GJF3" s="40"/>
      <c r="GJG3" s="40"/>
      <c r="GJH3" s="40"/>
      <c r="GJI3" s="40"/>
      <c r="GJJ3" s="40"/>
      <c r="GJK3" s="40"/>
      <c r="GJL3" s="40"/>
      <c r="GJM3" s="40"/>
      <c r="GJN3" s="40"/>
      <c r="GJO3" s="40"/>
      <c r="GJP3" s="40"/>
      <c r="GJQ3" s="40"/>
      <c r="GJR3" s="40"/>
      <c r="GJS3" s="40"/>
      <c r="GJT3" s="40"/>
      <c r="GJU3" s="40"/>
      <c r="GJV3" s="40"/>
      <c r="GJW3" s="40"/>
      <c r="GJX3" s="40"/>
      <c r="GJY3" s="40"/>
      <c r="GJZ3" s="40"/>
      <c r="GKA3" s="40"/>
      <c r="GKB3" s="40"/>
      <c r="GKC3" s="40"/>
      <c r="GKD3" s="40"/>
      <c r="GKE3" s="40"/>
      <c r="GKF3" s="40"/>
      <c r="GKG3" s="40"/>
      <c r="GKH3" s="40"/>
      <c r="GKI3" s="40"/>
      <c r="GKJ3" s="40"/>
      <c r="GKK3" s="40"/>
      <c r="GKL3" s="40"/>
      <c r="GKM3" s="40"/>
      <c r="GKN3" s="40"/>
      <c r="GKO3" s="40"/>
      <c r="GKP3" s="40"/>
      <c r="GKQ3" s="40"/>
      <c r="GKR3" s="40"/>
      <c r="GKS3" s="40"/>
      <c r="GKT3" s="40"/>
      <c r="GKU3" s="40"/>
      <c r="GKV3" s="40"/>
      <c r="GKW3" s="40"/>
      <c r="GKX3" s="40"/>
      <c r="GKY3" s="40"/>
      <c r="GKZ3" s="40"/>
      <c r="GLA3" s="40"/>
      <c r="GLB3" s="40"/>
      <c r="GLC3" s="40"/>
      <c r="GLD3" s="40"/>
      <c r="GLE3" s="40"/>
      <c r="GLF3" s="40"/>
      <c r="GLG3" s="40"/>
      <c r="GLH3" s="40"/>
      <c r="GLI3" s="40"/>
      <c r="GLJ3" s="40"/>
      <c r="GLK3" s="40"/>
      <c r="GLL3" s="40"/>
      <c r="GLM3" s="40"/>
      <c r="GLN3" s="40"/>
      <c r="GLO3" s="40"/>
      <c r="GLP3" s="40"/>
      <c r="GLQ3" s="40"/>
      <c r="GLR3" s="40"/>
      <c r="GLS3" s="40"/>
      <c r="GLT3" s="40"/>
      <c r="GLU3" s="40"/>
      <c r="GLV3" s="40"/>
      <c r="GLW3" s="40"/>
      <c r="GLX3" s="40"/>
      <c r="GLY3" s="40"/>
      <c r="GLZ3" s="40"/>
      <c r="GMA3" s="40"/>
      <c r="GMB3" s="40"/>
      <c r="GMC3" s="40"/>
      <c r="GMD3" s="40"/>
      <c r="GME3" s="40"/>
      <c r="GMF3" s="40"/>
      <c r="GMG3" s="40"/>
      <c r="GMH3" s="40"/>
      <c r="GMI3" s="40"/>
      <c r="GMJ3" s="40"/>
      <c r="GMK3" s="40"/>
      <c r="GML3" s="40"/>
      <c r="GMM3" s="40"/>
      <c r="GMN3" s="40"/>
      <c r="GMO3" s="40"/>
      <c r="GMP3" s="40"/>
      <c r="GMQ3" s="40"/>
      <c r="GMR3" s="40"/>
      <c r="GMS3" s="40"/>
      <c r="GMT3" s="40"/>
      <c r="GMU3" s="40"/>
      <c r="GMV3" s="40"/>
      <c r="GMW3" s="40"/>
      <c r="GMX3" s="40"/>
      <c r="GMY3" s="40"/>
      <c r="GMZ3" s="40"/>
      <c r="GNA3" s="40"/>
      <c r="GNB3" s="40"/>
      <c r="GNC3" s="40"/>
      <c r="GND3" s="40"/>
      <c r="GNE3" s="40"/>
      <c r="GNF3" s="40"/>
      <c r="GNG3" s="40"/>
      <c r="GNH3" s="40"/>
      <c r="GNI3" s="40"/>
      <c r="GNJ3" s="40"/>
      <c r="GNK3" s="40"/>
      <c r="GNL3" s="40"/>
      <c r="GNM3" s="40"/>
      <c r="GNN3" s="40"/>
      <c r="GNO3" s="40"/>
      <c r="GNP3" s="40"/>
      <c r="GNQ3" s="40"/>
      <c r="GNR3" s="40"/>
      <c r="GNS3" s="40"/>
      <c r="GNT3" s="40"/>
      <c r="GNU3" s="40"/>
      <c r="GNV3" s="40"/>
      <c r="GNW3" s="40"/>
      <c r="GNX3" s="40"/>
      <c r="GNY3" s="40"/>
      <c r="GNZ3" s="40"/>
      <c r="GOA3" s="40"/>
      <c r="GOB3" s="40"/>
      <c r="GOC3" s="40"/>
      <c r="GOD3" s="40"/>
      <c r="GOE3" s="40"/>
      <c r="GOF3" s="40"/>
      <c r="GOG3" s="40"/>
      <c r="GOH3" s="40"/>
      <c r="GOI3" s="40"/>
      <c r="GOJ3" s="40"/>
      <c r="GOK3" s="40"/>
      <c r="GOL3" s="40"/>
      <c r="GOM3" s="40"/>
      <c r="GON3" s="40"/>
      <c r="GOO3" s="40"/>
      <c r="GOP3" s="40"/>
      <c r="GOQ3" s="40"/>
      <c r="GOR3" s="40"/>
      <c r="GOS3" s="40"/>
      <c r="GOT3" s="40"/>
      <c r="GOU3" s="40"/>
      <c r="GOV3" s="40"/>
      <c r="GOW3" s="40"/>
      <c r="GOX3" s="40"/>
      <c r="GOY3" s="40"/>
      <c r="GOZ3" s="40"/>
      <c r="GPA3" s="40"/>
      <c r="GPB3" s="40"/>
      <c r="GPC3" s="40"/>
      <c r="GPD3" s="40"/>
      <c r="GPE3" s="40"/>
      <c r="GPF3" s="40"/>
      <c r="GPG3" s="40"/>
      <c r="GPH3" s="40"/>
      <c r="GPI3" s="40"/>
      <c r="GPJ3" s="40"/>
      <c r="GPK3" s="40"/>
      <c r="GPL3" s="40"/>
      <c r="GPM3" s="40"/>
      <c r="GPN3" s="40"/>
      <c r="GPO3" s="40"/>
      <c r="GPP3" s="40"/>
      <c r="GPQ3" s="40"/>
      <c r="GPR3" s="40"/>
      <c r="GPS3" s="40"/>
      <c r="GPT3" s="40"/>
      <c r="GPU3" s="40"/>
      <c r="GPV3" s="40"/>
      <c r="GPW3" s="40"/>
      <c r="GPX3" s="40"/>
      <c r="GPY3" s="40"/>
      <c r="GPZ3" s="40"/>
      <c r="GQA3" s="40"/>
      <c r="GQB3" s="40"/>
      <c r="GQC3" s="40"/>
      <c r="GQD3" s="40"/>
      <c r="GQE3" s="40"/>
      <c r="GQF3" s="40"/>
      <c r="GQG3" s="40"/>
      <c r="GQH3" s="40"/>
      <c r="GQI3" s="40"/>
      <c r="GQJ3" s="40"/>
      <c r="GQK3" s="40"/>
      <c r="GQL3" s="40"/>
      <c r="GQM3" s="40"/>
      <c r="GQN3" s="40"/>
      <c r="GQO3" s="40"/>
      <c r="GQP3" s="40"/>
      <c r="GQQ3" s="40"/>
      <c r="GQR3" s="40"/>
      <c r="GQS3" s="40"/>
      <c r="GQT3" s="40"/>
      <c r="GQU3" s="40"/>
      <c r="GQV3" s="40"/>
      <c r="GQW3" s="40"/>
      <c r="GQX3" s="40"/>
      <c r="GQY3" s="40"/>
      <c r="GQZ3" s="40"/>
      <c r="GRA3" s="40"/>
      <c r="GRB3" s="40"/>
      <c r="GRC3" s="40"/>
      <c r="GRD3" s="40"/>
      <c r="GRE3" s="40"/>
      <c r="GRF3" s="40"/>
      <c r="GRG3" s="40"/>
      <c r="GRH3" s="40"/>
      <c r="GRI3" s="40"/>
      <c r="GRJ3" s="40"/>
      <c r="GRK3" s="40"/>
      <c r="GRL3" s="40"/>
      <c r="GRM3" s="40"/>
      <c r="GRN3" s="40"/>
      <c r="GRO3" s="40"/>
      <c r="GRP3" s="40"/>
      <c r="GRQ3" s="40"/>
      <c r="GRR3" s="40"/>
      <c r="GRS3" s="40"/>
      <c r="GRT3" s="40"/>
      <c r="GRU3" s="40"/>
      <c r="GRV3" s="40"/>
      <c r="GRW3" s="40"/>
      <c r="GRX3" s="40"/>
      <c r="GRY3" s="40"/>
      <c r="GRZ3" s="40"/>
      <c r="GSA3" s="40"/>
      <c r="GSB3" s="40"/>
      <c r="GSC3" s="40"/>
      <c r="GSD3" s="40"/>
      <c r="GSE3" s="40"/>
      <c r="GSF3" s="40"/>
      <c r="GSG3" s="40"/>
      <c r="GSH3" s="40"/>
      <c r="GSI3" s="40"/>
      <c r="GSJ3" s="40"/>
      <c r="GSK3" s="40"/>
      <c r="GSL3" s="40"/>
      <c r="GSM3" s="40"/>
      <c r="GSN3" s="40"/>
      <c r="GSO3" s="40"/>
      <c r="GSP3" s="40"/>
      <c r="GSQ3" s="40"/>
      <c r="GSR3" s="40"/>
      <c r="GSS3" s="40"/>
      <c r="GST3" s="40"/>
      <c r="GSU3" s="40"/>
      <c r="GSV3" s="40"/>
      <c r="GSW3" s="40"/>
      <c r="GSX3" s="40"/>
      <c r="GSY3" s="40"/>
      <c r="GSZ3" s="40"/>
      <c r="GTA3" s="40"/>
      <c r="GTB3" s="40"/>
      <c r="GTC3" s="40"/>
      <c r="GTD3" s="40"/>
      <c r="GTE3" s="40"/>
      <c r="GTF3" s="40"/>
      <c r="GTG3" s="40"/>
      <c r="GTH3" s="40"/>
      <c r="GTI3" s="40"/>
      <c r="GTJ3" s="40"/>
      <c r="GTK3" s="40"/>
      <c r="GTL3" s="40"/>
      <c r="GTM3" s="40"/>
      <c r="GTN3" s="40"/>
      <c r="GTO3" s="40"/>
      <c r="GTP3" s="40"/>
      <c r="GTQ3" s="40"/>
      <c r="GTR3" s="40"/>
      <c r="GTS3" s="40"/>
      <c r="GTT3" s="40"/>
      <c r="GTU3" s="40"/>
      <c r="GTV3" s="40"/>
      <c r="GTW3" s="40"/>
      <c r="GTX3" s="40"/>
      <c r="GTY3" s="40"/>
      <c r="GTZ3" s="40"/>
      <c r="GUA3" s="40"/>
      <c r="GUB3" s="40"/>
      <c r="GUC3" s="40"/>
      <c r="GUD3" s="40"/>
      <c r="GUE3" s="40"/>
      <c r="GUF3" s="40"/>
      <c r="GUG3" s="40"/>
      <c r="GUH3" s="40"/>
      <c r="GUI3" s="40"/>
      <c r="GUJ3" s="40"/>
      <c r="GUK3" s="40"/>
      <c r="GUL3" s="40"/>
      <c r="GUM3" s="40"/>
      <c r="GUN3" s="40"/>
      <c r="GUO3" s="40"/>
      <c r="GUP3" s="40"/>
      <c r="GUQ3" s="40"/>
      <c r="GUR3" s="40"/>
      <c r="GUS3" s="40"/>
      <c r="GUT3" s="40"/>
      <c r="GUU3" s="40"/>
      <c r="GUV3" s="40"/>
      <c r="GUW3" s="40"/>
      <c r="GUX3" s="40"/>
      <c r="GUY3" s="40"/>
      <c r="GUZ3" s="40"/>
      <c r="GVA3" s="40"/>
      <c r="GVB3" s="40"/>
      <c r="GVC3" s="40"/>
      <c r="GVD3" s="40"/>
      <c r="GVE3" s="40"/>
      <c r="GVF3" s="40"/>
      <c r="GVG3" s="40"/>
      <c r="GVH3" s="40"/>
      <c r="GVI3" s="40"/>
      <c r="GVJ3" s="40"/>
      <c r="GVK3" s="40"/>
      <c r="GVL3" s="40"/>
      <c r="GVM3" s="40"/>
      <c r="GVN3" s="40"/>
      <c r="GVO3" s="40"/>
      <c r="GVP3" s="40"/>
      <c r="GVQ3" s="40"/>
      <c r="GVR3" s="40"/>
      <c r="GVS3" s="40"/>
      <c r="GVT3" s="40"/>
      <c r="GVU3" s="40"/>
      <c r="GVV3" s="40"/>
      <c r="GVW3" s="40"/>
      <c r="GVX3" s="40"/>
      <c r="GVY3" s="40"/>
      <c r="GVZ3" s="40"/>
      <c r="GWA3" s="40"/>
      <c r="GWB3" s="40"/>
      <c r="GWC3" s="40"/>
      <c r="GWD3" s="40"/>
      <c r="GWE3" s="40"/>
      <c r="GWF3" s="40"/>
      <c r="GWG3" s="40"/>
      <c r="GWH3" s="40"/>
      <c r="GWI3" s="40"/>
      <c r="GWJ3" s="40"/>
      <c r="GWK3" s="40"/>
      <c r="GWL3" s="40"/>
      <c r="GWM3" s="40"/>
      <c r="GWN3" s="40"/>
      <c r="GWO3" s="40"/>
      <c r="GWP3" s="40"/>
      <c r="GWQ3" s="40"/>
      <c r="GWR3" s="40"/>
      <c r="GWS3" s="40"/>
      <c r="GWT3" s="40"/>
      <c r="GWU3" s="40"/>
      <c r="GWV3" s="40"/>
      <c r="GWW3" s="40"/>
      <c r="GWX3" s="40"/>
      <c r="GWY3" s="40"/>
      <c r="GWZ3" s="40"/>
      <c r="GXA3" s="40"/>
      <c r="GXB3" s="40"/>
      <c r="GXC3" s="40"/>
      <c r="GXD3" s="40"/>
      <c r="GXE3" s="40"/>
      <c r="GXF3" s="40"/>
      <c r="GXG3" s="40"/>
      <c r="GXH3" s="40"/>
      <c r="GXI3" s="40"/>
      <c r="GXJ3" s="40"/>
      <c r="GXK3" s="40"/>
      <c r="GXL3" s="40"/>
      <c r="GXM3" s="40"/>
      <c r="GXN3" s="40"/>
      <c r="GXO3" s="40"/>
      <c r="GXP3" s="40"/>
      <c r="GXQ3" s="40"/>
      <c r="GXR3" s="40"/>
      <c r="GXS3" s="40"/>
      <c r="GXT3" s="40"/>
      <c r="GXU3" s="40"/>
      <c r="GXV3" s="40"/>
      <c r="GXW3" s="40"/>
      <c r="GXX3" s="40"/>
      <c r="GXY3" s="40"/>
      <c r="GXZ3" s="40"/>
      <c r="GYA3" s="40"/>
      <c r="GYB3" s="40"/>
      <c r="GYC3" s="40"/>
      <c r="GYD3" s="40"/>
      <c r="GYE3" s="40"/>
      <c r="GYF3" s="40"/>
      <c r="GYG3" s="40"/>
      <c r="GYH3" s="40"/>
      <c r="GYI3" s="40"/>
      <c r="GYJ3" s="40"/>
      <c r="GYK3" s="40"/>
      <c r="GYL3" s="40"/>
      <c r="GYM3" s="40"/>
      <c r="GYN3" s="40"/>
      <c r="GYO3" s="40"/>
      <c r="GYP3" s="40"/>
      <c r="GYQ3" s="40"/>
      <c r="GYR3" s="40"/>
      <c r="GYS3" s="40"/>
      <c r="GYT3" s="40"/>
      <c r="GYU3" s="40"/>
      <c r="GYV3" s="40"/>
      <c r="GYW3" s="40"/>
      <c r="GYX3" s="40"/>
      <c r="GYY3" s="40"/>
      <c r="GYZ3" s="40"/>
      <c r="GZA3" s="40"/>
      <c r="GZB3" s="40"/>
      <c r="GZC3" s="40"/>
      <c r="GZD3" s="40"/>
      <c r="GZE3" s="40"/>
      <c r="GZF3" s="40"/>
      <c r="GZG3" s="40"/>
      <c r="GZH3" s="40"/>
      <c r="GZI3" s="40"/>
      <c r="GZJ3" s="40"/>
      <c r="GZK3" s="40"/>
      <c r="GZL3" s="40"/>
      <c r="GZM3" s="40"/>
      <c r="GZN3" s="40"/>
      <c r="GZO3" s="40"/>
      <c r="GZP3" s="40"/>
      <c r="GZQ3" s="40"/>
      <c r="GZR3" s="40"/>
      <c r="GZS3" s="40"/>
      <c r="GZT3" s="40"/>
      <c r="GZU3" s="40"/>
      <c r="GZV3" s="40"/>
      <c r="GZW3" s="40"/>
      <c r="GZX3" s="40"/>
      <c r="GZY3" s="40"/>
      <c r="GZZ3" s="40"/>
      <c r="HAA3" s="40"/>
      <c r="HAB3" s="40"/>
      <c r="HAC3" s="40"/>
      <c r="HAD3" s="40"/>
      <c r="HAE3" s="40"/>
      <c r="HAF3" s="40"/>
      <c r="HAG3" s="40"/>
      <c r="HAH3" s="40"/>
      <c r="HAI3" s="40"/>
      <c r="HAJ3" s="40"/>
      <c r="HAK3" s="40"/>
      <c r="HAL3" s="40"/>
      <c r="HAM3" s="40"/>
      <c r="HAN3" s="40"/>
      <c r="HAO3" s="40"/>
      <c r="HAP3" s="40"/>
      <c r="HAQ3" s="40"/>
      <c r="HAR3" s="40"/>
      <c r="HAS3" s="40"/>
      <c r="HAT3" s="40"/>
      <c r="HAU3" s="40"/>
      <c r="HAV3" s="40"/>
      <c r="HAW3" s="40"/>
      <c r="HAX3" s="40"/>
      <c r="HAY3" s="40"/>
      <c r="HAZ3" s="40"/>
      <c r="HBA3" s="40"/>
      <c r="HBB3" s="40"/>
      <c r="HBC3" s="40"/>
      <c r="HBD3" s="40"/>
      <c r="HBE3" s="40"/>
      <c r="HBF3" s="40"/>
      <c r="HBG3" s="40"/>
      <c r="HBH3" s="40"/>
      <c r="HBI3" s="40"/>
      <c r="HBJ3" s="40"/>
      <c r="HBK3" s="40"/>
      <c r="HBL3" s="40"/>
      <c r="HBM3" s="40"/>
      <c r="HBN3" s="40"/>
      <c r="HBO3" s="40"/>
      <c r="HBP3" s="40"/>
      <c r="HBQ3" s="40"/>
      <c r="HBR3" s="40"/>
      <c r="HBS3" s="40"/>
      <c r="HBT3" s="40"/>
      <c r="HBU3" s="40"/>
      <c r="HBV3" s="40"/>
      <c r="HBW3" s="40"/>
      <c r="HBX3" s="40"/>
      <c r="HBY3" s="40"/>
      <c r="HBZ3" s="40"/>
      <c r="HCA3" s="40"/>
      <c r="HCB3" s="40"/>
      <c r="HCC3" s="40"/>
      <c r="HCD3" s="40"/>
      <c r="HCE3" s="40"/>
      <c r="HCF3" s="40"/>
      <c r="HCG3" s="40"/>
      <c r="HCH3" s="40"/>
      <c r="HCI3" s="40"/>
      <c r="HCJ3" s="40"/>
      <c r="HCK3" s="40"/>
      <c r="HCL3" s="40"/>
      <c r="HCM3" s="40"/>
      <c r="HCN3" s="40"/>
      <c r="HCO3" s="40"/>
      <c r="HCP3" s="40"/>
      <c r="HCQ3" s="40"/>
      <c r="HCR3" s="40"/>
      <c r="HCS3" s="40"/>
      <c r="HCT3" s="40"/>
      <c r="HCU3" s="40"/>
      <c r="HCV3" s="40"/>
      <c r="HCW3" s="40"/>
      <c r="HCX3" s="40"/>
      <c r="HCY3" s="40"/>
      <c r="HCZ3" s="40"/>
      <c r="HDA3" s="40"/>
      <c r="HDB3" s="40"/>
      <c r="HDC3" s="40"/>
      <c r="HDD3" s="40"/>
      <c r="HDE3" s="40"/>
      <c r="HDF3" s="40"/>
      <c r="HDG3" s="40"/>
      <c r="HDH3" s="40"/>
      <c r="HDI3" s="40"/>
      <c r="HDJ3" s="40"/>
      <c r="HDK3" s="40"/>
      <c r="HDL3" s="40"/>
      <c r="HDM3" s="40"/>
      <c r="HDN3" s="40"/>
      <c r="HDO3" s="40"/>
      <c r="HDP3" s="40"/>
      <c r="HDQ3" s="40"/>
      <c r="HDR3" s="40"/>
      <c r="HDS3" s="40"/>
      <c r="HDT3" s="40"/>
      <c r="HDU3" s="40"/>
      <c r="HDV3" s="40"/>
      <c r="HDW3" s="40"/>
      <c r="HDX3" s="40"/>
      <c r="HDY3" s="40"/>
      <c r="HDZ3" s="40"/>
      <c r="HEA3" s="40"/>
      <c r="HEB3" s="40"/>
      <c r="HEC3" s="40"/>
      <c r="HED3" s="40"/>
      <c r="HEE3" s="40"/>
      <c r="HEF3" s="40"/>
      <c r="HEG3" s="40"/>
      <c r="HEH3" s="40"/>
      <c r="HEI3" s="40"/>
      <c r="HEJ3" s="40"/>
      <c r="HEK3" s="40"/>
      <c r="HEL3" s="40"/>
      <c r="HEM3" s="40"/>
      <c r="HEN3" s="40"/>
      <c r="HEO3" s="40"/>
      <c r="HEP3" s="40"/>
      <c r="HEQ3" s="40"/>
      <c r="HER3" s="40"/>
      <c r="HES3" s="40"/>
      <c r="HET3" s="40"/>
      <c r="HEU3" s="40"/>
      <c r="HEV3" s="40"/>
      <c r="HEW3" s="40"/>
      <c r="HEX3" s="40"/>
      <c r="HEY3" s="40"/>
      <c r="HEZ3" s="40"/>
      <c r="HFA3" s="40"/>
      <c r="HFB3" s="40"/>
      <c r="HFC3" s="40"/>
      <c r="HFD3" s="40"/>
      <c r="HFE3" s="40"/>
      <c r="HFF3" s="40"/>
      <c r="HFG3" s="40"/>
      <c r="HFH3" s="40"/>
      <c r="HFI3" s="40"/>
      <c r="HFJ3" s="40"/>
      <c r="HFK3" s="40"/>
      <c r="HFL3" s="40"/>
      <c r="HFM3" s="40"/>
      <c r="HFN3" s="40"/>
      <c r="HFO3" s="40"/>
      <c r="HFP3" s="40"/>
      <c r="HFQ3" s="40"/>
      <c r="HFR3" s="40"/>
      <c r="HFS3" s="40"/>
      <c r="HFT3" s="40"/>
      <c r="HFU3" s="40"/>
      <c r="HFV3" s="40"/>
      <c r="HFW3" s="40"/>
      <c r="HFX3" s="40"/>
      <c r="HFY3" s="40"/>
      <c r="HFZ3" s="40"/>
      <c r="HGA3" s="40"/>
      <c r="HGB3" s="40"/>
      <c r="HGC3" s="40"/>
      <c r="HGD3" s="40"/>
      <c r="HGE3" s="40"/>
      <c r="HGF3" s="40"/>
      <c r="HGG3" s="40"/>
      <c r="HGH3" s="40"/>
      <c r="HGI3" s="40"/>
      <c r="HGJ3" s="40"/>
      <c r="HGK3" s="40"/>
      <c r="HGL3" s="40"/>
      <c r="HGM3" s="40"/>
      <c r="HGN3" s="40"/>
      <c r="HGO3" s="40"/>
      <c r="HGP3" s="40"/>
      <c r="HGQ3" s="40"/>
      <c r="HGR3" s="40"/>
      <c r="HGS3" s="40"/>
      <c r="HGT3" s="40"/>
      <c r="HGU3" s="40"/>
      <c r="HGV3" s="40"/>
      <c r="HGW3" s="40"/>
      <c r="HGX3" s="40"/>
      <c r="HGY3" s="40"/>
      <c r="HGZ3" s="40"/>
      <c r="HHA3" s="40"/>
      <c r="HHB3" s="40"/>
      <c r="HHC3" s="40"/>
      <c r="HHD3" s="40"/>
      <c r="HHE3" s="40"/>
      <c r="HHF3" s="40"/>
      <c r="HHG3" s="40"/>
      <c r="HHH3" s="40"/>
      <c r="HHI3" s="40"/>
      <c r="HHJ3" s="40"/>
      <c r="HHK3" s="40"/>
      <c r="HHL3" s="40"/>
      <c r="HHM3" s="40"/>
      <c r="HHN3" s="40"/>
      <c r="HHO3" s="40"/>
      <c r="HHP3" s="40"/>
      <c r="HHQ3" s="40"/>
      <c r="HHR3" s="40"/>
      <c r="HHS3" s="40"/>
      <c r="HHT3" s="40"/>
      <c r="HHU3" s="40"/>
      <c r="HHV3" s="40"/>
      <c r="HHW3" s="40"/>
      <c r="HHX3" s="40"/>
      <c r="HHY3" s="40"/>
      <c r="HHZ3" s="40"/>
      <c r="HIA3" s="40"/>
      <c r="HIB3" s="40"/>
      <c r="HIC3" s="40"/>
      <c r="HID3" s="40"/>
      <c r="HIE3" s="40"/>
      <c r="HIF3" s="40"/>
      <c r="HIG3" s="40"/>
      <c r="HIH3" s="40"/>
      <c r="HII3" s="40"/>
      <c r="HIJ3" s="40"/>
      <c r="HIK3" s="40"/>
      <c r="HIL3" s="40"/>
      <c r="HIM3" s="40"/>
      <c r="HIN3" s="40"/>
      <c r="HIO3" s="40"/>
      <c r="HIP3" s="40"/>
      <c r="HIQ3" s="40"/>
      <c r="HIR3" s="40"/>
      <c r="HIS3" s="40"/>
      <c r="HIT3" s="40"/>
      <c r="HIU3" s="40"/>
      <c r="HIV3" s="40"/>
      <c r="HIW3" s="40"/>
      <c r="HIX3" s="40"/>
      <c r="HIY3" s="40"/>
      <c r="HIZ3" s="40"/>
      <c r="HJA3" s="40"/>
      <c r="HJB3" s="40"/>
      <c r="HJC3" s="40"/>
      <c r="HJD3" s="40"/>
      <c r="HJE3" s="40"/>
      <c r="HJF3" s="40"/>
      <c r="HJG3" s="40"/>
      <c r="HJH3" s="40"/>
      <c r="HJI3" s="40"/>
      <c r="HJJ3" s="40"/>
      <c r="HJK3" s="40"/>
      <c r="HJL3" s="40"/>
      <c r="HJM3" s="40"/>
      <c r="HJN3" s="40"/>
      <c r="HJO3" s="40"/>
      <c r="HJP3" s="40"/>
      <c r="HJQ3" s="40"/>
      <c r="HJR3" s="40"/>
      <c r="HJS3" s="40"/>
      <c r="HJT3" s="40"/>
      <c r="HJU3" s="40"/>
      <c r="HJV3" s="40"/>
      <c r="HJW3" s="40"/>
      <c r="HJX3" s="40"/>
      <c r="HJY3" s="40"/>
      <c r="HJZ3" s="40"/>
      <c r="HKA3" s="40"/>
      <c r="HKB3" s="40"/>
      <c r="HKC3" s="40"/>
      <c r="HKD3" s="40"/>
      <c r="HKE3" s="40"/>
      <c r="HKF3" s="40"/>
      <c r="HKG3" s="40"/>
      <c r="HKH3" s="40"/>
      <c r="HKI3" s="40"/>
      <c r="HKJ3" s="40"/>
      <c r="HKK3" s="40"/>
      <c r="HKL3" s="40"/>
      <c r="HKM3" s="40"/>
      <c r="HKN3" s="40"/>
      <c r="HKO3" s="40"/>
      <c r="HKP3" s="40"/>
      <c r="HKQ3" s="40"/>
      <c r="HKR3" s="40"/>
      <c r="HKS3" s="40"/>
      <c r="HKT3" s="40"/>
      <c r="HKU3" s="40"/>
      <c r="HKV3" s="40"/>
      <c r="HKW3" s="40"/>
      <c r="HKX3" s="40"/>
      <c r="HKY3" s="40"/>
      <c r="HKZ3" s="40"/>
      <c r="HLA3" s="40"/>
      <c r="HLB3" s="40"/>
      <c r="HLC3" s="40"/>
      <c r="HLD3" s="40"/>
      <c r="HLE3" s="40"/>
      <c r="HLF3" s="40"/>
      <c r="HLG3" s="40"/>
      <c r="HLH3" s="40"/>
      <c r="HLI3" s="40"/>
      <c r="HLJ3" s="40"/>
      <c r="HLK3" s="40"/>
      <c r="HLL3" s="40"/>
      <c r="HLM3" s="40"/>
      <c r="HLN3" s="40"/>
      <c r="HLO3" s="40"/>
      <c r="HLP3" s="40"/>
      <c r="HLQ3" s="40"/>
      <c r="HLR3" s="40"/>
      <c r="HLS3" s="40"/>
      <c r="HLT3" s="40"/>
      <c r="HLU3" s="40"/>
      <c r="HLV3" s="40"/>
      <c r="HLW3" s="40"/>
      <c r="HLX3" s="40"/>
      <c r="HLY3" s="40"/>
      <c r="HLZ3" s="40"/>
      <c r="HMA3" s="40"/>
      <c r="HMB3" s="40"/>
      <c r="HMC3" s="40"/>
      <c r="HMD3" s="40"/>
      <c r="HME3" s="40"/>
      <c r="HMF3" s="40"/>
      <c r="HMG3" s="40"/>
      <c r="HMH3" s="40"/>
      <c r="HMI3" s="40"/>
      <c r="HMJ3" s="40"/>
      <c r="HMK3" s="40"/>
      <c r="HML3" s="40"/>
      <c r="HMM3" s="40"/>
      <c r="HMN3" s="40"/>
      <c r="HMO3" s="40"/>
      <c r="HMP3" s="40"/>
      <c r="HMQ3" s="40"/>
      <c r="HMR3" s="40"/>
      <c r="HMS3" s="40"/>
      <c r="HMT3" s="40"/>
      <c r="HMU3" s="40"/>
      <c r="HMV3" s="40"/>
      <c r="HMW3" s="40"/>
      <c r="HMX3" s="40"/>
      <c r="HMY3" s="40"/>
      <c r="HMZ3" s="40"/>
      <c r="HNA3" s="40"/>
      <c r="HNB3" s="40"/>
      <c r="HNC3" s="40"/>
      <c r="HND3" s="40"/>
      <c r="HNE3" s="40"/>
      <c r="HNF3" s="40"/>
      <c r="HNG3" s="40"/>
      <c r="HNH3" s="40"/>
      <c r="HNI3" s="40"/>
      <c r="HNJ3" s="40"/>
      <c r="HNK3" s="40"/>
      <c r="HNL3" s="40"/>
      <c r="HNM3" s="40"/>
      <c r="HNN3" s="40"/>
      <c r="HNO3" s="40"/>
      <c r="HNP3" s="40"/>
      <c r="HNQ3" s="40"/>
      <c r="HNR3" s="40"/>
      <c r="HNS3" s="40"/>
      <c r="HNT3" s="40"/>
      <c r="HNU3" s="40"/>
      <c r="HNV3" s="40"/>
      <c r="HNW3" s="40"/>
      <c r="HNX3" s="40"/>
      <c r="HNY3" s="40"/>
      <c r="HNZ3" s="40"/>
      <c r="HOA3" s="40"/>
      <c r="HOB3" s="40"/>
      <c r="HOC3" s="40"/>
      <c r="HOD3" s="40"/>
      <c r="HOE3" s="40"/>
      <c r="HOF3" s="40"/>
      <c r="HOG3" s="40"/>
      <c r="HOH3" s="40"/>
      <c r="HOI3" s="40"/>
      <c r="HOJ3" s="40"/>
      <c r="HOK3" s="40"/>
      <c r="HOL3" s="40"/>
      <c r="HOM3" s="40"/>
      <c r="HON3" s="40"/>
      <c r="HOO3" s="40"/>
      <c r="HOP3" s="40"/>
      <c r="HOQ3" s="40"/>
      <c r="HOR3" s="40"/>
      <c r="HOS3" s="40"/>
      <c r="HOT3" s="40"/>
      <c r="HOU3" s="40"/>
      <c r="HOV3" s="40"/>
      <c r="HOW3" s="40"/>
      <c r="HOX3" s="40"/>
      <c r="HOY3" s="40"/>
      <c r="HOZ3" s="40"/>
      <c r="HPA3" s="40"/>
      <c r="HPB3" s="40"/>
      <c r="HPC3" s="40"/>
      <c r="HPD3" s="40"/>
      <c r="HPE3" s="40"/>
      <c r="HPF3" s="40"/>
      <c r="HPG3" s="40"/>
      <c r="HPH3" s="40"/>
      <c r="HPI3" s="40"/>
      <c r="HPJ3" s="40"/>
      <c r="HPK3" s="40"/>
      <c r="HPL3" s="40"/>
      <c r="HPM3" s="40"/>
      <c r="HPN3" s="40"/>
      <c r="HPO3" s="40"/>
      <c r="HPP3" s="40"/>
      <c r="HPQ3" s="40"/>
      <c r="HPR3" s="40"/>
      <c r="HPS3" s="40"/>
      <c r="HPT3" s="40"/>
      <c r="HPU3" s="40"/>
      <c r="HPV3" s="40"/>
      <c r="HPW3" s="40"/>
      <c r="HPX3" s="40"/>
      <c r="HPY3" s="40"/>
      <c r="HPZ3" s="40"/>
      <c r="HQA3" s="40"/>
      <c r="HQB3" s="40"/>
      <c r="HQC3" s="40"/>
      <c r="HQD3" s="40"/>
      <c r="HQE3" s="40"/>
      <c r="HQF3" s="40"/>
      <c r="HQG3" s="40"/>
      <c r="HQH3" s="40"/>
      <c r="HQI3" s="40"/>
      <c r="HQJ3" s="40"/>
      <c r="HQK3" s="40"/>
      <c r="HQL3" s="40"/>
      <c r="HQM3" s="40"/>
      <c r="HQN3" s="40"/>
      <c r="HQO3" s="40"/>
      <c r="HQP3" s="40"/>
      <c r="HQQ3" s="40"/>
      <c r="HQR3" s="40"/>
      <c r="HQS3" s="40"/>
      <c r="HQT3" s="40"/>
      <c r="HQU3" s="40"/>
      <c r="HQV3" s="40"/>
      <c r="HQW3" s="40"/>
      <c r="HQX3" s="40"/>
      <c r="HQY3" s="40"/>
      <c r="HQZ3" s="40"/>
      <c r="HRA3" s="40"/>
      <c r="HRB3" s="40"/>
      <c r="HRC3" s="40"/>
      <c r="HRD3" s="40"/>
      <c r="HRE3" s="40"/>
      <c r="HRF3" s="40"/>
      <c r="HRG3" s="40"/>
      <c r="HRH3" s="40"/>
      <c r="HRI3" s="40"/>
      <c r="HRJ3" s="40"/>
      <c r="HRK3" s="40"/>
      <c r="HRL3" s="40"/>
      <c r="HRM3" s="40"/>
      <c r="HRN3" s="40"/>
      <c r="HRO3" s="40"/>
      <c r="HRP3" s="40"/>
      <c r="HRQ3" s="40"/>
      <c r="HRR3" s="40"/>
      <c r="HRS3" s="40"/>
      <c r="HRT3" s="40"/>
      <c r="HRU3" s="40"/>
      <c r="HRV3" s="40"/>
      <c r="HRW3" s="40"/>
      <c r="HRX3" s="40"/>
      <c r="HRY3" s="40"/>
      <c r="HRZ3" s="40"/>
      <c r="HSA3" s="40"/>
      <c r="HSB3" s="40"/>
      <c r="HSC3" s="40"/>
      <c r="HSD3" s="40"/>
      <c r="HSE3" s="40"/>
      <c r="HSF3" s="40"/>
      <c r="HSG3" s="40"/>
      <c r="HSH3" s="40"/>
      <c r="HSI3" s="40"/>
      <c r="HSJ3" s="40"/>
      <c r="HSK3" s="40"/>
      <c r="HSL3" s="40"/>
      <c r="HSM3" s="40"/>
      <c r="HSN3" s="40"/>
      <c r="HSO3" s="40"/>
      <c r="HSP3" s="40"/>
      <c r="HSQ3" s="40"/>
      <c r="HSR3" s="40"/>
      <c r="HSS3" s="40"/>
      <c r="HST3" s="40"/>
      <c r="HSU3" s="40"/>
      <c r="HSV3" s="40"/>
      <c r="HSW3" s="40"/>
      <c r="HSX3" s="40"/>
      <c r="HSY3" s="40"/>
      <c r="HSZ3" s="40"/>
      <c r="HTA3" s="40"/>
      <c r="HTB3" s="40"/>
      <c r="HTC3" s="40"/>
      <c r="HTD3" s="40"/>
      <c r="HTE3" s="40"/>
      <c r="HTF3" s="40"/>
      <c r="HTG3" s="40"/>
      <c r="HTH3" s="40"/>
      <c r="HTI3" s="40"/>
      <c r="HTJ3" s="40"/>
      <c r="HTK3" s="40"/>
      <c r="HTL3" s="40"/>
      <c r="HTM3" s="40"/>
      <c r="HTN3" s="40"/>
      <c r="HTO3" s="40"/>
      <c r="HTP3" s="40"/>
      <c r="HTQ3" s="40"/>
      <c r="HTR3" s="40"/>
      <c r="HTS3" s="40"/>
      <c r="HTT3" s="40"/>
      <c r="HTU3" s="40"/>
      <c r="HTV3" s="40"/>
      <c r="HTW3" s="40"/>
      <c r="HTX3" s="40"/>
      <c r="HTY3" s="40"/>
      <c r="HTZ3" s="40"/>
      <c r="HUA3" s="40"/>
      <c r="HUB3" s="40"/>
      <c r="HUC3" s="40"/>
      <c r="HUD3" s="40"/>
      <c r="HUE3" s="40"/>
      <c r="HUF3" s="40"/>
      <c r="HUG3" s="40"/>
      <c r="HUH3" s="40"/>
      <c r="HUI3" s="40"/>
      <c r="HUJ3" s="40"/>
      <c r="HUK3" s="40"/>
      <c r="HUL3" s="40"/>
      <c r="HUM3" s="40"/>
      <c r="HUN3" s="40"/>
      <c r="HUO3" s="40"/>
      <c r="HUP3" s="40"/>
      <c r="HUQ3" s="40"/>
      <c r="HUR3" s="40"/>
      <c r="HUS3" s="40"/>
      <c r="HUT3" s="40"/>
      <c r="HUU3" s="40"/>
      <c r="HUV3" s="40"/>
      <c r="HUW3" s="40"/>
      <c r="HUX3" s="40"/>
      <c r="HUY3" s="40"/>
      <c r="HUZ3" s="40"/>
      <c r="HVA3" s="40"/>
      <c r="HVB3" s="40"/>
      <c r="HVC3" s="40"/>
      <c r="HVD3" s="40"/>
      <c r="HVE3" s="40"/>
      <c r="HVF3" s="40"/>
      <c r="HVG3" s="40"/>
      <c r="HVH3" s="40"/>
      <c r="HVI3" s="40"/>
      <c r="HVJ3" s="40"/>
      <c r="HVK3" s="40"/>
      <c r="HVL3" s="40"/>
      <c r="HVM3" s="40"/>
      <c r="HVN3" s="40"/>
      <c r="HVO3" s="40"/>
      <c r="HVP3" s="40"/>
      <c r="HVQ3" s="40"/>
      <c r="HVR3" s="40"/>
      <c r="HVS3" s="40"/>
      <c r="HVT3" s="40"/>
      <c r="HVU3" s="40"/>
      <c r="HVV3" s="40"/>
      <c r="HVW3" s="40"/>
      <c r="HVX3" s="40"/>
      <c r="HVY3" s="40"/>
      <c r="HVZ3" s="40"/>
      <c r="HWA3" s="40"/>
      <c r="HWB3" s="40"/>
      <c r="HWC3" s="40"/>
      <c r="HWD3" s="40"/>
      <c r="HWE3" s="40"/>
      <c r="HWF3" s="40"/>
      <c r="HWG3" s="40"/>
      <c r="HWH3" s="40"/>
      <c r="HWI3" s="40"/>
      <c r="HWJ3" s="40"/>
      <c r="HWK3" s="40"/>
      <c r="HWL3" s="40"/>
      <c r="HWM3" s="40"/>
      <c r="HWN3" s="40"/>
      <c r="HWO3" s="40"/>
      <c r="HWP3" s="40"/>
      <c r="HWQ3" s="40"/>
      <c r="HWR3" s="40"/>
      <c r="HWS3" s="40"/>
      <c r="HWT3" s="40"/>
      <c r="HWU3" s="40"/>
      <c r="HWV3" s="40"/>
      <c r="HWW3" s="40"/>
      <c r="HWX3" s="40"/>
      <c r="HWY3" s="40"/>
      <c r="HWZ3" s="40"/>
      <c r="HXA3" s="40"/>
      <c r="HXB3" s="40"/>
      <c r="HXC3" s="40"/>
      <c r="HXD3" s="40"/>
      <c r="HXE3" s="40"/>
      <c r="HXF3" s="40"/>
      <c r="HXG3" s="40"/>
      <c r="HXH3" s="40"/>
      <c r="HXI3" s="40"/>
      <c r="HXJ3" s="40"/>
      <c r="HXK3" s="40"/>
      <c r="HXL3" s="40"/>
      <c r="HXM3" s="40"/>
      <c r="HXN3" s="40"/>
      <c r="HXO3" s="40"/>
      <c r="HXP3" s="40"/>
      <c r="HXQ3" s="40"/>
      <c r="HXR3" s="40"/>
      <c r="HXS3" s="40"/>
      <c r="HXT3" s="40"/>
      <c r="HXU3" s="40"/>
      <c r="HXV3" s="40"/>
      <c r="HXW3" s="40"/>
      <c r="HXX3" s="40"/>
      <c r="HXY3" s="40"/>
      <c r="HXZ3" s="40"/>
      <c r="HYA3" s="40"/>
      <c r="HYB3" s="40"/>
      <c r="HYC3" s="40"/>
      <c r="HYD3" s="40"/>
      <c r="HYE3" s="40"/>
      <c r="HYF3" s="40"/>
      <c r="HYG3" s="40"/>
      <c r="HYH3" s="40"/>
      <c r="HYI3" s="40"/>
      <c r="HYJ3" s="40"/>
      <c r="HYK3" s="40"/>
      <c r="HYL3" s="40"/>
      <c r="HYM3" s="40"/>
      <c r="HYN3" s="40"/>
      <c r="HYO3" s="40"/>
      <c r="HYP3" s="40"/>
      <c r="HYQ3" s="40"/>
      <c r="HYR3" s="40"/>
      <c r="HYS3" s="40"/>
      <c r="HYT3" s="40"/>
      <c r="HYU3" s="40"/>
      <c r="HYV3" s="40"/>
      <c r="HYW3" s="40"/>
      <c r="HYX3" s="40"/>
      <c r="HYY3" s="40"/>
      <c r="HYZ3" s="40"/>
      <c r="HZA3" s="40"/>
      <c r="HZB3" s="40"/>
      <c r="HZC3" s="40"/>
      <c r="HZD3" s="40"/>
      <c r="HZE3" s="40"/>
      <c r="HZF3" s="40"/>
      <c r="HZG3" s="40"/>
      <c r="HZH3" s="40"/>
      <c r="HZI3" s="40"/>
      <c r="HZJ3" s="40"/>
      <c r="HZK3" s="40"/>
      <c r="HZL3" s="40"/>
      <c r="HZM3" s="40"/>
      <c r="HZN3" s="40"/>
      <c r="HZO3" s="40"/>
      <c r="HZP3" s="40"/>
      <c r="HZQ3" s="40"/>
      <c r="HZR3" s="40"/>
      <c r="HZS3" s="40"/>
      <c r="HZT3" s="40"/>
      <c r="HZU3" s="40"/>
      <c r="HZV3" s="40"/>
      <c r="HZW3" s="40"/>
      <c r="HZX3" s="40"/>
      <c r="HZY3" s="40"/>
      <c r="HZZ3" s="40"/>
      <c r="IAA3" s="40"/>
      <c r="IAB3" s="40"/>
      <c r="IAC3" s="40"/>
      <c r="IAD3" s="40"/>
      <c r="IAE3" s="40"/>
      <c r="IAF3" s="40"/>
      <c r="IAG3" s="40"/>
      <c r="IAH3" s="40"/>
      <c r="IAI3" s="40"/>
      <c r="IAJ3" s="40"/>
      <c r="IAK3" s="40"/>
      <c r="IAL3" s="40"/>
      <c r="IAM3" s="40"/>
      <c r="IAN3" s="40"/>
      <c r="IAO3" s="40"/>
      <c r="IAP3" s="40"/>
      <c r="IAQ3" s="40"/>
      <c r="IAR3" s="40"/>
      <c r="IAS3" s="40"/>
      <c r="IAT3" s="40"/>
      <c r="IAU3" s="40"/>
      <c r="IAV3" s="40"/>
      <c r="IAW3" s="40"/>
      <c r="IAX3" s="40"/>
      <c r="IAY3" s="40"/>
      <c r="IAZ3" s="40"/>
      <c r="IBA3" s="40"/>
      <c r="IBB3" s="40"/>
      <c r="IBC3" s="40"/>
      <c r="IBD3" s="40"/>
      <c r="IBE3" s="40"/>
      <c r="IBF3" s="40"/>
      <c r="IBG3" s="40"/>
      <c r="IBH3" s="40"/>
      <c r="IBI3" s="40"/>
      <c r="IBJ3" s="40"/>
      <c r="IBK3" s="40"/>
      <c r="IBL3" s="40"/>
      <c r="IBM3" s="40"/>
      <c r="IBN3" s="40"/>
      <c r="IBO3" s="40"/>
      <c r="IBP3" s="40"/>
      <c r="IBQ3" s="40"/>
      <c r="IBR3" s="40"/>
      <c r="IBS3" s="40"/>
      <c r="IBT3" s="40"/>
      <c r="IBU3" s="40"/>
      <c r="IBV3" s="40"/>
      <c r="IBW3" s="40"/>
      <c r="IBX3" s="40"/>
      <c r="IBY3" s="40"/>
      <c r="IBZ3" s="40"/>
      <c r="ICA3" s="40"/>
      <c r="ICB3" s="40"/>
      <c r="ICC3" s="40"/>
      <c r="ICD3" s="40"/>
      <c r="ICE3" s="40"/>
      <c r="ICF3" s="40"/>
      <c r="ICG3" s="40"/>
      <c r="ICH3" s="40"/>
      <c r="ICI3" s="40"/>
      <c r="ICJ3" s="40"/>
      <c r="ICK3" s="40"/>
      <c r="ICL3" s="40"/>
      <c r="ICM3" s="40"/>
      <c r="ICN3" s="40"/>
      <c r="ICO3" s="40"/>
      <c r="ICP3" s="40"/>
      <c r="ICQ3" s="40"/>
      <c r="ICR3" s="40"/>
      <c r="ICS3" s="40"/>
      <c r="ICT3" s="40"/>
      <c r="ICU3" s="40"/>
      <c r="ICV3" s="40"/>
      <c r="ICW3" s="40"/>
      <c r="ICX3" s="40"/>
      <c r="ICY3" s="40"/>
      <c r="ICZ3" s="40"/>
      <c r="IDA3" s="40"/>
      <c r="IDB3" s="40"/>
      <c r="IDC3" s="40"/>
      <c r="IDD3" s="40"/>
      <c r="IDE3" s="40"/>
      <c r="IDF3" s="40"/>
      <c r="IDG3" s="40"/>
      <c r="IDH3" s="40"/>
      <c r="IDI3" s="40"/>
      <c r="IDJ3" s="40"/>
      <c r="IDK3" s="40"/>
      <c r="IDL3" s="40"/>
      <c r="IDM3" s="40"/>
      <c r="IDN3" s="40"/>
      <c r="IDO3" s="40"/>
      <c r="IDP3" s="40"/>
      <c r="IDQ3" s="40"/>
      <c r="IDR3" s="40"/>
      <c r="IDS3" s="40"/>
      <c r="IDT3" s="40"/>
      <c r="IDU3" s="40"/>
      <c r="IDV3" s="40"/>
      <c r="IDW3" s="40"/>
      <c r="IDX3" s="40"/>
      <c r="IDY3" s="40"/>
      <c r="IDZ3" s="40"/>
      <c r="IEA3" s="40"/>
      <c r="IEB3" s="40"/>
      <c r="IEC3" s="40"/>
      <c r="IED3" s="40"/>
      <c r="IEE3" s="40"/>
      <c r="IEF3" s="40"/>
      <c r="IEG3" s="40"/>
      <c r="IEH3" s="40"/>
      <c r="IEI3" s="40"/>
      <c r="IEJ3" s="40"/>
      <c r="IEK3" s="40"/>
      <c r="IEL3" s="40"/>
      <c r="IEM3" s="40"/>
      <c r="IEN3" s="40"/>
      <c r="IEO3" s="40"/>
      <c r="IEP3" s="40"/>
      <c r="IEQ3" s="40"/>
      <c r="IER3" s="40"/>
      <c r="IES3" s="40"/>
      <c r="IET3" s="40"/>
      <c r="IEU3" s="40"/>
      <c r="IEV3" s="40"/>
      <c r="IEW3" s="40"/>
      <c r="IEX3" s="40"/>
      <c r="IEY3" s="40"/>
      <c r="IEZ3" s="40"/>
      <c r="IFA3" s="40"/>
      <c r="IFB3" s="40"/>
      <c r="IFC3" s="40"/>
      <c r="IFD3" s="40"/>
      <c r="IFE3" s="40"/>
      <c r="IFF3" s="40"/>
      <c r="IFG3" s="40"/>
      <c r="IFH3" s="40"/>
      <c r="IFI3" s="40"/>
      <c r="IFJ3" s="40"/>
      <c r="IFK3" s="40"/>
      <c r="IFL3" s="40"/>
      <c r="IFM3" s="40"/>
      <c r="IFN3" s="40"/>
      <c r="IFO3" s="40"/>
      <c r="IFP3" s="40"/>
      <c r="IFQ3" s="40"/>
      <c r="IFR3" s="40"/>
      <c r="IFS3" s="40"/>
      <c r="IFT3" s="40"/>
      <c r="IFU3" s="40"/>
      <c r="IFV3" s="40"/>
      <c r="IFW3" s="40"/>
      <c r="IFX3" s="40"/>
      <c r="IFY3" s="40"/>
      <c r="IFZ3" s="40"/>
      <c r="IGA3" s="40"/>
      <c r="IGB3" s="40"/>
      <c r="IGC3" s="40"/>
      <c r="IGD3" s="40"/>
      <c r="IGE3" s="40"/>
      <c r="IGF3" s="40"/>
      <c r="IGG3" s="40"/>
      <c r="IGH3" s="40"/>
      <c r="IGI3" s="40"/>
      <c r="IGJ3" s="40"/>
      <c r="IGK3" s="40"/>
      <c r="IGL3" s="40"/>
      <c r="IGM3" s="40"/>
      <c r="IGN3" s="40"/>
      <c r="IGO3" s="40"/>
      <c r="IGP3" s="40"/>
      <c r="IGQ3" s="40"/>
      <c r="IGR3" s="40"/>
      <c r="IGS3" s="40"/>
      <c r="IGT3" s="40"/>
      <c r="IGU3" s="40"/>
      <c r="IGV3" s="40"/>
      <c r="IGW3" s="40"/>
      <c r="IGX3" s="40"/>
      <c r="IGY3" s="40"/>
      <c r="IGZ3" s="40"/>
      <c r="IHA3" s="40"/>
      <c r="IHB3" s="40"/>
      <c r="IHC3" s="40"/>
      <c r="IHD3" s="40"/>
      <c r="IHE3" s="40"/>
      <c r="IHF3" s="40"/>
      <c r="IHG3" s="40"/>
      <c r="IHH3" s="40"/>
      <c r="IHI3" s="40"/>
      <c r="IHJ3" s="40"/>
      <c r="IHK3" s="40"/>
      <c r="IHL3" s="40"/>
      <c r="IHM3" s="40"/>
      <c r="IHN3" s="40"/>
      <c r="IHO3" s="40"/>
      <c r="IHP3" s="40"/>
      <c r="IHQ3" s="40"/>
      <c r="IHR3" s="40"/>
      <c r="IHS3" s="40"/>
      <c r="IHT3" s="40"/>
      <c r="IHU3" s="40"/>
      <c r="IHV3" s="40"/>
      <c r="IHW3" s="40"/>
      <c r="IHX3" s="40"/>
      <c r="IHY3" s="40"/>
      <c r="IHZ3" s="40"/>
      <c r="IIA3" s="40"/>
      <c r="IIB3" s="40"/>
      <c r="IIC3" s="40"/>
      <c r="IID3" s="40"/>
      <c r="IIE3" s="40"/>
      <c r="IIF3" s="40"/>
      <c r="IIG3" s="40"/>
      <c r="IIH3" s="40"/>
      <c r="III3" s="40"/>
      <c r="IIJ3" s="40"/>
      <c r="IIK3" s="40"/>
      <c r="IIL3" s="40"/>
      <c r="IIM3" s="40"/>
      <c r="IIN3" s="40"/>
      <c r="IIO3" s="40"/>
      <c r="IIP3" s="40"/>
      <c r="IIQ3" s="40"/>
      <c r="IIR3" s="40"/>
      <c r="IIS3" s="40"/>
      <c r="IIT3" s="40"/>
      <c r="IIU3" s="40"/>
      <c r="IIV3" s="40"/>
      <c r="IIW3" s="40"/>
      <c r="IIX3" s="40"/>
      <c r="IIY3" s="40"/>
      <c r="IIZ3" s="40"/>
      <c r="IJA3" s="40"/>
      <c r="IJB3" s="40"/>
      <c r="IJC3" s="40"/>
      <c r="IJD3" s="40"/>
      <c r="IJE3" s="40"/>
      <c r="IJF3" s="40"/>
      <c r="IJG3" s="40"/>
      <c r="IJH3" s="40"/>
      <c r="IJI3" s="40"/>
      <c r="IJJ3" s="40"/>
      <c r="IJK3" s="40"/>
      <c r="IJL3" s="40"/>
      <c r="IJM3" s="40"/>
      <c r="IJN3" s="40"/>
      <c r="IJO3" s="40"/>
      <c r="IJP3" s="40"/>
      <c r="IJQ3" s="40"/>
      <c r="IJR3" s="40"/>
      <c r="IJS3" s="40"/>
      <c r="IJT3" s="40"/>
      <c r="IJU3" s="40"/>
      <c r="IJV3" s="40"/>
      <c r="IJW3" s="40"/>
      <c r="IJX3" s="40"/>
      <c r="IJY3" s="40"/>
      <c r="IJZ3" s="40"/>
      <c r="IKA3" s="40"/>
      <c r="IKB3" s="40"/>
      <c r="IKC3" s="40"/>
      <c r="IKD3" s="40"/>
      <c r="IKE3" s="40"/>
      <c r="IKF3" s="40"/>
      <c r="IKG3" s="40"/>
      <c r="IKH3" s="40"/>
      <c r="IKI3" s="40"/>
      <c r="IKJ3" s="40"/>
      <c r="IKK3" s="40"/>
      <c r="IKL3" s="40"/>
      <c r="IKM3" s="40"/>
      <c r="IKN3" s="40"/>
      <c r="IKO3" s="40"/>
      <c r="IKP3" s="40"/>
      <c r="IKQ3" s="40"/>
      <c r="IKR3" s="40"/>
      <c r="IKS3" s="40"/>
      <c r="IKT3" s="40"/>
      <c r="IKU3" s="40"/>
      <c r="IKV3" s="40"/>
      <c r="IKW3" s="40"/>
      <c r="IKX3" s="40"/>
      <c r="IKY3" s="40"/>
      <c r="IKZ3" s="40"/>
      <c r="ILA3" s="40"/>
      <c r="ILB3" s="40"/>
      <c r="ILC3" s="40"/>
      <c r="ILD3" s="40"/>
      <c r="ILE3" s="40"/>
      <c r="ILF3" s="40"/>
      <c r="ILG3" s="40"/>
      <c r="ILH3" s="40"/>
      <c r="ILI3" s="40"/>
      <c r="ILJ3" s="40"/>
      <c r="ILK3" s="40"/>
      <c r="ILL3" s="40"/>
      <c r="ILM3" s="40"/>
      <c r="ILN3" s="40"/>
      <c r="ILO3" s="40"/>
      <c r="ILP3" s="40"/>
      <c r="ILQ3" s="40"/>
      <c r="ILR3" s="40"/>
      <c r="ILS3" s="40"/>
      <c r="ILT3" s="40"/>
      <c r="ILU3" s="40"/>
      <c r="ILV3" s="40"/>
      <c r="ILW3" s="40"/>
      <c r="ILX3" s="40"/>
      <c r="ILY3" s="40"/>
      <c r="ILZ3" s="40"/>
      <c r="IMA3" s="40"/>
      <c r="IMB3" s="40"/>
      <c r="IMC3" s="40"/>
      <c r="IMD3" s="40"/>
      <c r="IME3" s="40"/>
      <c r="IMF3" s="40"/>
      <c r="IMG3" s="40"/>
      <c r="IMH3" s="40"/>
      <c r="IMI3" s="40"/>
      <c r="IMJ3" s="40"/>
      <c r="IMK3" s="40"/>
      <c r="IML3" s="40"/>
      <c r="IMM3" s="40"/>
      <c r="IMN3" s="40"/>
      <c r="IMO3" s="40"/>
      <c r="IMP3" s="40"/>
      <c r="IMQ3" s="40"/>
      <c r="IMR3" s="40"/>
      <c r="IMS3" s="40"/>
      <c r="IMT3" s="40"/>
      <c r="IMU3" s="40"/>
      <c r="IMV3" s="40"/>
      <c r="IMW3" s="40"/>
      <c r="IMX3" s="40"/>
      <c r="IMY3" s="40"/>
      <c r="IMZ3" s="40"/>
      <c r="INA3" s="40"/>
      <c r="INB3" s="40"/>
      <c r="INC3" s="40"/>
      <c r="IND3" s="40"/>
      <c r="INE3" s="40"/>
      <c r="INF3" s="40"/>
      <c r="ING3" s="40"/>
      <c r="INH3" s="40"/>
      <c r="INI3" s="40"/>
      <c r="INJ3" s="40"/>
      <c r="INK3" s="40"/>
      <c r="INL3" s="40"/>
      <c r="INM3" s="40"/>
      <c r="INN3" s="40"/>
      <c r="INO3" s="40"/>
      <c r="INP3" s="40"/>
      <c r="INQ3" s="40"/>
      <c r="INR3" s="40"/>
      <c r="INS3" s="40"/>
      <c r="INT3" s="40"/>
      <c r="INU3" s="40"/>
      <c r="INV3" s="40"/>
      <c r="INW3" s="40"/>
      <c r="INX3" s="40"/>
      <c r="INY3" s="40"/>
      <c r="INZ3" s="40"/>
      <c r="IOA3" s="40"/>
      <c r="IOB3" s="40"/>
      <c r="IOC3" s="40"/>
      <c r="IOD3" s="40"/>
      <c r="IOE3" s="40"/>
      <c r="IOF3" s="40"/>
      <c r="IOG3" s="40"/>
      <c r="IOH3" s="40"/>
      <c r="IOI3" s="40"/>
      <c r="IOJ3" s="40"/>
      <c r="IOK3" s="40"/>
      <c r="IOL3" s="40"/>
      <c r="IOM3" s="40"/>
      <c r="ION3" s="40"/>
      <c r="IOO3" s="40"/>
      <c r="IOP3" s="40"/>
      <c r="IOQ3" s="40"/>
      <c r="IOR3" s="40"/>
      <c r="IOS3" s="40"/>
      <c r="IOT3" s="40"/>
      <c r="IOU3" s="40"/>
      <c r="IOV3" s="40"/>
      <c r="IOW3" s="40"/>
      <c r="IOX3" s="40"/>
      <c r="IOY3" s="40"/>
      <c r="IOZ3" s="40"/>
      <c r="IPA3" s="40"/>
      <c r="IPB3" s="40"/>
      <c r="IPC3" s="40"/>
      <c r="IPD3" s="40"/>
      <c r="IPE3" s="40"/>
      <c r="IPF3" s="40"/>
      <c r="IPG3" s="40"/>
      <c r="IPH3" s="40"/>
      <c r="IPI3" s="40"/>
      <c r="IPJ3" s="40"/>
      <c r="IPK3" s="40"/>
      <c r="IPL3" s="40"/>
      <c r="IPM3" s="40"/>
      <c r="IPN3" s="40"/>
      <c r="IPO3" s="40"/>
      <c r="IPP3" s="40"/>
      <c r="IPQ3" s="40"/>
      <c r="IPR3" s="40"/>
      <c r="IPS3" s="40"/>
      <c r="IPT3" s="40"/>
      <c r="IPU3" s="40"/>
      <c r="IPV3" s="40"/>
      <c r="IPW3" s="40"/>
      <c r="IPX3" s="40"/>
      <c r="IPY3" s="40"/>
      <c r="IPZ3" s="40"/>
      <c r="IQA3" s="40"/>
      <c r="IQB3" s="40"/>
      <c r="IQC3" s="40"/>
      <c r="IQD3" s="40"/>
      <c r="IQE3" s="40"/>
      <c r="IQF3" s="40"/>
      <c r="IQG3" s="40"/>
      <c r="IQH3" s="40"/>
      <c r="IQI3" s="40"/>
      <c r="IQJ3" s="40"/>
      <c r="IQK3" s="40"/>
      <c r="IQL3" s="40"/>
      <c r="IQM3" s="40"/>
      <c r="IQN3" s="40"/>
      <c r="IQO3" s="40"/>
      <c r="IQP3" s="40"/>
      <c r="IQQ3" s="40"/>
      <c r="IQR3" s="40"/>
      <c r="IQS3" s="40"/>
      <c r="IQT3" s="40"/>
      <c r="IQU3" s="40"/>
      <c r="IQV3" s="40"/>
      <c r="IQW3" s="40"/>
      <c r="IQX3" s="40"/>
      <c r="IQY3" s="40"/>
      <c r="IQZ3" s="40"/>
      <c r="IRA3" s="40"/>
      <c r="IRB3" s="40"/>
      <c r="IRC3" s="40"/>
      <c r="IRD3" s="40"/>
      <c r="IRE3" s="40"/>
      <c r="IRF3" s="40"/>
      <c r="IRG3" s="40"/>
      <c r="IRH3" s="40"/>
      <c r="IRI3" s="40"/>
      <c r="IRJ3" s="40"/>
      <c r="IRK3" s="40"/>
      <c r="IRL3" s="40"/>
      <c r="IRM3" s="40"/>
      <c r="IRN3" s="40"/>
      <c r="IRO3" s="40"/>
      <c r="IRP3" s="40"/>
      <c r="IRQ3" s="40"/>
      <c r="IRR3" s="40"/>
      <c r="IRS3" s="40"/>
      <c r="IRT3" s="40"/>
      <c r="IRU3" s="40"/>
      <c r="IRV3" s="40"/>
      <c r="IRW3" s="40"/>
      <c r="IRX3" s="40"/>
      <c r="IRY3" s="40"/>
      <c r="IRZ3" s="40"/>
      <c r="ISA3" s="40"/>
      <c r="ISB3" s="40"/>
      <c r="ISC3" s="40"/>
      <c r="ISD3" s="40"/>
      <c r="ISE3" s="40"/>
      <c r="ISF3" s="40"/>
      <c r="ISG3" s="40"/>
      <c r="ISH3" s="40"/>
      <c r="ISI3" s="40"/>
      <c r="ISJ3" s="40"/>
      <c r="ISK3" s="40"/>
      <c r="ISL3" s="40"/>
      <c r="ISM3" s="40"/>
      <c r="ISN3" s="40"/>
      <c r="ISO3" s="40"/>
      <c r="ISP3" s="40"/>
      <c r="ISQ3" s="40"/>
      <c r="ISR3" s="40"/>
      <c r="ISS3" s="40"/>
      <c r="IST3" s="40"/>
      <c r="ISU3" s="40"/>
      <c r="ISV3" s="40"/>
      <c r="ISW3" s="40"/>
      <c r="ISX3" s="40"/>
      <c r="ISY3" s="40"/>
      <c r="ISZ3" s="40"/>
      <c r="ITA3" s="40"/>
      <c r="ITB3" s="40"/>
      <c r="ITC3" s="40"/>
      <c r="ITD3" s="40"/>
      <c r="ITE3" s="40"/>
      <c r="ITF3" s="40"/>
      <c r="ITG3" s="40"/>
      <c r="ITH3" s="40"/>
      <c r="ITI3" s="40"/>
      <c r="ITJ3" s="40"/>
      <c r="ITK3" s="40"/>
      <c r="ITL3" s="40"/>
      <c r="ITM3" s="40"/>
      <c r="ITN3" s="40"/>
      <c r="ITO3" s="40"/>
      <c r="ITP3" s="40"/>
      <c r="ITQ3" s="40"/>
      <c r="ITR3" s="40"/>
      <c r="ITS3" s="40"/>
      <c r="ITT3" s="40"/>
      <c r="ITU3" s="40"/>
      <c r="ITV3" s="40"/>
      <c r="ITW3" s="40"/>
      <c r="ITX3" s="40"/>
      <c r="ITY3" s="40"/>
      <c r="ITZ3" s="40"/>
      <c r="IUA3" s="40"/>
      <c r="IUB3" s="40"/>
      <c r="IUC3" s="40"/>
      <c r="IUD3" s="40"/>
      <c r="IUE3" s="40"/>
      <c r="IUF3" s="40"/>
      <c r="IUG3" s="40"/>
      <c r="IUH3" s="40"/>
      <c r="IUI3" s="40"/>
      <c r="IUJ3" s="40"/>
      <c r="IUK3" s="40"/>
      <c r="IUL3" s="40"/>
      <c r="IUM3" s="40"/>
      <c r="IUN3" s="40"/>
      <c r="IUO3" s="40"/>
      <c r="IUP3" s="40"/>
      <c r="IUQ3" s="40"/>
      <c r="IUR3" s="40"/>
      <c r="IUS3" s="40"/>
      <c r="IUT3" s="40"/>
      <c r="IUU3" s="40"/>
      <c r="IUV3" s="40"/>
      <c r="IUW3" s="40"/>
      <c r="IUX3" s="40"/>
      <c r="IUY3" s="40"/>
      <c r="IUZ3" s="40"/>
      <c r="IVA3" s="40"/>
      <c r="IVB3" s="40"/>
      <c r="IVC3" s="40"/>
      <c r="IVD3" s="40"/>
      <c r="IVE3" s="40"/>
      <c r="IVF3" s="40"/>
      <c r="IVG3" s="40"/>
      <c r="IVH3" s="40"/>
      <c r="IVI3" s="40"/>
      <c r="IVJ3" s="40"/>
      <c r="IVK3" s="40"/>
      <c r="IVL3" s="40"/>
      <c r="IVM3" s="40"/>
      <c r="IVN3" s="40"/>
      <c r="IVO3" s="40"/>
      <c r="IVP3" s="40"/>
      <c r="IVQ3" s="40"/>
      <c r="IVR3" s="40"/>
      <c r="IVS3" s="40"/>
      <c r="IVT3" s="40"/>
      <c r="IVU3" s="40"/>
      <c r="IVV3" s="40"/>
      <c r="IVW3" s="40"/>
      <c r="IVX3" s="40"/>
      <c r="IVY3" s="40"/>
      <c r="IVZ3" s="40"/>
      <c r="IWA3" s="40"/>
      <c r="IWB3" s="40"/>
      <c r="IWC3" s="40"/>
      <c r="IWD3" s="40"/>
      <c r="IWE3" s="40"/>
      <c r="IWF3" s="40"/>
      <c r="IWG3" s="40"/>
      <c r="IWH3" s="40"/>
      <c r="IWI3" s="40"/>
      <c r="IWJ3" s="40"/>
      <c r="IWK3" s="40"/>
      <c r="IWL3" s="40"/>
      <c r="IWM3" s="40"/>
      <c r="IWN3" s="40"/>
      <c r="IWO3" s="40"/>
      <c r="IWP3" s="40"/>
      <c r="IWQ3" s="40"/>
      <c r="IWR3" s="40"/>
      <c r="IWS3" s="40"/>
      <c r="IWT3" s="40"/>
      <c r="IWU3" s="40"/>
      <c r="IWV3" s="40"/>
      <c r="IWW3" s="40"/>
      <c r="IWX3" s="40"/>
      <c r="IWY3" s="40"/>
      <c r="IWZ3" s="40"/>
      <c r="IXA3" s="40"/>
      <c r="IXB3" s="40"/>
      <c r="IXC3" s="40"/>
      <c r="IXD3" s="40"/>
      <c r="IXE3" s="40"/>
      <c r="IXF3" s="40"/>
      <c r="IXG3" s="40"/>
      <c r="IXH3" s="40"/>
      <c r="IXI3" s="40"/>
      <c r="IXJ3" s="40"/>
      <c r="IXK3" s="40"/>
      <c r="IXL3" s="40"/>
      <c r="IXM3" s="40"/>
      <c r="IXN3" s="40"/>
      <c r="IXO3" s="40"/>
      <c r="IXP3" s="40"/>
      <c r="IXQ3" s="40"/>
      <c r="IXR3" s="40"/>
      <c r="IXS3" s="40"/>
      <c r="IXT3" s="40"/>
      <c r="IXU3" s="40"/>
      <c r="IXV3" s="40"/>
      <c r="IXW3" s="40"/>
      <c r="IXX3" s="40"/>
      <c r="IXY3" s="40"/>
      <c r="IXZ3" s="40"/>
      <c r="IYA3" s="40"/>
      <c r="IYB3" s="40"/>
      <c r="IYC3" s="40"/>
      <c r="IYD3" s="40"/>
      <c r="IYE3" s="40"/>
      <c r="IYF3" s="40"/>
      <c r="IYG3" s="40"/>
      <c r="IYH3" s="40"/>
      <c r="IYI3" s="40"/>
      <c r="IYJ3" s="40"/>
      <c r="IYK3" s="40"/>
      <c r="IYL3" s="40"/>
      <c r="IYM3" s="40"/>
      <c r="IYN3" s="40"/>
      <c r="IYO3" s="40"/>
      <c r="IYP3" s="40"/>
      <c r="IYQ3" s="40"/>
      <c r="IYR3" s="40"/>
      <c r="IYS3" s="40"/>
      <c r="IYT3" s="40"/>
      <c r="IYU3" s="40"/>
      <c r="IYV3" s="40"/>
      <c r="IYW3" s="40"/>
      <c r="IYX3" s="40"/>
      <c r="IYY3" s="40"/>
      <c r="IYZ3" s="40"/>
      <c r="IZA3" s="40"/>
      <c r="IZB3" s="40"/>
      <c r="IZC3" s="40"/>
      <c r="IZD3" s="40"/>
      <c r="IZE3" s="40"/>
      <c r="IZF3" s="40"/>
      <c r="IZG3" s="40"/>
      <c r="IZH3" s="40"/>
      <c r="IZI3" s="40"/>
      <c r="IZJ3" s="40"/>
      <c r="IZK3" s="40"/>
      <c r="IZL3" s="40"/>
      <c r="IZM3" s="40"/>
      <c r="IZN3" s="40"/>
      <c r="IZO3" s="40"/>
      <c r="IZP3" s="40"/>
      <c r="IZQ3" s="40"/>
      <c r="IZR3" s="40"/>
      <c r="IZS3" s="40"/>
      <c r="IZT3" s="40"/>
      <c r="IZU3" s="40"/>
      <c r="IZV3" s="40"/>
      <c r="IZW3" s="40"/>
      <c r="IZX3" s="40"/>
      <c r="IZY3" s="40"/>
      <c r="IZZ3" s="40"/>
      <c r="JAA3" s="40"/>
      <c r="JAB3" s="40"/>
      <c r="JAC3" s="40"/>
      <c r="JAD3" s="40"/>
      <c r="JAE3" s="40"/>
      <c r="JAF3" s="40"/>
      <c r="JAG3" s="40"/>
      <c r="JAH3" s="40"/>
      <c r="JAI3" s="40"/>
      <c r="JAJ3" s="40"/>
      <c r="JAK3" s="40"/>
      <c r="JAL3" s="40"/>
      <c r="JAM3" s="40"/>
      <c r="JAN3" s="40"/>
      <c r="JAO3" s="40"/>
      <c r="JAP3" s="40"/>
      <c r="JAQ3" s="40"/>
      <c r="JAR3" s="40"/>
      <c r="JAS3" s="40"/>
      <c r="JAT3" s="40"/>
      <c r="JAU3" s="40"/>
      <c r="JAV3" s="40"/>
      <c r="JAW3" s="40"/>
      <c r="JAX3" s="40"/>
      <c r="JAY3" s="40"/>
      <c r="JAZ3" s="40"/>
      <c r="JBA3" s="40"/>
      <c r="JBB3" s="40"/>
      <c r="JBC3" s="40"/>
      <c r="JBD3" s="40"/>
      <c r="JBE3" s="40"/>
      <c r="JBF3" s="40"/>
      <c r="JBG3" s="40"/>
      <c r="JBH3" s="40"/>
      <c r="JBI3" s="40"/>
      <c r="JBJ3" s="40"/>
      <c r="JBK3" s="40"/>
      <c r="JBL3" s="40"/>
      <c r="JBM3" s="40"/>
      <c r="JBN3" s="40"/>
      <c r="JBO3" s="40"/>
      <c r="JBP3" s="40"/>
      <c r="JBQ3" s="40"/>
      <c r="JBR3" s="40"/>
      <c r="JBS3" s="40"/>
      <c r="JBT3" s="40"/>
      <c r="JBU3" s="40"/>
      <c r="JBV3" s="40"/>
      <c r="JBW3" s="40"/>
      <c r="JBX3" s="40"/>
      <c r="JBY3" s="40"/>
      <c r="JBZ3" s="40"/>
      <c r="JCA3" s="40"/>
      <c r="JCB3" s="40"/>
      <c r="JCC3" s="40"/>
      <c r="JCD3" s="40"/>
      <c r="JCE3" s="40"/>
      <c r="JCF3" s="40"/>
      <c r="JCG3" s="40"/>
      <c r="JCH3" s="40"/>
      <c r="JCI3" s="40"/>
      <c r="JCJ3" s="40"/>
      <c r="JCK3" s="40"/>
      <c r="JCL3" s="40"/>
      <c r="JCM3" s="40"/>
      <c r="JCN3" s="40"/>
      <c r="JCO3" s="40"/>
      <c r="JCP3" s="40"/>
      <c r="JCQ3" s="40"/>
      <c r="JCR3" s="40"/>
      <c r="JCS3" s="40"/>
      <c r="JCT3" s="40"/>
      <c r="JCU3" s="40"/>
      <c r="JCV3" s="40"/>
      <c r="JCW3" s="40"/>
      <c r="JCX3" s="40"/>
      <c r="JCY3" s="40"/>
      <c r="JCZ3" s="40"/>
      <c r="JDA3" s="40"/>
      <c r="JDB3" s="40"/>
      <c r="JDC3" s="40"/>
      <c r="JDD3" s="40"/>
      <c r="JDE3" s="40"/>
      <c r="JDF3" s="40"/>
      <c r="JDG3" s="40"/>
      <c r="JDH3" s="40"/>
      <c r="JDI3" s="40"/>
      <c r="JDJ3" s="40"/>
      <c r="JDK3" s="40"/>
      <c r="JDL3" s="40"/>
      <c r="JDM3" s="40"/>
      <c r="JDN3" s="40"/>
      <c r="JDO3" s="40"/>
      <c r="JDP3" s="40"/>
      <c r="JDQ3" s="40"/>
      <c r="JDR3" s="40"/>
      <c r="JDS3" s="40"/>
      <c r="JDT3" s="40"/>
      <c r="JDU3" s="40"/>
      <c r="JDV3" s="40"/>
      <c r="JDW3" s="40"/>
      <c r="JDX3" s="40"/>
      <c r="JDY3" s="40"/>
      <c r="JDZ3" s="40"/>
      <c r="JEA3" s="40"/>
      <c r="JEB3" s="40"/>
      <c r="JEC3" s="40"/>
      <c r="JED3" s="40"/>
      <c r="JEE3" s="40"/>
      <c r="JEF3" s="40"/>
      <c r="JEG3" s="40"/>
      <c r="JEH3" s="40"/>
      <c r="JEI3" s="40"/>
      <c r="JEJ3" s="40"/>
      <c r="JEK3" s="40"/>
      <c r="JEL3" s="40"/>
      <c r="JEM3" s="40"/>
      <c r="JEN3" s="40"/>
      <c r="JEO3" s="40"/>
      <c r="JEP3" s="40"/>
      <c r="JEQ3" s="40"/>
      <c r="JER3" s="40"/>
      <c r="JES3" s="40"/>
      <c r="JET3" s="40"/>
      <c r="JEU3" s="40"/>
      <c r="JEV3" s="40"/>
      <c r="JEW3" s="40"/>
      <c r="JEX3" s="40"/>
      <c r="JEY3" s="40"/>
      <c r="JEZ3" s="40"/>
      <c r="JFA3" s="40"/>
      <c r="JFB3" s="40"/>
      <c r="JFC3" s="40"/>
      <c r="JFD3" s="40"/>
      <c r="JFE3" s="40"/>
      <c r="JFF3" s="40"/>
      <c r="JFG3" s="40"/>
      <c r="JFH3" s="40"/>
      <c r="JFI3" s="40"/>
      <c r="JFJ3" s="40"/>
      <c r="JFK3" s="40"/>
      <c r="JFL3" s="40"/>
      <c r="JFM3" s="40"/>
      <c r="JFN3" s="40"/>
      <c r="JFO3" s="40"/>
      <c r="JFP3" s="40"/>
      <c r="JFQ3" s="40"/>
      <c r="JFR3" s="40"/>
      <c r="JFS3" s="40"/>
      <c r="JFT3" s="40"/>
      <c r="JFU3" s="40"/>
      <c r="JFV3" s="40"/>
      <c r="JFW3" s="40"/>
      <c r="JFX3" s="40"/>
      <c r="JFY3" s="40"/>
      <c r="JFZ3" s="40"/>
      <c r="JGA3" s="40"/>
      <c r="JGB3" s="40"/>
      <c r="JGC3" s="40"/>
      <c r="JGD3" s="40"/>
      <c r="JGE3" s="40"/>
      <c r="JGF3" s="40"/>
      <c r="JGG3" s="40"/>
      <c r="JGH3" s="40"/>
      <c r="JGI3" s="40"/>
      <c r="JGJ3" s="40"/>
      <c r="JGK3" s="40"/>
      <c r="JGL3" s="40"/>
      <c r="JGM3" s="40"/>
      <c r="JGN3" s="40"/>
      <c r="JGO3" s="40"/>
      <c r="JGP3" s="40"/>
      <c r="JGQ3" s="40"/>
      <c r="JGR3" s="40"/>
      <c r="JGS3" s="40"/>
      <c r="JGT3" s="40"/>
      <c r="JGU3" s="40"/>
      <c r="JGV3" s="40"/>
      <c r="JGW3" s="40"/>
      <c r="JGX3" s="40"/>
      <c r="JGY3" s="40"/>
      <c r="JGZ3" s="40"/>
      <c r="JHA3" s="40"/>
      <c r="JHB3" s="40"/>
      <c r="JHC3" s="40"/>
      <c r="JHD3" s="40"/>
      <c r="JHE3" s="40"/>
      <c r="JHF3" s="40"/>
      <c r="JHG3" s="40"/>
      <c r="JHH3" s="40"/>
      <c r="JHI3" s="40"/>
      <c r="JHJ3" s="40"/>
      <c r="JHK3" s="40"/>
      <c r="JHL3" s="40"/>
      <c r="JHM3" s="40"/>
      <c r="JHN3" s="40"/>
      <c r="JHO3" s="40"/>
      <c r="JHP3" s="40"/>
      <c r="JHQ3" s="40"/>
      <c r="JHR3" s="40"/>
      <c r="JHS3" s="40"/>
      <c r="JHT3" s="40"/>
      <c r="JHU3" s="40"/>
      <c r="JHV3" s="40"/>
      <c r="JHW3" s="40"/>
      <c r="JHX3" s="40"/>
      <c r="JHY3" s="40"/>
      <c r="JHZ3" s="40"/>
      <c r="JIA3" s="40"/>
      <c r="JIB3" s="40"/>
      <c r="JIC3" s="40"/>
      <c r="JID3" s="40"/>
      <c r="JIE3" s="40"/>
      <c r="JIF3" s="40"/>
      <c r="JIG3" s="40"/>
      <c r="JIH3" s="40"/>
      <c r="JII3" s="40"/>
      <c r="JIJ3" s="40"/>
      <c r="JIK3" s="40"/>
      <c r="JIL3" s="40"/>
      <c r="JIM3" s="40"/>
      <c r="JIN3" s="40"/>
      <c r="JIO3" s="40"/>
      <c r="JIP3" s="40"/>
      <c r="JIQ3" s="40"/>
      <c r="JIR3" s="40"/>
      <c r="JIS3" s="40"/>
      <c r="JIT3" s="40"/>
      <c r="JIU3" s="40"/>
      <c r="JIV3" s="40"/>
      <c r="JIW3" s="40"/>
      <c r="JIX3" s="40"/>
      <c r="JIY3" s="40"/>
      <c r="JIZ3" s="40"/>
      <c r="JJA3" s="40"/>
      <c r="JJB3" s="40"/>
      <c r="JJC3" s="40"/>
      <c r="JJD3" s="40"/>
      <c r="JJE3" s="40"/>
      <c r="JJF3" s="40"/>
      <c r="JJG3" s="40"/>
      <c r="JJH3" s="40"/>
      <c r="JJI3" s="40"/>
      <c r="JJJ3" s="40"/>
      <c r="JJK3" s="40"/>
      <c r="JJL3" s="40"/>
      <c r="JJM3" s="40"/>
      <c r="JJN3" s="40"/>
      <c r="JJO3" s="40"/>
      <c r="JJP3" s="40"/>
      <c r="JJQ3" s="40"/>
      <c r="JJR3" s="40"/>
      <c r="JJS3" s="40"/>
      <c r="JJT3" s="40"/>
      <c r="JJU3" s="40"/>
      <c r="JJV3" s="40"/>
      <c r="JJW3" s="40"/>
      <c r="JJX3" s="40"/>
      <c r="JJY3" s="40"/>
      <c r="JJZ3" s="40"/>
      <c r="JKA3" s="40"/>
      <c r="JKB3" s="40"/>
      <c r="JKC3" s="40"/>
      <c r="JKD3" s="40"/>
      <c r="JKE3" s="40"/>
      <c r="JKF3" s="40"/>
      <c r="JKG3" s="40"/>
      <c r="JKH3" s="40"/>
      <c r="JKI3" s="40"/>
      <c r="JKJ3" s="40"/>
      <c r="JKK3" s="40"/>
      <c r="JKL3" s="40"/>
      <c r="JKM3" s="40"/>
      <c r="JKN3" s="40"/>
      <c r="JKO3" s="40"/>
      <c r="JKP3" s="40"/>
      <c r="JKQ3" s="40"/>
      <c r="JKR3" s="40"/>
      <c r="JKS3" s="40"/>
      <c r="JKT3" s="40"/>
      <c r="JKU3" s="40"/>
      <c r="JKV3" s="40"/>
      <c r="JKW3" s="40"/>
      <c r="JKX3" s="40"/>
      <c r="JKY3" s="40"/>
      <c r="JKZ3" s="40"/>
      <c r="JLA3" s="40"/>
      <c r="JLB3" s="40"/>
      <c r="JLC3" s="40"/>
      <c r="JLD3" s="40"/>
      <c r="JLE3" s="40"/>
      <c r="JLF3" s="40"/>
      <c r="JLG3" s="40"/>
      <c r="JLH3" s="40"/>
      <c r="JLI3" s="40"/>
      <c r="JLJ3" s="40"/>
      <c r="JLK3" s="40"/>
      <c r="JLL3" s="40"/>
      <c r="JLM3" s="40"/>
      <c r="JLN3" s="40"/>
      <c r="JLO3" s="40"/>
      <c r="JLP3" s="40"/>
      <c r="JLQ3" s="40"/>
      <c r="JLR3" s="40"/>
      <c r="JLS3" s="40"/>
      <c r="JLT3" s="40"/>
      <c r="JLU3" s="40"/>
      <c r="JLV3" s="40"/>
      <c r="JLW3" s="40"/>
      <c r="JLX3" s="40"/>
      <c r="JLY3" s="40"/>
      <c r="JLZ3" s="40"/>
      <c r="JMA3" s="40"/>
      <c r="JMB3" s="40"/>
      <c r="JMC3" s="40"/>
      <c r="JMD3" s="40"/>
      <c r="JME3" s="40"/>
      <c r="JMF3" s="40"/>
      <c r="JMG3" s="40"/>
      <c r="JMH3" s="40"/>
      <c r="JMI3" s="40"/>
      <c r="JMJ3" s="40"/>
      <c r="JMK3" s="40"/>
      <c r="JML3" s="40"/>
      <c r="JMM3" s="40"/>
      <c r="JMN3" s="40"/>
      <c r="JMO3" s="40"/>
      <c r="JMP3" s="40"/>
      <c r="JMQ3" s="40"/>
      <c r="JMR3" s="40"/>
      <c r="JMS3" s="40"/>
      <c r="JMT3" s="40"/>
      <c r="JMU3" s="40"/>
      <c r="JMV3" s="40"/>
      <c r="JMW3" s="40"/>
      <c r="JMX3" s="40"/>
      <c r="JMY3" s="40"/>
      <c r="JMZ3" s="40"/>
      <c r="JNA3" s="40"/>
      <c r="JNB3" s="40"/>
      <c r="JNC3" s="40"/>
      <c r="JND3" s="40"/>
      <c r="JNE3" s="40"/>
      <c r="JNF3" s="40"/>
      <c r="JNG3" s="40"/>
      <c r="JNH3" s="40"/>
      <c r="JNI3" s="40"/>
      <c r="JNJ3" s="40"/>
      <c r="JNK3" s="40"/>
      <c r="JNL3" s="40"/>
      <c r="JNM3" s="40"/>
      <c r="JNN3" s="40"/>
      <c r="JNO3" s="40"/>
      <c r="JNP3" s="40"/>
      <c r="JNQ3" s="40"/>
      <c r="JNR3" s="40"/>
      <c r="JNS3" s="40"/>
      <c r="JNT3" s="40"/>
      <c r="JNU3" s="40"/>
      <c r="JNV3" s="40"/>
      <c r="JNW3" s="40"/>
      <c r="JNX3" s="40"/>
      <c r="JNY3" s="40"/>
      <c r="JNZ3" s="40"/>
      <c r="JOA3" s="40"/>
      <c r="JOB3" s="40"/>
      <c r="JOC3" s="40"/>
      <c r="JOD3" s="40"/>
      <c r="JOE3" s="40"/>
      <c r="JOF3" s="40"/>
      <c r="JOG3" s="40"/>
      <c r="JOH3" s="40"/>
      <c r="JOI3" s="40"/>
      <c r="JOJ3" s="40"/>
      <c r="JOK3" s="40"/>
      <c r="JOL3" s="40"/>
      <c r="JOM3" s="40"/>
      <c r="JON3" s="40"/>
      <c r="JOO3" s="40"/>
      <c r="JOP3" s="40"/>
      <c r="JOQ3" s="40"/>
      <c r="JOR3" s="40"/>
      <c r="JOS3" s="40"/>
      <c r="JOT3" s="40"/>
      <c r="JOU3" s="40"/>
      <c r="JOV3" s="40"/>
      <c r="JOW3" s="40"/>
      <c r="JOX3" s="40"/>
      <c r="JOY3" s="40"/>
      <c r="JOZ3" s="40"/>
      <c r="JPA3" s="40"/>
      <c r="JPB3" s="40"/>
      <c r="JPC3" s="40"/>
      <c r="JPD3" s="40"/>
      <c r="JPE3" s="40"/>
      <c r="JPF3" s="40"/>
      <c r="JPG3" s="40"/>
      <c r="JPH3" s="40"/>
      <c r="JPI3" s="40"/>
      <c r="JPJ3" s="40"/>
      <c r="JPK3" s="40"/>
      <c r="JPL3" s="40"/>
      <c r="JPM3" s="40"/>
      <c r="JPN3" s="40"/>
      <c r="JPO3" s="40"/>
      <c r="JPP3" s="40"/>
      <c r="JPQ3" s="40"/>
      <c r="JPR3" s="40"/>
      <c r="JPS3" s="40"/>
      <c r="JPT3" s="40"/>
      <c r="JPU3" s="40"/>
      <c r="JPV3" s="40"/>
      <c r="JPW3" s="40"/>
      <c r="JPX3" s="40"/>
      <c r="JPY3" s="40"/>
      <c r="JPZ3" s="40"/>
      <c r="JQA3" s="40"/>
      <c r="JQB3" s="40"/>
      <c r="JQC3" s="40"/>
      <c r="JQD3" s="40"/>
      <c r="JQE3" s="40"/>
      <c r="JQF3" s="40"/>
      <c r="JQG3" s="40"/>
      <c r="JQH3" s="40"/>
      <c r="JQI3" s="40"/>
      <c r="JQJ3" s="40"/>
      <c r="JQK3" s="40"/>
      <c r="JQL3" s="40"/>
      <c r="JQM3" s="40"/>
      <c r="JQN3" s="40"/>
      <c r="JQO3" s="40"/>
      <c r="JQP3" s="40"/>
      <c r="JQQ3" s="40"/>
      <c r="JQR3" s="40"/>
      <c r="JQS3" s="40"/>
      <c r="JQT3" s="40"/>
      <c r="JQU3" s="40"/>
      <c r="JQV3" s="40"/>
      <c r="JQW3" s="40"/>
      <c r="JQX3" s="40"/>
      <c r="JQY3" s="40"/>
      <c r="JQZ3" s="40"/>
      <c r="JRA3" s="40"/>
      <c r="JRB3" s="40"/>
      <c r="JRC3" s="40"/>
      <c r="JRD3" s="40"/>
      <c r="JRE3" s="40"/>
      <c r="JRF3" s="40"/>
      <c r="JRG3" s="40"/>
      <c r="JRH3" s="40"/>
      <c r="JRI3" s="40"/>
      <c r="JRJ3" s="40"/>
      <c r="JRK3" s="40"/>
      <c r="JRL3" s="40"/>
      <c r="JRM3" s="40"/>
      <c r="JRN3" s="40"/>
      <c r="JRO3" s="40"/>
      <c r="JRP3" s="40"/>
      <c r="JRQ3" s="40"/>
      <c r="JRR3" s="40"/>
      <c r="JRS3" s="40"/>
      <c r="JRT3" s="40"/>
      <c r="JRU3" s="40"/>
      <c r="JRV3" s="40"/>
      <c r="JRW3" s="40"/>
      <c r="JRX3" s="40"/>
      <c r="JRY3" s="40"/>
      <c r="JRZ3" s="40"/>
      <c r="JSA3" s="40"/>
      <c r="JSB3" s="40"/>
      <c r="JSC3" s="40"/>
      <c r="JSD3" s="40"/>
      <c r="JSE3" s="40"/>
      <c r="JSF3" s="40"/>
      <c r="JSG3" s="40"/>
      <c r="JSH3" s="40"/>
      <c r="JSI3" s="40"/>
      <c r="JSJ3" s="40"/>
      <c r="JSK3" s="40"/>
      <c r="JSL3" s="40"/>
      <c r="JSM3" s="40"/>
      <c r="JSN3" s="40"/>
      <c r="JSO3" s="40"/>
      <c r="JSP3" s="40"/>
      <c r="JSQ3" s="40"/>
      <c r="JSR3" s="40"/>
      <c r="JSS3" s="40"/>
      <c r="JST3" s="40"/>
      <c r="JSU3" s="40"/>
      <c r="JSV3" s="40"/>
      <c r="JSW3" s="40"/>
      <c r="JSX3" s="40"/>
      <c r="JSY3" s="40"/>
      <c r="JSZ3" s="40"/>
      <c r="JTA3" s="40"/>
      <c r="JTB3" s="40"/>
      <c r="JTC3" s="40"/>
      <c r="JTD3" s="40"/>
      <c r="JTE3" s="40"/>
      <c r="JTF3" s="40"/>
      <c r="JTG3" s="40"/>
      <c r="JTH3" s="40"/>
      <c r="JTI3" s="40"/>
      <c r="JTJ3" s="40"/>
      <c r="JTK3" s="40"/>
      <c r="JTL3" s="40"/>
      <c r="JTM3" s="40"/>
      <c r="JTN3" s="40"/>
      <c r="JTO3" s="40"/>
      <c r="JTP3" s="40"/>
      <c r="JTQ3" s="40"/>
      <c r="JTR3" s="40"/>
      <c r="JTS3" s="40"/>
      <c r="JTT3" s="40"/>
      <c r="JTU3" s="40"/>
      <c r="JTV3" s="40"/>
      <c r="JTW3" s="40"/>
      <c r="JTX3" s="40"/>
      <c r="JTY3" s="40"/>
      <c r="JTZ3" s="40"/>
      <c r="JUA3" s="40"/>
      <c r="JUB3" s="40"/>
      <c r="JUC3" s="40"/>
      <c r="JUD3" s="40"/>
      <c r="JUE3" s="40"/>
      <c r="JUF3" s="40"/>
      <c r="JUG3" s="40"/>
      <c r="JUH3" s="40"/>
      <c r="JUI3" s="40"/>
      <c r="JUJ3" s="40"/>
      <c r="JUK3" s="40"/>
      <c r="JUL3" s="40"/>
      <c r="JUM3" s="40"/>
      <c r="JUN3" s="40"/>
      <c r="JUO3" s="40"/>
      <c r="JUP3" s="40"/>
      <c r="JUQ3" s="40"/>
      <c r="JUR3" s="40"/>
      <c r="JUS3" s="40"/>
      <c r="JUT3" s="40"/>
      <c r="JUU3" s="40"/>
      <c r="JUV3" s="40"/>
      <c r="JUW3" s="40"/>
      <c r="JUX3" s="40"/>
      <c r="JUY3" s="40"/>
      <c r="JUZ3" s="40"/>
      <c r="JVA3" s="40"/>
      <c r="JVB3" s="40"/>
      <c r="JVC3" s="40"/>
      <c r="JVD3" s="40"/>
      <c r="JVE3" s="40"/>
      <c r="JVF3" s="40"/>
      <c r="JVG3" s="40"/>
      <c r="JVH3" s="40"/>
      <c r="JVI3" s="40"/>
      <c r="JVJ3" s="40"/>
      <c r="JVK3" s="40"/>
      <c r="JVL3" s="40"/>
      <c r="JVM3" s="40"/>
      <c r="JVN3" s="40"/>
      <c r="JVO3" s="40"/>
      <c r="JVP3" s="40"/>
      <c r="JVQ3" s="40"/>
      <c r="JVR3" s="40"/>
      <c r="JVS3" s="40"/>
      <c r="JVT3" s="40"/>
      <c r="JVU3" s="40"/>
      <c r="JVV3" s="40"/>
      <c r="JVW3" s="40"/>
      <c r="JVX3" s="40"/>
      <c r="JVY3" s="40"/>
      <c r="JVZ3" s="40"/>
      <c r="JWA3" s="40"/>
      <c r="JWB3" s="40"/>
      <c r="JWC3" s="40"/>
      <c r="JWD3" s="40"/>
      <c r="JWE3" s="40"/>
      <c r="JWF3" s="40"/>
      <c r="JWG3" s="40"/>
      <c r="JWH3" s="40"/>
      <c r="JWI3" s="40"/>
      <c r="JWJ3" s="40"/>
      <c r="JWK3" s="40"/>
      <c r="JWL3" s="40"/>
      <c r="JWM3" s="40"/>
      <c r="JWN3" s="40"/>
      <c r="JWO3" s="40"/>
      <c r="JWP3" s="40"/>
      <c r="JWQ3" s="40"/>
      <c r="JWR3" s="40"/>
      <c r="JWS3" s="40"/>
      <c r="JWT3" s="40"/>
      <c r="JWU3" s="40"/>
      <c r="JWV3" s="40"/>
      <c r="JWW3" s="40"/>
      <c r="JWX3" s="40"/>
      <c r="JWY3" s="40"/>
      <c r="JWZ3" s="40"/>
      <c r="JXA3" s="40"/>
      <c r="JXB3" s="40"/>
      <c r="JXC3" s="40"/>
      <c r="JXD3" s="40"/>
      <c r="JXE3" s="40"/>
      <c r="JXF3" s="40"/>
      <c r="JXG3" s="40"/>
      <c r="JXH3" s="40"/>
      <c r="JXI3" s="40"/>
      <c r="JXJ3" s="40"/>
      <c r="JXK3" s="40"/>
      <c r="JXL3" s="40"/>
      <c r="JXM3" s="40"/>
      <c r="JXN3" s="40"/>
      <c r="JXO3" s="40"/>
      <c r="JXP3" s="40"/>
      <c r="JXQ3" s="40"/>
      <c r="JXR3" s="40"/>
      <c r="JXS3" s="40"/>
      <c r="JXT3" s="40"/>
      <c r="JXU3" s="40"/>
      <c r="JXV3" s="40"/>
      <c r="JXW3" s="40"/>
      <c r="JXX3" s="40"/>
      <c r="JXY3" s="40"/>
      <c r="JXZ3" s="40"/>
      <c r="JYA3" s="40"/>
      <c r="JYB3" s="40"/>
      <c r="JYC3" s="40"/>
      <c r="JYD3" s="40"/>
      <c r="JYE3" s="40"/>
      <c r="JYF3" s="40"/>
      <c r="JYG3" s="40"/>
      <c r="JYH3" s="40"/>
      <c r="JYI3" s="40"/>
      <c r="JYJ3" s="40"/>
      <c r="JYK3" s="40"/>
      <c r="JYL3" s="40"/>
      <c r="JYM3" s="40"/>
      <c r="JYN3" s="40"/>
      <c r="JYO3" s="40"/>
      <c r="JYP3" s="40"/>
      <c r="JYQ3" s="40"/>
      <c r="JYR3" s="40"/>
      <c r="JYS3" s="40"/>
      <c r="JYT3" s="40"/>
      <c r="JYU3" s="40"/>
      <c r="JYV3" s="40"/>
      <c r="JYW3" s="40"/>
      <c r="JYX3" s="40"/>
      <c r="JYY3" s="40"/>
      <c r="JYZ3" s="40"/>
      <c r="JZA3" s="40"/>
      <c r="JZB3" s="40"/>
      <c r="JZC3" s="40"/>
      <c r="JZD3" s="40"/>
      <c r="JZE3" s="40"/>
      <c r="JZF3" s="40"/>
      <c r="JZG3" s="40"/>
      <c r="JZH3" s="40"/>
      <c r="JZI3" s="40"/>
      <c r="JZJ3" s="40"/>
      <c r="JZK3" s="40"/>
      <c r="JZL3" s="40"/>
      <c r="JZM3" s="40"/>
      <c r="JZN3" s="40"/>
      <c r="JZO3" s="40"/>
      <c r="JZP3" s="40"/>
      <c r="JZQ3" s="40"/>
      <c r="JZR3" s="40"/>
      <c r="JZS3" s="40"/>
      <c r="JZT3" s="40"/>
      <c r="JZU3" s="40"/>
      <c r="JZV3" s="40"/>
      <c r="JZW3" s="40"/>
      <c r="JZX3" s="40"/>
      <c r="JZY3" s="40"/>
      <c r="JZZ3" s="40"/>
      <c r="KAA3" s="40"/>
      <c r="KAB3" s="40"/>
      <c r="KAC3" s="40"/>
      <c r="KAD3" s="40"/>
      <c r="KAE3" s="40"/>
      <c r="KAF3" s="40"/>
      <c r="KAG3" s="40"/>
      <c r="KAH3" s="40"/>
      <c r="KAI3" s="40"/>
      <c r="KAJ3" s="40"/>
      <c r="KAK3" s="40"/>
      <c r="KAL3" s="40"/>
      <c r="KAM3" s="40"/>
      <c r="KAN3" s="40"/>
      <c r="KAO3" s="40"/>
      <c r="KAP3" s="40"/>
      <c r="KAQ3" s="40"/>
      <c r="KAR3" s="40"/>
      <c r="KAS3" s="40"/>
      <c r="KAT3" s="40"/>
      <c r="KAU3" s="40"/>
      <c r="KAV3" s="40"/>
      <c r="KAW3" s="40"/>
      <c r="KAX3" s="40"/>
      <c r="KAY3" s="40"/>
      <c r="KAZ3" s="40"/>
      <c r="KBA3" s="40"/>
      <c r="KBB3" s="40"/>
      <c r="KBC3" s="40"/>
      <c r="KBD3" s="40"/>
      <c r="KBE3" s="40"/>
      <c r="KBF3" s="40"/>
      <c r="KBG3" s="40"/>
      <c r="KBH3" s="40"/>
      <c r="KBI3" s="40"/>
      <c r="KBJ3" s="40"/>
      <c r="KBK3" s="40"/>
      <c r="KBL3" s="40"/>
      <c r="KBM3" s="40"/>
      <c r="KBN3" s="40"/>
      <c r="KBO3" s="40"/>
      <c r="KBP3" s="40"/>
      <c r="KBQ3" s="40"/>
      <c r="KBR3" s="40"/>
      <c r="KBS3" s="40"/>
      <c r="KBT3" s="40"/>
      <c r="KBU3" s="40"/>
      <c r="KBV3" s="40"/>
      <c r="KBW3" s="40"/>
      <c r="KBX3" s="40"/>
      <c r="KBY3" s="40"/>
      <c r="KBZ3" s="40"/>
      <c r="KCA3" s="40"/>
      <c r="KCB3" s="40"/>
      <c r="KCC3" s="40"/>
      <c r="KCD3" s="40"/>
      <c r="KCE3" s="40"/>
      <c r="KCF3" s="40"/>
      <c r="KCG3" s="40"/>
      <c r="KCH3" s="40"/>
      <c r="KCI3" s="40"/>
      <c r="KCJ3" s="40"/>
      <c r="KCK3" s="40"/>
      <c r="KCL3" s="40"/>
      <c r="KCM3" s="40"/>
      <c r="KCN3" s="40"/>
      <c r="KCO3" s="40"/>
      <c r="KCP3" s="40"/>
      <c r="KCQ3" s="40"/>
      <c r="KCR3" s="40"/>
      <c r="KCS3" s="40"/>
      <c r="KCT3" s="40"/>
      <c r="KCU3" s="40"/>
      <c r="KCV3" s="40"/>
      <c r="KCW3" s="40"/>
      <c r="KCX3" s="40"/>
      <c r="KCY3" s="40"/>
      <c r="KCZ3" s="40"/>
      <c r="KDA3" s="40"/>
      <c r="KDB3" s="40"/>
      <c r="KDC3" s="40"/>
      <c r="KDD3" s="40"/>
      <c r="KDE3" s="40"/>
      <c r="KDF3" s="40"/>
      <c r="KDG3" s="40"/>
      <c r="KDH3" s="40"/>
      <c r="KDI3" s="40"/>
      <c r="KDJ3" s="40"/>
      <c r="KDK3" s="40"/>
      <c r="KDL3" s="40"/>
      <c r="KDM3" s="40"/>
      <c r="KDN3" s="40"/>
      <c r="KDO3" s="40"/>
      <c r="KDP3" s="40"/>
      <c r="KDQ3" s="40"/>
      <c r="KDR3" s="40"/>
      <c r="KDS3" s="40"/>
      <c r="KDT3" s="40"/>
      <c r="KDU3" s="40"/>
      <c r="KDV3" s="40"/>
      <c r="KDW3" s="40"/>
      <c r="KDX3" s="40"/>
      <c r="KDY3" s="40"/>
      <c r="KDZ3" s="40"/>
      <c r="KEA3" s="40"/>
      <c r="KEB3" s="40"/>
      <c r="KEC3" s="40"/>
      <c r="KED3" s="40"/>
      <c r="KEE3" s="40"/>
      <c r="KEF3" s="40"/>
      <c r="KEG3" s="40"/>
      <c r="KEH3" s="40"/>
      <c r="KEI3" s="40"/>
      <c r="KEJ3" s="40"/>
      <c r="KEK3" s="40"/>
      <c r="KEL3" s="40"/>
      <c r="KEM3" s="40"/>
      <c r="KEN3" s="40"/>
      <c r="KEO3" s="40"/>
      <c r="KEP3" s="40"/>
      <c r="KEQ3" s="40"/>
      <c r="KER3" s="40"/>
      <c r="KES3" s="40"/>
      <c r="KET3" s="40"/>
      <c r="KEU3" s="40"/>
      <c r="KEV3" s="40"/>
      <c r="KEW3" s="40"/>
      <c r="KEX3" s="40"/>
      <c r="KEY3" s="40"/>
      <c r="KEZ3" s="40"/>
      <c r="KFA3" s="40"/>
      <c r="KFB3" s="40"/>
      <c r="KFC3" s="40"/>
      <c r="KFD3" s="40"/>
      <c r="KFE3" s="40"/>
      <c r="KFF3" s="40"/>
      <c r="KFG3" s="40"/>
      <c r="KFH3" s="40"/>
      <c r="KFI3" s="40"/>
      <c r="KFJ3" s="40"/>
      <c r="KFK3" s="40"/>
      <c r="KFL3" s="40"/>
      <c r="KFM3" s="40"/>
      <c r="KFN3" s="40"/>
      <c r="KFO3" s="40"/>
      <c r="KFP3" s="40"/>
      <c r="KFQ3" s="40"/>
      <c r="KFR3" s="40"/>
      <c r="KFS3" s="40"/>
      <c r="KFT3" s="40"/>
      <c r="KFU3" s="40"/>
      <c r="KFV3" s="40"/>
      <c r="KFW3" s="40"/>
      <c r="KFX3" s="40"/>
      <c r="KFY3" s="40"/>
      <c r="KFZ3" s="40"/>
      <c r="KGA3" s="40"/>
      <c r="KGB3" s="40"/>
      <c r="KGC3" s="40"/>
      <c r="KGD3" s="40"/>
      <c r="KGE3" s="40"/>
      <c r="KGF3" s="40"/>
      <c r="KGG3" s="40"/>
      <c r="KGH3" s="40"/>
      <c r="KGI3" s="40"/>
      <c r="KGJ3" s="40"/>
      <c r="KGK3" s="40"/>
      <c r="KGL3" s="40"/>
      <c r="KGM3" s="40"/>
      <c r="KGN3" s="40"/>
      <c r="KGO3" s="40"/>
      <c r="KGP3" s="40"/>
      <c r="KGQ3" s="40"/>
      <c r="KGR3" s="40"/>
      <c r="KGS3" s="40"/>
      <c r="KGT3" s="40"/>
      <c r="KGU3" s="40"/>
      <c r="KGV3" s="40"/>
      <c r="KGW3" s="40"/>
      <c r="KGX3" s="40"/>
      <c r="KGY3" s="40"/>
      <c r="KGZ3" s="40"/>
      <c r="KHA3" s="40"/>
      <c r="KHB3" s="40"/>
      <c r="KHC3" s="40"/>
      <c r="KHD3" s="40"/>
      <c r="KHE3" s="40"/>
      <c r="KHF3" s="40"/>
      <c r="KHG3" s="40"/>
      <c r="KHH3" s="40"/>
      <c r="KHI3" s="40"/>
      <c r="KHJ3" s="40"/>
      <c r="KHK3" s="40"/>
      <c r="KHL3" s="40"/>
      <c r="KHM3" s="40"/>
      <c r="KHN3" s="40"/>
      <c r="KHO3" s="40"/>
      <c r="KHP3" s="40"/>
      <c r="KHQ3" s="40"/>
      <c r="KHR3" s="40"/>
      <c r="KHS3" s="40"/>
      <c r="KHT3" s="40"/>
      <c r="KHU3" s="40"/>
      <c r="KHV3" s="40"/>
      <c r="KHW3" s="40"/>
      <c r="KHX3" s="40"/>
      <c r="KHY3" s="40"/>
      <c r="KHZ3" s="40"/>
      <c r="KIA3" s="40"/>
      <c r="KIB3" s="40"/>
      <c r="KIC3" s="40"/>
      <c r="KID3" s="40"/>
      <c r="KIE3" s="40"/>
      <c r="KIF3" s="40"/>
      <c r="KIG3" s="40"/>
      <c r="KIH3" s="40"/>
      <c r="KII3" s="40"/>
      <c r="KIJ3" s="40"/>
      <c r="KIK3" s="40"/>
      <c r="KIL3" s="40"/>
      <c r="KIM3" s="40"/>
      <c r="KIN3" s="40"/>
      <c r="KIO3" s="40"/>
      <c r="KIP3" s="40"/>
      <c r="KIQ3" s="40"/>
      <c r="KIR3" s="40"/>
      <c r="KIS3" s="40"/>
      <c r="KIT3" s="40"/>
      <c r="KIU3" s="40"/>
      <c r="KIV3" s="40"/>
      <c r="KIW3" s="40"/>
      <c r="KIX3" s="40"/>
      <c r="KIY3" s="40"/>
      <c r="KIZ3" s="40"/>
      <c r="KJA3" s="40"/>
      <c r="KJB3" s="40"/>
      <c r="KJC3" s="40"/>
      <c r="KJD3" s="40"/>
      <c r="KJE3" s="40"/>
      <c r="KJF3" s="40"/>
      <c r="KJG3" s="40"/>
      <c r="KJH3" s="40"/>
      <c r="KJI3" s="40"/>
      <c r="KJJ3" s="40"/>
      <c r="KJK3" s="40"/>
      <c r="KJL3" s="40"/>
      <c r="KJM3" s="40"/>
      <c r="KJN3" s="40"/>
      <c r="KJO3" s="40"/>
      <c r="KJP3" s="40"/>
      <c r="KJQ3" s="40"/>
      <c r="KJR3" s="40"/>
      <c r="KJS3" s="40"/>
      <c r="KJT3" s="40"/>
      <c r="KJU3" s="40"/>
      <c r="KJV3" s="40"/>
      <c r="KJW3" s="40"/>
      <c r="KJX3" s="40"/>
      <c r="KJY3" s="40"/>
      <c r="KJZ3" s="40"/>
      <c r="KKA3" s="40"/>
      <c r="KKB3" s="40"/>
      <c r="KKC3" s="40"/>
      <c r="KKD3" s="40"/>
      <c r="KKE3" s="40"/>
      <c r="KKF3" s="40"/>
      <c r="KKG3" s="40"/>
      <c r="KKH3" s="40"/>
      <c r="KKI3" s="40"/>
      <c r="KKJ3" s="40"/>
      <c r="KKK3" s="40"/>
      <c r="KKL3" s="40"/>
      <c r="KKM3" s="40"/>
      <c r="KKN3" s="40"/>
      <c r="KKO3" s="40"/>
      <c r="KKP3" s="40"/>
      <c r="KKQ3" s="40"/>
      <c r="KKR3" s="40"/>
      <c r="KKS3" s="40"/>
      <c r="KKT3" s="40"/>
      <c r="KKU3" s="40"/>
      <c r="KKV3" s="40"/>
      <c r="KKW3" s="40"/>
      <c r="KKX3" s="40"/>
      <c r="KKY3" s="40"/>
      <c r="KKZ3" s="40"/>
      <c r="KLA3" s="40"/>
      <c r="KLB3" s="40"/>
      <c r="KLC3" s="40"/>
      <c r="KLD3" s="40"/>
      <c r="KLE3" s="40"/>
      <c r="KLF3" s="40"/>
      <c r="KLG3" s="40"/>
      <c r="KLH3" s="40"/>
      <c r="KLI3" s="40"/>
      <c r="KLJ3" s="40"/>
      <c r="KLK3" s="40"/>
      <c r="KLL3" s="40"/>
      <c r="KLM3" s="40"/>
      <c r="KLN3" s="40"/>
      <c r="KLO3" s="40"/>
      <c r="KLP3" s="40"/>
      <c r="KLQ3" s="40"/>
      <c r="KLR3" s="40"/>
      <c r="KLS3" s="40"/>
      <c r="KLT3" s="40"/>
      <c r="KLU3" s="40"/>
      <c r="KLV3" s="40"/>
      <c r="KLW3" s="40"/>
      <c r="KLX3" s="40"/>
      <c r="KLY3" s="40"/>
      <c r="KLZ3" s="40"/>
      <c r="KMA3" s="40"/>
      <c r="KMB3" s="40"/>
      <c r="KMC3" s="40"/>
      <c r="KMD3" s="40"/>
      <c r="KME3" s="40"/>
      <c r="KMF3" s="40"/>
      <c r="KMG3" s="40"/>
      <c r="KMH3" s="40"/>
      <c r="KMI3" s="40"/>
      <c r="KMJ3" s="40"/>
      <c r="KMK3" s="40"/>
      <c r="KML3" s="40"/>
      <c r="KMM3" s="40"/>
      <c r="KMN3" s="40"/>
      <c r="KMO3" s="40"/>
      <c r="KMP3" s="40"/>
      <c r="KMQ3" s="40"/>
      <c r="KMR3" s="40"/>
      <c r="KMS3" s="40"/>
      <c r="KMT3" s="40"/>
      <c r="KMU3" s="40"/>
      <c r="KMV3" s="40"/>
      <c r="KMW3" s="40"/>
      <c r="KMX3" s="40"/>
      <c r="KMY3" s="40"/>
      <c r="KMZ3" s="40"/>
      <c r="KNA3" s="40"/>
      <c r="KNB3" s="40"/>
      <c r="KNC3" s="40"/>
      <c r="KND3" s="40"/>
      <c r="KNE3" s="40"/>
      <c r="KNF3" s="40"/>
      <c r="KNG3" s="40"/>
      <c r="KNH3" s="40"/>
      <c r="KNI3" s="40"/>
      <c r="KNJ3" s="40"/>
      <c r="KNK3" s="40"/>
      <c r="KNL3" s="40"/>
      <c r="KNM3" s="40"/>
      <c r="KNN3" s="40"/>
      <c r="KNO3" s="40"/>
      <c r="KNP3" s="40"/>
      <c r="KNQ3" s="40"/>
      <c r="KNR3" s="40"/>
      <c r="KNS3" s="40"/>
      <c r="KNT3" s="40"/>
      <c r="KNU3" s="40"/>
      <c r="KNV3" s="40"/>
      <c r="KNW3" s="40"/>
      <c r="KNX3" s="40"/>
      <c r="KNY3" s="40"/>
      <c r="KNZ3" s="40"/>
      <c r="KOA3" s="40"/>
      <c r="KOB3" s="40"/>
      <c r="KOC3" s="40"/>
      <c r="KOD3" s="40"/>
      <c r="KOE3" s="40"/>
      <c r="KOF3" s="40"/>
      <c r="KOG3" s="40"/>
      <c r="KOH3" s="40"/>
      <c r="KOI3" s="40"/>
      <c r="KOJ3" s="40"/>
      <c r="KOK3" s="40"/>
      <c r="KOL3" s="40"/>
      <c r="KOM3" s="40"/>
      <c r="KON3" s="40"/>
      <c r="KOO3" s="40"/>
      <c r="KOP3" s="40"/>
      <c r="KOQ3" s="40"/>
      <c r="KOR3" s="40"/>
      <c r="KOS3" s="40"/>
      <c r="KOT3" s="40"/>
      <c r="KOU3" s="40"/>
      <c r="KOV3" s="40"/>
      <c r="KOW3" s="40"/>
      <c r="KOX3" s="40"/>
      <c r="KOY3" s="40"/>
      <c r="KOZ3" s="40"/>
      <c r="KPA3" s="40"/>
      <c r="KPB3" s="40"/>
      <c r="KPC3" s="40"/>
      <c r="KPD3" s="40"/>
      <c r="KPE3" s="40"/>
      <c r="KPF3" s="40"/>
      <c r="KPG3" s="40"/>
      <c r="KPH3" s="40"/>
      <c r="KPI3" s="40"/>
      <c r="KPJ3" s="40"/>
      <c r="KPK3" s="40"/>
      <c r="KPL3" s="40"/>
      <c r="KPM3" s="40"/>
      <c r="KPN3" s="40"/>
      <c r="KPO3" s="40"/>
      <c r="KPP3" s="40"/>
      <c r="KPQ3" s="40"/>
      <c r="KPR3" s="40"/>
      <c r="KPS3" s="40"/>
      <c r="KPT3" s="40"/>
      <c r="KPU3" s="40"/>
      <c r="KPV3" s="40"/>
      <c r="KPW3" s="40"/>
      <c r="KPX3" s="40"/>
      <c r="KPY3" s="40"/>
      <c r="KPZ3" s="40"/>
      <c r="KQA3" s="40"/>
      <c r="KQB3" s="40"/>
      <c r="KQC3" s="40"/>
      <c r="KQD3" s="40"/>
      <c r="KQE3" s="40"/>
      <c r="KQF3" s="40"/>
      <c r="KQG3" s="40"/>
      <c r="KQH3" s="40"/>
      <c r="KQI3" s="40"/>
      <c r="KQJ3" s="40"/>
      <c r="KQK3" s="40"/>
      <c r="KQL3" s="40"/>
      <c r="KQM3" s="40"/>
      <c r="KQN3" s="40"/>
      <c r="KQO3" s="40"/>
      <c r="KQP3" s="40"/>
      <c r="KQQ3" s="40"/>
      <c r="KQR3" s="40"/>
      <c r="KQS3" s="40"/>
      <c r="KQT3" s="40"/>
      <c r="KQU3" s="40"/>
      <c r="KQV3" s="40"/>
      <c r="KQW3" s="40"/>
      <c r="KQX3" s="40"/>
      <c r="KQY3" s="40"/>
      <c r="KQZ3" s="40"/>
      <c r="KRA3" s="40"/>
      <c r="KRB3" s="40"/>
      <c r="KRC3" s="40"/>
      <c r="KRD3" s="40"/>
      <c r="KRE3" s="40"/>
      <c r="KRF3" s="40"/>
      <c r="KRG3" s="40"/>
      <c r="KRH3" s="40"/>
      <c r="KRI3" s="40"/>
      <c r="KRJ3" s="40"/>
      <c r="KRK3" s="40"/>
      <c r="KRL3" s="40"/>
      <c r="KRM3" s="40"/>
      <c r="KRN3" s="40"/>
      <c r="KRO3" s="40"/>
      <c r="KRP3" s="40"/>
      <c r="KRQ3" s="40"/>
      <c r="KRR3" s="40"/>
      <c r="KRS3" s="40"/>
      <c r="KRT3" s="40"/>
      <c r="KRU3" s="40"/>
      <c r="KRV3" s="40"/>
      <c r="KRW3" s="40"/>
      <c r="KRX3" s="40"/>
      <c r="KRY3" s="40"/>
      <c r="KRZ3" s="40"/>
      <c r="KSA3" s="40"/>
      <c r="KSB3" s="40"/>
      <c r="KSC3" s="40"/>
      <c r="KSD3" s="40"/>
      <c r="KSE3" s="40"/>
      <c r="KSF3" s="40"/>
      <c r="KSG3" s="40"/>
      <c r="KSH3" s="40"/>
      <c r="KSI3" s="40"/>
      <c r="KSJ3" s="40"/>
      <c r="KSK3" s="40"/>
      <c r="KSL3" s="40"/>
      <c r="KSM3" s="40"/>
      <c r="KSN3" s="40"/>
      <c r="KSO3" s="40"/>
      <c r="KSP3" s="40"/>
      <c r="KSQ3" s="40"/>
      <c r="KSR3" s="40"/>
      <c r="KSS3" s="40"/>
      <c r="KST3" s="40"/>
      <c r="KSU3" s="40"/>
      <c r="KSV3" s="40"/>
      <c r="KSW3" s="40"/>
      <c r="KSX3" s="40"/>
      <c r="KSY3" s="40"/>
      <c r="KSZ3" s="40"/>
      <c r="KTA3" s="40"/>
      <c r="KTB3" s="40"/>
      <c r="KTC3" s="40"/>
      <c r="KTD3" s="40"/>
      <c r="KTE3" s="40"/>
      <c r="KTF3" s="40"/>
      <c r="KTG3" s="40"/>
      <c r="KTH3" s="40"/>
      <c r="KTI3" s="40"/>
      <c r="KTJ3" s="40"/>
      <c r="KTK3" s="40"/>
      <c r="KTL3" s="40"/>
      <c r="KTM3" s="40"/>
      <c r="KTN3" s="40"/>
      <c r="KTO3" s="40"/>
      <c r="KTP3" s="40"/>
      <c r="KTQ3" s="40"/>
      <c r="KTR3" s="40"/>
      <c r="KTS3" s="40"/>
      <c r="KTT3" s="40"/>
      <c r="KTU3" s="40"/>
      <c r="KTV3" s="40"/>
      <c r="KTW3" s="40"/>
      <c r="KTX3" s="40"/>
      <c r="KTY3" s="40"/>
      <c r="KTZ3" s="40"/>
      <c r="KUA3" s="40"/>
      <c r="KUB3" s="40"/>
      <c r="KUC3" s="40"/>
      <c r="KUD3" s="40"/>
      <c r="KUE3" s="40"/>
      <c r="KUF3" s="40"/>
      <c r="KUG3" s="40"/>
      <c r="KUH3" s="40"/>
      <c r="KUI3" s="40"/>
      <c r="KUJ3" s="40"/>
      <c r="KUK3" s="40"/>
      <c r="KUL3" s="40"/>
      <c r="KUM3" s="40"/>
      <c r="KUN3" s="40"/>
      <c r="KUO3" s="40"/>
      <c r="KUP3" s="40"/>
      <c r="KUQ3" s="40"/>
      <c r="KUR3" s="40"/>
      <c r="KUS3" s="40"/>
      <c r="KUT3" s="40"/>
      <c r="KUU3" s="40"/>
      <c r="KUV3" s="40"/>
      <c r="KUW3" s="40"/>
      <c r="KUX3" s="40"/>
      <c r="KUY3" s="40"/>
      <c r="KUZ3" s="40"/>
      <c r="KVA3" s="40"/>
      <c r="KVB3" s="40"/>
      <c r="KVC3" s="40"/>
      <c r="KVD3" s="40"/>
      <c r="KVE3" s="40"/>
      <c r="KVF3" s="40"/>
      <c r="KVG3" s="40"/>
      <c r="KVH3" s="40"/>
      <c r="KVI3" s="40"/>
      <c r="KVJ3" s="40"/>
      <c r="KVK3" s="40"/>
      <c r="KVL3" s="40"/>
      <c r="KVM3" s="40"/>
      <c r="KVN3" s="40"/>
      <c r="KVO3" s="40"/>
      <c r="KVP3" s="40"/>
      <c r="KVQ3" s="40"/>
      <c r="KVR3" s="40"/>
      <c r="KVS3" s="40"/>
      <c r="KVT3" s="40"/>
      <c r="KVU3" s="40"/>
      <c r="KVV3" s="40"/>
      <c r="KVW3" s="40"/>
      <c r="KVX3" s="40"/>
      <c r="KVY3" s="40"/>
      <c r="KVZ3" s="40"/>
      <c r="KWA3" s="40"/>
      <c r="KWB3" s="40"/>
      <c r="KWC3" s="40"/>
      <c r="KWD3" s="40"/>
      <c r="KWE3" s="40"/>
      <c r="KWF3" s="40"/>
      <c r="KWG3" s="40"/>
      <c r="KWH3" s="40"/>
      <c r="KWI3" s="40"/>
      <c r="KWJ3" s="40"/>
      <c r="KWK3" s="40"/>
      <c r="KWL3" s="40"/>
      <c r="KWM3" s="40"/>
      <c r="KWN3" s="40"/>
      <c r="KWO3" s="40"/>
      <c r="KWP3" s="40"/>
      <c r="KWQ3" s="40"/>
      <c r="KWR3" s="40"/>
      <c r="KWS3" s="40"/>
      <c r="KWT3" s="40"/>
      <c r="KWU3" s="40"/>
      <c r="KWV3" s="40"/>
      <c r="KWW3" s="40"/>
      <c r="KWX3" s="40"/>
      <c r="KWY3" s="40"/>
      <c r="KWZ3" s="40"/>
      <c r="KXA3" s="40"/>
      <c r="KXB3" s="40"/>
      <c r="KXC3" s="40"/>
      <c r="KXD3" s="40"/>
      <c r="KXE3" s="40"/>
      <c r="KXF3" s="40"/>
      <c r="KXG3" s="40"/>
      <c r="KXH3" s="40"/>
      <c r="KXI3" s="40"/>
      <c r="KXJ3" s="40"/>
      <c r="KXK3" s="40"/>
      <c r="KXL3" s="40"/>
      <c r="KXM3" s="40"/>
      <c r="KXN3" s="40"/>
      <c r="KXO3" s="40"/>
      <c r="KXP3" s="40"/>
      <c r="KXQ3" s="40"/>
      <c r="KXR3" s="40"/>
      <c r="KXS3" s="40"/>
      <c r="KXT3" s="40"/>
      <c r="KXU3" s="40"/>
      <c r="KXV3" s="40"/>
      <c r="KXW3" s="40"/>
      <c r="KXX3" s="40"/>
      <c r="KXY3" s="40"/>
      <c r="KXZ3" s="40"/>
      <c r="KYA3" s="40"/>
      <c r="KYB3" s="40"/>
      <c r="KYC3" s="40"/>
      <c r="KYD3" s="40"/>
      <c r="KYE3" s="40"/>
      <c r="KYF3" s="40"/>
      <c r="KYG3" s="40"/>
      <c r="KYH3" s="40"/>
      <c r="KYI3" s="40"/>
      <c r="KYJ3" s="40"/>
      <c r="KYK3" s="40"/>
      <c r="KYL3" s="40"/>
      <c r="KYM3" s="40"/>
      <c r="KYN3" s="40"/>
      <c r="KYO3" s="40"/>
      <c r="KYP3" s="40"/>
      <c r="KYQ3" s="40"/>
      <c r="KYR3" s="40"/>
      <c r="KYS3" s="40"/>
      <c r="KYT3" s="40"/>
      <c r="KYU3" s="40"/>
      <c r="KYV3" s="40"/>
      <c r="KYW3" s="40"/>
      <c r="KYX3" s="40"/>
      <c r="KYY3" s="40"/>
      <c r="KYZ3" s="40"/>
      <c r="KZA3" s="40"/>
      <c r="KZB3" s="40"/>
      <c r="KZC3" s="40"/>
      <c r="KZD3" s="40"/>
      <c r="KZE3" s="40"/>
      <c r="KZF3" s="40"/>
      <c r="KZG3" s="40"/>
      <c r="KZH3" s="40"/>
      <c r="KZI3" s="40"/>
      <c r="KZJ3" s="40"/>
      <c r="KZK3" s="40"/>
      <c r="KZL3" s="40"/>
      <c r="KZM3" s="40"/>
      <c r="KZN3" s="40"/>
      <c r="KZO3" s="40"/>
      <c r="KZP3" s="40"/>
      <c r="KZQ3" s="40"/>
      <c r="KZR3" s="40"/>
      <c r="KZS3" s="40"/>
      <c r="KZT3" s="40"/>
      <c r="KZU3" s="40"/>
      <c r="KZV3" s="40"/>
      <c r="KZW3" s="40"/>
      <c r="KZX3" s="40"/>
      <c r="KZY3" s="40"/>
      <c r="KZZ3" s="40"/>
      <c r="LAA3" s="40"/>
      <c r="LAB3" s="40"/>
      <c r="LAC3" s="40"/>
      <c r="LAD3" s="40"/>
      <c r="LAE3" s="40"/>
      <c r="LAF3" s="40"/>
      <c r="LAG3" s="40"/>
      <c r="LAH3" s="40"/>
      <c r="LAI3" s="40"/>
      <c r="LAJ3" s="40"/>
      <c r="LAK3" s="40"/>
      <c r="LAL3" s="40"/>
      <c r="LAM3" s="40"/>
      <c r="LAN3" s="40"/>
      <c r="LAO3" s="40"/>
      <c r="LAP3" s="40"/>
      <c r="LAQ3" s="40"/>
      <c r="LAR3" s="40"/>
      <c r="LAS3" s="40"/>
      <c r="LAT3" s="40"/>
      <c r="LAU3" s="40"/>
      <c r="LAV3" s="40"/>
      <c r="LAW3" s="40"/>
      <c r="LAX3" s="40"/>
      <c r="LAY3" s="40"/>
      <c r="LAZ3" s="40"/>
      <c r="LBA3" s="40"/>
      <c r="LBB3" s="40"/>
      <c r="LBC3" s="40"/>
      <c r="LBD3" s="40"/>
      <c r="LBE3" s="40"/>
      <c r="LBF3" s="40"/>
      <c r="LBG3" s="40"/>
      <c r="LBH3" s="40"/>
      <c r="LBI3" s="40"/>
      <c r="LBJ3" s="40"/>
      <c r="LBK3" s="40"/>
      <c r="LBL3" s="40"/>
      <c r="LBM3" s="40"/>
      <c r="LBN3" s="40"/>
      <c r="LBO3" s="40"/>
      <c r="LBP3" s="40"/>
      <c r="LBQ3" s="40"/>
      <c r="LBR3" s="40"/>
      <c r="LBS3" s="40"/>
      <c r="LBT3" s="40"/>
      <c r="LBU3" s="40"/>
      <c r="LBV3" s="40"/>
      <c r="LBW3" s="40"/>
      <c r="LBX3" s="40"/>
      <c r="LBY3" s="40"/>
      <c r="LBZ3" s="40"/>
      <c r="LCA3" s="40"/>
      <c r="LCB3" s="40"/>
      <c r="LCC3" s="40"/>
      <c r="LCD3" s="40"/>
      <c r="LCE3" s="40"/>
      <c r="LCF3" s="40"/>
      <c r="LCG3" s="40"/>
      <c r="LCH3" s="40"/>
      <c r="LCI3" s="40"/>
      <c r="LCJ3" s="40"/>
      <c r="LCK3" s="40"/>
      <c r="LCL3" s="40"/>
      <c r="LCM3" s="40"/>
      <c r="LCN3" s="40"/>
      <c r="LCO3" s="40"/>
      <c r="LCP3" s="40"/>
      <c r="LCQ3" s="40"/>
      <c r="LCR3" s="40"/>
      <c r="LCS3" s="40"/>
      <c r="LCT3" s="40"/>
      <c r="LCU3" s="40"/>
      <c r="LCV3" s="40"/>
      <c r="LCW3" s="40"/>
      <c r="LCX3" s="40"/>
      <c r="LCY3" s="40"/>
      <c r="LCZ3" s="40"/>
      <c r="LDA3" s="40"/>
      <c r="LDB3" s="40"/>
      <c r="LDC3" s="40"/>
      <c r="LDD3" s="40"/>
      <c r="LDE3" s="40"/>
      <c r="LDF3" s="40"/>
      <c r="LDG3" s="40"/>
      <c r="LDH3" s="40"/>
      <c r="LDI3" s="40"/>
      <c r="LDJ3" s="40"/>
      <c r="LDK3" s="40"/>
      <c r="LDL3" s="40"/>
      <c r="LDM3" s="40"/>
      <c r="LDN3" s="40"/>
      <c r="LDO3" s="40"/>
      <c r="LDP3" s="40"/>
      <c r="LDQ3" s="40"/>
      <c r="LDR3" s="40"/>
      <c r="LDS3" s="40"/>
      <c r="LDT3" s="40"/>
      <c r="LDU3" s="40"/>
      <c r="LDV3" s="40"/>
      <c r="LDW3" s="40"/>
      <c r="LDX3" s="40"/>
      <c r="LDY3" s="40"/>
      <c r="LDZ3" s="40"/>
      <c r="LEA3" s="40"/>
      <c r="LEB3" s="40"/>
      <c r="LEC3" s="40"/>
      <c r="LED3" s="40"/>
      <c r="LEE3" s="40"/>
      <c r="LEF3" s="40"/>
      <c r="LEG3" s="40"/>
      <c r="LEH3" s="40"/>
      <c r="LEI3" s="40"/>
      <c r="LEJ3" s="40"/>
      <c r="LEK3" s="40"/>
      <c r="LEL3" s="40"/>
      <c r="LEM3" s="40"/>
      <c r="LEN3" s="40"/>
      <c r="LEO3" s="40"/>
      <c r="LEP3" s="40"/>
      <c r="LEQ3" s="40"/>
      <c r="LER3" s="40"/>
      <c r="LES3" s="40"/>
      <c r="LET3" s="40"/>
      <c r="LEU3" s="40"/>
      <c r="LEV3" s="40"/>
      <c r="LEW3" s="40"/>
      <c r="LEX3" s="40"/>
      <c r="LEY3" s="40"/>
      <c r="LEZ3" s="40"/>
      <c r="LFA3" s="40"/>
      <c r="LFB3" s="40"/>
      <c r="LFC3" s="40"/>
      <c r="LFD3" s="40"/>
      <c r="LFE3" s="40"/>
      <c r="LFF3" s="40"/>
      <c r="LFG3" s="40"/>
      <c r="LFH3" s="40"/>
      <c r="LFI3" s="40"/>
      <c r="LFJ3" s="40"/>
      <c r="LFK3" s="40"/>
      <c r="LFL3" s="40"/>
      <c r="LFM3" s="40"/>
      <c r="LFN3" s="40"/>
      <c r="LFO3" s="40"/>
      <c r="LFP3" s="40"/>
      <c r="LFQ3" s="40"/>
      <c r="LFR3" s="40"/>
      <c r="LFS3" s="40"/>
      <c r="LFT3" s="40"/>
      <c r="LFU3" s="40"/>
      <c r="LFV3" s="40"/>
      <c r="LFW3" s="40"/>
      <c r="LFX3" s="40"/>
      <c r="LFY3" s="40"/>
      <c r="LFZ3" s="40"/>
      <c r="LGA3" s="40"/>
      <c r="LGB3" s="40"/>
      <c r="LGC3" s="40"/>
      <c r="LGD3" s="40"/>
      <c r="LGE3" s="40"/>
      <c r="LGF3" s="40"/>
      <c r="LGG3" s="40"/>
      <c r="LGH3" s="40"/>
      <c r="LGI3" s="40"/>
      <c r="LGJ3" s="40"/>
      <c r="LGK3" s="40"/>
      <c r="LGL3" s="40"/>
      <c r="LGM3" s="40"/>
      <c r="LGN3" s="40"/>
      <c r="LGO3" s="40"/>
      <c r="LGP3" s="40"/>
      <c r="LGQ3" s="40"/>
      <c r="LGR3" s="40"/>
      <c r="LGS3" s="40"/>
      <c r="LGT3" s="40"/>
      <c r="LGU3" s="40"/>
      <c r="LGV3" s="40"/>
      <c r="LGW3" s="40"/>
      <c r="LGX3" s="40"/>
      <c r="LGY3" s="40"/>
      <c r="LGZ3" s="40"/>
      <c r="LHA3" s="40"/>
      <c r="LHB3" s="40"/>
      <c r="LHC3" s="40"/>
      <c r="LHD3" s="40"/>
      <c r="LHE3" s="40"/>
      <c r="LHF3" s="40"/>
      <c r="LHG3" s="40"/>
      <c r="LHH3" s="40"/>
      <c r="LHI3" s="40"/>
      <c r="LHJ3" s="40"/>
      <c r="LHK3" s="40"/>
      <c r="LHL3" s="40"/>
      <c r="LHM3" s="40"/>
      <c r="LHN3" s="40"/>
      <c r="LHO3" s="40"/>
      <c r="LHP3" s="40"/>
      <c r="LHQ3" s="40"/>
      <c r="LHR3" s="40"/>
      <c r="LHS3" s="40"/>
      <c r="LHT3" s="40"/>
      <c r="LHU3" s="40"/>
      <c r="LHV3" s="40"/>
      <c r="LHW3" s="40"/>
      <c r="LHX3" s="40"/>
      <c r="LHY3" s="40"/>
      <c r="LHZ3" s="40"/>
      <c r="LIA3" s="40"/>
      <c r="LIB3" s="40"/>
      <c r="LIC3" s="40"/>
      <c r="LID3" s="40"/>
      <c r="LIE3" s="40"/>
      <c r="LIF3" s="40"/>
      <c r="LIG3" s="40"/>
      <c r="LIH3" s="40"/>
      <c r="LII3" s="40"/>
      <c r="LIJ3" s="40"/>
      <c r="LIK3" s="40"/>
      <c r="LIL3" s="40"/>
      <c r="LIM3" s="40"/>
      <c r="LIN3" s="40"/>
      <c r="LIO3" s="40"/>
      <c r="LIP3" s="40"/>
      <c r="LIQ3" s="40"/>
      <c r="LIR3" s="40"/>
      <c r="LIS3" s="40"/>
      <c r="LIT3" s="40"/>
      <c r="LIU3" s="40"/>
      <c r="LIV3" s="40"/>
      <c r="LIW3" s="40"/>
      <c r="LIX3" s="40"/>
      <c r="LIY3" s="40"/>
      <c r="LIZ3" s="40"/>
      <c r="LJA3" s="40"/>
      <c r="LJB3" s="40"/>
      <c r="LJC3" s="40"/>
      <c r="LJD3" s="40"/>
      <c r="LJE3" s="40"/>
      <c r="LJF3" s="40"/>
      <c r="LJG3" s="40"/>
      <c r="LJH3" s="40"/>
      <c r="LJI3" s="40"/>
      <c r="LJJ3" s="40"/>
      <c r="LJK3" s="40"/>
      <c r="LJL3" s="40"/>
      <c r="LJM3" s="40"/>
      <c r="LJN3" s="40"/>
      <c r="LJO3" s="40"/>
      <c r="LJP3" s="40"/>
      <c r="LJQ3" s="40"/>
      <c r="LJR3" s="40"/>
      <c r="LJS3" s="40"/>
      <c r="LJT3" s="40"/>
      <c r="LJU3" s="40"/>
      <c r="LJV3" s="40"/>
      <c r="LJW3" s="40"/>
      <c r="LJX3" s="40"/>
      <c r="LJY3" s="40"/>
      <c r="LJZ3" s="40"/>
      <c r="LKA3" s="40"/>
      <c r="LKB3" s="40"/>
      <c r="LKC3" s="40"/>
      <c r="LKD3" s="40"/>
      <c r="LKE3" s="40"/>
      <c r="LKF3" s="40"/>
      <c r="LKG3" s="40"/>
      <c r="LKH3" s="40"/>
      <c r="LKI3" s="40"/>
      <c r="LKJ3" s="40"/>
      <c r="LKK3" s="40"/>
      <c r="LKL3" s="40"/>
      <c r="LKM3" s="40"/>
      <c r="LKN3" s="40"/>
      <c r="LKO3" s="40"/>
      <c r="LKP3" s="40"/>
      <c r="LKQ3" s="40"/>
      <c r="LKR3" s="40"/>
      <c r="LKS3" s="40"/>
      <c r="LKT3" s="40"/>
      <c r="LKU3" s="40"/>
      <c r="LKV3" s="40"/>
      <c r="LKW3" s="40"/>
      <c r="LKX3" s="40"/>
      <c r="LKY3" s="40"/>
      <c r="LKZ3" s="40"/>
      <c r="LLA3" s="40"/>
      <c r="LLB3" s="40"/>
      <c r="LLC3" s="40"/>
      <c r="LLD3" s="40"/>
      <c r="LLE3" s="40"/>
      <c r="LLF3" s="40"/>
      <c r="LLG3" s="40"/>
      <c r="LLH3" s="40"/>
      <c r="LLI3" s="40"/>
      <c r="LLJ3" s="40"/>
      <c r="LLK3" s="40"/>
      <c r="LLL3" s="40"/>
      <c r="LLM3" s="40"/>
      <c r="LLN3" s="40"/>
      <c r="LLO3" s="40"/>
      <c r="LLP3" s="40"/>
      <c r="LLQ3" s="40"/>
      <c r="LLR3" s="40"/>
      <c r="LLS3" s="40"/>
      <c r="LLT3" s="40"/>
      <c r="LLU3" s="40"/>
      <c r="LLV3" s="40"/>
      <c r="LLW3" s="40"/>
      <c r="LLX3" s="40"/>
      <c r="LLY3" s="40"/>
      <c r="LLZ3" s="40"/>
      <c r="LMA3" s="40"/>
      <c r="LMB3" s="40"/>
      <c r="LMC3" s="40"/>
      <c r="LMD3" s="40"/>
      <c r="LME3" s="40"/>
      <c r="LMF3" s="40"/>
      <c r="LMG3" s="40"/>
      <c r="LMH3" s="40"/>
      <c r="LMI3" s="40"/>
      <c r="LMJ3" s="40"/>
      <c r="LMK3" s="40"/>
      <c r="LML3" s="40"/>
      <c r="LMM3" s="40"/>
      <c r="LMN3" s="40"/>
      <c r="LMO3" s="40"/>
      <c r="LMP3" s="40"/>
      <c r="LMQ3" s="40"/>
      <c r="LMR3" s="40"/>
      <c r="LMS3" s="40"/>
      <c r="LMT3" s="40"/>
      <c r="LMU3" s="40"/>
      <c r="LMV3" s="40"/>
      <c r="LMW3" s="40"/>
      <c r="LMX3" s="40"/>
      <c r="LMY3" s="40"/>
      <c r="LMZ3" s="40"/>
      <c r="LNA3" s="40"/>
      <c r="LNB3" s="40"/>
      <c r="LNC3" s="40"/>
      <c r="LND3" s="40"/>
      <c r="LNE3" s="40"/>
      <c r="LNF3" s="40"/>
      <c r="LNG3" s="40"/>
      <c r="LNH3" s="40"/>
      <c r="LNI3" s="40"/>
      <c r="LNJ3" s="40"/>
      <c r="LNK3" s="40"/>
      <c r="LNL3" s="40"/>
      <c r="LNM3" s="40"/>
      <c r="LNN3" s="40"/>
      <c r="LNO3" s="40"/>
      <c r="LNP3" s="40"/>
      <c r="LNQ3" s="40"/>
      <c r="LNR3" s="40"/>
      <c r="LNS3" s="40"/>
      <c r="LNT3" s="40"/>
      <c r="LNU3" s="40"/>
      <c r="LNV3" s="40"/>
      <c r="LNW3" s="40"/>
      <c r="LNX3" s="40"/>
      <c r="LNY3" s="40"/>
      <c r="LNZ3" s="40"/>
      <c r="LOA3" s="40"/>
      <c r="LOB3" s="40"/>
      <c r="LOC3" s="40"/>
      <c r="LOD3" s="40"/>
      <c r="LOE3" s="40"/>
      <c r="LOF3" s="40"/>
      <c r="LOG3" s="40"/>
      <c r="LOH3" s="40"/>
      <c r="LOI3" s="40"/>
      <c r="LOJ3" s="40"/>
      <c r="LOK3" s="40"/>
      <c r="LOL3" s="40"/>
      <c r="LOM3" s="40"/>
      <c r="LON3" s="40"/>
      <c r="LOO3" s="40"/>
      <c r="LOP3" s="40"/>
      <c r="LOQ3" s="40"/>
      <c r="LOR3" s="40"/>
      <c r="LOS3" s="40"/>
      <c r="LOT3" s="40"/>
      <c r="LOU3" s="40"/>
      <c r="LOV3" s="40"/>
      <c r="LOW3" s="40"/>
      <c r="LOX3" s="40"/>
      <c r="LOY3" s="40"/>
      <c r="LOZ3" s="40"/>
      <c r="LPA3" s="40"/>
      <c r="LPB3" s="40"/>
      <c r="LPC3" s="40"/>
      <c r="LPD3" s="40"/>
      <c r="LPE3" s="40"/>
      <c r="LPF3" s="40"/>
      <c r="LPG3" s="40"/>
      <c r="LPH3" s="40"/>
      <c r="LPI3" s="40"/>
      <c r="LPJ3" s="40"/>
      <c r="LPK3" s="40"/>
      <c r="LPL3" s="40"/>
      <c r="LPM3" s="40"/>
      <c r="LPN3" s="40"/>
      <c r="LPO3" s="40"/>
      <c r="LPP3" s="40"/>
      <c r="LPQ3" s="40"/>
      <c r="LPR3" s="40"/>
      <c r="LPS3" s="40"/>
      <c r="LPT3" s="40"/>
      <c r="LPU3" s="40"/>
      <c r="LPV3" s="40"/>
      <c r="LPW3" s="40"/>
      <c r="LPX3" s="40"/>
      <c r="LPY3" s="40"/>
      <c r="LPZ3" s="40"/>
      <c r="LQA3" s="40"/>
      <c r="LQB3" s="40"/>
      <c r="LQC3" s="40"/>
      <c r="LQD3" s="40"/>
      <c r="LQE3" s="40"/>
      <c r="LQF3" s="40"/>
      <c r="LQG3" s="40"/>
      <c r="LQH3" s="40"/>
      <c r="LQI3" s="40"/>
      <c r="LQJ3" s="40"/>
      <c r="LQK3" s="40"/>
      <c r="LQL3" s="40"/>
      <c r="LQM3" s="40"/>
      <c r="LQN3" s="40"/>
      <c r="LQO3" s="40"/>
      <c r="LQP3" s="40"/>
      <c r="LQQ3" s="40"/>
      <c r="LQR3" s="40"/>
      <c r="LQS3" s="40"/>
      <c r="LQT3" s="40"/>
      <c r="LQU3" s="40"/>
      <c r="LQV3" s="40"/>
      <c r="LQW3" s="40"/>
      <c r="LQX3" s="40"/>
      <c r="LQY3" s="40"/>
      <c r="LQZ3" s="40"/>
      <c r="LRA3" s="40"/>
      <c r="LRB3" s="40"/>
      <c r="LRC3" s="40"/>
      <c r="LRD3" s="40"/>
      <c r="LRE3" s="40"/>
      <c r="LRF3" s="40"/>
      <c r="LRG3" s="40"/>
      <c r="LRH3" s="40"/>
      <c r="LRI3" s="40"/>
      <c r="LRJ3" s="40"/>
      <c r="LRK3" s="40"/>
      <c r="LRL3" s="40"/>
      <c r="LRM3" s="40"/>
      <c r="LRN3" s="40"/>
      <c r="LRO3" s="40"/>
      <c r="LRP3" s="40"/>
      <c r="LRQ3" s="40"/>
      <c r="LRR3" s="40"/>
      <c r="LRS3" s="40"/>
      <c r="LRT3" s="40"/>
      <c r="LRU3" s="40"/>
      <c r="LRV3" s="40"/>
      <c r="LRW3" s="40"/>
      <c r="LRX3" s="40"/>
      <c r="LRY3" s="40"/>
      <c r="LRZ3" s="40"/>
      <c r="LSA3" s="40"/>
      <c r="LSB3" s="40"/>
      <c r="LSC3" s="40"/>
      <c r="LSD3" s="40"/>
      <c r="LSE3" s="40"/>
      <c r="LSF3" s="40"/>
      <c r="LSG3" s="40"/>
      <c r="LSH3" s="40"/>
      <c r="LSI3" s="40"/>
      <c r="LSJ3" s="40"/>
      <c r="LSK3" s="40"/>
      <c r="LSL3" s="40"/>
      <c r="LSM3" s="40"/>
      <c r="LSN3" s="40"/>
      <c r="LSO3" s="40"/>
      <c r="LSP3" s="40"/>
      <c r="LSQ3" s="40"/>
      <c r="LSR3" s="40"/>
      <c r="LSS3" s="40"/>
      <c r="LST3" s="40"/>
      <c r="LSU3" s="40"/>
      <c r="LSV3" s="40"/>
      <c r="LSW3" s="40"/>
      <c r="LSX3" s="40"/>
      <c r="LSY3" s="40"/>
      <c r="LSZ3" s="40"/>
      <c r="LTA3" s="40"/>
      <c r="LTB3" s="40"/>
      <c r="LTC3" s="40"/>
      <c r="LTD3" s="40"/>
      <c r="LTE3" s="40"/>
      <c r="LTF3" s="40"/>
      <c r="LTG3" s="40"/>
      <c r="LTH3" s="40"/>
      <c r="LTI3" s="40"/>
      <c r="LTJ3" s="40"/>
      <c r="LTK3" s="40"/>
      <c r="LTL3" s="40"/>
      <c r="LTM3" s="40"/>
      <c r="LTN3" s="40"/>
      <c r="LTO3" s="40"/>
      <c r="LTP3" s="40"/>
      <c r="LTQ3" s="40"/>
      <c r="LTR3" s="40"/>
      <c r="LTS3" s="40"/>
      <c r="LTT3" s="40"/>
      <c r="LTU3" s="40"/>
      <c r="LTV3" s="40"/>
      <c r="LTW3" s="40"/>
      <c r="LTX3" s="40"/>
      <c r="LTY3" s="40"/>
      <c r="LTZ3" s="40"/>
      <c r="LUA3" s="40"/>
      <c r="LUB3" s="40"/>
      <c r="LUC3" s="40"/>
      <c r="LUD3" s="40"/>
      <c r="LUE3" s="40"/>
      <c r="LUF3" s="40"/>
      <c r="LUG3" s="40"/>
      <c r="LUH3" s="40"/>
      <c r="LUI3" s="40"/>
      <c r="LUJ3" s="40"/>
      <c r="LUK3" s="40"/>
      <c r="LUL3" s="40"/>
      <c r="LUM3" s="40"/>
      <c r="LUN3" s="40"/>
      <c r="LUO3" s="40"/>
      <c r="LUP3" s="40"/>
      <c r="LUQ3" s="40"/>
      <c r="LUR3" s="40"/>
      <c r="LUS3" s="40"/>
      <c r="LUT3" s="40"/>
      <c r="LUU3" s="40"/>
      <c r="LUV3" s="40"/>
      <c r="LUW3" s="40"/>
      <c r="LUX3" s="40"/>
      <c r="LUY3" s="40"/>
      <c r="LUZ3" s="40"/>
      <c r="LVA3" s="40"/>
      <c r="LVB3" s="40"/>
      <c r="LVC3" s="40"/>
      <c r="LVD3" s="40"/>
      <c r="LVE3" s="40"/>
      <c r="LVF3" s="40"/>
      <c r="LVG3" s="40"/>
      <c r="LVH3" s="40"/>
      <c r="LVI3" s="40"/>
      <c r="LVJ3" s="40"/>
      <c r="LVK3" s="40"/>
      <c r="LVL3" s="40"/>
      <c r="LVM3" s="40"/>
      <c r="LVN3" s="40"/>
      <c r="LVO3" s="40"/>
      <c r="LVP3" s="40"/>
      <c r="LVQ3" s="40"/>
      <c r="LVR3" s="40"/>
      <c r="LVS3" s="40"/>
      <c r="LVT3" s="40"/>
      <c r="LVU3" s="40"/>
      <c r="LVV3" s="40"/>
      <c r="LVW3" s="40"/>
      <c r="LVX3" s="40"/>
      <c r="LVY3" s="40"/>
      <c r="LVZ3" s="40"/>
      <c r="LWA3" s="40"/>
      <c r="LWB3" s="40"/>
      <c r="LWC3" s="40"/>
      <c r="LWD3" s="40"/>
      <c r="LWE3" s="40"/>
      <c r="LWF3" s="40"/>
      <c r="LWG3" s="40"/>
      <c r="LWH3" s="40"/>
      <c r="LWI3" s="40"/>
      <c r="LWJ3" s="40"/>
      <c r="LWK3" s="40"/>
      <c r="LWL3" s="40"/>
      <c r="LWM3" s="40"/>
      <c r="LWN3" s="40"/>
      <c r="LWO3" s="40"/>
      <c r="LWP3" s="40"/>
      <c r="LWQ3" s="40"/>
      <c r="LWR3" s="40"/>
      <c r="LWS3" s="40"/>
      <c r="LWT3" s="40"/>
      <c r="LWU3" s="40"/>
      <c r="LWV3" s="40"/>
      <c r="LWW3" s="40"/>
      <c r="LWX3" s="40"/>
      <c r="LWY3" s="40"/>
      <c r="LWZ3" s="40"/>
      <c r="LXA3" s="40"/>
      <c r="LXB3" s="40"/>
      <c r="LXC3" s="40"/>
      <c r="LXD3" s="40"/>
      <c r="LXE3" s="40"/>
      <c r="LXF3" s="40"/>
      <c r="LXG3" s="40"/>
      <c r="LXH3" s="40"/>
      <c r="LXI3" s="40"/>
      <c r="LXJ3" s="40"/>
      <c r="LXK3" s="40"/>
      <c r="LXL3" s="40"/>
      <c r="LXM3" s="40"/>
      <c r="LXN3" s="40"/>
      <c r="LXO3" s="40"/>
      <c r="LXP3" s="40"/>
      <c r="LXQ3" s="40"/>
      <c r="LXR3" s="40"/>
      <c r="LXS3" s="40"/>
      <c r="LXT3" s="40"/>
      <c r="LXU3" s="40"/>
      <c r="LXV3" s="40"/>
      <c r="LXW3" s="40"/>
      <c r="LXX3" s="40"/>
      <c r="LXY3" s="40"/>
      <c r="LXZ3" s="40"/>
      <c r="LYA3" s="40"/>
      <c r="LYB3" s="40"/>
      <c r="LYC3" s="40"/>
      <c r="LYD3" s="40"/>
      <c r="LYE3" s="40"/>
      <c r="LYF3" s="40"/>
      <c r="LYG3" s="40"/>
      <c r="LYH3" s="40"/>
      <c r="LYI3" s="40"/>
      <c r="LYJ3" s="40"/>
      <c r="LYK3" s="40"/>
      <c r="LYL3" s="40"/>
      <c r="LYM3" s="40"/>
      <c r="LYN3" s="40"/>
      <c r="LYO3" s="40"/>
      <c r="LYP3" s="40"/>
      <c r="LYQ3" s="40"/>
      <c r="LYR3" s="40"/>
      <c r="LYS3" s="40"/>
      <c r="LYT3" s="40"/>
      <c r="LYU3" s="40"/>
      <c r="LYV3" s="40"/>
      <c r="LYW3" s="40"/>
      <c r="LYX3" s="40"/>
      <c r="LYY3" s="40"/>
      <c r="LYZ3" s="40"/>
      <c r="LZA3" s="40"/>
      <c r="LZB3" s="40"/>
      <c r="LZC3" s="40"/>
      <c r="LZD3" s="40"/>
      <c r="LZE3" s="40"/>
      <c r="LZF3" s="40"/>
      <c r="LZG3" s="40"/>
      <c r="LZH3" s="40"/>
      <c r="LZI3" s="40"/>
      <c r="LZJ3" s="40"/>
      <c r="LZK3" s="40"/>
      <c r="LZL3" s="40"/>
      <c r="LZM3" s="40"/>
      <c r="LZN3" s="40"/>
      <c r="LZO3" s="40"/>
      <c r="LZP3" s="40"/>
      <c r="LZQ3" s="40"/>
      <c r="LZR3" s="40"/>
      <c r="LZS3" s="40"/>
      <c r="LZT3" s="40"/>
      <c r="LZU3" s="40"/>
      <c r="LZV3" s="40"/>
      <c r="LZW3" s="40"/>
      <c r="LZX3" s="40"/>
      <c r="LZY3" s="40"/>
      <c r="LZZ3" s="40"/>
      <c r="MAA3" s="40"/>
      <c r="MAB3" s="40"/>
      <c r="MAC3" s="40"/>
      <c r="MAD3" s="40"/>
      <c r="MAE3" s="40"/>
      <c r="MAF3" s="40"/>
      <c r="MAG3" s="40"/>
      <c r="MAH3" s="40"/>
      <c r="MAI3" s="40"/>
      <c r="MAJ3" s="40"/>
      <c r="MAK3" s="40"/>
      <c r="MAL3" s="40"/>
      <c r="MAM3" s="40"/>
      <c r="MAN3" s="40"/>
      <c r="MAO3" s="40"/>
      <c r="MAP3" s="40"/>
      <c r="MAQ3" s="40"/>
      <c r="MAR3" s="40"/>
      <c r="MAS3" s="40"/>
      <c r="MAT3" s="40"/>
      <c r="MAU3" s="40"/>
      <c r="MAV3" s="40"/>
      <c r="MAW3" s="40"/>
      <c r="MAX3" s="40"/>
      <c r="MAY3" s="40"/>
      <c r="MAZ3" s="40"/>
      <c r="MBA3" s="40"/>
      <c r="MBB3" s="40"/>
      <c r="MBC3" s="40"/>
      <c r="MBD3" s="40"/>
      <c r="MBE3" s="40"/>
      <c r="MBF3" s="40"/>
      <c r="MBG3" s="40"/>
      <c r="MBH3" s="40"/>
      <c r="MBI3" s="40"/>
      <c r="MBJ3" s="40"/>
      <c r="MBK3" s="40"/>
      <c r="MBL3" s="40"/>
      <c r="MBM3" s="40"/>
      <c r="MBN3" s="40"/>
      <c r="MBO3" s="40"/>
      <c r="MBP3" s="40"/>
      <c r="MBQ3" s="40"/>
      <c r="MBR3" s="40"/>
      <c r="MBS3" s="40"/>
      <c r="MBT3" s="40"/>
      <c r="MBU3" s="40"/>
      <c r="MBV3" s="40"/>
      <c r="MBW3" s="40"/>
      <c r="MBX3" s="40"/>
      <c r="MBY3" s="40"/>
      <c r="MBZ3" s="40"/>
      <c r="MCA3" s="40"/>
      <c r="MCB3" s="40"/>
      <c r="MCC3" s="40"/>
      <c r="MCD3" s="40"/>
      <c r="MCE3" s="40"/>
      <c r="MCF3" s="40"/>
      <c r="MCG3" s="40"/>
      <c r="MCH3" s="40"/>
      <c r="MCI3" s="40"/>
      <c r="MCJ3" s="40"/>
      <c r="MCK3" s="40"/>
      <c r="MCL3" s="40"/>
      <c r="MCM3" s="40"/>
      <c r="MCN3" s="40"/>
      <c r="MCO3" s="40"/>
      <c r="MCP3" s="40"/>
      <c r="MCQ3" s="40"/>
      <c r="MCR3" s="40"/>
      <c r="MCS3" s="40"/>
      <c r="MCT3" s="40"/>
      <c r="MCU3" s="40"/>
      <c r="MCV3" s="40"/>
      <c r="MCW3" s="40"/>
      <c r="MCX3" s="40"/>
      <c r="MCY3" s="40"/>
      <c r="MCZ3" s="40"/>
      <c r="MDA3" s="40"/>
      <c r="MDB3" s="40"/>
      <c r="MDC3" s="40"/>
      <c r="MDD3" s="40"/>
      <c r="MDE3" s="40"/>
      <c r="MDF3" s="40"/>
      <c r="MDG3" s="40"/>
      <c r="MDH3" s="40"/>
      <c r="MDI3" s="40"/>
      <c r="MDJ3" s="40"/>
      <c r="MDK3" s="40"/>
      <c r="MDL3" s="40"/>
      <c r="MDM3" s="40"/>
      <c r="MDN3" s="40"/>
      <c r="MDO3" s="40"/>
      <c r="MDP3" s="40"/>
      <c r="MDQ3" s="40"/>
      <c r="MDR3" s="40"/>
      <c r="MDS3" s="40"/>
      <c r="MDT3" s="40"/>
      <c r="MDU3" s="40"/>
      <c r="MDV3" s="40"/>
      <c r="MDW3" s="40"/>
      <c r="MDX3" s="40"/>
      <c r="MDY3" s="40"/>
      <c r="MDZ3" s="40"/>
      <c r="MEA3" s="40"/>
      <c r="MEB3" s="40"/>
      <c r="MEC3" s="40"/>
      <c r="MED3" s="40"/>
      <c r="MEE3" s="40"/>
      <c r="MEF3" s="40"/>
      <c r="MEG3" s="40"/>
      <c r="MEH3" s="40"/>
      <c r="MEI3" s="40"/>
      <c r="MEJ3" s="40"/>
      <c r="MEK3" s="40"/>
      <c r="MEL3" s="40"/>
      <c r="MEM3" s="40"/>
      <c r="MEN3" s="40"/>
      <c r="MEO3" s="40"/>
      <c r="MEP3" s="40"/>
      <c r="MEQ3" s="40"/>
      <c r="MER3" s="40"/>
      <c r="MES3" s="40"/>
      <c r="MET3" s="40"/>
      <c r="MEU3" s="40"/>
      <c r="MEV3" s="40"/>
      <c r="MEW3" s="40"/>
      <c r="MEX3" s="40"/>
      <c r="MEY3" s="40"/>
      <c r="MEZ3" s="40"/>
      <c r="MFA3" s="40"/>
      <c r="MFB3" s="40"/>
      <c r="MFC3" s="40"/>
      <c r="MFD3" s="40"/>
      <c r="MFE3" s="40"/>
      <c r="MFF3" s="40"/>
      <c r="MFG3" s="40"/>
      <c r="MFH3" s="40"/>
      <c r="MFI3" s="40"/>
      <c r="MFJ3" s="40"/>
      <c r="MFK3" s="40"/>
      <c r="MFL3" s="40"/>
      <c r="MFM3" s="40"/>
      <c r="MFN3" s="40"/>
      <c r="MFO3" s="40"/>
      <c r="MFP3" s="40"/>
      <c r="MFQ3" s="40"/>
      <c r="MFR3" s="40"/>
      <c r="MFS3" s="40"/>
      <c r="MFT3" s="40"/>
      <c r="MFU3" s="40"/>
      <c r="MFV3" s="40"/>
      <c r="MFW3" s="40"/>
      <c r="MFX3" s="40"/>
      <c r="MFY3" s="40"/>
      <c r="MFZ3" s="40"/>
      <c r="MGA3" s="40"/>
      <c r="MGB3" s="40"/>
      <c r="MGC3" s="40"/>
      <c r="MGD3" s="40"/>
      <c r="MGE3" s="40"/>
      <c r="MGF3" s="40"/>
      <c r="MGG3" s="40"/>
      <c r="MGH3" s="40"/>
      <c r="MGI3" s="40"/>
      <c r="MGJ3" s="40"/>
      <c r="MGK3" s="40"/>
      <c r="MGL3" s="40"/>
      <c r="MGM3" s="40"/>
      <c r="MGN3" s="40"/>
      <c r="MGO3" s="40"/>
      <c r="MGP3" s="40"/>
      <c r="MGQ3" s="40"/>
      <c r="MGR3" s="40"/>
      <c r="MGS3" s="40"/>
      <c r="MGT3" s="40"/>
      <c r="MGU3" s="40"/>
      <c r="MGV3" s="40"/>
      <c r="MGW3" s="40"/>
      <c r="MGX3" s="40"/>
      <c r="MGY3" s="40"/>
      <c r="MGZ3" s="40"/>
      <c r="MHA3" s="40"/>
      <c r="MHB3" s="40"/>
      <c r="MHC3" s="40"/>
      <c r="MHD3" s="40"/>
      <c r="MHE3" s="40"/>
      <c r="MHF3" s="40"/>
      <c r="MHG3" s="40"/>
      <c r="MHH3" s="40"/>
      <c r="MHI3" s="40"/>
      <c r="MHJ3" s="40"/>
      <c r="MHK3" s="40"/>
      <c r="MHL3" s="40"/>
      <c r="MHM3" s="40"/>
      <c r="MHN3" s="40"/>
      <c r="MHO3" s="40"/>
      <c r="MHP3" s="40"/>
      <c r="MHQ3" s="40"/>
      <c r="MHR3" s="40"/>
      <c r="MHS3" s="40"/>
      <c r="MHT3" s="40"/>
      <c r="MHU3" s="40"/>
      <c r="MHV3" s="40"/>
      <c r="MHW3" s="40"/>
      <c r="MHX3" s="40"/>
      <c r="MHY3" s="40"/>
      <c r="MHZ3" s="40"/>
      <c r="MIA3" s="40"/>
      <c r="MIB3" s="40"/>
      <c r="MIC3" s="40"/>
      <c r="MID3" s="40"/>
      <c r="MIE3" s="40"/>
      <c r="MIF3" s="40"/>
      <c r="MIG3" s="40"/>
      <c r="MIH3" s="40"/>
      <c r="MII3" s="40"/>
      <c r="MIJ3" s="40"/>
      <c r="MIK3" s="40"/>
      <c r="MIL3" s="40"/>
      <c r="MIM3" s="40"/>
      <c r="MIN3" s="40"/>
      <c r="MIO3" s="40"/>
      <c r="MIP3" s="40"/>
      <c r="MIQ3" s="40"/>
      <c r="MIR3" s="40"/>
      <c r="MIS3" s="40"/>
      <c r="MIT3" s="40"/>
      <c r="MIU3" s="40"/>
      <c r="MIV3" s="40"/>
      <c r="MIW3" s="40"/>
      <c r="MIX3" s="40"/>
      <c r="MIY3" s="40"/>
      <c r="MIZ3" s="40"/>
      <c r="MJA3" s="40"/>
      <c r="MJB3" s="40"/>
      <c r="MJC3" s="40"/>
      <c r="MJD3" s="40"/>
      <c r="MJE3" s="40"/>
      <c r="MJF3" s="40"/>
      <c r="MJG3" s="40"/>
      <c r="MJH3" s="40"/>
      <c r="MJI3" s="40"/>
      <c r="MJJ3" s="40"/>
      <c r="MJK3" s="40"/>
      <c r="MJL3" s="40"/>
      <c r="MJM3" s="40"/>
      <c r="MJN3" s="40"/>
      <c r="MJO3" s="40"/>
      <c r="MJP3" s="40"/>
      <c r="MJQ3" s="40"/>
      <c r="MJR3" s="40"/>
      <c r="MJS3" s="40"/>
      <c r="MJT3" s="40"/>
      <c r="MJU3" s="40"/>
      <c r="MJV3" s="40"/>
      <c r="MJW3" s="40"/>
      <c r="MJX3" s="40"/>
      <c r="MJY3" s="40"/>
      <c r="MJZ3" s="40"/>
      <c r="MKA3" s="40"/>
      <c r="MKB3" s="40"/>
      <c r="MKC3" s="40"/>
      <c r="MKD3" s="40"/>
      <c r="MKE3" s="40"/>
      <c r="MKF3" s="40"/>
      <c r="MKG3" s="40"/>
      <c r="MKH3" s="40"/>
      <c r="MKI3" s="40"/>
      <c r="MKJ3" s="40"/>
      <c r="MKK3" s="40"/>
      <c r="MKL3" s="40"/>
      <c r="MKM3" s="40"/>
      <c r="MKN3" s="40"/>
      <c r="MKO3" s="40"/>
      <c r="MKP3" s="40"/>
      <c r="MKQ3" s="40"/>
      <c r="MKR3" s="40"/>
      <c r="MKS3" s="40"/>
      <c r="MKT3" s="40"/>
      <c r="MKU3" s="40"/>
      <c r="MKV3" s="40"/>
      <c r="MKW3" s="40"/>
      <c r="MKX3" s="40"/>
      <c r="MKY3" s="40"/>
      <c r="MKZ3" s="40"/>
      <c r="MLA3" s="40"/>
      <c r="MLB3" s="40"/>
      <c r="MLC3" s="40"/>
      <c r="MLD3" s="40"/>
      <c r="MLE3" s="40"/>
      <c r="MLF3" s="40"/>
      <c r="MLG3" s="40"/>
      <c r="MLH3" s="40"/>
      <c r="MLI3" s="40"/>
      <c r="MLJ3" s="40"/>
      <c r="MLK3" s="40"/>
      <c r="MLL3" s="40"/>
      <c r="MLM3" s="40"/>
      <c r="MLN3" s="40"/>
      <c r="MLO3" s="40"/>
      <c r="MLP3" s="40"/>
      <c r="MLQ3" s="40"/>
      <c r="MLR3" s="40"/>
      <c r="MLS3" s="40"/>
      <c r="MLT3" s="40"/>
      <c r="MLU3" s="40"/>
      <c r="MLV3" s="40"/>
      <c r="MLW3" s="40"/>
      <c r="MLX3" s="40"/>
      <c r="MLY3" s="40"/>
      <c r="MLZ3" s="40"/>
      <c r="MMA3" s="40"/>
      <c r="MMB3" s="40"/>
      <c r="MMC3" s="40"/>
      <c r="MMD3" s="40"/>
      <c r="MME3" s="40"/>
      <c r="MMF3" s="40"/>
      <c r="MMG3" s="40"/>
      <c r="MMH3" s="40"/>
      <c r="MMI3" s="40"/>
      <c r="MMJ3" s="40"/>
      <c r="MMK3" s="40"/>
      <c r="MML3" s="40"/>
      <c r="MMM3" s="40"/>
      <c r="MMN3" s="40"/>
      <c r="MMO3" s="40"/>
      <c r="MMP3" s="40"/>
      <c r="MMQ3" s="40"/>
      <c r="MMR3" s="40"/>
      <c r="MMS3" s="40"/>
      <c r="MMT3" s="40"/>
      <c r="MMU3" s="40"/>
      <c r="MMV3" s="40"/>
      <c r="MMW3" s="40"/>
      <c r="MMX3" s="40"/>
      <c r="MMY3" s="40"/>
      <c r="MMZ3" s="40"/>
      <c r="MNA3" s="40"/>
      <c r="MNB3" s="40"/>
      <c r="MNC3" s="40"/>
      <c r="MND3" s="40"/>
      <c r="MNE3" s="40"/>
      <c r="MNF3" s="40"/>
      <c r="MNG3" s="40"/>
      <c r="MNH3" s="40"/>
      <c r="MNI3" s="40"/>
      <c r="MNJ3" s="40"/>
      <c r="MNK3" s="40"/>
      <c r="MNL3" s="40"/>
      <c r="MNM3" s="40"/>
      <c r="MNN3" s="40"/>
      <c r="MNO3" s="40"/>
      <c r="MNP3" s="40"/>
      <c r="MNQ3" s="40"/>
      <c r="MNR3" s="40"/>
      <c r="MNS3" s="40"/>
      <c r="MNT3" s="40"/>
      <c r="MNU3" s="40"/>
      <c r="MNV3" s="40"/>
      <c r="MNW3" s="40"/>
      <c r="MNX3" s="40"/>
      <c r="MNY3" s="40"/>
      <c r="MNZ3" s="40"/>
      <c r="MOA3" s="40"/>
      <c r="MOB3" s="40"/>
      <c r="MOC3" s="40"/>
      <c r="MOD3" s="40"/>
      <c r="MOE3" s="40"/>
      <c r="MOF3" s="40"/>
      <c r="MOG3" s="40"/>
      <c r="MOH3" s="40"/>
      <c r="MOI3" s="40"/>
      <c r="MOJ3" s="40"/>
      <c r="MOK3" s="40"/>
      <c r="MOL3" s="40"/>
      <c r="MOM3" s="40"/>
      <c r="MON3" s="40"/>
      <c r="MOO3" s="40"/>
      <c r="MOP3" s="40"/>
      <c r="MOQ3" s="40"/>
      <c r="MOR3" s="40"/>
      <c r="MOS3" s="40"/>
      <c r="MOT3" s="40"/>
      <c r="MOU3" s="40"/>
      <c r="MOV3" s="40"/>
      <c r="MOW3" s="40"/>
      <c r="MOX3" s="40"/>
      <c r="MOY3" s="40"/>
      <c r="MOZ3" s="40"/>
      <c r="MPA3" s="40"/>
      <c r="MPB3" s="40"/>
      <c r="MPC3" s="40"/>
      <c r="MPD3" s="40"/>
      <c r="MPE3" s="40"/>
      <c r="MPF3" s="40"/>
      <c r="MPG3" s="40"/>
      <c r="MPH3" s="40"/>
      <c r="MPI3" s="40"/>
      <c r="MPJ3" s="40"/>
      <c r="MPK3" s="40"/>
      <c r="MPL3" s="40"/>
      <c r="MPM3" s="40"/>
      <c r="MPN3" s="40"/>
      <c r="MPO3" s="40"/>
      <c r="MPP3" s="40"/>
      <c r="MPQ3" s="40"/>
      <c r="MPR3" s="40"/>
      <c r="MPS3" s="40"/>
      <c r="MPT3" s="40"/>
      <c r="MPU3" s="40"/>
      <c r="MPV3" s="40"/>
      <c r="MPW3" s="40"/>
      <c r="MPX3" s="40"/>
      <c r="MPY3" s="40"/>
      <c r="MPZ3" s="40"/>
      <c r="MQA3" s="40"/>
      <c r="MQB3" s="40"/>
      <c r="MQC3" s="40"/>
      <c r="MQD3" s="40"/>
      <c r="MQE3" s="40"/>
      <c r="MQF3" s="40"/>
      <c r="MQG3" s="40"/>
      <c r="MQH3" s="40"/>
      <c r="MQI3" s="40"/>
      <c r="MQJ3" s="40"/>
      <c r="MQK3" s="40"/>
      <c r="MQL3" s="40"/>
      <c r="MQM3" s="40"/>
      <c r="MQN3" s="40"/>
      <c r="MQO3" s="40"/>
      <c r="MQP3" s="40"/>
      <c r="MQQ3" s="40"/>
      <c r="MQR3" s="40"/>
      <c r="MQS3" s="40"/>
      <c r="MQT3" s="40"/>
      <c r="MQU3" s="40"/>
      <c r="MQV3" s="40"/>
      <c r="MQW3" s="40"/>
      <c r="MQX3" s="40"/>
      <c r="MQY3" s="40"/>
      <c r="MQZ3" s="40"/>
      <c r="MRA3" s="40"/>
      <c r="MRB3" s="40"/>
      <c r="MRC3" s="40"/>
      <c r="MRD3" s="40"/>
      <c r="MRE3" s="40"/>
      <c r="MRF3" s="40"/>
      <c r="MRG3" s="40"/>
      <c r="MRH3" s="40"/>
      <c r="MRI3" s="40"/>
      <c r="MRJ3" s="40"/>
      <c r="MRK3" s="40"/>
      <c r="MRL3" s="40"/>
      <c r="MRM3" s="40"/>
      <c r="MRN3" s="40"/>
      <c r="MRO3" s="40"/>
      <c r="MRP3" s="40"/>
      <c r="MRQ3" s="40"/>
      <c r="MRR3" s="40"/>
      <c r="MRS3" s="40"/>
      <c r="MRT3" s="40"/>
      <c r="MRU3" s="40"/>
      <c r="MRV3" s="40"/>
      <c r="MRW3" s="40"/>
      <c r="MRX3" s="40"/>
      <c r="MRY3" s="40"/>
      <c r="MRZ3" s="40"/>
      <c r="MSA3" s="40"/>
      <c r="MSB3" s="40"/>
      <c r="MSC3" s="40"/>
      <c r="MSD3" s="40"/>
      <c r="MSE3" s="40"/>
      <c r="MSF3" s="40"/>
      <c r="MSG3" s="40"/>
      <c r="MSH3" s="40"/>
      <c r="MSI3" s="40"/>
      <c r="MSJ3" s="40"/>
      <c r="MSK3" s="40"/>
      <c r="MSL3" s="40"/>
      <c r="MSM3" s="40"/>
      <c r="MSN3" s="40"/>
      <c r="MSO3" s="40"/>
      <c r="MSP3" s="40"/>
      <c r="MSQ3" s="40"/>
      <c r="MSR3" s="40"/>
      <c r="MSS3" s="40"/>
      <c r="MST3" s="40"/>
      <c r="MSU3" s="40"/>
      <c r="MSV3" s="40"/>
      <c r="MSW3" s="40"/>
      <c r="MSX3" s="40"/>
      <c r="MSY3" s="40"/>
      <c r="MSZ3" s="40"/>
      <c r="MTA3" s="40"/>
      <c r="MTB3" s="40"/>
      <c r="MTC3" s="40"/>
      <c r="MTD3" s="40"/>
      <c r="MTE3" s="40"/>
      <c r="MTF3" s="40"/>
      <c r="MTG3" s="40"/>
      <c r="MTH3" s="40"/>
      <c r="MTI3" s="40"/>
      <c r="MTJ3" s="40"/>
      <c r="MTK3" s="40"/>
      <c r="MTL3" s="40"/>
      <c r="MTM3" s="40"/>
      <c r="MTN3" s="40"/>
      <c r="MTO3" s="40"/>
      <c r="MTP3" s="40"/>
      <c r="MTQ3" s="40"/>
      <c r="MTR3" s="40"/>
      <c r="MTS3" s="40"/>
      <c r="MTT3" s="40"/>
      <c r="MTU3" s="40"/>
      <c r="MTV3" s="40"/>
      <c r="MTW3" s="40"/>
      <c r="MTX3" s="40"/>
      <c r="MTY3" s="40"/>
      <c r="MTZ3" s="40"/>
      <c r="MUA3" s="40"/>
      <c r="MUB3" s="40"/>
      <c r="MUC3" s="40"/>
      <c r="MUD3" s="40"/>
      <c r="MUE3" s="40"/>
      <c r="MUF3" s="40"/>
      <c r="MUG3" s="40"/>
      <c r="MUH3" s="40"/>
      <c r="MUI3" s="40"/>
      <c r="MUJ3" s="40"/>
      <c r="MUK3" s="40"/>
      <c r="MUL3" s="40"/>
      <c r="MUM3" s="40"/>
      <c r="MUN3" s="40"/>
      <c r="MUO3" s="40"/>
      <c r="MUP3" s="40"/>
      <c r="MUQ3" s="40"/>
      <c r="MUR3" s="40"/>
      <c r="MUS3" s="40"/>
      <c r="MUT3" s="40"/>
      <c r="MUU3" s="40"/>
      <c r="MUV3" s="40"/>
      <c r="MUW3" s="40"/>
      <c r="MUX3" s="40"/>
      <c r="MUY3" s="40"/>
      <c r="MUZ3" s="40"/>
      <c r="MVA3" s="40"/>
      <c r="MVB3" s="40"/>
      <c r="MVC3" s="40"/>
      <c r="MVD3" s="40"/>
      <c r="MVE3" s="40"/>
      <c r="MVF3" s="40"/>
      <c r="MVG3" s="40"/>
      <c r="MVH3" s="40"/>
      <c r="MVI3" s="40"/>
      <c r="MVJ3" s="40"/>
      <c r="MVK3" s="40"/>
      <c r="MVL3" s="40"/>
      <c r="MVM3" s="40"/>
      <c r="MVN3" s="40"/>
      <c r="MVO3" s="40"/>
      <c r="MVP3" s="40"/>
      <c r="MVQ3" s="40"/>
      <c r="MVR3" s="40"/>
      <c r="MVS3" s="40"/>
      <c r="MVT3" s="40"/>
      <c r="MVU3" s="40"/>
      <c r="MVV3" s="40"/>
      <c r="MVW3" s="40"/>
      <c r="MVX3" s="40"/>
      <c r="MVY3" s="40"/>
      <c r="MVZ3" s="40"/>
      <c r="MWA3" s="40"/>
      <c r="MWB3" s="40"/>
      <c r="MWC3" s="40"/>
      <c r="MWD3" s="40"/>
      <c r="MWE3" s="40"/>
      <c r="MWF3" s="40"/>
      <c r="MWG3" s="40"/>
      <c r="MWH3" s="40"/>
      <c r="MWI3" s="40"/>
      <c r="MWJ3" s="40"/>
      <c r="MWK3" s="40"/>
      <c r="MWL3" s="40"/>
      <c r="MWM3" s="40"/>
      <c r="MWN3" s="40"/>
      <c r="MWO3" s="40"/>
      <c r="MWP3" s="40"/>
      <c r="MWQ3" s="40"/>
      <c r="MWR3" s="40"/>
      <c r="MWS3" s="40"/>
      <c r="MWT3" s="40"/>
      <c r="MWU3" s="40"/>
      <c r="MWV3" s="40"/>
      <c r="MWW3" s="40"/>
      <c r="MWX3" s="40"/>
      <c r="MWY3" s="40"/>
      <c r="MWZ3" s="40"/>
      <c r="MXA3" s="40"/>
      <c r="MXB3" s="40"/>
      <c r="MXC3" s="40"/>
      <c r="MXD3" s="40"/>
      <c r="MXE3" s="40"/>
      <c r="MXF3" s="40"/>
      <c r="MXG3" s="40"/>
      <c r="MXH3" s="40"/>
      <c r="MXI3" s="40"/>
      <c r="MXJ3" s="40"/>
      <c r="MXK3" s="40"/>
      <c r="MXL3" s="40"/>
      <c r="MXM3" s="40"/>
      <c r="MXN3" s="40"/>
      <c r="MXO3" s="40"/>
      <c r="MXP3" s="40"/>
      <c r="MXQ3" s="40"/>
      <c r="MXR3" s="40"/>
      <c r="MXS3" s="40"/>
      <c r="MXT3" s="40"/>
      <c r="MXU3" s="40"/>
      <c r="MXV3" s="40"/>
      <c r="MXW3" s="40"/>
      <c r="MXX3" s="40"/>
      <c r="MXY3" s="40"/>
      <c r="MXZ3" s="40"/>
      <c r="MYA3" s="40"/>
      <c r="MYB3" s="40"/>
      <c r="MYC3" s="40"/>
      <c r="MYD3" s="40"/>
      <c r="MYE3" s="40"/>
      <c r="MYF3" s="40"/>
      <c r="MYG3" s="40"/>
      <c r="MYH3" s="40"/>
      <c r="MYI3" s="40"/>
      <c r="MYJ3" s="40"/>
      <c r="MYK3" s="40"/>
      <c r="MYL3" s="40"/>
      <c r="MYM3" s="40"/>
      <c r="MYN3" s="40"/>
      <c r="MYO3" s="40"/>
      <c r="MYP3" s="40"/>
      <c r="MYQ3" s="40"/>
      <c r="MYR3" s="40"/>
      <c r="MYS3" s="40"/>
      <c r="MYT3" s="40"/>
      <c r="MYU3" s="40"/>
      <c r="MYV3" s="40"/>
      <c r="MYW3" s="40"/>
      <c r="MYX3" s="40"/>
      <c r="MYY3" s="40"/>
      <c r="MYZ3" s="40"/>
      <c r="MZA3" s="40"/>
      <c r="MZB3" s="40"/>
      <c r="MZC3" s="40"/>
      <c r="MZD3" s="40"/>
      <c r="MZE3" s="40"/>
      <c r="MZF3" s="40"/>
      <c r="MZG3" s="40"/>
      <c r="MZH3" s="40"/>
      <c r="MZI3" s="40"/>
      <c r="MZJ3" s="40"/>
      <c r="MZK3" s="40"/>
      <c r="MZL3" s="40"/>
      <c r="MZM3" s="40"/>
      <c r="MZN3" s="40"/>
      <c r="MZO3" s="40"/>
      <c r="MZP3" s="40"/>
      <c r="MZQ3" s="40"/>
      <c r="MZR3" s="40"/>
      <c r="MZS3" s="40"/>
      <c r="MZT3" s="40"/>
      <c r="MZU3" s="40"/>
      <c r="MZV3" s="40"/>
      <c r="MZW3" s="40"/>
      <c r="MZX3" s="40"/>
      <c r="MZY3" s="40"/>
      <c r="MZZ3" s="40"/>
      <c r="NAA3" s="40"/>
      <c r="NAB3" s="40"/>
      <c r="NAC3" s="40"/>
      <c r="NAD3" s="40"/>
      <c r="NAE3" s="40"/>
      <c r="NAF3" s="40"/>
      <c r="NAG3" s="40"/>
      <c r="NAH3" s="40"/>
      <c r="NAI3" s="40"/>
      <c r="NAJ3" s="40"/>
      <c r="NAK3" s="40"/>
      <c r="NAL3" s="40"/>
      <c r="NAM3" s="40"/>
      <c r="NAN3" s="40"/>
      <c r="NAO3" s="40"/>
      <c r="NAP3" s="40"/>
      <c r="NAQ3" s="40"/>
      <c r="NAR3" s="40"/>
      <c r="NAS3" s="40"/>
      <c r="NAT3" s="40"/>
      <c r="NAU3" s="40"/>
      <c r="NAV3" s="40"/>
      <c r="NAW3" s="40"/>
      <c r="NAX3" s="40"/>
      <c r="NAY3" s="40"/>
      <c r="NAZ3" s="40"/>
      <c r="NBA3" s="40"/>
      <c r="NBB3" s="40"/>
      <c r="NBC3" s="40"/>
      <c r="NBD3" s="40"/>
      <c r="NBE3" s="40"/>
      <c r="NBF3" s="40"/>
      <c r="NBG3" s="40"/>
      <c r="NBH3" s="40"/>
      <c r="NBI3" s="40"/>
      <c r="NBJ3" s="40"/>
      <c r="NBK3" s="40"/>
      <c r="NBL3" s="40"/>
      <c r="NBM3" s="40"/>
      <c r="NBN3" s="40"/>
      <c r="NBO3" s="40"/>
      <c r="NBP3" s="40"/>
      <c r="NBQ3" s="40"/>
      <c r="NBR3" s="40"/>
      <c r="NBS3" s="40"/>
      <c r="NBT3" s="40"/>
      <c r="NBU3" s="40"/>
      <c r="NBV3" s="40"/>
      <c r="NBW3" s="40"/>
      <c r="NBX3" s="40"/>
      <c r="NBY3" s="40"/>
      <c r="NBZ3" s="40"/>
      <c r="NCA3" s="40"/>
      <c r="NCB3" s="40"/>
      <c r="NCC3" s="40"/>
      <c r="NCD3" s="40"/>
      <c r="NCE3" s="40"/>
      <c r="NCF3" s="40"/>
      <c r="NCG3" s="40"/>
      <c r="NCH3" s="40"/>
      <c r="NCI3" s="40"/>
      <c r="NCJ3" s="40"/>
      <c r="NCK3" s="40"/>
      <c r="NCL3" s="40"/>
      <c r="NCM3" s="40"/>
      <c r="NCN3" s="40"/>
      <c r="NCO3" s="40"/>
      <c r="NCP3" s="40"/>
      <c r="NCQ3" s="40"/>
      <c r="NCR3" s="40"/>
      <c r="NCS3" s="40"/>
      <c r="NCT3" s="40"/>
      <c r="NCU3" s="40"/>
      <c r="NCV3" s="40"/>
      <c r="NCW3" s="40"/>
      <c r="NCX3" s="40"/>
      <c r="NCY3" s="40"/>
      <c r="NCZ3" s="40"/>
      <c r="NDA3" s="40"/>
      <c r="NDB3" s="40"/>
      <c r="NDC3" s="40"/>
      <c r="NDD3" s="40"/>
      <c r="NDE3" s="40"/>
      <c r="NDF3" s="40"/>
      <c r="NDG3" s="40"/>
      <c r="NDH3" s="40"/>
      <c r="NDI3" s="40"/>
      <c r="NDJ3" s="40"/>
      <c r="NDK3" s="40"/>
      <c r="NDL3" s="40"/>
      <c r="NDM3" s="40"/>
      <c r="NDN3" s="40"/>
      <c r="NDO3" s="40"/>
      <c r="NDP3" s="40"/>
      <c r="NDQ3" s="40"/>
      <c r="NDR3" s="40"/>
      <c r="NDS3" s="40"/>
      <c r="NDT3" s="40"/>
      <c r="NDU3" s="40"/>
      <c r="NDV3" s="40"/>
      <c r="NDW3" s="40"/>
      <c r="NDX3" s="40"/>
      <c r="NDY3" s="40"/>
      <c r="NDZ3" s="40"/>
      <c r="NEA3" s="40"/>
      <c r="NEB3" s="40"/>
      <c r="NEC3" s="40"/>
      <c r="NED3" s="40"/>
      <c r="NEE3" s="40"/>
      <c r="NEF3" s="40"/>
      <c r="NEG3" s="40"/>
      <c r="NEH3" s="40"/>
      <c r="NEI3" s="40"/>
      <c r="NEJ3" s="40"/>
      <c r="NEK3" s="40"/>
      <c r="NEL3" s="40"/>
      <c r="NEM3" s="40"/>
      <c r="NEN3" s="40"/>
      <c r="NEO3" s="40"/>
      <c r="NEP3" s="40"/>
      <c r="NEQ3" s="40"/>
      <c r="NER3" s="40"/>
      <c r="NES3" s="40"/>
      <c r="NET3" s="40"/>
      <c r="NEU3" s="40"/>
      <c r="NEV3" s="40"/>
      <c r="NEW3" s="40"/>
      <c r="NEX3" s="40"/>
      <c r="NEY3" s="40"/>
      <c r="NEZ3" s="40"/>
      <c r="NFA3" s="40"/>
      <c r="NFB3" s="40"/>
      <c r="NFC3" s="40"/>
      <c r="NFD3" s="40"/>
      <c r="NFE3" s="40"/>
      <c r="NFF3" s="40"/>
      <c r="NFG3" s="40"/>
      <c r="NFH3" s="40"/>
      <c r="NFI3" s="40"/>
      <c r="NFJ3" s="40"/>
      <c r="NFK3" s="40"/>
      <c r="NFL3" s="40"/>
      <c r="NFM3" s="40"/>
      <c r="NFN3" s="40"/>
      <c r="NFO3" s="40"/>
      <c r="NFP3" s="40"/>
      <c r="NFQ3" s="40"/>
      <c r="NFR3" s="40"/>
      <c r="NFS3" s="40"/>
      <c r="NFT3" s="40"/>
      <c r="NFU3" s="40"/>
      <c r="NFV3" s="40"/>
      <c r="NFW3" s="40"/>
      <c r="NFX3" s="40"/>
      <c r="NFY3" s="40"/>
      <c r="NFZ3" s="40"/>
      <c r="NGA3" s="40"/>
      <c r="NGB3" s="40"/>
      <c r="NGC3" s="40"/>
      <c r="NGD3" s="40"/>
      <c r="NGE3" s="40"/>
      <c r="NGF3" s="40"/>
      <c r="NGG3" s="40"/>
      <c r="NGH3" s="40"/>
      <c r="NGI3" s="40"/>
      <c r="NGJ3" s="40"/>
      <c r="NGK3" s="40"/>
      <c r="NGL3" s="40"/>
      <c r="NGM3" s="40"/>
      <c r="NGN3" s="40"/>
      <c r="NGO3" s="40"/>
      <c r="NGP3" s="40"/>
      <c r="NGQ3" s="40"/>
      <c r="NGR3" s="40"/>
      <c r="NGS3" s="40"/>
      <c r="NGT3" s="40"/>
      <c r="NGU3" s="40"/>
      <c r="NGV3" s="40"/>
      <c r="NGW3" s="40"/>
      <c r="NGX3" s="40"/>
      <c r="NGY3" s="40"/>
      <c r="NGZ3" s="40"/>
      <c r="NHA3" s="40"/>
      <c r="NHB3" s="40"/>
      <c r="NHC3" s="40"/>
      <c r="NHD3" s="40"/>
      <c r="NHE3" s="40"/>
      <c r="NHF3" s="40"/>
      <c r="NHG3" s="40"/>
      <c r="NHH3" s="40"/>
      <c r="NHI3" s="40"/>
      <c r="NHJ3" s="40"/>
      <c r="NHK3" s="40"/>
      <c r="NHL3" s="40"/>
      <c r="NHM3" s="40"/>
      <c r="NHN3" s="40"/>
      <c r="NHO3" s="40"/>
      <c r="NHP3" s="40"/>
      <c r="NHQ3" s="40"/>
      <c r="NHR3" s="40"/>
      <c r="NHS3" s="40"/>
      <c r="NHT3" s="40"/>
      <c r="NHU3" s="40"/>
      <c r="NHV3" s="40"/>
      <c r="NHW3" s="40"/>
      <c r="NHX3" s="40"/>
      <c r="NHY3" s="40"/>
      <c r="NHZ3" s="40"/>
      <c r="NIA3" s="40"/>
      <c r="NIB3" s="40"/>
      <c r="NIC3" s="40"/>
      <c r="NID3" s="40"/>
      <c r="NIE3" s="40"/>
      <c r="NIF3" s="40"/>
      <c r="NIG3" s="40"/>
      <c r="NIH3" s="40"/>
      <c r="NII3" s="40"/>
      <c r="NIJ3" s="40"/>
      <c r="NIK3" s="40"/>
      <c r="NIL3" s="40"/>
      <c r="NIM3" s="40"/>
      <c r="NIN3" s="40"/>
      <c r="NIO3" s="40"/>
      <c r="NIP3" s="40"/>
      <c r="NIQ3" s="40"/>
      <c r="NIR3" s="40"/>
      <c r="NIS3" s="40"/>
      <c r="NIT3" s="40"/>
      <c r="NIU3" s="40"/>
      <c r="NIV3" s="40"/>
      <c r="NIW3" s="40"/>
      <c r="NIX3" s="40"/>
      <c r="NIY3" s="40"/>
      <c r="NIZ3" s="40"/>
      <c r="NJA3" s="40"/>
      <c r="NJB3" s="40"/>
      <c r="NJC3" s="40"/>
      <c r="NJD3" s="40"/>
      <c r="NJE3" s="40"/>
      <c r="NJF3" s="40"/>
      <c r="NJG3" s="40"/>
      <c r="NJH3" s="40"/>
      <c r="NJI3" s="40"/>
      <c r="NJJ3" s="40"/>
      <c r="NJK3" s="40"/>
      <c r="NJL3" s="40"/>
      <c r="NJM3" s="40"/>
      <c r="NJN3" s="40"/>
      <c r="NJO3" s="40"/>
      <c r="NJP3" s="40"/>
      <c r="NJQ3" s="40"/>
      <c r="NJR3" s="40"/>
      <c r="NJS3" s="40"/>
      <c r="NJT3" s="40"/>
      <c r="NJU3" s="40"/>
      <c r="NJV3" s="40"/>
      <c r="NJW3" s="40"/>
      <c r="NJX3" s="40"/>
      <c r="NJY3" s="40"/>
      <c r="NJZ3" s="40"/>
      <c r="NKA3" s="40"/>
      <c r="NKB3" s="40"/>
      <c r="NKC3" s="40"/>
      <c r="NKD3" s="40"/>
      <c r="NKE3" s="40"/>
      <c r="NKF3" s="40"/>
      <c r="NKG3" s="40"/>
      <c r="NKH3" s="40"/>
      <c r="NKI3" s="40"/>
      <c r="NKJ3" s="40"/>
      <c r="NKK3" s="40"/>
      <c r="NKL3" s="40"/>
      <c r="NKM3" s="40"/>
      <c r="NKN3" s="40"/>
      <c r="NKO3" s="40"/>
      <c r="NKP3" s="40"/>
      <c r="NKQ3" s="40"/>
      <c r="NKR3" s="40"/>
      <c r="NKS3" s="40"/>
      <c r="NKT3" s="40"/>
      <c r="NKU3" s="40"/>
      <c r="NKV3" s="40"/>
      <c r="NKW3" s="40"/>
      <c r="NKX3" s="40"/>
      <c r="NKY3" s="40"/>
      <c r="NKZ3" s="40"/>
      <c r="NLA3" s="40"/>
      <c r="NLB3" s="40"/>
      <c r="NLC3" s="40"/>
      <c r="NLD3" s="40"/>
      <c r="NLE3" s="40"/>
      <c r="NLF3" s="40"/>
      <c r="NLG3" s="40"/>
      <c r="NLH3" s="40"/>
      <c r="NLI3" s="40"/>
      <c r="NLJ3" s="40"/>
      <c r="NLK3" s="40"/>
      <c r="NLL3" s="40"/>
      <c r="NLM3" s="40"/>
      <c r="NLN3" s="40"/>
      <c r="NLO3" s="40"/>
      <c r="NLP3" s="40"/>
      <c r="NLQ3" s="40"/>
      <c r="NLR3" s="40"/>
      <c r="NLS3" s="40"/>
      <c r="NLT3" s="40"/>
      <c r="NLU3" s="40"/>
      <c r="NLV3" s="40"/>
      <c r="NLW3" s="40"/>
      <c r="NLX3" s="40"/>
      <c r="NLY3" s="40"/>
      <c r="NLZ3" s="40"/>
      <c r="NMA3" s="40"/>
      <c r="NMB3" s="40"/>
      <c r="NMC3" s="40"/>
      <c r="NMD3" s="40"/>
      <c r="NME3" s="40"/>
      <c r="NMF3" s="40"/>
      <c r="NMG3" s="40"/>
      <c r="NMH3" s="40"/>
      <c r="NMI3" s="40"/>
      <c r="NMJ3" s="40"/>
      <c r="NMK3" s="40"/>
      <c r="NML3" s="40"/>
      <c r="NMM3" s="40"/>
      <c r="NMN3" s="40"/>
      <c r="NMO3" s="40"/>
      <c r="NMP3" s="40"/>
      <c r="NMQ3" s="40"/>
      <c r="NMR3" s="40"/>
      <c r="NMS3" s="40"/>
      <c r="NMT3" s="40"/>
      <c r="NMU3" s="40"/>
      <c r="NMV3" s="40"/>
      <c r="NMW3" s="40"/>
      <c r="NMX3" s="40"/>
      <c r="NMY3" s="40"/>
      <c r="NMZ3" s="40"/>
      <c r="NNA3" s="40"/>
      <c r="NNB3" s="40"/>
      <c r="NNC3" s="40"/>
      <c r="NND3" s="40"/>
      <c r="NNE3" s="40"/>
      <c r="NNF3" s="40"/>
      <c r="NNG3" s="40"/>
      <c r="NNH3" s="40"/>
      <c r="NNI3" s="40"/>
      <c r="NNJ3" s="40"/>
      <c r="NNK3" s="40"/>
      <c r="NNL3" s="40"/>
      <c r="NNM3" s="40"/>
      <c r="NNN3" s="40"/>
      <c r="NNO3" s="40"/>
      <c r="NNP3" s="40"/>
      <c r="NNQ3" s="40"/>
      <c r="NNR3" s="40"/>
      <c r="NNS3" s="40"/>
      <c r="NNT3" s="40"/>
      <c r="NNU3" s="40"/>
      <c r="NNV3" s="40"/>
      <c r="NNW3" s="40"/>
      <c r="NNX3" s="40"/>
      <c r="NNY3" s="40"/>
      <c r="NNZ3" s="40"/>
      <c r="NOA3" s="40"/>
      <c r="NOB3" s="40"/>
      <c r="NOC3" s="40"/>
      <c r="NOD3" s="40"/>
      <c r="NOE3" s="40"/>
      <c r="NOF3" s="40"/>
      <c r="NOG3" s="40"/>
      <c r="NOH3" s="40"/>
      <c r="NOI3" s="40"/>
      <c r="NOJ3" s="40"/>
      <c r="NOK3" s="40"/>
      <c r="NOL3" s="40"/>
      <c r="NOM3" s="40"/>
      <c r="NON3" s="40"/>
      <c r="NOO3" s="40"/>
      <c r="NOP3" s="40"/>
      <c r="NOQ3" s="40"/>
      <c r="NOR3" s="40"/>
      <c r="NOS3" s="40"/>
      <c r="NOT3" s="40"/>
      <c r="NOU3" s="40"/>
      <c r="NOV3" s="40"/>
      <c r="NOW3" s="40"/>
      <c r="NOX3" s="40"/>
      <c r="NOY3" s="40"/>
      <c r="NOZ3" s="40"/>
      <c r="NPA3" s="40"/>
      <c r="NPB3" s="40"/>
      <c r="NPC3" s="40"/>
      <c r="NPD3" s="40"/>
      <c r="NPE3" s="40"/>
      <c r="NPF3" s="40"/>
      <c r="NPG3" s="40"/>
      <c r="NPH3" s="40"/>
      <c r="NPI3" s="40"/>
      <c r="NPJ3" s="40"/>
      <c r="NPK3" s="40"/>
      <c r="NPL3" s="40"/>
      <c r="NPM3" s="40"/>
      <c r="NPN3" s="40"/>
      <c r="NPO3" s="40"/>
      <c r="NPP3" s="40"/>
      <c r="NPQ3" s="40"/>
      <c r="NPR3" s="40"/>
      <c r="NPS3" s="40"/>
      <c r="NPT3" s="40"/>
      <c r="NPU3" s="40"/>
      <c r="NPV3" s="40"/>
      <c r="NPW3" s="40"/>
      <c r="NPX3" s="40"/>
      <c r="NPY3" s="40"/>
      <c r="NPZ3" s="40"/>
      <c r="NQA3" s="40"/>
      <c r="NQB3" s="40"/>
      <c r="NQC3" s="40"/>
      <c r="NQD3" s="40"/>
      <c r="NQE3" s="40"/>
      <c r="NQF3" s="40"/>
      <c r="NQG3" s="40"/>
      <c r="NQH3" s="40"/>
      <c r="NQI3" s="40"/>
      <c r="NQJ3" s="40"/>
      <c r="NQK3" s="40"/>
      <c r="NQL3" s="40"/>
      <c r="NQM3" s="40"/>
      <c r="NQN3" s="40"/>
      <c r="NQO3" s="40"/>
      <c r="NQP3" s="40"/>
      <c r="NQQ3" s="40"/>
      <c r="NQR3" s="40"/>
      <c r="NQS3" s="40"/>
      <c r="NQT3" s="40"/>
      <c r="NQU3" s="40"/>
      <c r="NQV3" s="40"/>
      <c r="NQW3" s="40"/>
      <c r="NQX3" s="40"/>
      <c r="NQY3" s="40"/>
      <c r="NQZ3" s="40"/>
      <c r="NRA3" s="40"/>
      <c r="NRB3" s="40"/>
      <c r="NRC3" s="40"/>
      <c r="NRD3" s="40"/>
      <c r="NRE3" s="40"/>
      <c r="NRF3" s="40"/>
      <c r="NRG3" s="40"/>
      <c r="NRH3" s="40"/>
      <c r="NRI3" s="40"/>
      <c r="NRJ3" s="40"/>
      <c r="NRK3" s="40"/>
      <c r="NRL3" s="40"/>
      <c r="NRM3" s="40"/>
      <c r="NRN3" s="40"/>
      <c r="NRO3" s="40"/>
      <c r="NRP3" s="40"/>
      <c r="NRQ3" s="40"/>
      <c r="NRR3" s="40"/>
      <c r="NRS3" s="40"/>
      <c r="NRT3" s="40"/>
      <c r="NRU3" s="40"/>
      <c r="NRV3" s="40"/>
      <c r="NRW3" s="40"/>
      <c r="NRX3" s="40"/>
      <c r="NRY3" s="40"/>
      <c r="NRZ3" s="40"/>
      <c r="NSA3" s="40"/>
      <c r="NSB3" s="40"/>
      <c r="NSC3" s="40"/>
      <c r="NSD3" s="40"/>
      <c r="NSE3" s="40"/>
      <c r="NSF3" s="40"/>
      <c r="NSG3" s="40"/>
      <c r="NSH3" s="40"/>
      <c r="NSI3" s="40"/>
      <c r="NSJ3" s="40"/>
      <c r="NSK3" s="40"/>
      <c r="NSL3" s="40"/>
      <c r="NSM3" s="40"/>
      <c r="NSN3" s="40"/>
      <c r="NSO3" s="40"/>
      <c r="NSP3" s="40"/>
      <c r="NSQ3" s="40"/>
      <c r="NSR3" s="40"/>
      <c r="NSS3" s="40"/>
      <c r="NST3" s="40"/>
      <c r="NSU3" s="40"/>
      <c r="NSV3" s="40"/>
      <c r="NSW3" s="40"/>
      <c r="NSX3" s="40"/>
      <c r="NSY3" s="40"/>
      <c r="NSZ3" s="40"/>
      <c r="NTA3" s="40"/>
      <c r="NTB3" s="40"/>
      <c r="NTC3" s="40"/>
      <c r="NTD3" s="40"/>
      <c r="NTE3" s="40"/>
      <c r="NTF3" s="40"/>
      <c r="NTG3" s="40"/>
      <c r="NTH3" s="40"/>
      <c r="NTI3" s="40"/>
      <c r="NTJ3" s="40"/>
      <c r="NTK3" s="40"/>
      <c r="NTL3" s="40"/>
      <c r="NTM3" s="40"/>
      <c r="NTN3" s="40"/>
      <c r="NTO3" s="40"/>
      <c r="NTP3" s="40"/>
      <c r="NTQ3" s="40"/>
      <c r="NTR3" s="40"/>
      <c r="NTS3" s="40"/>
      <c r="NTT3" s="40"/>
      <c r="NTU3" s="40"/>
      <c r="NTV3" s="40"/>
      <c r="NTW3" s="40"/>
      <c r="NTX3" s="40"/>
      <c r="NTY3" s="40"/>
      <c r="NTZ3" s="40"/>
      <c r="NUA3" s="40"/>
      <c r="NUB3" s="40"/>
      <c r="NUC3" s="40"/>
      <c r="NUD3" s="40"/>
      <c r="NUE3" s="40"/>
      <c r="NUF3" s="40"/>
      <c r="NUG3" s="40"/>
      <c r="NUH3" s="40"/>
      <c r="NUI3" s="40"/>
      <c r="NUJ3" s="40"/>
      <c r="NUK3" s="40"/>
      <c r="NUL3" s="40"/>
      <c r="NUM3" s="40"/>
      <c r="NUN3" s="40"/>
      <c r="NUO3" s="40"/>
      <c r="NUP3" s="40"/>
      <c r="NUQ3" s="40"/>
      <c r="NUR3" s="40"/>
      <c r="NUS3" s="40"/>
      <c r="NUT3" s="40"/>
      <c r="NUU3" s="40"/>
      <c r="NUV3" s="40"/>
      <c r="NUW3" s="40"/>
      <c r="NUX3" s="40"/>
      <c r="NUY3" s="40"/>
      <c r="NUZ3" s="40"/>
      <c r="NVA3" s="40"/>
      <c r="NVB3" s="40"/>
      <c r="NVC3" s="40"/>
      <c r="NVD3" s="40"/>
      <c r="NVE3" s="40"/>
      <c r="NVF3" s="40"/>
      <c r="NVG3" s="40"/>
      <c r="NVH3" s="40"/>
      <c r="NVI3" s="40"/>
      <c r="NVJ3" s="40"/>
      <c r="NVK3" s="40"/>
      <c r="NVL3" s="40"/>
      <c r="NVM3" s="40"/>
      <c r="NVN3" s="40"/>
      <c r="NVO3" s="40"/>
      <c r="NVP3" s="40"/>
      <c r="NVQ3" s="40"/>
      <c r="NVR3" s="40"/>
      <c r="NVS3" s="40"/>
      <c r="NVT3" s="40"/>
      <c r="NVU3" s="40"/>
      <c r="NVV3" s="40"/>
      <c r="NVW3" s="40"/>
      <c r="NVX3" s="40"/>
      <c r="NVY3" s="40"/>
      <c r="NVZ3" s="40"/>
      <c r="NWA3" s="40"/>
      <c r="NWB3" s="40"/>
      <c r="NWC3" s="40"/>
      <c r="NWD3" s="40"/>
      <c r="NWE3" s="40"/>
      <c r="NWF3" s="40"/>
      <c r="NWG3" s="40"/>
      <c r="NWH3" s="40"/>
      <c r="NWI3" s="40"/>
      <c r="NWJ3" s="40"/>
      <c r="NWK3" s="40"/>
      <c r="NWL3" s="40"/>
      <c r="NWM3" s="40"/>
      <c r="NWN3" s="40"/>
      <c r="NWO3" s="40"/>
      <c r="NWP3" s="40"/>
      <c r="NWQ3" s="40"/>
      <c r="NWR3" s="40"/>
      <c r="NWS3" s="40"/>
      <c r="NWT3" s="40"/>
      <c r="NWU3" s="40"/>
      <c r="NWV3" s="40"/>
      <c r="NWW3" s="40"/>
      <c r="NWX3" s="40"/>
      <c r="NWY3" s="40"/>
      <c r="NWZ3" s="40"/>
      <c r="NXA3" s="40"/>
      <c r="NXB3" s="40"/>
      <c r="NXC3" s="40"/>
      <c r="NXD3" s="40"/>
      <c r="NXE3" s="40"/>
      <c r="NXF3" s="40"/>
      <c r="NXG3" s="40"/>
      <c r="NXH3" s="40"/>
      <c r="NXI3" s="40"/>
      <c r="NXJ3" s="40"/>
      <c r="NXK3" s="40"/>
      <c r="NXL3" s="40"/>
      <c r="NXM3" s="40"/>
      <c r="NXN3" s="40"/>
      <c r="NXO3" s="40"/>
      <c r="NXP3" s="40"/>
      <c r="NXQ3" s="40"/>
      <c r="NXR3" s="40"/>
      <c r="NXS3" s="40"/>
      <c r="NXT3" s="40"/>
      <c r="NXU3" s="40"/>
      <c r="NXV3" s="40"/>
      <c r="NXW3" s="40"/>
      <c r="NXX3" s="40"/>
      <c r="NXY3" s="40"/>
      <c r="NXZ3" s="40"/>
      <c r="NYA3" s="40"/>
      <c r="NYB3" s="40"/>
      <c r="NYC3" s="40"/>
      <c r="NYD3" s="40"/>
      <c r="NYE3" s="40"/>
      <c r="NYF3" s="40"/>
      <c r="NYG3" s="40"/>
      <c r="NYH3" s="40"/>
      <c r="NYI3" s="40"/>
      <c r="NYJ3" s="40"/>
      <c r="NYK3" s="40"/>
      <c r="NYL3" s="40"/>
      <c r="NYM3" s="40"/>
      <c r="NYN3" s="40"/>
      <c r="NYO3" s="40"/>
      <c r="NYP3" s="40"/>
      <c r="NYQ3" s="40"/>
      <c r="NYR3" s="40"/>
      <c r="NYS3" s="40"/>
      <c r="NYT3" s="40"/>
      <c r="NYU3" s="40"/>
      <c r="NYV3" s="40"/>
      <c r="NYW3" s="40"/>
      <c r="NYX3" s="40"/>
      <c r="NYY3" s="40"/>
      <c r="NYZ3" s="40"/>
      <c r="NZA3" s="40"/>
      <c r="NZB3" s="40"/>
      <c r="NZC3" s="40"/>
      <c r="NZD3" s="40"/>
      <c r="NZE3" s="40"/>
      <c r="NZF3" s="40"/>
      <c r="NZG3" s="40"/>
      <c r="NZH3" s="40"/>
      <c r="NZI3" s="40"/>
      <c r="NZJ3" s="40"/>
      <c r="NZK3" s="40"/>
      <c r="NZL3" s="40"/>
      <c r="NZM3" s="40"/>
      <c r="NZN3" s="40"/>
      <c r="NZO3" s="40"/>
      <c r="NZP3" s="40"/>
      <c r="NZQ3" s="40"/>
      <c r="NZR3" s="40"/>
      <c r="NZS3" s="40"/>
      <c r="NZT3" s="40"/>
      <c r="NZU3" s="40"/>
      <c r="NZV3" s="40"/>
      <c r="NZW3" s="40"/>
      <c r="NZX3" s="40"/>
      <c r="NZY3" s="40"/>
      <c r="NZZ3" s="40"/>
      <c r="OAA3" s="40"/>
      <c r="OAB3" s="40"/>
      <c r="OAC3" s="40"/>
      <c r="OAD3" s="40"/>
      <c r="OAE3" s="40"/>
      <c r="OAF3" s="40"/>
      <c r="OAG3" s="40"/>
      <c r="OAH3" s="40"/>
      <c r="OAI3" s="40"/>
      <c r="OAJ3" s="40"/>
      <c r="OAK3" s="40"/>
      <c r="OAL3" s="40"/>
      <c r="OAM3" s="40"/>
      <c r="OAN3" s="40"/>
      <c r="OAO3" s="40"/>
      <c r="OAP3" s="40"/>
      <c r="OAQ3" s="40"/>
      <c r="OAR3" s="40"/>
      <c r="OAS3" s="40"/>
      <c r="OAT3" s="40"/>
      <c r="OAU3" s="40"/>
      <c r="OAV3" s="40"/>
      <c r="OAW3" s="40"/>
      <c r="OAX3" s="40"/>
      <c r="OAY3" s="40"/>
      <c r="OAZ3" s="40"/>
      <c r="OBA3" s="40"/>
      <c r="OBB3" s="40"/>
      <c r="OBC3" s="40"/>
      <c r="OBD3" s="40"/>
      <c r="OBE3" s="40"/>
      <c r="OBF3" s="40"/>
      <c r="OBG3" s="40"/>
      <c r="OBH3" s="40"/>
      <c r="OBI3" s="40"/>
      <c r="OBJ3" s="40"/>
      <c r="OBK3" s="40"/>
      <c r="OBL3" s="40"/>
      <c r="OBM3" s="40"/>
      <c r="OBN3" s="40"/>
      <c r="OBO3" s="40"/>
      <c r="OBP3" s="40"/>
      <c r="OBQ3" s="40"/>
      <c r="OBR3" s="40"/>
      <c r="OBS3" s="40"/>
      <c r="OBT3" s="40"/>
      <c r="OBU3" s="40"/>
      <c r="OBV3" s="40"/>
      <c r="OBW3" s="40"/>
      <c r="OBX3" s="40"/>
      <c r="OBY3" s="40"/>
      <c r="OBZ3" s="40"/>
      <c r="OCA3" s="40"/>
      <c r="OCB3" s="40"/>
      <c r="OCC3" s="40"/>
      <c r="OCD3" s="40"/>
      <c r="OCE3" s="40"/>
      <c r="OCF3" s="40"/>
      <c r="OCG3" s="40"/>
      <c r="OCH3" s="40"/>
      <c r="OCI3" s="40"/>
      <c r="OCJ3" s="40"/>
      <c r="OCK3" s="40"/>
      <c r="OCL3" s="40"/>
      <c r="OCM3" s="40"/>
      <c r="OCN3" s="40"/>
      <c r="OCO3" s="40"/>
      <c r="OCP3" s="40"/>
      <c r="OCQ3" s="40"/>
      <c r="OCR3" s="40"/>
      <c r="OCS3" s="40"/>
      <c r="OCT3" s="40"/>
      <c r="OCU3" s="40"/>
      <c r="OCV3" s="40"/>
      <c r="OCW3" s="40"/>
      <c r="OCX3" s="40"/>
      <c r="OCY3" s="40"/>
      <c r="OCZ3" s="40"/>
      <c r="ODA3" s="40"/>
      <c r="ODB3" s="40"/>
      <c r="ODC3" s="40"/>
      <c r="ODD3" s="40"/>
      <c r="ODE3" s="40"/>
      <c r="ODF3" s="40"/>
      <c r="ODG3" s="40"/>
      <c r="ODH3" s="40"/>
      <c r="ODI3" s="40"/>
      <c r="ODJ3" s="40"/>
      <c r="ODK3" s="40"/>
      <c r="ODL3" s="40"/>
      <c r="ODM3" s="40"/>
      <c r="ODN3" s="40"/>
      <c r="ODO3" s="40"/>
      <c r="ODP3" s="40"/>
      <c r="ODQ3" s="40"/>
      <c r="ODR3" s="40"/>
      <c r="ODS3" s="40"/>
      <c r="ODT3" s="40"/>
      <c r="ODU3" s="40"/>
      <c r="ODV3" s="40"/>
      <c r="ODW3" s="40"/>
      <c r="ODX3" s="40"/>
      <c r="ODY3" s="40"/>
      <c r="ODZ3" s="40"/>
      <c r="OEA3" s="40"/>
      <c r="OEB3" s="40"/>
      <c r="OEC3" s="40"/>
      <c r="OED3" s="40"/>
      <c r="OEE3" s="40"/>
      <c r="OEF3" s="40"/>
      <c r="OEG3" s="40"/>
      <c r="OEH3" s="40"/>
      <c r="OEI3" s="40"/>
      <c r="OEJ3" s="40"/>
      <c r="OEK3" s="40"/>
      <c r="OEL3" s="40"/>
      <c r="OEM3" s="40"/>
      <c r="OEN3" s="40"/>
      <c r="OEO3" s="40"/>
      <c r="OEP3" s="40"/>
      <c r="OEQ3" s="40"/>
      <c r="OER3" s="40"/>
      <c r="OES3" s="40"/>
      <c r="OET3" s="40"/>
      <c r="OEU3" s="40"/>
      <c r="OEV3" s="40"/>
      <c r="OEW3" s="40"/>
      <c r="OEX3" s="40"/>
      <c r="OEY3" s="40"/>
      <c r="OEZ3" s="40"/>
      <c r="OFA3" s="40"/>
      <c r="OFB3" s="40"/>
      <c r="OFC3" s="40"/>
      <c r="OFD3" s="40"/>
      <c r="OFE3" s="40"/>
      <c r="OFF3" s="40"/>
      <c r="OFG3" s="40"/>
      <c r="OFH3" s="40"/>
      <c r="OFI3" s="40"/>
      <c r="OFJ3" s="40"/>
      <c r="OFK3" s="40"/>
      <c r="OFL3" s="40"/>
      <c r="OFM3" s="40"/>
      <c r="OFN3" s="40"/>
      <c r="OFO3" s="40"/>
      <c r="OFP3" s="40"/>
      <c r="OFQ3" s="40"/>
      <c r="OFR3" s="40"/>
      <c r="OFS3" s="40"/>
      <c r="OFT3" s="40"/>
      <c r="OFU3" s="40"/>
      <c r="OFV3" s="40"/>
      <c r="OFW3" s="40"/>
      <c r="OFX3" s="40"/>
      <c r="OFY3" s="40"/>
      <c r="OFZ3" s="40"/>
      <c r="OGA3" s="40"/>
      <c r="OGB3" s="40"/>
      <c r="OGC3" s="40"/>
      <c r="OGD3" s="40"/>
      <c r="OGE3" s="40"/>
      <c r="OGF3" s="40"/>
      <c r="OGG3" s="40"/>
      <c r="OGH3" s="40"/>
      <c r="OGI3" s="40"/>
      <c r="OGJ3" s="40"/>
      <c r="OGK3" s="40"/>
      <c r="OGL3" s="40"/>
      <c r="OGM3" s="40"/>
      <c r="OGN3" s="40"/>
      <c r="OGO3" s="40"/>
      <c r="OGP3" s="40"/>
      <c r="OGQ3" s="40"/>
      <c r="OGR3" s="40"/>
      <c r="OGS3" s="40"/>
      <c r="OGT3" s="40"/>
      <c r="OGU3" s="40"/>
      <c r="OGV3" s="40"/>
      <c r="OGW3" s="40"/>
      <c r="OGX3" s="40"/>
      <c r="OGY3" s="40"/>
      <c r="OGZ3" s="40"/>
      <c r="OHA3" s="40"/>
      <c r="OHB3" s="40"/>
      <c r="OHC3" s="40"/>
      <c r="OHD3" s="40"/>
      <c r="OHE3" s="40"/>
      <c r="OHF3" s="40"/>
      <c r="OHG3" s="40"/>
      <c r="OHH3" s="40"/>
      <c r="OHI3" s="40"/>
      <c r="OHJ3" s="40"/>
      <c r="OHK3" s="40"/>
      <c r="OHL3" s="40"/>
      <c r="OHM3" s="40"/>
      <c r="OHN3" s="40"/>
      <c r="OHO3" s="40"/>
      <c r="OHP3" s="40"/>
      <c r="OHQ3" s="40"/>
      <c r="OHR3" s="40"/>
      <c r="OHS3" s="40"/>
      <c r="OHT3" s="40"/>
      <c r="OHU3" s="40"/>
      <c r="OHV3" s="40"/>
      <c r="OHW3" s="40"/>
      <c r="OHX3" s="40"/>
      <c r="OHY3" s="40"/>
      <c r="OHZ3" s="40"/>
      <c r="OIA3" s="40"/>
      <c r="OIB3" s="40"/>
      <c r="OIC3" s="40"/>
      <c r="OID3" s="40"/>
      <c r="OIE3" s="40"/>
      <c r="OIF3" s="40"/>
      <c r="OIG3" s="40"/>
      <c r="OIH3" s="40"/>
      <c r="OII3" s="40"/>
      <c r="OIJ3" s="40"/>
      <c r="OIK3" s="40"/>
      <c r="OIL3" s="40"/>
      <c r="OIM3" s="40"/>
      <c r="OIN3" s="40"/>
      <c r="OIO3" s="40"/>
      <c r="OIP3" s="40"/>
      <c r="OIQ3" s="40"/>
      <c r="OIR3" s="40"/>
      <c r="OIS3" s="40"/>
      <c r="OIT3" s="40"/>
      <c r="OIU3" s="40"/>
      <c r="OIV3" s="40"/>
      <c r="OIW3" s="40"/>
      <c r="OIX3" s="40"/>
      <c r="OIY3" s="40"/>
      <c r="OIZ3" s="40"/>
      <c r="OJA3" s="40"/>
      <c r="OJB3" s="40"/>
      <c r="OJC3" s="40"/>
      <c r="OJD3" s="40"/>
      <c r="OJE3" s="40"/>
      <c r="OJF3" s="40"/>
      <c r="OJG3" s="40"/>
      <c r="OJH3" s="40"/>
      <c r="OJI3" s="40"/>
      <c r="OJJ3" s="40"/>
      <c r="OJK3" s="40"/>
      <c r="OJL3" s="40"/>
      <c r="OJM3" s="40"/>
      <c r="OJN3" s="40"/>
      <c r="OJO3" s="40"/>
      <c r="OJP3" s="40"/>
      <c r="OJQ3" s="40"/>
      <c r="OJR3" s="40"/>
      <c r="OJS3" s="40"/>
      <c r="OJT3" s="40"/>
      <c r="OJU3" s="40"/>
      <c r="OJV3" s="40"/>
      <c r="OJW3" s="40"/>
      <c r="OJX3" s="40"/>
      <c r="OJY3" s="40"/>
      <c r="OJZ3" s="40"/>
      <c r="OKA3" s="40"/>
      <c r="OKB3" s="40"/>
      <c r="OKC3" s="40"/>
      <c r="OKD3" s="40"/>
      <c r="OKE3" s="40"/>
      <c r="OKF3" s="40"/>
      <c r="OKG3" s="40"/>
      <c r="OKH3" s="40"/>
      <c r="OKI3" s="40"/>
      <c r="OKJ3" s="40"/>
      <c r="OKK3" s="40"/>
      <c r="OKL3" s="40"/>
      <c r="OKM3" s="40"/>
      <c r="OKN3" s="40"/>
      <c r="OKO3" s="40"/>
      <c r="OKP3" s="40"/>
      <c r="OKQ3" s="40"/>
      <c r="OKR3" s="40"/>
      <c r="OKS3" s="40"/>
      <c r="OKT3" s="40"/>
      <c r="OKU3" s="40"/>
      <c r="OKV3" s="40"/>
      <c r="OKW3" s="40"/>
      <c r="OKX3" s="40"/>
      <c r="OKY3" s="40"/>
      <c r="OKZ3" s="40"/>
      <c r="OLA3" s="40"/>
      <c r="OLB3" s="40"/>
      <c r="OLC3" s="40"/>
      <c r="OLD3" s="40"/>
      <c r="OLE3" s="40"/>
      <c r="OLF3" s="40"/>
      <c r="OLG3" s="40"/>
      <c r="OLH3" s="40"/>
      <c r="OLI3" s="40"/>
      <c r="OLJ3" s="40"/>
      <c r="OLK3" s="40"/>
      <c r="OLL3" s="40"/>
      <c r="OLM3" s="40"/>
      <c r="OLN3" s="40"/>
      <c r="OLO3" s="40"/>
      <c r="OLP3" s="40"/>
      <c r="OLQ3" s="40"/>
      <c r="OLR3" s="40"/>
      <c r="OLS3" s="40"/>
      <c r="OLT3" s="40"/>
      <c r="OLU3" s="40"/>
      <c r="OLV3" s="40"/>
      <c r="OLW3" s="40"/>
      <c r="OLX3" s="40"/>
      <c r="OLY3" s="40"/>
      <c r="OLZ3" s="40"/>
      <c r="OMA3" s="40"/>
      <c r="OMB3" s="40"/>
      <c r="OMC3" s="40"/>
      <c r="OMD3" s="40"/>
      <c r="OME3" s="40"/>
      <c r="OMF3" s="40"/>
      <c r="OMG3" s="40"/>
      <c r="OMH3" s="40"/>
      <c r="OMI3" s="40"/>
      <c r="OMJ3" s="40"/>
      <c r="OMK3" s="40"/>
      <c r="OML3" s="40"/>
      <c r="OMM3" s="40"/>
      <c r="OMN3" s="40"/>
      <c r="OMO3" s="40"/>
      <c r="OMP3" s="40"/>
      <c r="OMQ3" s="40"/>
      <c r="OMR3" s="40"/>
      <c r="OMS3" s="40"/>
      <c r="OMT3" s="40"/>
      <c r="OMU3" s="40"/>
      <c r="OMV3" s="40"/>
      <c r="OMW3" s="40"/>
      <c r="OMX3" s="40"/>
      <c r="OMY3" s="40"/>
      <c r="OMZ3" s="40"/>
      <c r="ONA3" s="40"/>
      <c r="ONB3" s="40"/>
      <c r="ONC3" s="40"/>
      <c r="OND3" s="40"/>
      <c r="ONE3" s="40"/>
      <c r="ONF3" s="40"/>
      <c r="ONG3" s="40"/>
      <c r="ONH3" s="40"/>
      <c r="ONI3" s="40"/>
      <c r="ONJ3" s="40"/>
      <c r="ONK3" s="40"/>
      <c r="ONL3" s="40"/>
      <c r="ONM3" s="40"/>
      <c r="ONN3" s="40"/>
      <c r="ONO3" s="40"/>
      <c r="ONP3" s="40"/>
      <c r="ONQ3" s="40"/>
      <c r="ONR3" s="40"/>
      <c r="ONS3" s="40"/>
      <c r="ONT3" s="40"/>
      <c r="ONU3" s="40"/>
      <c r="ONV3" s="40"/>
      <c r="ONW3" s="40"/>
      <c r="ONX3" s="40"/>
      <c r="ONY3" s="40"/>
      <c r="ONZ3" s="40"/>
      <c r="OOA3" s="40"/>
      <c r="OOB3" s="40"/>
      <c r="OOC3" s="40"/>
      <c r="OOD3" s="40"/>
      <c r="OOE3" s="40"/>
      <c r="OOF3" s="40"/>
      <c r="OOG3" s="40"/>
      <c r="OOH3" s="40"/>
      <c r="OOI3" s="40"/>
      <c r="OOJ3" s="40"/>
      <c r="OOK3" s="40"/>
      <c r="OOL3" s="40"/>
      <c r="OOM3" s="40"/>
      <c r="OON3" s="40"/>
      <c r="OOO3" s="40"/>
      <c r="OOP3" s="40"/>
      <c r="OOQ3" s="40"/>
      <c r="OOR3" s="40"/>
      <c r="OOS3" s="40"/>
      <c r="OOT3" s="40"/>
      <c r="OOU3" s="40"/>
      <c r="OOV3" s="40"/>
      <c r="OOW3" s="40"/>
      <c r="OOX3" s="40"/>
      <c r="OOY3" s="40"/>
      <c r="OOZ3" s="40"/>
      <c r="OPA3" s="40"/>
      <c r="OPB3" s="40"/>
      <c r="OPC3" s="40"/>
      <c r="OPD3" s="40"/>
      <c r="OPE3" s="40"/>
      <c r="OPF3" s="40"/>
      <c r="OPG3" s="40"/>
      <c r="OPH3" s="40"/>
      <c r="OPI3" s="40"/>
      <c r="OPJ3" s="40"/>
      <c r="OPK3" s="40"/>
      <c r="OPL3" s="40"/>
      <c r="OPM3" s="40"/>
      <c r="OPN3" s="40"/>
      <c r="OPO3" s="40"/>
      <c r="OPP3" s="40"/>
      <c r="OPQ3" s="40"/>
      <c r="OPR3" s="40"/>
      <c r="OPS3" s="40"/>
      <c r="OPT3" s="40"/>
      <c r="OPU3" s="40"/>
      <c r="OPV3" s="40"/>
      <c r="OPW3" s="40"/>
      <c r="OPX3" s="40"/>
      <c r="OPY3" s="40"/>
      <c r="OPZ3" s="40"/>
      <c r="OQA3" s="40"/>
      <c r="OQB3" s="40"/>
      <c r="OQC3" s="40"/>
      <c r="OQD3" s="40"/>
      <c r="OQE3" s="40"/>
      <c r="OQF3" s="40"/>
      <c r="OQG3" s="40"/>
      <c r="OQH3" s="40"/>
      <c r="OQI3" s="40"/>
      <c r="OQJ3" s="40"/>
      <c r="OQK3" s="40"/>
      <c r="OQL3" s="40"/>
      <c r="OQM3" s="40"/>
      <c r="OQN3" s="40"/>
      <c r="OQO3" s="40"/>
      <c r="OQP3" s="40"/>
      <c r="OQQ3" s="40"/>
      <c r="OQR3" s="40"/>
      <c r="OQS3" s="40"/>
      <c r="OQT3" s="40"/>
      <c r="OQU3" s="40"/>
      <c r="OQV3" s="40"/>
      <c r="OQW3" s="40"/>
      <c r="OQX3" s="40"/>
      <c r="OQY3" s="40"/>
      <c r="OQZ3" s="40"/>
      <c r="ORA3" s="40"/>
      <c r="ORB3" s="40"/>
      <c r="ORC3" s="40"/>
      <c r="ORD3" s="40"/>
      <c r="ORE3" s="40"/>
      <c r="ORF3" s="40"/>
      <c r="ORG3" s="40"/>
      <c r="ORH3" s="40"/>
      <c r="ORI3" s="40"/>
      <c r="ORJ3" s="40"/>
      <c r="ORK3" s="40"/>
      <c r="ORL3" s="40"/>
      <c r="ORM3" s="40"/>
      <c r="ORN3" s="40"/>
      <c r="ORO3" s="40"/>
      <c r="ORP3" s="40"/>
      <c r="ORQ3" s="40"/>
      <c r="ORR3" s="40"/>
      <c r="ORS3" s="40"/>
      <c r="ORT3" s="40"/>
      <c r="ORU3" s="40"/>
      <c r="ORV3" s="40"/>
      <c r="ORW3" s="40"/>
      <c r="ORX3" s="40"/>
      <c r="ORY3" s="40"/>
      <c r="ORZ3" s="40"/>
      <c r="OSA3" s="40"/>
      <c r="OSB3" s="40"/>
      <c r="OSC3" s="40"/>
      <c r="OSD3" s="40"/>
      <c r="OSE3" s="40"/>
      <c r="OSF3" s="40"/>
      <c r="OSG3" s="40"/>
      <c r="OSH3" s="40"/>
      <c r="OSI3" s="40"/>
      <c r="OSJ3" s="40"/>
      <c r="OSK3" s="40"/>
      <c r="OSL3" s="40"/>
      <c r="OSM3" s="40"/>
      <c r="OSN3" s="40"/>
      <c r="OSO3" s="40"/>
      <c r="OSP3" s="40"/>
      <c r="OSQ3" s="40"/>
      <c r="OSR3" s="40"/>
      <c r="OSS3" s="40"/>
      <c r="OST3" s="40"/>
      <c r="OSU3" s="40"/>
      <c r="OSV3" s="40"/>
      <c r="OSW3" s="40"/>
      <c r="OSX3" s="40"/>
      <c r="OSY3" s="40"/>
      <c r="OSZ3" s="40"/>
      <c r="OTA3" s="40"/>
      <c r="OTB3" s="40"/>
      <c r="OTC3" s="40"/>
      <c r="OTD3" s="40"/>
      <c r="OTE3" s="40"/>
      <c r="OTF3" s="40"/>
      <c r="OTG3" s="40"/>
      <c r="OTH3" s="40"/>
      <c r="OTI3" s="40"/>
      <c r="OTJ3" s="40"/>
      <c r="OTK3" s="40"/>
      <c r="OTL3" s="40"/>
      <c r="OTM3" s="40"/>
      <c r="OTN3" s="40"/>
      <c r="OTO3" s="40"/>
      <c r="OTP3" s="40"/>
      <c r="OTQ3" s="40"/>
      <c r="OTR3" s="40"/>
      <c r="OTS3" s="40"/>
      <c r="OTT3" s="40"/>
      <c r="OTU3" s="40"/>
      <c r="OTV3" s="40"/>
      <c r="OTW3" s="40"/>
      <c r="OTX3" s="40"/>
      <c r="OTY3" s="40"/>
      <c r="OTZ3" s="40"/>
      <c r="OUA3" s="40"/>
      <c r="OUB3" s="40"/>
      <c r="OUC3" s="40"/>
      <c r="OUD3" s="40"/>
      <c r="OUE3" s="40"/>
      <c r="OUF3" s="40"/>
      <c r="OUG3" s="40"/>
      <c r="OUH3" s="40"/>
      <c r="OUI3" s="40"/>
      <c r="OUJ3" s="40"/>
      <c r="OUK3" s="40"/>
      <c r="OUL3" s="40"/>
      <c r="OUM3" s="40"/>
      <c r="OUN3" s="40"/>
      <c r="OUO3" s="40"/>
      <c r="OUP3" s="40"/>
      <c r="OUQ3" s="40"/>
      <c r="OUR3" s="40"/>
      <c r="OUS3" s="40"/>
      <c r="OUT3" s="40"/>
      <c r="OUU3" s="40"/>
      <c r="OUV3" s="40"/>
      <c r="OUW3" s="40"/>
      <c r="OUX3" s="40"/>
      <c r="OUY3" s="40"/>
      <c r="OUZ3" s="40"/>
      <c r="OVA3" s="40"/>
      <c r="OVB3" s="40"/>
      <c r="OVC3" s="40"/>
      <c r="OVD3" s="40"/>
      <c r="OVE3" s="40"/>
      <c r="OVF3" s="40"/>
      <c r="OVG3" s="40"/>
      <c r="OVH3" s="40"/>
      <c r="OVI3" s="40"/>
      <c r="OVJ3" s="40"/>
      <c r="OVK3" s="40"/>
      <c r="OVL3" s="40"/>
      <c r="OVM3" s="40"/>
      <c r="OVN3" s="40"/>
      <c r="OVO3" s="40"/>
      <c r="OVP3" s="40"/>
      <c r="OVQ3" s="40"/>
      <c r="OVR3" s="40"/>
      <c r="OVS3" s="40"/>
      <c r="OVT3" s="40"/>
      <c r="OVU3" s="40"/>
      <c r="OVV3" s="40"/>
      <c r="OVW3" s="40"/>
      <c r="OVX3" s="40"/>
      <c r="OVY3" s="40"/>
      <c r="OVZ3" s="40"/>
      <c r="OWA3" s="40"/>
      <c r="OWB3" s="40"/>
      <c r="OWC3" s="40"/>
      <c r="OWD3" s="40"/>
      <c r="OWE3" s="40"/>
      <c r="OWF3" s="40"/>
      <c r="OWG3" s="40"/>
      <c r="OWH3" s="40"/>
      <c r="OWI3" s="40"/>
      <c r="OWJ3" s="40"/>
      <c r="OWK3" s="40"/>
      <c r="OWL3" s="40"/>
      <c r="OWM3" s="40"/>
      <c r="OWN3" s="40"/>
      <c r="OWO3" s="40"/>
      <c r="OWP3" s="40"/>
      <c r="OWQ3" s="40"/>
      <c r="OWR3" s="40"/>
      <c r="OWS3" s="40"/>
      <c r="OWT3" s="40"/>
      <c r="OWU3" s="40"/>
      <c r="OWV3" s="40"/>
      <c r="OWW3" s="40"/>
      <c r="OWX3" s="40"/>
      <c r="OWY3" s="40"/>
      <c r="OWZ3" s="40"/>
      <c r="OXA3" s="40"/>
      <c r="OXB3" s="40"/>
      <c r="OXC3" s="40"/>
      <c r="OXD3" s="40"/>
      <c r="OXE3" s="40"/>
      <c r="OXF3" s="40"/>
      <c r="OXG3" s="40"/>
      <c r="OXH3" s="40"/>
      <c r="OXI3" s="40"/>
      <c r="OXJ3" s="40"/>
      <c r="OXK3" s="40"/>
      <c r="OXL3" s="40"/>
      <c r="OXM3" s="40"/>
      <c r="OXN3" s="40"/>
      <c r="OXO3" s="40"/>
      <c r="OXP3" s="40"/>
      <c r="OXQ3" s="40"/>
      <c r="OXR3" s="40"/>
      <c r="OXS3" s="40"/>
      <c r="OXT3" s="40"/>
      <c r="OXU3" s="40"/>
      <c r="OXV3" s="40"/>
      <c r="OXW3" s="40"/>
      <c r="OXX3" s="40"/>
      <c r="OXY3" s="40"/>
      <c r="OXZ3" s="40"/>
      <c r="OYA3" s="40"/>
      <c r="OYB3" s="40"/>
      <c r="OYC3" s="40"/>
      <c r="OYD3" s="40"/>
      <c r="OYE3" s="40"/>
      <c r="OYF3" s="40"/>
      <c r="OYG3" s="40"/>
      <c r="OYH3" s="40"/>
      <c r="OYI3" s="40"/>
      <c r="OYJ3" s="40"/>
      <c r="OYK3" s="40"/>
      <c r="OYL3" s="40"/>
      <c r="OYM3" s="40"/>
      <c r="OYN3" s="40"/>
      <c r="OYO3" s="40"/>
      <c r="OYP3" s="40"/>
      <c r="OYQ3" s="40"/>
      <c r="OYR3" s="40"/>
      <c r="OYS3" s="40"/>
      <c r="OYT3" s="40"/>
      <c r="OYU3" s="40"/>
      <c r="OYV3" s="40"/>
      <c r="OYW3" s="40"/>
      <c r="OYX3" s="40"/>
      <c r="OYY3" s="40"/>
      <c r="OYZ3" s="40"/>
      <c r="OZA3" s="40"/>
      <c r="OZB3" s="40"/>
      <c r="OZC3" s="40"/>
      <c r="OZD3" s="40"/>
      <c r="OZE3" s="40"/>
      <c r="OZF3" s="40"/>
      <c r="OZG3" s="40"/>
      <c r="OZH3" s="40"/>
      <c r="OZI3" s="40"/>
      <c r="OZJ3" s="40"/>
      <c r="OZK3" s="40"/>
      <c r="OZL3" s="40"/>
      <c r="OZM3" s="40"/>
      <c r="OZN3" s="40"/>
      <c r="OZO3" s="40"/>
      <c r="OZP3" s="40"/>
      <c r="OZQ3" s="40"/>
      <c r="OZR3" s="40"/>
      <c r="OZS3" s="40"/>
      <c r="OZT3" s="40"/>
      <c r="OZU3" s="40"/>
      <c r="OZV3" s="40"/>
      <c r="OZW3" s="40"/>
      <c r="OZX3" s="40"/>
      <c r="OZY3" s="40"/>
      <c r="OZZ3" s="40"/>
      <c r="PAA3" s="40"/>
      <c r="PAB3" s="40"/>
      <c r="PAC3" s="40"/>
      <c r="PAD3" s="40"/>
      <c r="PAE3" s="40"/>
      <c r="PAF3" s="40"/>
      <c r="PAG3" s="40"/>
      <c r="PAH3" s="40"/>
      <c r="PAI3" s="40"/>
      <c r="PAJ3" s="40"/>
      <c r="PAK3" s="40"/>
      <c r="PAL3" s="40"/>
      <c r="PAM3" s="40"/>
      <c r="PAN3" s="40"/>
      <c r="PAO3" s="40"/>
      <c r="PAP3" s="40"/>
      <c r="PAQ3" s="40"/>
      <c r="PAR3" s="40"/>
      <c r="PAS3" s="40"/>
      <c r="PAT3" s="40"/>
      <c r="PAU3" s="40"/>
      <c r="PAV3" s="40"/>
      <c r="PAW3" s="40"/>
      <c r="PAX3" s="40"/>
      <c r="PAY3" s="40"/>
      <c r="PAZ3" s="40"/>
      <c r="PBA3" s="40"/>
      <c r="PBB3" s="40"/>
      <c r="PBC3" s="40"/>
      <c r="PBD3" s="40"/>
      <c r="PBE3" s="40"/>
      <c r="PBF3" s="40"/>
      <c r="PBG3" s="40"/>
      <c r="PBH3" s="40"/>
      <c r="PBI3" s="40"/>
      <c r="PBJ3" s="40"/>
      <c r="PBK3" s="40"/>
      <c r="PBL3" s="40"/>
      <c r="PBM3" s="40"/>
      <c r="PBN3" s="40"/>
      <c r="PBO3" s="40"/>
      <c r="PBP3" s="40"/>
      <c r="PBQ3" s="40"/>
      <c r="PBR3" s="40"/>
      <c r="PBS3" s="40"/>
      <c r="PBT3" s="40"/>
      <c r="PBU3" s="40"/>
      <c r="PBV3" s="40"/>
      <c r="PBW3" s="40"/>
      <c r="PBX3" s="40"/>
      <c r="PBY3" s="40"/>
      <c r="PBZ3" s="40"/>
      <c r="PCA3" s="40"/>
      <c r="PCB3" s="40"/>
      <c r="PCC3" s="40"/>
      <c r="PCD3" s="40"/>
      <c r="PCE3" s="40"/>
      <c r="PCF3" s="40"/>
      <c r="PCG3" s="40"/>
      <c r="PCH3" s="40"/>
      <c r="PCI3" s="40"/>
      <c r="PCJ3" s="40"/>
      <c r="PCK3" s="40"/>
      <c r="PCL3" s="40"/>
      <c r="PCM3" s="40"/>
      <c r="PCN3" s="40"/>
      <c r="PCO3" s="40"/>
      <c r="PCP3" s="40"/>
      <c r="PCQ3" s="40"/>
      <c r="PCR3" s="40"/>
      <c r="PCS3" s="40"/>
      <c r="PCT3" s="40"/>
      <c r="PCU3" s="40"/>
      <c r="PCV3" s="40"/>
      <c r="PCW3" s="40"/>
      <c r="PCX3" s="40"/>
      <c r="PCY3" s="40"/>
      <c r="PCZ3" s="40"/>
      <c r="PDA3" s="40"/>
      <c r="PDB3" s="40"/>
      <c r="PDC3" s="40"/>
      <c r="PDD3" s="40"/>
      <c r="PDE3" s="40"/>
      <c r="PDF3" s="40"/>
      <c r="PDG3" s="40"/>
      <c r="PDH3" s="40"/>
      <c r="PDI3" s="40"/>
      <c r="PDJ3" s="40"/>
      <c r="PDK3" s="40"/>
      <c r="PDL3" s="40"/>
      <c r="PDM3" s="40"/>
      <c r="PDN3" s="40"/>
      <c r="PDO3" s="40"/>
      <c r="PDP3" s="40"/>
      <c r="PDQ3" s="40"/>
      <c r="PDR3" s="40"/>
      <c r="PDS3" s="40"/>
      <c r="PDT3" s="40"/>
      <c r="PDU3" s="40"/>
      <c r="PDV3" s="40"/>
      <c r="PDW3" s="40"/>
      <c r="PDX3" s="40"/>
      <c r="PDY3" s="40"/>
      <c r="PDZ3" s="40"/>
      <c r="PEA3" s="40"/>
      <c r="PEB3" s="40"/>
      <c r="PEC3" s="40"/>
      <c r="PED3" s="40"/>
      <c r="PEE3" s="40"/>
      <c r="PEF3" s="40"/>
      <c r="PEG3" s="40"/>
      <c r="PEH3" s="40"/>
      <c r="PEI3" s="40"/>
      <c r="PEJ3" s="40"/>
      <c r="PEK3" s="40"/>
      <c r="PEL3" s="40"/>
      <c r="PEM3" s="40"/>
      <c r="PEN3" s="40"/>
      <c r="PEO3" s="40"/>
      <c r="PEP3" s="40"/>
      <c r="PEQ3" s="40"/>
      <c r="PER3" s="40"/>
      <c r="PES3" s="40"/>
      <c r="PET3" s="40"/>
      <c r="PEU3" s="40"/>
      <c r="PEV3" s="40"/>
      <c r="PEW3" s="40"/>
      <c r="PEX3" s="40"/>
      <c r="PEY3" s="40"/>
      <c r="PEZ3" s="40"/>
      <c r="PFA3" s="40"/>
      <c r="PFB3" s="40"/>
      <c r="PFC3" s="40"/>
      <c r="PFD3" s="40"/>
      <c r="PFE3" s="40"/>
      <c r="PFF3" s="40"/>
      <c r="PFG3" s="40"/>
      <c r="PFH3" s="40"/>
      <c r="PFI3" s="40"/>
      <c r="PFJ3" s="40"/>
      <c r="PFK3" s="40"/>
      <c r="PFL3" s="40"/>
      <c r="PFM3" s="40"/>
      <c r="PFN3" s="40"/>
      <c r="PFO3" s="40"/>
      <c r="PFP3" s="40"/>
      <c r="PFQ3" s="40"/>
      <c r="PFR3" s="40"/>
      <c r="PFS3" s="40"/>
      <c r="PFT3" s="40"/>
      <c r="PFU3" s="40"/>
      <c r="PFV3" s="40"/>
      <c r="PFW3" s="40"/>
      <c r="PFX3" s="40"/>
      <c r="PFY3" s="40"/>
      <c r="PFZ3" s="40"/>
      <c r="PGA3" s="40"/>
      <c r="PGB3" s="40"/>
      <c r="PGC3" s="40"/>
      <c r="PGD3" s="40"/>
      <c r="PGE3" s="40"/>
      <c r="PGF3" s="40"/>
      <c r="PGG3" s="40"/>
      <c r="PGH3" s="40"/>
      <c r="PGI3" s="40"/>
      <c r="PGJ3" s="40"/>
      <c r="PGK3" s="40"/>
      <c r="PGL3" s="40"/>
      <c r="PGM3" s="40"/>
      <c r="PGN3" s="40"/>
      <c r="PGO3" s="40"/>
      <c r="PGP3" s="40"/>
      <c r="PGQ3" s="40"/>
      <c r="PGR3" s="40"/>
      <c r="PGS3" s="40"/>
      <c r="PGT3" s="40"/>
      <c r="PGU3" s="40"/>
      <c r="PGV3" s="40"/>
      <c r="PGW3" s="40"/>
      <c r="PGX3" s="40"/>
      <c r="PGY3" s="40"/>
      <c r="PGZ3" s="40"/>
      <c r="PHA3" s="40"/>
      <c r="PHB3" s="40"/>
      <c r="PHC3" s="40"/>
      <c r="PHD3" s="40"/>
      <c r="PHE3" s="40"/>
      <c r="PHF3" s="40"/>
      <c r="PHG3" s="40"/>
      <c r="PHH3" s="40"/>
      <c r="PHI3" s="40"/>
      <c r="PHJ3" s="40"/>
      <c r="PHK3" s="40"/>
      <c r="PHL3" s="40"/>
      <c r="PHM3" s="40"/>
      <c r="PHN3" s="40"/>
      <c r="PHO3" s="40"/>
      <c r="PHP3" s="40"/>
      <c r="PHQ3" s="40"/>
      <c r="PHR3" s="40"/>
      <c r="PHS3" s="40"/>
      <c r="PHT3" s="40"/>
      <c r="PHU3" s="40"/>
      <c r="PHV3" s="40"/>
      <c r="PHW3" s="40"/>
      <c r="PHX3" s="40"/>
      <c r="PHY3" s="40"/>
      <c r="PHZ3" s="40"/>
      <c r="PIA3" s="40"/>
      <c r="PIB3" s="40"/>
      <c r="PIC3" s="40"/>
      <c r="PID3" s="40"/>
      <c r="PIE3" s="40"/>
      <c r="PIF3" s="40"/>
      <c r="PIG3" s="40"/>
      <c r="PIH3" s="40"/>
      <c r="PII3" s="40"/>
      <c r="PIJ3" s="40"/>
      <c r="PIK3" s="40"/>
      <c r="PIL3" s="40"/>
      <c r="PIM3" s="40"/>
      <c r="PIN3" s="40"/>
      <c r="PIO3" s="40"/>
      <c r="PIP3" s="40"/>
      <c r="PIQ3" s="40"/>
      <c r="PIR3" s="40"/>
      <c r="PIS3" s="40"/>
      <c r="PIT3" s="40"/>
      <c r="PIU3" s="40"/>
      <c r="PIV3" s="40"/>
      <c r="PIW3" s="40"/>
      <c r="PIX3" s="40"/>
      <c r="PIY3" s="40"/>
      <c r="PIZ3" s="40"/>
      <c r="PJA3" s="40"/>
      <c r="PJB3" s="40"/>
      <c r="PJC3" s="40"/>
      <c r="PJD3" s="40"/>
      <c r="PJE3" s="40"/>
      <c r="PJF3" s="40"/>
      <c r="PJG3" s="40"/>
      <c r="PJH3" s="40"/>
      <c r="PJI3" s="40"/>
      <c r="PJJ3" s="40"/>
      <c r="PJK3" s="40"/>
      <c r="PJL3" s="40"/>
      <c r="PJM3" s="40"/>
      <c r="PJN3" s="40"/>
      <c r="PJO3" s="40"/>
      <c r="PJP3" s="40"/>
      <c r="PJQ3" s="40"/>
      <c r="PJR3" s="40"/>
      <c r="PJS3" s="40"/>
      <c r="PJT3" s="40"/>
      <c r="PJU3" s="40"/>
      <c r="PJV3" s="40"/>
      <c r="PJW3" s="40"/>
      <c r="PJX3" s="40"/>
      <c r="PJY3" s="40"/>
      <c r="PJZ3" s="40"/>
      <c r="PKA3" s="40"/>
      <c r="PKB3" s="40"/>
      <c r="PKC3" s="40"/>
      <c r="PKD3" s="40"/>
      <c r="PKE3" s="40"/>
      <c r="PKF3" s="40"/>
      <c r="PKG3" s="40"/>
      <c r="PKH3" s="40"/>
      <c r="PKI3" s="40"/>
      <c r="PKJ3" s="40"/>
      <c r="PKK3" s="40"/>
      <c r="PKL3" s="40"/>
      <c r="PKM3" s="40"/>
      <c r="PKN3" s="40"/>
      <c r="PKO3" s="40"/>
      <c r="PKP3" s="40"/>
      <c r="PKQ3" s="40"/>
      <c r="PKR3" s="40"/>
      <c r="PKS3" s="40"/>
      <c r="PKT3" s="40"/>
      <c r="PKU3" s="40"/>
      <c r="PKV3" s="40"/>
      <c r="PKW3" s="40"/>
      <c r="PKX3" s="40"/>
      <c r="PKY3" s="40"/>
      <c r="PKZ3" s="40"/>
      <c r="PLA3" s="40"/>
      <c r="PLB3" s="40"/>
      <c r="PLC3" s="40"/>
      <c r="PLD3" s="40"/>
      <c r="PLE3" s="40"/>
      <c r="PLF3" s="40"/>
      <c r="PLG3" s="40"/>
      <c r="PLH3" s="40"/>
      <c r="PLI3" s="40"/>
      <c r="PLJ3" s="40"/>
      <c r="PLK3" s="40"/>
      <c r="PLL3" s="40"/>
      <c r="PLM3" s="40"/>
      <c r="PLN3" s="40"/>
      <c r="PLO3" s="40"/>
      <c r="PLP3" s="40"/>
      <c r="PLQ3" s="40"/>
      <c r="PLR3" s="40"/>
      <c r="PLS3" s="40"/>
      <c r="PLT3" s="40"/>
      <c r="PLU3" s="40"/>
      <c r="PLV3" s="40"/>
      <c r="PLW3" s="40"/>
      <c r="PLX3" s="40"/>
      <c r="PLY3" s="40"/>
      <c r="PLZ3" s="40"/>
      <c r="PMA3" s="40"/>
      <c r="PMB3" s="40"/>
      <c r="PMC3" s="40"/>
      <c r="PMD3" s="40"/>
      <c r="PME3" s="40"/>
      <c r="PMF3" s="40"/>
      <c r="PMG3" s="40"/>
      <c r="PMH3" s="40"/>
      <c r="PMI3" s="40"/>
      <c r="PMJ3" s="40"/>
      <c r="PMK3" s="40"/>
      <c r="PML3" s="40"/>
      <c r="PMM3" s="40"/>
      <c r="PMN3" s="40"/>
      <c r="PMO3" s="40"/>
      <c r="PMP3" s="40"/>
      <c r="PMQ3" s="40"/>
      <c r="PMR3" s="40"/>
      <c r="PMS3" s="40"/>
      <c r="PMT3" s="40"/>
      <c r="PMU3" s="40"/>
      <c r="PMV3" s="40"/>
      <c r="PMW3" s="40"/>
      <c r="PMX3" s="40"/>
      <c r="PMY3" s="40"/>
      <c r="PMZ3" s="40"/>
      <c r="PNA3" s="40"/>
      <c r="PNB3" s="40"/>
      <c r="PNC3" s="40"/>
      <c r="PND3" s="40"/>
      <c r="PNE3" s="40"/>
      <c r="PNF3" s="40"/>
      <c r="PNG3" s="40"/>
      <c r="PNH3" s="40"/>
      <c r="PNI3" s="40"/>
      <c r="PNJ3" s="40"/>
      <c r="PNK3" s="40"/>
      <c r="PNL3" s="40"/>
      <c r="PNM3" s="40"/>
      <c r="PNN3" s="40"/>
      <c r="PNO3" s="40"/>
      <c r="PNP3" s="40"/>
      <c r="PNQ3" s="40"/>
      <c r="PNR3" s="40"/>
      <c r="PNS3" s="40"/>
      <c r="PNT3" s="40"/>
      <c r="PNU3" s="40"/>
      <c r="PNV3" s="40"/>
      <c r="PNW3" s="40"/>
      <c r="PNX3" s="40"/>
      <c r="PNY3" s="40"/>
      <c r="PNZ3" s="40"/>
      <c r="POA3" s="40"/>
      <c r="POB3" s="40"/>
      <c r="POC3" s="40"/>
      <c r="POD3" s="40"/>
      <c r="POE3" s="40"/>
      <c r="POF3" s="40"/>
      <c r="POG3" s="40"/>
      <c r="POH3" s="40"/>
      <c r="POI3" s="40"/>
      <c r="POJ3" s="40"/>
      <c r="POK3" s="40"/>
      <c r="POL3" s="40"/>
      <c r="POM3" s="40"/>
      <c r="PON3" s="40"/>
      <c r="POO3" s="40"/>
      <c r="POP3" s="40"/>
      <c r="POQ3" s="40"/>
      <c r="POR3" s="40"/>
      <c r="POS3" s="40"/>
      <c r="POT3" s="40"/>
      <c r="POU3" s="40"/>
      <c r="POV3" s="40"/>
      <c r="POW3" s="40"/>
      <c r="POX3" s="40"/>
      <c r="POY3" s="40"/>
      <c r="POZ3" s="40"/>
      <c r="PPA3" s="40"/>
      <c r="PPB3" s="40"/>
      <c r="PPC3" s="40"/>
      <c r="PPD3" s="40"/>
      <c r="PPE3" s="40"/>
      <c r="PPF3" s="40"/>
      <c r="PPG3" s="40"/>
      <c r="PPH3" s="40"/>
      <c r="PPI3" s="40"/>
      <c r="PPJ3" s="40"/>
      <c r="PPK3" s="40"/>
      <c r="PPL3" s="40"/>
      <c r="PPM3" s="40"/>
      <c r="PPN3" s="40"/>
      <c r="PPO3" s="40"/>
      <c r="PPP3" s="40"/>
      <c r="PPQ3" s="40"/>
      <c r="PPR3" s="40"/>
      <c r="PPS3" s="40"/>
      <c r="PPT3" s="40"/>
      <c r="PPU3" s="40"/>
      <c r="PPV3" s="40"/>
      <c r="PPW3" s="40"/>
      <c r="PPX3" s="40"/>
      <c r="PPY3" s="40"/>
      <c r="PPZ3" s="40"/>
      <c r="PQA3" s="40"/>
      <c r="PQB3" s="40"/>
      <c r="PQC3" s="40"/>
      <c r="PQD3" s="40"/>
      <c r="PQE3" s="40"/>
      <c r="PQF3" s="40"/>
      <c r="PQG3" s="40"/>
      <c r="PQH3" s="40"/>
      <c r="PQI3" s="40"/>
      <c r="PQJ3" s="40"/>
      <c r="PQK3" s="40"/>
      <c r="PQL3" s="40"/>
      <c r="PQM3" s="40"/>
      <c r="PQN3" s="40"/>
      <c r="PQO3" s="40"/>
      <c r="PQP3" s="40"/>
      <c r="PQQ3" s="40"/>
      <c r="PQR3" s="40"/>
      <c r="PQS3" s="40"/>
      <c r="PQT3" s="40"/>
      <c r="PQU3" s="40"/>
      <c r="PQV3" s="40"/>
      <c r="PQW3" s="40"/>
      <c r="PQX3" s="40"/>
      <c r="PQY3" s="40"/>
      <c r="PQZ3" s="40"/>
      <c r="PRA3" s="40"/>
      <c r="PRB3" s="40"/>
      <c r="PRC3" s="40"/>
      <c r="PRD3" s="40"/>
      <c r="PRE3" s="40"/>
      <c r="PRF3" s="40"/>
      <c r="PRG3" s="40"/>
      <c r="PRH3" s="40"/>
      <c r="PRI3" s="40"/>
      <c r="PRJ3" s="40"/>
      <c r="PRK3" s="40"/>
      <c r="PRL3" s="40"/>
      <c r="PRM3" s="40"/>
      <c r="PRN3" s="40"/>
      <c r="PRO3" s="40"/>
      <c r="PRP3" s="40"/>
      <c r="PRQ3" s="40"/>
      <c r="PRR3" s="40"/>
      <c r="PRS3" s="40"/>
      <c r="PRT3" s="40"/>
      <c r="PRU3" s="40"/>
      <c r="PRV3" s="40"/>
      <c r="PRW3" s="40"/>
      <c r="PRX3" s="40"/>
      <c r="PRY3" s="40"/>
      <c r="PRZ3" s="40"/>
      <c r="PSA3" s="40"/>
      <c r="PSB3" s="40"/>
      <c r="PSC3" s="40"/>
      <c r="PSD3" s="40"/>
      <c r="PSE3" s="40"/>
      <c r="PSF3" s="40"/>
      <c r="PSG3" s="40"/>
      <c r="PSH3" s="40"/>
      <c r="PSI3" s="40"/>
      <c r="PSJ3" s="40"/>
      <c r="PSK3" s="40"/>
      <c r="PSL3" s="40"/>
      <c r="PSM3" s="40"/>
      <c r="PSN3" s="40"/>
      <c r="PSO3" s="40"/>
      <c r="PSP3" s="40"/>
      <c r="PSQ3" s="40"/>
      <c r="PSR3" s="40"/>
      <c r="PSS3" s="40"/>
      <c r="PST3" s="40"/>
      <c r="PSU3" s="40"/>
      <c r="PSV3" s="40"/>
      <c r="PSW3" s="40"/>
      <c r="PSX3" s="40"/>
      <c r="PSY3" s="40"/>
      <c r="PSZ3" s="40"/>
      <c r="PTA3" s="40"/>
      <c r="PTB3" s="40"/>
      <c r="PTC3" s="40"/>
      <c r="PTD3" s="40"/>
      <c r="PTE3" s="40"/>
      <c r="PTF3" s="40"/>
      <c r="PTG3" s="40"/>
      <c r="PTH3" s="40"/>
      <c r="PTI3" s="40"/>
      <c r="PTJ3" s="40"/>
      <c r="PTK3" s="40"/>
      <c r="PTL3" s="40"/>
      <c r="PTM3" s="40"/>
      <c r="PTN3" s="40"/>
      <c r="PTO3" s="40"/>
      <c r="PTP3" s="40"/>
      <c r="PTQ3" s="40"/>
      <c r="PTR3" s="40"/>
      <c r="PTS3" s="40"/>
      <c r="PTT3" s="40"/>
      <c r="PTU3" s="40"/>
      <c r="PTV3" s="40"/>
      <c r="PTW3" s="40"/>
      <c r="PTX3" s="40"/>
      <c r="PTY3" s="40"/>
      <c r="PTZ3" s="40"/>
      <c r="PUA3" s="40"/>
      <c r="PUB3" s="40"/>
      <c r="PUC3" s="40"/>
      <c r="PUD3" s="40"/>
      <c r="PUE3" s="40"/>
      <c r="PUF3" s="40"/>
      <c r="PUG3" s="40"/>
      <c r="PUH3" s="40"/>
      <c r="PUI3" s="40"/>
      <c r="PUJ3" s="40"/>
      <c r="PUK3" s="40"/>
      <c r="PUL3" s="40"/>
      <c r="PUM3" s="40"/>
      <c r="PUN3" s="40"/>
      <c r="PUO3" s="40"/>
      <c r="PUP3" s="40"/>
      <c r="PUQ3" s="40"/>
      <c r="PUR3" s="40"/>
      <c r="PUS3" s="40"/>
      <c r="PUT3" s="40"/>
      <c r="PUU3" s="40"/>
      <c r="PUV3" s="40"/>
      <c r="PUW3" s="40"/>
      <c r="PUX3" s="40"/>
      <c r="PUY3" s="40"/>
      <c r="PUZ3" s="40"/>
      <c r="PVA3" s="40"/>
      <c r="PVB3" s="40"/>
      <c r="PVC3" s="40"/>
      <c r="PVD3" s="40"/>
      <c r="PVE3" s="40"/>
      <c r="PVF3" s="40"/>
      <c r="PVG3" s="40"/>
      <c r="PVH3" s="40"/>
      <c r="PVI3" s="40"/>
      <c r="PVJ3" s="40"/>
      <c r="PVK3" s="40"/>
      <c r="PVL3" s="40"/>
      <c r="PVM3" s="40"/>
      <c r="PVN3" s="40"/>
      <c r="PVO3" s="40"/>
      <c r="PVP3" s="40"/>
      <c r="PVQ3" s="40"/>
      <c r="PVR3" s="40"/>
      <c r="PVS3" s="40"/>
      <c r="PVT3" s="40"/>
      <c r="PVU3" s="40"/>
      <c r="PVV3" s="40"/>
      <c r="PVW3" s="40"/>
      <c r="PVX3" s="40"/>
      <c r="PVY3" s="40"/>
      <c r="PVZ3" s="40"/>
      <c r="PWA3" s="40"/>
      <c r="PWB3" s="40"/>
      <c r="PWC3" s="40"/>
      <c r="PWD3" s="40"/>
      <c r="PWE3" s="40"/>
      <c r="PWF3" s="40"/>
      <c r="PWG3" s="40"/>
      <c r="PWH3" s="40"/>
      <c r="PWI3" s="40"/>
      <c r="PWJ3" s="40"/>
      <c r="PWK3" s="40"/>
      <c r="PWL3" s="40"/>
      <c r="PWM3" s="40"/>
      <c r="PWN3" s="40"/>
      <c r="PWO3" s="40"/>
      <c r="PWP3" s="40"/>
      <c r="PWQ3" s="40"/>
      <c r="PWR3" s="40"/>
      <c r="PWS3" s="40"/>
      <c r="PWT3" s="40"/>
      <c r="PWU3" s="40"/>
      <c r="PWV3" s="40"/>
      <c r="PWW3" s="40"/>
      <c r="PWX3" s="40"/>
      <c r="PWY3" s="40"/>
      <c r="PWZ3" s="40"/>
      <c r="PXA3" s="40"/>
      <c r="PXB3" s="40"/>
      <c r="PXC3" s="40"/>
      <c r="PXD3" s="40"/>
      <c r="PXE3" s="40"/>
      <c r="PXF3" s="40"/>
      <c r="PXG3" s="40"/>
      <c r="PXH3" s="40"/>
      <c r="PXI3" s="40"/>
      <c r="PXJ3" s="40"/>
      <c r="PXK3" s="40"/>
      <c r="PXL3" s="40"/>
      <c r="PXM3" s="40"/>
      <c r="PXN3" s="40"/>
      <c r="PXO3" s="40"/>
      <c r="PXP3" s="40"/>
      <c r="PXQ3" s="40"/>
      <c r="PXR3" s="40"/>
      <c r="PXS3" s="40"/>
      <c r="PXT3" s="40"/>
      <c r="PXU3" s="40"/>
      <c r="PXV3" s="40"/>
      <c r="PXW3" s="40"/>
      <c r="PXX3" s="40"/>
      <c r="PXY3" s="40"/>
      <c r="PXZ3" s="40"/>
      <c r="PYA3" s="40"/>
      <c r="PYB3" s="40"/>
      <c r="PYC3" s="40"/>
      <c r="PYD3" s="40"/>
      <c r="PYE3" s="40"/>
      <c r="PYF3" s="40"/>
      <c r="PYG3" s="40"/>
      <c r="PYH3" s="40"/>
      <c r="PYI3" s="40"/>
      <c r="PYJ3" s="40"/>
      <c r="PYK3" s="40"/>
      <c r="PYL3" s="40"/>
      <c r="PYM3" s="40"/>
      <c r="PYN3" s="40"/>
      <c r="PYO3" s="40"/>
      <c r="PYP3" s="40"/>
      <c r="PYQ3" s="40"/>
      <c r="PYR3" s="40"/>
      <c r="PYS3" s="40"/>
      <c r="PYT3" s="40"/>
      <c r="PYU3" s="40"/>
      <c r="PYV3" s="40"/>
      <c r="PYW3" s="40"/>
      <c r="PYX3" s="40"/>
      <c r="PYY3" s="40"/>
      <c r="PYZ3" s="40"/>
      <c r="PZA3" s="40"/>
      <c r="PZB3" s="40"/>
      <c r="PZC3" s="40"/>
      <c r="PZD3" s="40"/>
      <c r="PZE3" s="40"/>
      <c r="PZF3" s="40"/>
      <c r="PZG3" s="40"/>
      <c r="PZH3" s="40"/>
      <c r="PZI3" s="40"/>
      <c r="PZJ3" s="40"/>
      <c r="PZK3" s="40"/>
      <c r="PZL3" s="40"/>
      <c r="PZM3" s="40"/>
      <c r="PZN3" s="40"/>
      <c r="PZO3" s="40"/>
      <c r="PZP3" s="40"/>
      <c r="PZQ3" s="40"/>
      <c r="PZR3" s="40"/>
      <c r="PZS3" s="40"/>
      <c r="PZT3" s="40"/>
      <c r="PZU3" s="40"/>
      <c r="PZV3" s="40"/>
      <c r="PZW3" s="40"/>
      <c r="PZX3" s="40"/>
      <c r="PZY3" s="40"/>
      <c r="PZZ3" s="40"/>
      <c r="QAA3" s="40"/>
      <c r="QAB3" s="40"/>
      <c r="QAC3" s="40"/>
      <c r="QAD3" s="40"/>
      <c r="QAE3" s="40"/>
      <c r="QAF3" s="40"/>
      <c r="QAG3" s="40"/>
      <c r="QAH3" s="40"/>
      <c r="QAI3" s="40"/>
      <c r="QAJ3" s="40"/>
      <c r="QAK3" s="40"/>
      <c r="QAL3" s="40"/>
      <c r="QAM3" s="40"/>
      <c r="QAN3" s="40"/>
      <c r="QAO3" s="40"/>
      <c r="QAP3" s="40"/>
      <c r="QAQ3" s="40"/>
      <c r="QAR3" s="40"/>
      <c r="QAS3" s="40"/>
      <c r="QAT3" s="40"/>
      <c r="QAU3" s="40"/>
      <c r="QAV3" s="40"/>
      <c r="QAW3" s="40"/>
      <c r="QAX3" s="40"/>
      <c r="QAY3" s="40"/>
      <c r="QAZ3" s="40"/>
      <c r="QBA3" s="40"/>
      <c r="QBB3" s="40"/>
      <c r="QBC3" s="40"/>
      <c r="QBD3" s="40"/>
      <c r="QBE3" s="40"/>
      <c r="QBF3" s="40"/>
      <c r="QBG3" s="40"/>
      <c r="QBH3" s="40"/>
      <c r="QBI3" s="40"/>
      <c r="QBJ3" s="40"/>
      <c r="QBK3" s="40"/>
      <c r="QBL3" s="40"/>
      <c r="QBM3" s="40"/>
      <c r="QBN3" s="40"/>
      <c r="QBO3" s="40"/>
      <c r="QBP3" s="40"/>
      <c r="QBQ3" s="40"/>
      <c r="QBR3" s="40"/>
      <c r="QBS3" s="40"/>
      <c r="QBT3" s="40"/>
      <c r="QBU3" s="40"/>
      <c r="QBV3" s="40"/>
      <c r="QBW3" s="40"/>
      <c r="QBX3" s="40"/>
      <c r="QBY3" s="40"/>
      <c r="QBZ3" s="40"/>
      <c r="QCA3" s="40"/>
      <c r="QCB3" s="40"/>
      <c r="QCC3" s="40"/>
      <c r="QCD3" s="40"/>
      <c r="QCE3" s="40"/>
      <c r="QCF3" s="40"/>
      <c r="QCG3" s="40"/>
      <c r="QCH3" s="40"/>
      <c r="QCI3" s="40"/>
      <c r="QCJ3" s="40"/>
      <c r="QCK3" s="40"/>
      <c r="QCL3" s="40"/>
      <c r="QCM3" s="40"/>
      <c r="QCN3" s="40"/>
      <c r="QCO3" s="40"/>
      <c r="QCP3" s="40"/>
      <c r="QCQ3" s="40"/>
      <c r="QCR3" s="40"/>
      <c r="QCS3" s="40"/>
      <c r="QCT3" s="40"/>
      <c r="QCU3" s="40"/>
      <c r="QCV3" s="40"/>
      <c r="QCW3" s="40"/>
      <c r="QCX3" s="40"/>
      <c r="QCY3" s="40"/>
      <c r="QCZ3" s="40"/>
      <c r="QDA3" s="40"/>
      <c r="QDB3" s="40"/>
      <c r="QDC3" s="40"/>
      <c r="QDD3" s="40"/>
      <c r="QDE3" s="40"/>
      <c r="QDF3" s="40"/>
      <c r="QDG3" s="40"/>
      <c r="QDH3" s="40"/>
      <c r="QDI3" s="40"/>
      <c r="QDJ3" s="40"/>
      <c r="QDK3" s="40"/>
      <c r="QDL3" s="40"/>
      <c r="QDM3" s="40"/>
      <c r="QDN3" s="40"/>
      <c r="QDO3" s="40"/>
      <c r="QDP3" s="40"/>
      <c r="QDQ3" s="40"/>
      <c r="QDR3" s="40"/>
      <c r="QDS3" s="40"/>
      <c r="QDT3" s="40"/>
      <c r="QDU3" s="40"/>
      <c r="QDV3" s="40"/>
      <c r="QDW3" s="40"/>
      <c r="QDX3" s="40"/>
      <c r="QDY3" s="40"/>
      <c r="QDZ3" s="40"/>
      <c r="QEA3" s="40"/>
      <c r="QEB3" s="40"/>
      <c r="QEC3" s="40"/>
      <c r="QED3" s="40"/>
      <c r="QEE3" s="40"/>
      <c r="QEF3" s="40"/>
      <c r="QEG3" s="40"/>
      <c r="QEH3" s="40"/>
      <c r="QEI3" s="40"/>
      <c r="QEJ3" s="40"/>
      <c r="QEK3" s="40"/>
      <c r="QEL3" s="40"/>
      <c r="QEM3" s="40"/>
      <c r="QEN3" s="40"/>
      <c r="QEO3" s="40"/>
      <c r="QEP3" s="40"/>
      <c r="QEQ3" s="40"/>
      <c r="QER3" s="40"/>
      <c r="QES3" s="40"/>
      <c r="QET3" s="40"/>
      <c r="QEU3" s="40"/>
      <c r="QEV3" s="40"/>
      <c r="QEW3" s="40"/>
      <c r="QEX3" s="40"/>
      <c r="QEY3" s="40"/>
      <c r="QEZ3" s="40"/>
      <c r="QFA3" s="40"/>
      <c r="QFB3" s="40"/>
      <c r="QFC3" s="40"/>
      <c r="QFD3" s="40"/>
      <c r="QFE3" s="40"/>
      <c r="QFF3" s="40"/>
      <c r="QFG3" s="40"/>
      <c r="QFH3" s="40"/>
      <c r="QFI3" s="40"/>
      <c r="QFJ3" s="40"/>
      <c r="QFK3" s="40"/>
      <c r="QFL3" s="40"/>
      <c r="QFM3" s="40"/>
      <c r="QFN3" s="40"/>
      <c r="QFO3" s="40"/>
      <c r="QFP3" s="40"/>
      <c r="QFQ3" s="40"/>
      <c r="QFR3" s="40"/>
      <c r="QFS3" s="40"/>
      <c r="QFT3" s="40"/>
      <c r="QFU3" s="40"/>
      <c r="QFV3" s="40"/>
      <c r="QFW3" s="40"/>
      <c r="QFX3" s="40"/>
      <c r="QFY3" s="40"/>
      <c r="QFZ3" s="40"/>
      <c r="QGA3" s="40"/>
      <c r="QGB3" s="40"/>
      <c r="QGC3" s="40"/>
      <c r="QGD3" s="40"/>
      <c r="QGE3" s="40"/>
      <c r="QGF3" s="40"/>
      <c r="QGG3" s="40"/>
      <c r="QGH3" s="40"/>
      <c r="QGI3" s="40"/>
      <c r="QGJ3" s="40"/>
      <c r="QGK3" s="40"/>
      <c r="QGL3" s="40"/>
      <c r="QGM3" s="40"/>
      <c r="QGN3" s="40"/>
      <c r="QGO3" s="40"/>
      <c r="QGP3" s="40"/>
      <c r="QGQ3" s="40"/>
      <c r="QGR3" s="40"/>
      <c r="QGS3" s="40"/>
      <c r="QGT3" s="40"/>
      <c r="QGU3" s="40"/>
      <c r="QGV3" s="40"/>
      <c r="QGW3" s="40"/>
      <c r="QGX3" s="40"/>
      <c r="QGY3" s="40"/>
      <c r="QGZ3" s="40"/>
      <c r="QHA3" s="40"/>
      <c r="QHB3" s="40"/>
      <c r="QHC3" s="40"/>
      <c r="QHD3" s="40"/>
      <c r="QHE3" s="40"/>
      <c r="QHF3" s="40"/>
      <c r="QHG3" s="40"/>
      <c r="QHH3" s="40"/>
      <c r="QHI3" s="40"/>
      <c r="QHJ3" s="40"/>
      <c r="QHK3" s="40"/>
      <c r="QHL3" s="40"/>
      <c r="QHM3" s="40"/>
      <c r="QHN3" s="40"/>
      <c r="QHO3" s="40"/>
      <c r="QHP3" s="40"/>
      <c r="QHQ3" s="40"/>
      <c r="QHR3" s="40"/>
      <c r="QHS3" s="40"/>
      <c r="QHT3" s="40"/>
      <c r="QHU3" s="40"/>
      <c r="QHV3" s="40"/>
      <c r="QHW3" s="40"/>
      <c r="QHX3" s="40"/>
      <c r="QHY3" s="40"/>
      <c r="QHZ3" s="40"/>
      <c r="QIA3" s="40"/>
      <c r="QIB3" s="40"/>
      <c r="QIC3" s="40"/>
      <c r="QID3" s="40"/>
      <c r="QIE3" s="40"/>
      <c r="QIF3" s="40"/>
      <c r="QIG3" s="40"/>
      <c r="QIH3" s="40"/>
      <c r="QII3" s="40"/>
      <c r="QIJ3" s="40"/>
      <c r="QIK3" s="40"/>
      <c r="QIL3" s="40"/>
      <c r="QIM3" s="40"/>
      <c r="QIN3" s="40"/>
      <c r="QIO3" s="40"/>
      <c r="QIP3" s="40"/>
      <c r="QIQ3" s="40"/>
      <c r="QIR3" s="40"/>
      <c r="QIS3" s="40"/>
      <c r="QIT3" s="40"/>
      <c r="QIU3" s="40"/>
      <c r="QIV3" s="40"/>
      <c r="QIW3" s="40"/>
      <c r="QIX3" s="40"/>
      <c r="QIY3" s="40"/>
      <c r="QIZ3" s="40"/>
      <c r="QJA3" s="40"/>
      <c r="QJB3" s="40"/>
      <c r="QJC3" s="40"/>
      <c r="QJD3" s="40"/>
      <c r="QJE3" s="40"/>
      <c r="QJF3" s="40"/>
      <c r="QJG3" s="40"/>
      <c r="QJH3" s="40"/>
      <c r="QJI3" s="40"/>
      <c r="QJJ3" s="40"/>
      <c r="QJK3" s="40"/>
      <c r="QJL3" s="40"/>
      <c r="QJM3" s="40"/>
      <c r="QJN3" s="40"/>
      <c r="QJO3" s="40"/>
      <c r="QJP3" s="40"/>
      <c r="QJQ3" s="40"/>
      <c r="QJR3" s="40"/>
      <c r="QJS3" s="40"/>
      <c r="QJT3" s="40"/>
      <c r="QJU3" s="40"/>
      <c r="QJV3" s="40"/>
      <c r="QJW3" s="40"/>
      <c r="QJX3" s="40"/>
      <c r="QJY3" s="40"/>
      <c r="QJZ3" s="40"/>
      <c r="QKA3" s="40"/>
      <c r="QKB3" s="40"/>
      <c r="QKC3" s="40"/>
      <c r="QKD3" s="40"/>
      <c r="QKE3" s="40"/>
      <c r="QKF3" s="40"/>
      <c r="QKG3" s="40"/>
      <c r="QKH3" s="40"/>
      <c r="QKI3" s="40"/>
      <c r="QKJ3" s="40"/>
      <c r="QKK3" s="40"/>
      <c r="QKL3" s="40"/>
      <c r="QKM3" s="40"/>
      <c r="QKN3" s="40"/>
      <c r="QKO3" s="40"/>
      <c r="QKP3" s="40"/>
      <c r="QKQ3" s="40"/>
      <c r="QKR3" s="40"/>
      <c r="QKS3" s="40"/>
      <c r="QKT3" s="40"/>
      <c r="QKU3" s="40"/>
      <c r="QKV3" s="40"/>
      <c r="QKW3" s="40"/>
      <c r="QKX3" s="40"/>
      <c r="QKY3" s="40"/>
      <c r="QKZ3" s="40"/>
      <c r="QLA3" s="40"/>
      <c r="QLB3" s="40"/>
      <c r="QLC3" s="40"/>
      <c r="QLD3" s="40"/>
      <c r="QLE3" s="40"/>
      <c r="QLF3" s="40"/>
      <c r="QLG3" s="40"/>
      <c r="QLH3" s="40"/>
      <c r="QLI3" s="40"/>
      <c r="QLJ3" s="40"/>
      <c r="QLK3" s="40"/>
      <c r="QLL3" s="40"/>
      <c r="QLM3" s="40"/>
      <c r="QLN3" s="40"/>
      <c r="QLO3" s="40"/>
      <c r="QLP3" s="40"/>
      <c r="QLQ3" s="40"/>
      <c r="QLR3" s="40"/>
      <c r="QLS3" s="40"/>
      <c r="QLT3" s="40"/>
      <c r="QLU3" s="40"/>
      <c r="QLV3" s="40"/>
      <c r="QLW3" s="40"/>
      <c r="QLX3" s="40"/>
      <c r="QLY3" s="40"/>
      <c r="QLZ3" s="40"/>
      <c r="QMA3" s="40"/>
      <c r="QMB3" s="40"/>
      <c r="QMC3" s="40"/>
      <c r="QMD3" s="40"/>
      <c r="QME3" s="40"/>
      <c r="QMF3" s="40"/>
      <c r="QMG3" s="40"/>
      <c r="QMH3" s="40"/>
      <c r="QMI3" s="40"/>
      <c r="QMJ3" s="40"/>
      <c r="QMK3" s="40"/>
      <c r="QML3" s="40"/>
      <c r="QMM3" s="40"/>
      <c r="QMN3" s="40"/>
      <c r="QMO3" s="40"/>
      <c r="QMP3" s="40"/>
      <c r="QMQ3" s="40"/>
      <c r="QMR3" s="40"/>
      <c r="QMS3" s="40"/>
      <c r="QMT3" s="40"/>
      <c r="QMU3" s="40"/>
      <c r="QMV3" s="40"/>
      <c r="QMW3" s="40"/>
      <c r="QMX3" s="40"/>
      <c r="QMY3" s="40"/>
      <c r="QMZ3" s="40"/>
      <c r="QNA3" s="40"/>
      <c r="QNB3" s="40"/>
      <c r="QNC3" s="40"/>
      <c r="QND3" s="40"/>
      <c r="QNE3" s="40"/>
      <c r="QNF3" s="40"/>
      <c r="QNG3" s="40"/>
      <c r="QNH3" s="40"/>
      <c r="QNI3" s="40"/>
      <c r="QNJ3" s="40"/>
      <c r="QNK3" s="40"/>
      <c r="QNL3" s="40"/>
      <c r="QNM3" s="40"/>
      <c r="QNN3" s="40"/>
      <c r="QNO3" s="40"/>
      <c r="QNP3" s="40"/>
      <c r="QNQ3" s="40"/>
      <c r="QNR3" s="40"/>
      <c r="QNS3" s="40"/>
      <c r="QNT3" s="40"/>
      <c r="QNU3" s="40"/>
      <c r="QNV3" s="40"/>
      <c r="QNW3" s="40"/>
      <c r="QNX3" s="40"/>
      <c r="QNY3" s="40"/>
      <c r="QNZ3" s="40"/>
      <c r="QOA3" s="40"/>
      <c r="QOB3" s="40"/>
      <c r="QOC3" s="40"/>
      <c r="QOD3" s="40"/>
      <c r="QOE3" s="40"/>
      <c r="QOF3" s="40"/>
      <c r="QOG3" s="40"/>
      <c r="QOH3" s="40"/>
      <c r="QOI3" s="40"/>
      <c r="QOJ3" s="40"/>
      <c r="QOK3" s="40"/>
      <c r="QOL3" s="40"/>
      <c r="QOM3" s="40"/>
      <c r="QON3" s="40"/>
      <c r="QOO3" s="40"/>
      <c r="QOP3" s="40"/>
      <c r="QOQ3" s="40"/>
      <c r="QOR3" s="40"/>
      <c r="QOS3" s="40"/>
      <c r="QOT3" s="40"/>
      <c r="QOU3" s="40"/>
      <c r="QOV3" s="40"/>
      <c r="QOW3" s="40"/>
      <c r="QOX3" s="40"/>
      <c r="QOY3" s="40"/>
      <c r="QOZ3" s="40"/>
      <c r="QPA3" s="40"/>
      <c r="QPB3" s="40"/>
      <c r="QPC3" s="40"/>
      <c r="QPD3" s="40"/>
      <c r="QPE3" s="40"/>
      <c r="QPF3" s="40"/>
      <c r="QPG3" s="40"/>
      <c r="QPH3" s="40"/>
      <c r="QPI3" s="40"/>
      <c r="QPJ3" s="40"/>
      <c r="QPK3" s="40"/>
      <c r="QPL3" s="40"/>
      <c r="QPM3" s="40"/>
      <c r="QPN3" s="40"/>
      <c r="QPO3" s="40"/>
      <c r="QPP3" s="40"/>
      <c r="QPQ3" s="40"/>
      <c r="QPR3" s="40"/>
      <c r="QPS3" s="40"/>
      <c r="QPT3" s="40"/>
      <c r="QPU3" s="40"/>
      <c r="QPV3" s="40"/>
      <c r="QPW3" s="40"/>
      <c r="QPX3" s="40"/>
      <c r="QPY3" s="40"/>
      <c r="QPZ3" s="40"/>
      <c r="QQA3" s="40"/>
      <c r="QQB3" s="40"/>
      <c r="QQC3" s="40"/>
      <c r="QQD3" s="40"/>
      <c r="QQE3" s="40"/>
      <c r="QQF3" s="40"/>
      <c r="QQG3" s="40"/>
      <c r="QQH3" s="40"/>
      <c r="QQI3" s="40"/>
      <c r="QQJ3" s="40"/>
      <c r="QQK3" s="40"/>
      <c r="QQL3" s="40"/>
      <c r="QQM3" s="40"/>
      <c r="QQN3" s="40"/>
      <c r="QQO3" s="40"/>
      <c r="QQP3" s="40"/>
      <c r="QQQ3" s="40"/>
      <c r="QQR3" s="40"/>
      <c r="QQS3" s="40"/>
      <c r="QQT3" s="40"/>
      <c r="QQU3" s="40"/>
      <c r="QQV3" s="40"/>
      <c r="QQW3" s="40"/>
      <c r="QQX3" s="40"/>
      <c r="QQY3" s="40"/>
      <c r="QQZ3" s="40"/>
      <c r="QRA3" s="40"/>
      <c r="QRB3" s="40"/>
      <c r="QRC3" s="40"/>
      <c r="QRD3" s="40"/>
      <c r="QRE3" s="40"/>
      <c r="QRF3" s="40"/>
      <c r="QRG3" s="40"/>
      <c r="QRH3" s="40"/>
      <c r="QRI3" s="40"/>
      <c r="QRJ3" s="40"/>
      <c r="QRK3" s="40"/>
      <c r="QRL3" s="40"/>
      <c r="QRM3" s="40"/>
      <c r="QRN3" s="40"/>
      <c r="QRO3" s="40"/>
      <c r="QRP3" s="40"/>
      <c r="QRQ3" s="40"/>
      <c r="QRR3" s="40"/>
      <c r="QRS3" s="40"/>
      <c r="QRT3" s="40"/>
      <c r="QRU3" s="40"/>
      <c r="QRV3" s="40"/>
      <c r="QRW3" s="40"/>
      <c r="QRX3" s="40"/>
      <c r="QRY3" s="40"/>
      <c r="QRZ3" s="40"/>
      <c r="QSA3" s="40"/>
      <c r="QSB3" s="40"/>
      <c r="QSC3" s="40"/>
      <c r="QSD3" s="40"/>
      <c r="QSE3" s="40"/>
      <c r="QSF3" s="40"/>
      <c r="QSG3" s="40"/>
      <c r="QSH3" s="40"/>
      <c r="QSI3" s="40"/>
      <c r="QSJ3" s="40"/>
      <c r="QSK3" s="40"/>
      <c r="QSL3" s="40"/>
      <c r="QSM3" s="40"/>
      <c r="QSN3" s="40"/>
      <c r="QSO3" s="40"/>
      <c r="QSP3" s="40"/>
      <c r="QSQ3" s="40"/>
      <c r="QSR3" s="40"/>
      <c r="QSS3" s="40"/>
      <c r="QST3" s="40"/>
      <c r="QSU3" s="40"/>
      <c r="QSV3" s="40"/>
      <c r="QSW3" s="40"/>
      <c r="QSX3" s="40"/>
      <c r="QSY3" s="40"/>
      <c r="QSZ3" s="40"/>
      <c r="QTA3" s="40"/>
      <c r="QTB3" s="40"/>
      <c r="QTC3" s="40"/>
      <c r="QTD3" s="40"/>
      <c r="QTE3" s="40"/>
      <c r="QTF3" s="40"/>
      <c r="QTG3" s="40"/>
      <c r="QTH3" s="40"/>
      <c r="QTI3" s="40"/>
      <c r="QTJ3" s="40"/>
      <c r="QTK3" s="40"/>
      <c r="QTL3" s="40"/>
      <c r="QTM3" s="40"/>
      <c r="QTN3" s="40"/>
      <c r="QTO3" s="40"/>
      <c r="QTP3" s="40"/>
      <c r="QTQ3" s="40"/>
      <c r="QTR3" s="40"/>
      <c r="QTS3" s="40"/>
      <c r="QTT3" s="40"/>
      <c r="QTU3" s="40"/>
      <c r="QTV3" s="40"/>
      <c r="QTW3" s="40"/>
      <c r="QTX3" s="40"/>
      <c r="QTY3" s="40"/>
      <c r="QTZ3" s="40"/>
      <c r="QUA3" s="40"/>
      <c r="QUB3" s="40"/>
      <c r="QUC3" s="40"/>
      <c r="QUD3" s="40"/>
      <c r="QUE3" s="40"/>
      <c r="QUF3" s="40"/>
      <c r="QUG3" s="40"/>
      <c r="QUH3" s="40"/>
      <c r="QUI3" s="40"/>
      <c r="QUJ3" s="40"/>
      <c r="QUK3" s="40"/>
      <c r="QUL3" s="40"/>
      <c r="QUM3" s="40"/>
      <c r="QUN3" s="40"/>
      <c r="QUO3" s="40"/>
      <c r="QUP3" s="40"/>
      <c r="QUQ3" s="40"/>
      <c r="QUR3" s="40"/>
      <c r="QUS3" s="40"/>
      <c r="QUT3" s="40"/>
      <c r="QUU3" s="40"/>
      <c r="QUV3" s="40"/>
      <c r="QUW3" s="40"/>
      <c r="QUX3" s="40"/>
      <c r="QUY3" s="40"/>
      <c r="QUZ3" s="40"/>
      <c r="QVA3" s="40"/>
      <c r="QVB3" s="40"/>
      <c r="QVC3" s="40"/>
      <c r="QVD3" s="40"/>
      <c r="QVE3" s="40"/>
      <c r="QVF3" s="40"/>
      <c r="QVG3" s="40"/>
      <c r="QVH3" s="40"/>
      <c r="QVI3" s="40"/>
      <c r="QVJ3" s="40"/>
      <c r="QVK3" s="40"/>
      <c r="QVL3" s="40"/>
      <c r="QVM3" s="40"/>
      <c r="QVN3" s="40"/>
      <c r="QVO3" s="40"/>
      <c r="QVP3" s="40"/>
      <c r="QVQ3" s="40"/>
      <c r="QVR3" s="40"/>
      <c r="QVS3" s="40"/>
      <c r="QVT3" s="40"/>
      <c r="QVU3" s="40"/>
      <c r="QVV3" s="40"/>
      <c r="QVW3" s="40"/>
      <c r="QVX3" s="40"/>
      <c r="QVY3" s="40"/>
      <c r="QVZ3" s="40"/>
      <c r="QWA3" s="40"/>
      <c r="QWB3" s="40"/>
      <c r="QWC3" s="40"/>
      <c r="QWD3" s="40"/>
      <c r="QWE3" s="40"/>
      <c r="QWF3" s="40"/>
      <c r="QWG3" s="40"/>
      <c r="QWH3" s="40"/>
      <c r="QWI3" s="40"/>
      <c r="QWJ3" s="40"/>
      <c r="QWK3" s="40"/>
      <c r="QWL3" s="40"/>
      <c r="QWM3" s="40"/>
      <c r="QWN3" s="40"/>
      <c r="QWO3" s="40"/>
      <c r="QWP3" s="40"/>
      <c r="QWQ3" s="40"/>
      <c r="QWR3" s="40"/>
      <c r="QWS3" s="40"/>
      <c r="QWT3" s="40"/>
      <c r="QWU3" s="40"/>
      <c r="QWV3" s="40"/>
      <c r="QWW3" s="40"/>
      <c r="QWX3" s="40"/>
      <c r="QWY3" s="40"/>
      <c r="QWZ3" s="40"/>
      <c r="QXA3" s="40"/>
      <c r="QXB3" s="40"/>
      <c r="QXC3" s="40"/>
      <c r="QXD3" s="40"/>
      <c r="QXE3" s="40"/>
      <c r="QXF3" s="40"/>
      <c r="QXG3" s="40"/>
      <c r="QXH3" s="40"/>
      <c r="QXI3" s="40"/>
      <c r="QXJ3" s="40"/>
      <c r="QXK3" s="40"/>
      <c r="QXL3" s="40"/>
      <c r="QXM3" s="40"/>
      <c r="QXN3" s="40"/>
      <c r="QXO3" s="40"/>
      <c r="QXP3" s="40"/>
      <c r="QXQ3" s="40"/>
      <c r="QXR3" s="40"/>
      <c r="QXS3" s="40"/>
      <c r="QXT3" s="40"/>
      <c r="QXU3" s="40"/>
      <c r="QXV3" s="40"/>
      <c r="QXW3" s="40"/>
      <c r="QXX3" s="40"/>
      <c r="QXY3" s="40"/>
      <c r="QXZ3" s="40"/>
      <c r="QYA3" s="40"/>
      <c r="QYB3" s="40"/>
      <c r="QYC3" s="40"/>
      <c r="QYD3" s="40"/>
      <c r="QYE3" s="40"/>
      <c r="QYF3" s="40"/>
      <c r="QYG3" s="40"/>
      <c r="QYH3" s="40"/>
      <c r="QYI3" s="40"/>
      <c r="QYJ3" s="40"/>
      <c r="QYK3" s="40"/>
      <c r="QYL3" s="40"/>
      <c r="QYM3" s="40"/>
      <c r="QYN3" s="40"/>
      <c r="QYO3" s="40"/>
      <c r="QYP3" s="40"/>
      <c r="QYQ3" s="40"/>
      <c r="QYR3" s="40"/>
      <c r="QYS3" s="40"/>
      <c r="QYT3" s="40"/>
      <c r="QYU3" s="40"/>
      <c r="QYV3" s="40"/>
      <c r="QYW3" s="40"/>
      <c r="QYX3" s="40"/>
      <c r="QYY3" s="40"/>
      <c r="QYZ3" s="40"/>
      <c r="QZA3" s="40"/>
      <c r="QZB3" s="40"/>
      <c r="QZC3" s="40"/>
      <c r="QZD3" s="40"/>
      <c r="QZE3" s="40"/>
      <c r="QZF3" s="40"/>
      <c r="QZG3" s="40"/>
      <c r="QZH3" s="40"/>
      <c r="QZI3" s="40"/>
      <c r="QZJ3" s="40"/>
      <c r="QZK3" s="40"/>
      <c r="QZL3" s="40"/>
      <c r="QZM3" s="40"/>
      <c r="QZN3" s="40"/>
      <c r="QZO3" s="40"/>
      <c r="QZP3" s="40"/>
      <c r="QZQ3" s="40"/>
      <c r="QZR3" s="40"/>
      <c r="QZS3" s="40"/>
      <c r="QZT3" s="40"/>
      <c r="QZU3" s="40"/>
      <c r="QZV3" s="40"/>
      <c r="QZW3" s="40"/>
      <c r="QZX3" s="40"/>
      <c r="QZY3" s="40"/>
      <c r="QZZ3" s="40"/>
      <c r="RAA3" s="40"/>
      <c r="RAB3" s="40"/>
      <c r="RAC3" s="40"/>
      <c r="RAD3" s="40"/>
      <c r="RAE3" s="40"/>
      <c r="RAF3" s="40"/>
      <c r="RAG3" s="40"/>
      <c r="RAH3" s="40"/>
      <c r="RAI3" s="40"/>
      <c r="RAJ3" s="40"/>
      <c r="RAK3" s="40"/>
      <c r="RAL3" s="40"/>
      <c r="RAM3" s="40"/>
      <c r="RAN3" s="40"/>
      <c r="RAO3" s="40"/>
      <c r="RAP3" s="40"/>
      <c r="RAQ3" s="40"/>
      <c r="RAR3" s="40"/>
      <c r="RAS3" s="40"/>
      <c r="RAT3" s="40"/>
      <c r="RAU3" s="40"/>
      <c r="RAV3" s="40"/>
      <c r="RAW3" s="40"/>
      <c r="RAX3" s="40"/>
      <c r="RAY3" s="40"/>
      <c r="RAZ3" s="40"/>
      <c r="RBA3" s="40"/>
      <c r="RBB3" s="40"/>
      <c r="RBC3" s="40"/>
      <c r="RBD3" s="40"/>
      <c r="RBE3" s="40"/>
      <c r="RBF3" s="40"/>
      <c r="RBG3" s="40"/>
      <c r="RBH3" s="40"/>
      <c r="RBI3" s="40"/>
      <c r="RBJ3" s="40"/>
      <c r="RBK3" s="40"/>
      <c r="RBL3" s="40"/>
      <c r="RBM3" s="40"/>
      <c r="RBN3" s="40"/>
      <c r="RBO3" s="40"/>
      <c r="RBP3" s="40"/>
      <c r="RBQ3" s="40"/>
      <c r="RBR3" s="40"/>
      <c r="RBS3" s="40"/>
      <c r="RBT3" s="40"/>
      <c r="RBU3" s="40"/>
      <c r="RBV3" s="40"/>
      <c r="RBW3" s="40"/>
      <c r="RBX3" s="40"/>
      <c r="RBY3" s="40"/>
      <c r="RBZ3" s="40"/>
      <c r="RCA3" s="40"/>
      <c r="RCB3" s="40"/>
      <c r="RCC3" s="40"/>
      <c r="RCD3" s="40"/>
      <c r="RCE3" s="40"/>
      <c r="RCF3" s="40"/>
      <c r="RCG3" s="40"/>
      <c r="RCH3" s="40"/>
      <c r="RCI3" s="40"/>
      <c r="RCJ3" s="40"/>
      <c r="RCK3" s="40"/>
      <c r="RCL3" s="40"/>
      <c r="RCM3" s="40"/>
      <c r="RCN3" s="40"/>
      <c r="RCO3" s="40"/>
      <c r="RCP3" s="40"/>
      <c r="RCQ3" s="40"/>
      <c r="RCR3" s="40"/>
      <c r="RCS3" s="40"/>
      <c r="RCT3" s="40"/>
      <c r="RCU3" s="40"/>
      <c r="RCV3" s="40"/>
      <c r="RCW3" s="40"/>
      <c r="RCX3" s="40"/>
      <c r="RCY3" s="40"/>
      <c r="RCZ3" s="40"/>
      <c r="RDA3" s="40"/>
      <c r="RDB3" s="40"/>
      <c r="RDC3" s="40"/>
      <c r="RDD3" s="40"/>
      <c r="RDE3" s="40"/>
      <c r="RDF3" s="40"/>
      <c r="RDG3" s="40"/>
      <c r="RDH3" s="40"/>
      <c r="RDI3" s="40"/>
      <c r="RDJ3" s="40"/>
      <c r="RDK3" s="40"/>
      <c r="RDL3" s="40"/>
      <c r="RDM3" s="40"/>
      <c r="RDN3" s="40"/>
      <c r="RDO3" s="40"/>
      <c r="RDP3" s="40"/>
      <c r="RDQ3" s="40"/>
      <c r="RDR3" s="40"/>
      <c r="RDS3" s="40"/>
      <c r="RDT3" s="40"/>
      <c r="RDU3" s="40"/>
      <c r="RDV3" s="40"/>
      <c r="RDW3" s="40"/>
      <c r="RDX3" s="40"/>
      <c r="RDY3" s="40"/>
      <c r="RDZ3" s="40"/>
      <c r="REA3" s="40"/>
      <c r="REB3" s="40"/>
      <c r="REC3" s="40"/>
      <c r="RED3" s="40"/>
      <c r="REE3" s="40"/>
      <c r="REF3" s="40"/>
      <c r="REG3" s="40"/>
      <c r="REH3" s="40"/>
      <c r="REI3" s="40"/>
      <c r="REJ3" s="40"/>
      <c r="REK3" s="40"/>
      <c r="REL3" s="40"/>
      <c r="REM3" s="40"/>
      <c r="REN3" s="40"/>
      <c r="REO3" s="40"/>
      <c r="REP3" s="40"/>
      <c r="REQ3" s="40"/>
      <c r="RER3" s="40"/>
      <c r="RES3" s="40"/>
      <c r="RET3" s="40"/>
      <c r="REU3" s="40"/>
      <c r="REV3" s="40"/>
      <c r="REW3" s="40"/>
      <c r="REX3" s="40"/>
      <c r="REY3" s="40"/>
      <c r="REZ3" s="40"/>
      <c r="RFA3" s="40"/>
      <c r="RFB3" s="40"/>
      <c r="RFC3" s="40"/>
      <c r="RFD3" s="40"/>
      <c r="RFE3" s="40"/>
      <c r="RFF3" s="40"/>
      <c r="RFG3" s="40"/>
      <c r="RFH3" s="40"/>
      <c r="RFI3" s="40"/>
      <c r="RFJ3" s="40"/>
      <c r="RFK3" s="40"/>
      <c r="RFL3" s="40"/>
      <c r="RFM3" s="40"/>
      <c r="RFN3" s="40"/>
      <c r="RFO3" s="40"/>
      <c r="RFP3" s="40"/>
      <c r="RFQ3" s="40"/>
      <c r="RFR3" s="40"/>
      <c r="RFS3" s="40"/>
      <c r="RFT3" s="40"/>
      <c r="RFU3" s="40"/>
      <c r="RFV3" s="40"/>
      <c r="RFW3" s="40"/>
      <c r="RFX3" s="40"/>
      <c r="RFY3" s="40"/>
      <c r="RFZ3" s="40"/>
      <c r="RGA3" s="40"/>
      <c r="RGB3" s="40"/>
      <c r="RGC3" s="40"/>
      <c r="RGD3" s="40"/>
      <c r="RGE3" s="40"/>
      <c r="RGF3" s="40"/>
      <c r="RGG3" s="40"/>
      <c r="RGH3" s="40"/>
      <c r="RGI3" s="40"/>
      <c r="RGJ3" s="40"/>
      <c r="RGK3" s="40"/>
      <c r="RGL3" s="40"/>
      <c r="RGM3" s="40"/>
      <c r="RGN3" s="40"/>
      <c r="RGO3" s="40"/>
      <c r="RGP3" s="40"/>
      <c r="RGQ3" s="40"/>
      <c r="RGR3" s="40"/>
      <c r="RGS3" s="40"/>
      <c r="RGT3" s="40"/>
      <c r="RGU3" s="40"/>
      <c r="RGV3" s="40"/>
      <c r="RGW3" s="40"/>
      <c r="RGX3" s="40"/>
      <c r="RGY3" s="40"/>
      <c r="RGZ3" s="40"/>
      <c r="RHA3" s="40"/>
      <c r="RHB3" s="40"/>
      <c r="RHC3" s="40"/>
      <c r="RHD3" s="40"/>
      <c r="RHE3" s="40"/>
      <c r="RHF3" s="40"/>
      <c r="RHG3" s="40"/>
      <c r="RHH3" s="40"/>
      <c r="RHI3" s="40"/>
      <c r="RHJ3" s="40"/>
      <c r="RHK3" s="40"/>
      <c r="RHL3" s="40"/>
      <c r="RHM3" s="40"/>
      <c r="RHN3" s="40"/>
      <c r="RHO3" s="40"/>
      <c r="RHP3" s="40"/>
      <c r="RHQ3" s="40"/>
      <c r="RHR3" s="40"/>
      <c r="RHS3" s="40"/>
      <c r="RHT3" s="40"/>
      <c r="RHU3" s="40"/>
      <c r="RHV3" s="40"/>
      <c r="RHW3" s="40"/>
      <c r="RHX3" s="40"/>
      <c r="RHY3" s="40"/>
      <c r="RHZ3" s="40"/>
      <c r="RIA3" s="40"/>
      <c r="RIB3" s="40"/>
      <c r="RIC3" s="40"/>
      <c r="RID3" s="40"/>
      <c r="RIE3" s="40"/>
      <c r="RIF3" s="40"/>
      <c r="RIG3" s="40"/>
      <c r="RIH3" s="40"/>
      <c r="RII3" s="40"/>
      <c r="RIJ3" s="40"/>
      <c r="RIK3" s="40"/>
      <c r="RIL3" s="40"/>
      <c r="RIM3" s="40"/>
      <c r="RIN3" s="40"/>
      <c r="RIO3" s="40"/>
      <c r="RIP3" s="40"/>
      <c r="RIQ3" s="40"/>
      <c r="RIR3" s="40"/>
      <c r="RIS3" s="40"/>
      <c r="RIT3" s="40"/>
      <c r="RIU3" s="40"/>
      <c r="RIV3" s="40"/>
      <c r="RIW3" s="40"/>
      <c r="RIX3" s="40"/>
      <c r="RIY3" s="40"/>
      <c r="RIZ3" s="40"/>
      <c r="RJA3" s="40"/>
      <c r="RJB3" s="40"/>
      <c r="RJC3" s="40"/>
      <c r="RJD3" s="40"/>
      <c r="RJE3" s="40"/>
      <c r="RJF3" s="40"/>
      <c r="RJG3" s="40"/>
      <c r="RJH3" s="40"/>
      <c r="RJI3" s="40"/>
      <c r="RJJ3" s="40"/>
      <c r="RJK3" s="40"/>
      <c r="RJL3" s="40"/>
      <c r="RJM3" s="40"/>
      <c r="RJN3" s="40"/>
      <c r="RJO3" s="40"/>
      <c r="RJP3" s="40"/>
      <c r="RJQ3" s="40"/>
      <c r="RJR3" s="40"/>
      <c r="RJS3" s="40"/>
      <c r="RJT3" s="40"/>
      <c r="RJU3" s="40"/>
      <c r="RJV3" s="40"/>
      <c r="RJW3" s="40"/>
      <c r="RJX3" s="40"/>
      <c r="RJY3" s="40"/>
      <c r="RJZ3" s="40"/>
      <c r="RKA3" s="40"/>
      <c r="RKB3" s="40"/>
      <c r="RKC3" s="40"/>
      <c r="RKD3" s="40"/>
      <c r="RKE3" s="40"/>
      <c r="RKF3" s="40"/>
      <c r="RKG3" s="40"/>
      <c r="RKH3" s="40"/>
      <c r="RKI3" s="40"/>
      <c r="RKJ3" s="40"/>
      <c r="RKK3" s="40"/>
      <c r="RKL3" s="40"/>
      <c r="RKM3" s="40"/>
      <c r="RKN3" s="40"/>
      <c r="RKO3" s="40"/>
      <c r="RKP3" s="40"/>
      <c r="RKQ3" s="40"/>
      <c r="RKR3" s="40"/>
      <c r="RKS3" s="40"/>
      <c r="RKT3" s="40"/>
      <c r="RKU3" s="40"/>
      <c r="RKV3" s="40"/>
      <c r="RKW3" s="40"/>
      <c r="RKX3" s="40"/>
      <c r="RKY3" s="40"/>
      <c r="RKZ3" s="40"/>
      <c r="RLA3" s="40"/>
      <c r="RLB3" s="40"/>
      <c r="RLC3" s="40"/>
      <c r="RLD3" s="40"/>
      <c r="RLE3" s="40"/>
      <c r="RLF3" s="40"/>
      <c r="RLG3" s="40"/>
      <c r="RLH3" s="40"/>
      <c r="RLI3" s="40"/>
      <c r="RLJ3" s="40"/>
      <c r="RLK3" s="40"/>
      <c r="RLL3" s="40"/>
      <c r="RLM3" s="40"/>
      <c r="RLN3" s="40"/>
      <c r="RLO3" s="40"/>
      <c r="RLP3" s="40"/>
      <c r="RLQ3" s="40"/>
      <c r="RLR3" s="40"/>
      <c r="RLS3" s="40"/>
      <c r="RLT3" s="40"/>
      <c r="RLU3" s="40"/>
      <c r="RLV3" s="40"/>
      <c r="RLW3" s="40"/>
      <c r="RLX3" s="40"/>
      <c r="RLY3" s="40"/>
      <c r="RLZ3" s="40"/>
      <c r="RMA3" s="40"/>
      <c r="RMB3" s="40"/>
      <c r="RMC3" s="40"/>
      <c r="RMD3" s="40"/>
      <c r="RME3" s="40"/>
      <c r="RMF3" s="40"/>
      <c r="RMG3" s="40"/>
      <c r="RMH3" s="40"/>
      <c r="RMI3" s="40"/>
      <c r="RMJ3" s="40"/>
      <c r="RMK3" s="40"/>
      <c r="RML3" s="40"/>
      <c r="RMM3" s="40"/>
      <c r="RMN3" s="40"/>
      <c r="RMO3" s="40"/>
      <c r="RMP3" s="40"/>
      <c r="RMQ3" s="40"/>
      <c r="RMR3" s="40"/>
      <c r="RMS3" s="40"/>
      <c r="RMT3" s="40"/>
      <c r="RMU3" s="40"/>
      <c r="RMV3" s="40"/>
      <c r="RMW3" s="40"/>
      <c r="RMX3" s="40"/>
      <c r="RMY3" s="40"/>
      <c r="RMZ3" s="40"/>
      <c r="RNA3" s="40"/>
      <c r="RNB3" s="40"/>
      <c r="RNC3" s="40"/>
      <c r="RND3" s="40"/>
      <c r="RNE3" s="40"/>
      <c r="RNF3" s="40"/>
      <c r="RNG3" s="40"/>
      <c r="RNH3" s="40"/>
      <c r="RNI3" s="40"/>
      <c r="RNJ3" s="40"/>
      <c r="RNK3" s="40"/>
      <c r="RNL3" s="40"/>
      <c r="RNM3" s="40"/>
      <c r="RNN3" s="40"/>
      <c r="RNO3" s="40"/>
      <c r="RNP3" s="40"/>
      <c r="RNQ3" s="40"/>
      <c r="RNR3" s="40"/>
      <c r="RNS3" s="40"/>
      <c r="RNT3" s="40"/>
      <c r="RNU3" s="40"/>
      <c r="RNV3" s="40"/>
      <c r="RNW3" s="40"/>
      <c r="RNX3" s="40"/>
      <c r="RNY3" s="40"/>
      <c r="RNZ3" s="40"/>
      <c r="ROA3" s="40"/>
      <c r="ROB3" s="40"/>
      <c r="ROC3" s="40"/>
      <c r="ROD3" s="40"/>
      <c r="ROE3" s="40"/>
      <c r="ROF3" s="40"/>
      <c r="ROG3" s="40"/>
      <c r="ROH3" s="40"/>
      <c r="ROI3" s="40"/>
      <c r="ROJ3" s="40"/>
      <c r="ROK3" s="40"/>
      <c r="ROL3" s="40"/>
      <c r="ROM3" s="40"/>
      <c r="RON3" s="40"/>
      <c r="ROO3" s="40"/>
      <c r="ROP3" s="40"/>
      <c r="ROQ3" s="40"/>
      <c r="ROR3" s="40"/>
      <c r="ROS3" s="40"/>
      <c r="ROT3" s="40"/>
      <c r="ROU3" s="40"/>
      <c r="ROV3" s="40"/>
      <c r="ROW3" s="40"/>
      <c r="ROX3" s="40"/>
      <c r="ROY3" s="40"/>
      <c r="ROZ3" s="40"/>
      <c r="RPA3" s="40"/>
      <c r="RPB3" s="40"/>
      <c r="RPC3" s="40"/>
      <c r="RPD3" s="40"/>
      <c r="RPE3" s="40"/>
      <c r="RPF3" s="40"/>
      <c r="RPG3" s="40"/>
      <c r="RPH3" s="40"/>
      <c r="RPI3" s="40"/>
      <c r="RPJ3" s="40"/>
      <c r="RPK3" s="40"/>
      <c r="RPL3" s="40"/>
      <c r="RPM3" s="40"/>
      <c r="RPN3" s="40"/>
      <c r="RPO3" s="40"/>
      <c r="RPP3" s="40"/>
      <c r="RPQ3" s="40"/>
      <c r="RPR3" s="40"/>
      <c r="RPS3" s="40"/>
      <c r="RPT3" s="40"/>
      <c r="RPU3" s="40"/>
      <c r="RPV3" s="40"/>
      <c r="RPW3" s="40"/>
      <c r="RPX3" s="40"/>
      <c r="RPY3" s="40"/>
      <c r="RPZ3" s="40"/>
      <c r="RQA3" s="40"/>
      <c r="RQB3" s="40"/>
      <c r="RQC3" s="40"/>
      <c r="RQD3" s="40"/>
      <c r="RQE3" s="40"/>
      <c r="RQF3" s="40"/>
      <c r="RQG3" s="40"/>
      <c r="RQH3" s="40"/>
      <c r="RQI3" s="40"/>
      <c r="RQJ3" s="40"/>
      <c r="RQK3" s="40"/>
      <c r="RQL3" s="40"/>
      <c r="RQM3" s="40"/>
      <c r="RQN3" s="40"/>
      <c r="RQO3" s="40"/>
      <c r="RQP3" s="40"/>
      <c r="RQQ3" s="40"/>
      <c r="RQR3" s="40"/>
      <c r="RQS3" s="40"/>
      <c r="RQT3" s="40"/>
      <c r="RQU3" s="40"/>
      <c r="RQV3" s="40"/>
      <c r="RQW3" s="40"/>
      <c r="RQX3" s="40"/>
      <c r="RQY3" s="40"/>
      <c r="RQZ3" s="40"/>
      <c r="RRA3" s="40"/>
      <c r="RRB3" s="40"/>
      <c r="RRC3" s="40"/>
      <c r="RRD3" s="40"/>
      <c r="RRE3" s="40"/>
      <c r="RRF3" s="40"/>
      <c r="RRG3" s="40"/>
      <c r="RRH3" s="40"/>
      <c r="RRI3" s="40"/>
      <c r="RRJ3" s="40"/>
      <c r="RRK3" s="40"/>
      <c r="RRL3" s="40"/>
      <c r="RRM3" s="40"/>
      <c r="RRN3" s="40"/>
      <c r="RRO3" s="40"/>
      <c r="RRP3" s="40"/>
      <c r="RRQ3" s="40"/>
      <c r="RRR3" s="40"/>
      <c r="RRS3" s="40"/>
      <c r="RRT3" s="40"/>
      <c r="RRU3" s="40"/>
      <c r="RRV3" s="40"/>
      <c r="RRW3" s="40"/>
      <c r="RRX3" s="40"/>
      <c r="RRY3" s="40"/>
      <c r="RRZ3" s="40"/>
      <c r="RSA3" s="40"/>
      <c r="RSB3" s="40"/>
      <c r="RSC3" s="40"/>
      <c r="RSD3" s="40"/>
      <c r="RSE3" s="40"/>
      <c r="RSF3" s="40"/>
      <c r="RSG3" s="40"/>
      <c r="RSH3" s="40"/>
      <c r="RSI3" s="40"/>
      <c r="RSJ3" s="40"/>
      <c r="RSK3" s="40"/>
      <c r="RSL3" s="40"/>
      <c r="RSM3" s="40"/>
      <c r="RSN3" s="40"/>
      <c r="RSO3" s="40"/>
      <c r="RSP3" s="40"/>
      <c r="RSQ3" s="40"/>
      <c r="RSR3" s="40"/>
      <c r="RSS3" s="40"/>
      <c r="RST3" s="40"/>
      <c r="RSU3" s="40"/>
      <c r="RSV3" s="40"/>
      <c r="RSW3" s="40"/>
      <c r="RSX3" s="40"/>
      <c r="RSY3" s="40"/>
      <c r="RSZ3" s="40"/>
      <c r="RTA3" s="40"/>
      <c r="RTB3" s="40"/>
      <c r="RTC3" s="40"/>
      <c r="RTD3" s="40"/>
      <c r="RTE3" s="40"/>
      <c r="RTF3" s="40"/>
      <c r="RTG3" s="40"/>
      <c r="RTH3" s="40"/>
      <c r="RTI3" s="40"/>
      <c r="RTJ3" s="40"/>
      <c r="RTK3" s="40"/>
      <c r="RTL3" s="40"/>
      <c r="RTM3" s="40"/>
      <c r="RTN3" s="40"/>
      <c r="RTO3" s="40"/>
      <c r="RTP3" s="40"/>
      <c r="RTQ3" s="40"/>
      <c r="RTR3" s="40"/>
      <c r="RTS3" s="40"/>
      <c r="RTT3" s="40"/>
      <c r="RTU3" s="40"/>
      <c r="RTV3" s="40"/>
      <c r="RTW3" s="40"/>
      <c r="RTX3" s="40"/>
      <c r="RTY3" s="40"/>
      <c r="RTZ3" s="40"/>
      <c r="RUA3" s="40"/>
      <c r="RUB3" s="40"/>
      <c r="RUC3" s="40"/>
      <c r="RUD3" s="40"/>
      <c r="RUE3" s="40"/>
      <c r="RUF3" s="40"/>
      <c r="RUG3" s="40"/>
      <c r="RUH3" s="40"/>
      <c r="RUI3" s="40"/>
      <c r="RUJ3" s="40"/>
      <c r="RUK3" s="40"/>
      <c r="RUL3" s="40"/>
      <c r="RUM3" s="40"/>
      <c r="RUN3" s="40"/>
      <c r="RUO3" s="40"/>
      <c r="RUP3" s="40"/>
      <c r="RUQ3" s="40"/>
      <c r="RUR3" s="40"/>
      <c r="RUS3" s="40"/>
      <c r="RUT3" s="40"/>
      <c r="RUU3" s="40"/>
      <c r="RUV3" s="40"/>
      <c r="RUW3" s="40"/>
      <c r="RUX3" s="40"/>
      <c r="RUY3" s="40"/>
      <c r="RUZ3" s="40"/>
      <c r="RVA3" s="40"/>
      <c r="RVB3" s="40"/>
      <c r="RVC3" s="40"/>
      <c r="RVD3" s="40"/>
      <c r="RVE3" s="40"/>
      <c r="RVF3" s="40"/>
      <c r="RVG3" s="40"/>
      <c r="RVH3" s="40"/>
      <c r="RVI3" s="40"/>
      <c r="RVJ3" s="40"/>
      <c r="RVK3" s="40"/>
      <c r="RVL3" s="40"/>
      <c r="RVM3" s="40"/>
      <c r="RVN3" s="40"/>
      <c r="RVO3" s="40"/>
      <c r="RVP3" s="40"/>
      <c r="RVQ3" s="40"/>
      <c r="RVR3" s="40"/>
      <c r="RVS3" s="40"/>
      <c r="RVT3" s="40"/>
      <c r="RVU3" s="40"/>
      <c r="RVV3" s="40"/>
      <c r="RVW3" s="40"/>
      <c r="RVX3" s="40"/>
      <c r="RVY3" s="40"/>
      <c r="RVZ3" s="40"/>
      <c r="RWA3" s="40"/>
      <c r="RWB3" s="40"/>
      <c r="RWC3" s="40"/>
      <c r="RWD3" s="40"/>
      <c r="RWE3" s="40"/>
      <c r="RWF3" s="40"/>
      <c r="RWG3" s="40"/>
      <c r="RWH3" s="40"/>
      <c r="RWI3" s="40"/>
      <c r="RWJ3" s="40"/>
      <c r="RWK3" s="40"/>
      <c r="RWL3" s="40"/>
      <c r="RWM3" s="40"/>
      <c r="RWN3" s="40"/>
      <c r="RWO3" s="40"/>
      <c r="RWP3" s="40"/>
      <c r="RWQ3" s="40"/>
      <c r="RWR3" s="40"/>
      <c r="RWS3" s="40"/>
      <c r="RWT3" s="40"/>
      <c r="RWU3" s="40"/>
      <c r="RWV3" s="40"/>
      <c r="RWW3" s="40"/>
      <c r="RWX3" s="40"/>
      <c r="RWY3" s="40"/>
      <c r="RWZ3" s="40"/>
      <c r="RXA3" s="40"/>
      <c r="RXB3" s="40"/>
      <c r="RXC3" s="40"/>
      <c r="RXD3" s="40"/>
      <c r="RXE3" s="40"/>
      <c r="RXF3" s="40"/>
      <c r="RXG3" s="40"/>
      <c r="RXH3" s="40"/>
      <c r="RXI3" s="40"/>
      <c r="RXJ3" s="40"/>
      <c r="RXK3" s="40"/>
      <c r="RXL3" s="40"/>
      <c r="RXM3" s="40"/>
      <c r="RXN3" s="40"/>
      <c r="RXO3" s="40"/>
      <c r="RXP3" s="40"/>
      <c r="RXQ3" s="40"/>
      <c r="RXR3" s="40"/>
      <c r="RXS3" s="40"/>
      <c r="RXT3" s="40"/>
      <c r="RXU3" s="40"/>
      <c r="RXV3" s="40"/>
      <c r="RXW3" s="40"/>
      <c r="RXX3" s="40"/>
      <c r="RXY3" s="40"/>
      <c r="RXZ3" s="40"/>
      <c r="RYA3" s="40"/>
      <c r="RYB3" s="40"/>
      <c r="RYC3" s="40"/>
      <c r="RYD3" s="40"/>
      <c r="RYE3" s="40"/>
      <c r="RYF3" s="40"/>
      <c r="RYG3" s="40"/>
      <c r="RYH3" s="40"/>
      <c r="RYI3" s="40"/>
      <c r="RYJ3" s="40"/>
      <c r="RYK3" s="40"/>
      <c r="RYL3" s="40"/>
      <c r="RYM3" s="40"/>
      <c r="RYN3" s="40"/>
      <c r="RYO3" s="40"/>
      <c r="RYP3" s="40"/>
      <c r="RYQ3" s="40"/>
      <c r="RYR3" s="40"/>
      <c r="RYS3" s="40"/>
      <c r="RYT3" s="40"/>
      <c r="RYU3" s="40"/>
      <c r="RYV3" s="40"/>
      <c r="RYW3" s="40"/>
      <c r="RYX3" s="40"/>
      <c r="RYY3" s="40"/>
      <c r="RYZ3" s="40"/>
      <c r="RZA3" s="40"/>
      <c r="RZB3" s="40"/>
      <c r="RZC3" s="40"/>
      <c r="RZD3" s="40"/>
      <c r="RZE3" s="40"/>
      <c r="RZF3" s="40"/>
      <c r="RZG3" s="40"/>
      <c r="RZH3" s="40"/>
      <c r="RZI3" s="40"/>
      <c r="RZJ3" s="40"/>
      <c r="RZK3" s="40"/>
      <c r="RZL3" s="40"/>
      <c r="RZM3" s="40"/>
      <c r="RZN3" s="40"/>
      <c r="RZO3" s="40"/>
      <c r="RZP3" s="40"/>
      <c r="RZQ3" s="40"/>
      <c r="RZR3" s="40"/>
      <c r="RZS3" s="40"/>
      <c r="RZT3" s="40"/>
      <c r="RZU3" s="40"/>
      <c r="RZV3" s="40"/>
      <c r="RZW3" s="40"/>
      <c r="RZX3" s="40"/>
      <c r="RZY3" s="40"/>
      <c r="RZZ3" s="40"/>
      <c r="SAA3" s="40"/>
      <c r="SAB3" s="40"/>
      <c r="SAC3" s="40"/>
      <c r="SAD3" s="40"/>
      <c r="SAE3" s="40"/>
      <c r="SAF3" s="40"/>
      <c r="SAG3" s="40"/>
      <c r="SAH3" s="40"/>
      <c r="SAI3" s="40"/>
      <c r="SAJ3" s="40"/>
      <c r="SAK3" s="40"/>
      <c r="SAL3" s="40"/>
      <c r="SAM3" s="40"/>
      <c r="SAN3" s="40"/>
      <c r="SAO3" s="40"/>
      <c r="SAP3" s="40"/>
      <c r="SAQ3" s="40"/>
      <c r="SAR3" s="40"/>
      <c r="SAS3" s="40"/>
      <c r="SAT3" s="40"/>
      <c r="SAU3" s="40"/>
      <c r="SAV3" s="40"/>
      <c r="SAW3" s="40"/>
      <c r="SAX3" s="40"/>
      <c r="SAY3" s="40"/>
      <c r="SAZ3" s="40"/>
      <c r="SBA3" s="40"/>
      <c r="SBB3" s="40"/>
      <c r="SBC3" s="40"/>
      <c r="SBD3" s="40"/>
      <c r="SBE3" s="40"/>
      <c r="SBF3" s="40"/>
      <c r="SBG3" s="40"/>
      <c r="SBH3" s="40"/>
      <c r="SBI3" s="40"/>
      <c r="SBJ3" s="40"/>
      <c r="SBK3" s="40"/>
      <c r="SBL3" s="40"/>
      <c r="SBM3" s="40"/>
      <c r="SBN3" s="40"/>
      <c r="SBO3" s="40"/>
      <c r="SBP3" s="40"/>
      <c r="SBQ3" s="40"/>
      <c r="SBR3" s="40"/>
      <c r="SBS3" s="40"/>
      <c r="SBT3" s="40"/>
      <c r="SBU3" s="40"/>
      <c r="SBV3" s="40"/>
      <c r="SBW3" s="40"/>
      <c r="SBX3" s="40"/>
      <c r="SBY3" s="40"/>
      <c r="SBZ3" s="40"/>
      <c r="SCA3" s="40"/>
      <c r="SCB3" s="40"/>
      <c r="SCC3" s="40"/>
      <c r="SCD3" s="40"/>
      <c r="SCE3" s="40"/>
      <c r="SCF3" s="40"/>
      <c r="SCG3" s="40"/>
      <c r="SCH3" s="40"/>
      <c r="SCI3" s="40"/>
      <c r="SCJ3" s="40"/>
      <c r="SCK3" s="40"/>
      <c r="SCL3" s="40"/>
      <c r="SCM3" s="40"/>
      <c r="SCN3" s="40"/>
      <c r="SCO3" s="40"/>
      <c r="SCP3" s="40"/>
      <c r="SCQ3" s="40"/>
      <c r="SCR3" s="40"/>
      <c r="SCS3" s="40"/>
      <c r="SCT3" s="40"/>
      <c r="SCU3" s="40"/>
      <c r="SCV3" s="40"/>
      <c r="SCW3" s="40"/>
      <c r="SCX3" s="40"/>
      <c r="SCY3" s="40"/>
      <c r="SCZ3" s="40"/>
      <c r="SDA3" s="40"/>
      <c r="SDB3" s="40"/>
      <c r="SDC3" s="40"/>
      <c r="SDD3" s="40"/>
      <c r="SDE3" s="40"/>
      <c r="SDF3" s="40"/>
      <c r="SDG3" s="40"/>
      <c r="SDH3" s="40"/>
      <c r="SDI3" s="40"/>
      <c r="SDJ3" s="40"/>
      <c r="SDK3" s="40"/>
      <c r="SDL3" s="40"/>
      <c r="SDM3" s="40"/>
      <c r="SDN3" s="40"/>
      <c r="SDO3" s="40"/>
      <c r="SDP3" s="40"/>
      <c r="SDQ3" s="40"/>
      <c r="SDR3" s="40"/>
      <c r="SDS3" s="40"/>
      <c r="SDT3" s="40"/>
      <c r="SDU3" s="40"/>
      <c r="SDV3" s="40"/>
      <c r="SDW3" s="40"/>
      <c r="SDX3" s="40"/>
      <c r="SDY3" s="40"/>
      <c r="SDZ3" s="40"/>
      <c r="SEA3" s="40"/>
      <c r="SEB3" s="40"/>
      <c r="SEC3" s="40"/>
      <c r="SED3" s="40"/>
      <c r="SEE3" s="40"/>
      <c r="SEF3" s="40"/>
      <c r="SEG3" s="40"/>
      <c r="SEH3" s="40"/>
      <c r="SEI3" s="40"/>
      <c r="SEJ3" s="40"/>
      <c r="SEK3" s="40"/>
      <c r="SEL3" s="40"/>
      <c r="SEM3" s="40"/>
      <c r="SEN3" s="40"/>
      <c r="SEO3" s="40"/>
      <c r="SEP3" s="40"/>
      <c r="SEQ3" s="40"/>
      <c r="SER3" s="40"/>
      <c r="SES3" s="40"/>
      <c r="SET3" s="40"/>
      <c r="SEU3" s="40"/>
      <c r="SEV3" s="40"/>
      <c r="SEW3" s="40"/>
      <c r="SEX3" s="40"/>
      <c r="SEY3" s="40"/>
      <c r="SEZ3" s="40"/>
      <c r="SFA3" s="40"/>
      <c r="SFB3" s="40"/>
      <c r="SFC3" s="40"/>
      <c r="SFD3" s="40"/>
      <c r="SFE3" s="40"/>
      <c r="SFF3" s="40"/>
      <c r="SFG3" s="40"/>
      <c r="SFH3" s="40"/>
      <c r="SFI3" s="40"/>
      <c r="SFJ3" s="40"/>
      <c r="SFK3" s="40"/>
      <c r="SFL3" s="40"/>
      <c r="SFM3" s="40"/>
      <c r="SFN3" s="40"/>
      <c r="SFO3" s="40"/>
      <c r="SFP3" s="40"/>
      <c r="SFQ3" s="40"/>
      <c r="SFR3" s="40"/>
      <c r="SFS3" s="40"/>
      <c r="SFT3" s="40"/>
      <c r="SFU3" s="40"/>
      <c r="SFV3" s="40"/>
      <c r="SFW3" s="40"/>
      <c r="SFX3" s="40"/>
      <c r="SFY3" s="40"/>
      <c r="SFZ3" s="40"/>
      <c r="SGA3" s="40"/>
      <c r="SGB3" s="40"/>
      <c r="SGC3" s="40"/>
      <c r="SGD3" s="40"/>
      <c r="SGE3" s="40"/>
      <c r="SGF3" s="40"/>
      <c r="SGG3" s="40"/>
      <c r="SGH3" s="40"/>
      <c r="SGI3" s="40"/>
      <c r="SGJ3" s="40"/>
      <c r="SGK3" s="40"/>
      <c r="SGL3" s="40"/>
      <c r="SGM3" s="40"/>
      <c r="SGN3" s="40"/>
      <c r="SGO3" s="40"/>
      <c r="SGP3" s="40"/>
      <c r="SGQ3" s="40"/>
      <c r="SGR3" s="40"/>
      <c r="SGS3" s="40"/>
      <c r="SGT3" s="40"/>
      <c r="SGU3" s="40"/>
      <c r="SGV3" s="40"/>
      <c r="SGW3" s="40"/>
      <c r="SGX3" s="40"/>
      <c r="SGY3" s="40"/>
      <c r="SGZ3" s="40"/>
      <c r="SHA3" s="40"/>
      <c r="SHB3" s="40"/>
      <c r="SHC3" s="40"/>
      <c r="SHD3" s="40"/>
      <c r="SHE3" s="40"/>
      <c r="SHF3" s="40"/>
      <c r="SHG3" s="40"/>
      <c r="SHH3" s="40"/>
      <c r="SHI3" s="40"/>
      <c r="SHJ3" s="40"/>
      <c r="SHK3" s="40"/>
      <c r="SHL3" s="40"/>
      <c r="SHM3" s="40"/>
      <c r="SHN3" s="40"/>
      <c r="SHO3" s="40"/>
      <c r="SHP3" s="40"/>
      <c r="SHQ3" s="40"/>
      <c r="SHR3" s="40"/>
      <c r="SHS3" s="40"/>
      <c r="SHT3" s="40"/>
      <c r="SHU3" s="40"/>
      <c r="SHV3" s="40"/>
      <c r="SHW3" s="40"/>
      <c r="SHX3" s="40"/>
      <c r="SHY3" s="40"/>
      <c r="SHZ3" s="40"/>
      <c r="SIA3" s="40"/>
      <c r="SIB3" s="40"/>
      <c r="SIC3" s="40"/>
      <c r="SID3" s="40"/>
      <c r="SIE3" s="40"/>
      <c r="SIF3" s="40"/>
      <c r="SIG3" s="40"/>
      <c r="SIH3" s="40"/>
      <c r="SII3" s="40"/>
      <c r="SIJ3" s="40"/>
      <c r="SIK3" s="40"/>
      <c r="SIL3" s="40"/>
      <c r="SIM3" s="40"/>
      <c r="SIN3" s="40"/>
      <c r="SIO3" s="40"/>
      <c r="SIP3" s="40"/>
      <c r="SIQ3" s="40"/>
      <c r="SIR3" s="40"/>
      <c r="SIS3" s="40"/>
      <c r="SIT3" s="40"/>
      <c r="SIU3" s="40"/>
      <c r="SIV3" s="40"/>
      <c r="SIW3" s="40"/>
      <c r="SIX3" s="40"/>
      <c r="SIY3" s="40"/>
      <c r="SIZ3" s="40"/>
      <c r="SJA3" s="40"/>
      <c r="SJB3" s="40"/>
      <c r="SJC3" s="40"/>
      <c r="SJD3" s="40"/>
      <c r="SJE3" s="40"/>
      <c r="SJF3" s="40"/>
      <c r="SJG3" s="40"/>
      <c r="SJH3" s="40"/>
      <c r="SJI3" s="40"/>
      <c r="SJJ3" s="40"/>
      <c r="SJK3" s="40"/>
      <c r="SJL3" s="40"/>
      <c r="SJM3" s="40"/>
      <c r="SJN3" s="40"/>
      <c r="SJO3" s="40"/>
      <c r="SJP3" s="40"/>
      <c r="SJQ3" s="40"/>
      <c r="SJR3" s="40"/>
      <c r="SJS3" s="40"/>
      <c r="SJT3" s="40"/>
      <c r="SJU3" s="40"/>
      <c r="SJV3" s="40"/>
      <c r="SJW3" s="40"/>
      <c r="SJX3" s="40"/>
      <c r="SJY3" s="40"/>
      <c r="SJZ3" s="40"/>
      <c r="SKA3" s="40"/>
      <c r="SKB3" s="40"/>
      <c r="SKC3" s="40"/>
      <c r="SKD3" s="40"/>
      <c r="SKE3" s="40"/>
      <c r="SKF3" s="40"/>
      <c r="SKG3" s="40"/>
      <c r="SKH3" s="40"/>
      <c r="SKI3" s="40"/>
      <c r="SKJ3" s="40"/>
      <c r="SKK3" s="40"/>
      <c r="SKL3" s="40"/>
      <c r="SKM3" s="40"/>
      <c r="SKN3" s="40"/>
      <c r="SKO3" s="40"/>
      <c r="SKP3" s="40"/>
      <c r="SKQ3" s="40"/>
      <c r="SKR3" s="40"/>
      <c r="SKS3" s="40"/>
      <c r="SKT3" s="40"/>
      <c r="SKU3" s="40"/>
      <c r="SKV3" s="40"/>
      <c r="SKW3" s="40"/>
      <c r="SKX3" s="40"/>
      <c r="SKY3" s="40"/>
      <c r="SKZ3" s="40"/>
      <c r="SLA3" s="40"/>
      <c r="SLB3" s="40"/>
      <c r="SLC3" s="40"/>
      <c r="SLD3" s="40"/>
      <c r="SLE3" s="40"/>
      <c r="SLF3" s="40"/>
      <c r="SLG3" s="40"/>
      <c r="SLH3" s="40"/>
      <c r="SLI3" s="40"/>
      <c r="SLJ3" s="40"/>
      <c r="SLK3" s="40"/>
      <c r="SLL3" s="40"/>
      <c r="SLM3" s="40"/>
      <c r="SLN3" s="40"/>
      <c r="SLO3" s="40"/>
      <c r="SLP3" s="40"/>
      <c r="SLQ3" s="40"/>
      <c r="SLR3" s="40"/>
      <c r="SLS3" s="40"/>
      <c r="SLT3" s="40"/>
      <c r="SLU3" s="40"/>
      <c r="SLV3" s="40"/>
      <c r="SLW3" s="40"/>
      <c r="SLX3" s="40"/>
      <c r="SLY3" s="40"/>
      <c r="SLZ3" s="40"/>
      <c r="SMA3" s="40"/>
      <c r="SMB3" s="40"/>
      <c r="SMC3" s="40"/>
      <c r="SMD3" s="40"/>
      <c r="SME3" s="40"/>
      <c r="SMF3" s="40"/>
      <c r="SMG3" s="40"/>
      <c r="SMH3" s="40"/>
      <c r="SMI3" s="40"/>
      <c r="SMJ3" s="40"/>
      <c r="SMK3" s="40"/>
      <c r="SML3" s="40"/>
      <c r="SMM3" s="40"/>
      <c r="SMN3" s="40"/>
      <c r="SMO3" s="40"/>
      <c r="SMP3" s="40"/>
      <c r="SMQ3" s="40"/>
      <c r="SMR3" s="40"/>
      <c r="SMS3" s="40"/>
      <c r="SMT3" s="40"/>
      <c r="SMU3" s="40"/>
      <c r="SMV3" s="40"/>
      <c r="SMW3" s="40"/>
      <c r="SMX3" s="40"/>
      <c r="SMY3" s="40"/>
      <c r="SMZ3" s="40"/>
      <c r="SNA3" s="40"/>
      <c r="SNB3" s="40"/>
      <c r="SNC3" s="40"/>
      <c r="SND3" s="40"/>
      <c r="SNE3" s="40"/>
      <c r="SNF3" s="40"/>
      <c r="SNG3" s="40"/>
      <c r="SNH3" s="40"/>
      <c r="SNI3" s="40"/>
      <c r="SNJ3" s="40"/>
      <c r="SNK3" s="40"/>
      <c r="SNL3" s="40"/>
      <c r="SNM3" s="40"/>
      <c r="SNN3" s="40"/>
      <c r="SNO3" s="40"/>
      <c r="SNP3" s="40"/>
      <c r="SNQ3" s="40"/>
      <c r="SNR3" s="40"/>
      <c r="SNS3" s="40"/>
      <c r="SNT3" s="40"/>
      <c r="SNU3" s="40"/>
      <c r="SNV3" s="40"/>
      <c r="SNW3" s="40"/>
      <c r="SNX3" s="40"/>
      <c r="SNY3" s="40"/>
      <c r="SNZ3" s="40"/>
      <c r="SOA3" s="40"/>
      <c r="SOB3" s="40"/>
      <c r="SOC3" s="40"/>
      <c r="SOD3" s="40"/>
      <c r="SOE3" s="40"/>
      <c r="SOF3" s="40"/>
      <c r="SOG3" s="40"/>
      <c r="SOH3" s="40"/>
      <c r="SOI3" s="40"/>
      <c r="SOJ3" s="40"/>
      <c r="SOK3" s="40"/>
      <c r="SOL3" s="40"/>
      <c r="SOM3" s="40"/>
      <c r="SON3" s="40"/>
      <c r="SOO3" s="40"/>
      <c r="SOP3" s="40"/>
      <c r="SOQ3" s="40"/>
      <c r="SOR3" s="40"/>
      <c r="SOS3" s="40"/>
      <c r="SOT3" s="40"/>
      <c r="SOU3" s="40"/>
      <c r="SOV3" s="40"/>
      <c r="SOW3" s="40"/>
      <c r="SOX3" s="40"/>
      <c r="SOY3" s="40"/>
      <c r="SOZ3" s="40"/>
      <c r="SPA3" s="40"/>
      <c r="SPB3" s="40"/>
      <c r="SPC3" s="40"/>
      <c r="SPD3" s="40"/>
      <c r="SPE3" s="40"/>
      <c r="SPF3" s="40"/>
      <c r="SPG3" s="40"/>
      <c r="SPH3" s="40"/>
      <c r="SPI3" s="40"/>
      <c r="SPJ3" s="40"/>
      <c r="SPK3" s="40"/>
      <c r="SPL3" s="40"/>
      <c r="SPM3" s="40"/>
      <c r="SPN3" s="40"/>
      <c r="SPO3" s="40"/>
      <c r="SPP3" s="40"/>
      <c r="SPQ3" s="40"/>
      <c r="SPR3" s="40"/>
      <c r="SPS3" s="40"/>
      <c r="SPT3" s="40"/>
      <c r="SPU3" s="40"/>
      <c r="SPV3" s="40"/>
      <c r="SPW3" s="40"/>
      <c r="SPX3" s="40"/>
      <c r="SPY3" s="40"/>
      <c r="SPZ3" s="40"/>
      <c r="SQA3" s="40"/>
      <c r="SQB3" s="40"/>
      <c r="SQC3" s="40"/>
      <c r="SQD3" s="40"/>
      <c r="SQE3" s="40"/>
      <c r="SQF3" s="40"/>
      <c r="SQG3" s="40"/>
      <c r="SQH3" s="40"/>
      <c r="SQI3" s="40"/>
      <c r="SQJ3" s="40"/>
      <c r="SQK3" s="40"/>
      <c r="SQL3" s="40"/>
      <c r="SQM3" s="40"/>
      <c r="SQN3" s="40"/>
      <c r="SQO3" s="40"/>
      <c r="SQP3" s="40"/>
      <c r="SQQ3" s="40"/>
      <c r="SQR3" s="40"/>
      <c r="SQS3" s="40"/>
      <c r="SQT3" s="40"/>
      <c r="SQU3" s="40"/>
      <c r="SQV3" s="40"/>
      <c r="SQW3" s="40"/>
      <c r="SQX3" s="40"/>
      <c r="SQY3" s="40"/>
      <c r="SQZ3" s="40"/>
      <c r="SRA3" s="40"/>
      <c r="SRB3" s="40"/>
      <c r="SRC3" s="40"/>
      <c r="SRD3" s="40"/>
      <c r="SRE3" s="40"/>
      <c r="SRF3" s="40"/>
      <c r="SRG3" s="40"/>
      <c r="SRH3" s="40"/>
      <c r="SRI3" s="40"/>
      <c r="SRJ3" s="40"/>
      <c r="SRK3" s="40"/>
      <c r="SRL3" s="40"/>
      <c r="SRM3" s="40"/>
      <c r="SRN3" s="40"/>
      <c r="SRO3" s="40"/>
      <c r="SRP3" s="40"/>
      <c r="SRQ3" s="40"/>
      <c r="SRR3" s="40"/>
      <c r="SRS3" s="40"/>
      <c r="SRT3" s="40"/>
      <c r="SRU3" s="40"/>
      <c r="SRV3" s="40"/>
      <c r="SRW3" s="40"/>
      <c r="SRX3" s="40"/>
      <c r="SRY3" s="40"/>
      <c r="SRZ3" s="40"/>
      <c r="SSA3" s="40"/>
      <c r="SSB3" s="40"/>
      <c r="SSC3" s="40"/>
      <c r="SSD3" s="40"/>
      <c r="SSE3" s="40"/>
      <c r="SSF3" s="40"/>
      <c r="SSG3" s="40"/>
      <c r="SSH3" s="40"/>
      <c r="SSI3" s="40"/>
      <c r="SSJ3" s="40"/>
      <c r="SSK3" s="40"/>
      <c r="SSL3" s="40"/>
      <c r="SSM3" s="40"/>
      <c r="SSN3" s="40"/>
      <c r="SSO3" s="40"/>
      <c r="SSP3" s="40"/>
      <c r="SSQ3" s="40"/>
      <c r="SSR3" s="40"/>
      <c r="SSS3" s="40"/>
      <c r="SST3" s="40"/>
      <c r="SSU3" s="40"/>
      <c r="SSV3" s="40"/>
      <c r="SSW3" s="40"/>
      <c r="SSX3" s="40"/>
      <c r="SSY3" s="40"/>
      <c r="SSZ3" s="40"/>
      <c r="STA3" s="40"/>
      <c r="STB3" s="40"/>
      <c r="STC3" s="40"/>
      <c r="STD3" s="40"/>
      <c r="STE3" s="40"/>
      <c r="STF3" s="40"/>
      <c r="STG3" s="40"/>
      <c r="STH3" s="40"/>
      <c r="STI3" s="40"/>
      <c r="STJ3" s="40"/>
      <c r="STK3" s="40"/>
      <c r="STL3" s="40"/>
      <c r="STM3" s="40"/>
      <c r="STN3" s="40"/>
      <c r="STO3" s="40"/>
      <c r="STP3" s="40"/>
      <c r="STQ3" s="40"/>
      <c r="STR3" s="40"/>
      <c r="STS3" s="40"/>
      <c r="STT3" s="40"/>
      <c r="STU3" s="40"/>
      <c r="STV3" s="40"/>
      <c r="STW3" s="40"/>
      <c r="STX3" s="40"/>
      <c r="STY3" s="40"/>
      <c r="STZ3" s="40"/>
      <c r="SUA3" s="40"/>
      <c r="SUB3" s="40"/>
      <c r="SUC3" s="40"/>
      <c r="SUD3" s="40"/>
      <c r="SUE3" s="40"/>
      <c r="SUF3" s="40"/>
      <c r="SUG3" s="40"/>
      <c r="SUH3" s="40"/>
      <c r="SUI3" s="40"/>
      <c r="SUJ3" s="40"/>
      <c r="SUK3" s="40"/>
      <c r="SUL3" s="40"/>
      <c r="SUM3" s="40"/>
      <c r="SUN3" s="40"/>
      <c r="SUO3" s="40"/>
      <c r="SUP3" s="40"/>
      <c r="SUQ3" s="40"/>
      <c r="SUR3" s="40"/>
      <c r="SUS3" s="40"/>
      <c r="SUT3" s="40"/>
      <c r="SUU3" s="40"/>
      <c r="SUV3" s="40"/>
      <c r="SUW3" s="40"/>
      <c r="SUX3" s="40"/>
      <c r="SUY3" s="40"/>
      <c r="SUZ3" s="40"/>
      <c r="SVA3" s="40"/>
      <c r="SVB3" s="40"/>
      <c r="SVC3" s="40"/>
      <c r="SVD3" s="40"/>
      <c r="SVE3" s="40"/>
      <c r="SVF3" s="40"/>
      <c r="SVG3" s="40"/>
      <c r="SVH3" s="40"/>
      <c r="SVI3" s="40"/>
      <c r="SVJ3" s="40"/>
      <c r="SVK3" s="40"/>
      <c r="SVL3" s="40"/>
      <c r="SVM3" s="40"/>
      <c r="SVN3" s="40"/>
      <c r="SVO3" s="40"/>
      <c r="SVP3" s="40"/>
      <c r="SVQ3" s="40"/>
      <c r="SVR3" s="40"/>
      <c r="SVS3" s="40"/>
      <c r="SVT3" s="40"/>
      <c r="SVU3" s="40"/>
      <c r="SVV3" s="40"/>
      <c r="SVW3" s="40"/>
      <c r="SVX3" s="40"/>
      <c r="SVY3" s="40"/>
      <c r="SVZ3" s="40"/>
      <c r="SWA3" s="40"/>
      <c r="SWB3" s="40"/>
      <c r="SWC3" s="40"/>
      <c r="SWD3" s="40"/>
      <c r="SWE3" s="40"/>
      <c r="SWF3" s="40"/>
      <c r="SWG3" s="40"/>
      <c r="SWH3" s="40"/>
      <c r="SWI3" s="40"/>
      <c r="SWJ3" s="40"/>
      <c r="SWK3" s="40"/>
      <c r="SWL3" s="40"/>
      <c r="SWM3" s="40"/>
      <c r="SWN3" s="40"/>
      <c r="SWO3" s="40"/>
      <c r="SWP3" s="40"/>
      <c r="SWQ3" s="40"/>
      <c r="SWR3" s="40"/>
      <c r="SWS3" s="40"/>
      <c r="SWT3" s="40"/>
      <c r="SWU3" s="40"/>
      <c r="SWV3" s="40"/>
      <c r="SWW3" s="40"/>
      <c r="SWX3" s="40"/>
      <c r="SWY3" s="40"/>
      <c r="SWZ3" s="40"/>
      <c r="SXA3" s="40"/>
      <c r="SXB3" s="40"/>
      <c r="SXC3" s="40"/>
      <c r="SXD3" s="40"/>
      <c r="SXE3" s="40"/>
      <c r="SXF3" s="40"/>
      <c r="SXG3" s="40"/>
      <c r="SXH3" s="40"/>
      <c r="SXI3" s="40"/>
      <c r="SXJ3" s="40"/>
      <c r="SXK3" s="40"/>
      <c r="SXL3" s="40"/>
      <c r="SXM3" s="40"/>
      <c r="SXN3" s="40"/>
      <c r="SXO3" s="40"/>
      <c r="SXP3" s="40"/>
      <c r="SXQ3" s="40"/>
      <c r="SXR3" s="40"/>
      <c r="SXS3" s="40"/>
      <c r="SXT3" s="40"/>
      <c r="SXU3" s="40"/>
      <c r="SXV3" s="40"/>
      <c r="SXW3" s="40"/>
      <c r="SXX3" s="40"/>
      <c r="SXY3" s="40"/>
      <c r="SXZ3" s="40"/>
      <c r="SYA3" s="40"/>
      <c r="SYB3" s="40"/>
      <c r="SYC3" s="40"/>
      <c r="SYD3" s="40"/>
      <c r="SYE3" s="40"/>
      <c r="SYF3" s="40"/>
      <c r="SYG3" s="40"/>
      <c r="SYH3" s="40"/>
      <c r="SYI3" s="40"/>
      <c r="SYJ3" s="40"/>
      <c r="SYK3" s="40"/>
      <c r="SYL3" s="40"/>
      <c r="SYM3" s="40"/>
      <c r="SYN3" s="40"/>
      <c r="SYO3" s="40"/>
      <c r="SYP3" s="40"/>
      <c r="SYQ3" s="40"/>
      <c r="SYR3" s="40"/>
      <c r="SYS3" s="40"/>
      <c r="SYT3" s="40"/>
      <c r="SYU3" s="40"/>
      <c r="SYV3" s="40"/>
      <c r="SYW3" s="40"/>
      <c r="SYX3" s="40"/>
      <c r="SYY3" s="40"/>
      <c r="SYZ3" s="40"/>
      <c r="SZA3" s="40"/>
      <c r="SZB3" s="40"/>
      <c r="SZC3" s="40"/>
      <c r="SZD3" s="40"/>
      <c r="SZE3" s="40"/>
      <c r="SZF3" s="40"/>
      <c r="SZG3" s="40"/>
      <c r="SZH3" s="40"/>
      <c r="SZI3" s="40"/>
      <c r="SZJ3" s="40"/>
      <c r="SZK3" s="40"/>
      <c r="SZL3" s="40"/>
      <c r="SZM3" s="40"/>
      <c r="SZN3" s="40"/>
      <c r="SZO3" s="40"/>
      <c r="SZP3" s="40"/>
      <c r="SZQ3" s="40"/>
      <c r="SZR3" s="40"/>
      <c r="SZS3" s="40"/>
      <c r="SZT3" s="40"/>
      <c r="SZU3" s="40"/>
      <c r="SZV3" s="40"/>
      <c r="SZW3" s="40"/>
      <c r="SZX3" s="40"/>
      <c r="SZY3" s="40"/>
      <c r="SZZ3" s="40"/>
      <c r="TAA3" s="40"/>
      <c r="TAB3" s="40"/>
      <c r="TAC3" s="40"/>
      <c r="TAD3" s="40"/>
      <c r="TAE3" s="40"/>
      <c r="TAF3" s="40"/>
      <c r="TAG3" s="40"/>
      <c r="TAH3" s="40"/>
      <c r="TAI3" s="40"/>
      <c r="TAJ3" s="40"/>
      <c r="TAK3" s="40"/>
      <c r="TAL3" s="40"/>
      <c r="TAM3" s="40"/>
      <c r="TAN3" s="40"/>
      <c r="TAO3" s="40"/>
      <c r="TAP3" s="40"/>
      <c r="TAQ3" s="40"/>
      <c r="TAR3" s="40"/>
      <c r="TAS3" s="40"/>
      <c r="TAT3" s="40"/>
      <c r="TAU3" s="40"/>
      <c r="TAV3" s="40"/>
      <c r="TAW3" s="40"/>
      <c r="TAX3" s="40"/>
      <c r="TAY3" s="40"/>
      <c r="TAZ3" s="40"/>
      <c r="TBA3" s="40"/>
      <c r="TBB3" s="40"/>
      <c r="TBC3" s="40"/>
      <c r="TBD3" s="40"/>
      <c r="TBE3" s="40"/>
      <c r="TBF3" s="40"/>
      <c r="TBG3" s="40"/>
      <c r="TBH3" s="40"/>
      <c r="TBI3" s="40"/>
      <c r="TBJ3" s="40"/>
      <c r="TBK3" s="40"/>
      <c r="TBL3" s="40"/>
      <c r="TBM3" s="40"/>
      <c r="TBN3" s="40"/>
      <c r="TBO3" s="40"/>
      <c r="TBP3" s="40"/>
      <c r="TBQ3" s="40"/>
      <c r="TBR3" s="40"/>
      <c r="TBS3" s="40"/>
      <c r="TBT3" s="40"/>
      <c r="TBU3" s="40"/>
      <c r="TBV3" s="40"/>
      <c r="TBW3" s="40"/>
      <c r="TBX3" s="40"/>
      <c r="TBY3" s="40"/>
      <c r="TBZ3" s="40"/>
      <c r="TCA3" s="40"/>
      <c r="TCB3" s="40"/>
      <c r="TCC3" s="40"/>
      <c r="TCD3" s="40"/>
      <c r="TCE3" s="40"/>
      <c r="TCF3" s="40"/>
      <c r="TCG3" s="40"/>
      <c r="TCH3" s="40"/>
      <c r="TCI3" s="40"/>
      <c r="TCJ3" s="40"/>
      <c r="TCK3" s="40"/>
      <c r="TCL3" s="40"/>
      <c r="TCM3" s="40"/>
      <c r="TCN3" s="40"/>
      <c r="TCO3" s="40"/>
      <c r="TCP3" s="40"/>
      <c r="TCQ3" s="40"/>
      <c r="TCR3" s="40"/>
      <c r="TCS3" s="40"/>
      <c r="TCT3" s="40"/>
      <c r="TCU3" s="40"/>
      <c r="TCV3" s="40"/>
      <c r="TCW3" s="40"/>
      <c r="TCX3" s="40"/>
      <c r="TCY3" s="40"/>
      <c r="TCZ3" s="40"/>
      <c r="TDA3" s="40"/>
      <c r="TDB3" s="40"/>
      <c r="TDC3" s="40"/>
      <c r="TDD3" s="40"/>
      <c r="TDE3" s="40"/>
      <c r="TDF3" s="40"/>
      <c r="TDG3" s="40"/>
      <c r="TDH3" s="40"/>
      <c r="TDI3" s="40"/>
      <c r="TDJ3" s="40"/>
      <c r="TDK3" s="40"/>
      <c r="TDL3" s="40"/>
      <c r="TDM3" s="40"/>
      <c r="TDN3" s="40"/>
      <c r="TDO3" s="40"/>
      <c r="TDP3" s="40"/>
      <c r="TDQ3" s="40"/>
      <c r="TDR3" s="40"/>
      <c r="TDS3" s="40"/>
      <c r="TDT3" s="40"/>
      <c r="TDU3" s="40"/>
      <c r="TDV3" s="40"/>
      <c r="TDW3" s="40"/>
      <c r="TDX3" s="40"/>
      <c r="TDY3" s="40"/>
      <c r="TDZ3" s="40"/>
      <c r="TEA3" s="40"/>
      <c r="TEB3" s="40"/>
      <c r="TEC3" s="40"/>
      <c r="TED3" s="40"/>
      <c r="TEE3" s="40"/>
      <c r="TEF3" s="40"/>
      <c r="TEG3" s="40"/>
      <c r="TEH3" s="40"/>
      <c r="TEI3" s="40"/>
      <c r="TEJ3" s="40"/>
      <c r="TEK3" s="40"/>
      <c r="TEL3" s="40"/>
      <c r="TEM3" s="40"/>
      <c r="TEN3" s="40"/>
      <c r="TEO3" s="40"/>
      <c r="TEP3" s="40"/>
      <c r="TEQ3" s="40"/>
      <c r="TER3" s="40"/>
      <c r="TES3" s="40"/>
      <c r="TET3" s="40"/>
      <c r="TEU3" s="40"/>
      <c r="TEV3" s="40"/>
      <c r="TEW3" s="40"/>
      <c r="TEX3" s="40"/>
      <c r="TEY3" s="40"/>
      <c r="TEZ3" s="40"/>
      <c r="TFA3" s="40"/>
      <c r="TFB3" s="40"/>
      <c r="TFC3" s="40"/>
      <c r="TFD3" s="40"/>
      <c r="TFE3" s="40"/>
      <c r="TFF3" s="40"/>
      <c r="TFG3" s="40"/>
      <c r="TFH3" s="40"/>
      <c r="TFI3" s="40"/>
      <c r="TFJ3" s="40"/>
      <c r="TFK3" s="40"/>
      <c r="TFL3" s="40"/>
      <c r="TFM3" s="40"/>
      <c r="TFN3" s="40"/>
      <c r="TFO3" s="40"/>
      <c r="TFP3" s="40"/>
      <c r="TFQ3" s="40"/>
      <c r="TFR3" s="40"/>
      <c r="TFS3" s="40"/>
      <c r="TFT3" s="40"/>
      <c r="TFU3" s="40"/>
      <c r="TFV3" s="40"/>
      <c r="TFW3" s="40"/>
      <c r="TFX3" s="40"/>
      <c r="TFY3" s="40"/>
      <c r="TFZ3" s="40"/>
      <c r="TGA3" s="40"/>
      <c r="TGB3" s="40"/>
      <c r="TGC3" s="40"/>
      <c r="TGD3" s="40"/>
      <c r="TGE3" s="40"/>
      <c r="TGF3" s="40"/>
      <c r="TGG3" s="40"/>
      <c r="TGH3" s="40"/>
      <c r="TGI3" s="40"/>
      <c r="TGJ3" s="40"/>
      <c r="TGK3" s="40"/>
      <c r="TGL3" s="40"/>
      <c r="TGM3" s="40"/>
      <c r="TGN3" s="40"/>
      <c r="TGO3" s="40"/>
      <c r="TGP3" s="40"/>
      <c r="TGQ3" s="40"/>
      <c r="TGR3" s="40"/>
      <c r="TGS3" s="40"/>
      <c r="TGT3" s="40"/>
      <c r="TGU3" s="40"/>
      <c r="TGV3" s="40"/>
      <c r="TGW3" s="40"/>
      <c r="TGX3" s="40"/>
      <c r="TGY3" s="40"/>
      <c r="TGZ3" s="40"/>
      <c r="THA3" s="40"/>
      <c r="THB3" s="40"/>
      <c r="THC3" s="40"/>
      <c r="THD3" s="40"/>
      <c r="THE3" s="40"/>
      <c r="THF3" s="40"/>
      <c r="THG3" s="40"/>
      <c r="THH3" s="40"/>
      <c r="THI3" s="40"/>
      <c r="THJ3" s="40"/>
      <c r="THK3" s="40"/>
      <c r="THL3" s="40"/>
      <c r="THM3" s="40"/>
      <c r="THN3" s="40"/>
      <c r="THO3" s="40"/>
      <c r="THP3" s="40"/>
      <c r="THQ3" s="40"/>
      <c r="THR3" s="40"/>
      <c r="THS3" s="40"/>
      <c r="THT3" s="40"/>
      <c r="THU3" s="40"/>
      <c r="THV3" s="40"/>
      <c r="THW3" s="40"/>
      <c r="THX3" s="40"/>
      <c r="THY3" s="40"/>
      <c r="THZ3" s="40"/>
      <c r="TIA3" s="40"/>
      <c r="TIB3" s="40"/>
      <c r="TIC3" s="40"/>
      <c r="TID3" s="40"/>
      <c r="TIE3" s="40"/>
      <c r="TIF3" s="40"/>
      <c r="TIG3" s="40"/>
      <c r="TIH3" s="40"/>
      <c r="TII3" s="40"/>
      <c r="TIJ3" s="40"/>
      <c r="TIK3" s="40"/>
      <c r="TIL3" s="40"/>
      <c r="TIM3" s="40"/>
      <c r="TIN3" s="40"/>
      <c r="TIO3" s="40"/>
      <c r="TIP3" s="40"/>
      <c r="TIQ3" s="40"/>
      <c r="TIR3" s="40"/>
      <c r="TIS3" s="40"/>
      <c r="TIT3" s="40"/>
      <c r="TIU3" s="40"/>
      <c r="TIV3" s="40"/>
      <c r="TIW3" s="40"/>
      <c r="TIX3" s="40"/>
      <c r="TIY3" s="40"/>
      <c r="TIZ3" s="40"/>
      <c r="TJA3" s="40"/>
      <c r="TJB3" s="40"/>
      <c r="TJC3" s="40"/>
      <c r="TJD3" s="40"/>
      <c r="TJE3" s="40"/>
      <c r="TJF3" s="40"/>
      <c r="TJG3" s="40"/>
      <c r="TJH3" s="40"/>
      <c r="TJI3" s="40"/>
      <c r="TJJ3" s="40"/>
      <c r="TJK3" s="40"/>
      <c r="TJL3" s="40"/>
      <c r="TJM3" s="40"/>
      <c r="TJN3" s="40"/>
      <c r="TJO3" s="40"/>
      <c r="TJP3" s="40"/>
      <c r="TJQ3" s="40"/>
      <c r="TJR3" s="40"/>
      <c r="TJS3" s="40"/>
      <c r="TJT3" s="40"/>
      <c r="TJU3" s="40"/>
      <c r="TJV3" s="40"/>
      <c r="TJW3" s="40"/>
      <c r="TJX3" s="40"/>
      <c r="TJY3" s="40"/>
      <c r="TJZ3" s="40"/>
      <c r="TKA3" s="40"/>
      <c r="TKB3" s="40"/>
      <c r="TKC3" s="40"/>
      <c r="TKD3" s="40"/>
      <c r="TKE3" s="40"/>
      <c r="TKF3" s="40"/>
      <c r="TKG3" s="40"/>
      <c r="TKH3" s="40"/>
      <c r="TKI3" s="40"/>
      <c r="TKJ3" s="40"/>
      <c r="TKK3" s="40"/>
      <c r="TKL3" s="40"/>
      <c r="TKM3" s="40"/>
      <c r="TKN3" s="40"/>
      <c r="TKO3" s="40"/>
      <c r="TKP3" s="40"/>
      <c r="TKQ3" s="40"/>
      <c r="TKR3" s="40"/>
      <c r="TKS3" s="40"/>
      <c r="TKT3" s="40"/>
      <c r="TKU3" s="40"/>
      <c r="TKV3" s="40"/>
      <c r="TKW3" s="40"/>
      <c r="TKX3" s="40"/>
      <c r="TKY3" s="40"/>
      <c r="TKZ3" s="40"/>
      <c r="TLA3" s="40"/>
      <c r="TLB3" s="40"/>
      <c r="TLC3" s="40"/>
      <c r="TLD3" s="40"/>
      <c r="TLE3" s="40"/>
      <c r="TLF3" s="40"/>
      <c r="TLG3" s="40"/>
      <c r="TLH3" s="40"/>
      <c r="TLI3" s="40"/>
      <c r="TLJ3" s="40"/>
      <c r="TLK3" s="40"/>
      <c r="TLL3" s="40"/>
      <c r="TLM3" s="40"/>
      <c r="TLN3" s="40"/>
      <c r="TLO3" s="40"/>
      <c r="TLP3" s="40"/>
      <c r="TLQ3" s="40"/>
      <c r="TLR3" s="40"/>
      <c r="TLS3" s="40"/>
      <c r="TLT3" s="40"/>
      <c r="TLU3" s="40"/>
      <c r="TLV3" s="40"/>
      <c r="TLW3" s="40"/>
      <c r="TLX3" s="40"/>
      <c r="TLY3" s="40"/>
      <c r="TLZ3" s="40"/>
      <c r="TMA3" s="40"/>
      <c r="TMB3" s="40"/>
      <c r="TMC3" s="40"/>
      <c r="TMD3" s="40"/>
      <c r="TME3" s="40"/>
      <c r="TMF3" s="40"/>
      <c r="TMG3" s="40"/>
      <c r="TMH3" s="40"/>
      <c r="TMI3" s="40"/>
      <c r="TMJ3" s="40"/>
      <c r="TMK3" s="40"/>
      <c r="TML3" s="40"/>
      <c r="TMM3" s="40"/>
      <c r="TMN3" s="40"/>
      <c r="TMO3" s="40"/>
      <c r="TMP3" s="40"/>
      <c r="TMQ3" s="40"/>
      <c r="TMR3" s="40"/>
      <c r="TMS3" s="40"/>
      <c r="TMT3" s="40"/>
      <c r="TMU3" s="40"/>
      <c r="TMV3" s="40"/>
      <c r="TMW3" s="40"/>
      <c r="TMX3" s="40"/>
      <c r="TMY3" s="40"/>
      <c r="TMZ3" s="40"/>
      <c r="TNA3" s="40"/>
      <c r="TNB3" s="40"/>
      <c r="TNC3" s="40"/>
      <c r="TND3" s="40"/>
      <c r="TNE3" s="40"/>
      <c r="TNF3" s="40"/>
      <c r="TNG3" s="40"/>
      <c r="TNH3" s="40"/>
      <c r="TNI3" s="40"/>
      <c r="TNJ3" s="40"/>
      <c r="TNK3" s="40"/>
      <c r="TNL3" s="40"/>
      <c r="TNM3" s="40"/>
      <c r="TNN3" s="40"/>
      <c r="TNO3" s="40"/>
      <c r="TNP3" s="40"/>
      <c r="TNQ3" s="40"/>
      <c r="TNR3" s="40"/>
      <c r="TNS3" s="40"/>
      <c r="TNT3" s="40"/>
      <c r="TNU3" s="40"/>
      <c r="TNV3" s="40"/>
      <c r="TNW3" s="40"/>
      <c r="TNX3" s="40"/>
      <c r="TNY3" s="40"/>
      <c r="TNZ3" s="40"/>
      <c r="TOA3" s="40"/>
      <c r="TOB3" s="40"/>
      <c r="TOC3" s="40"/>
      <c r="TOD3" s="40"/>
      <c r="TOE3" s="40"/>
      <c r="TOF3" s="40"/>
      <c r="TOG3" s="40"/>
      <c r="TOH3" s="40"/>
      <c r="TOI3" s="40"/>
      <c r="TOJ3" s="40"/>
      <c r="TOK3" s="40"/>
      <c r="TOL3" s="40"/>
      <c r="TOM3" s="40"/>
      <c r="TON3" s="40"/>
      <c r="TOO3" s="40"/>
      <c r="TOP3" s="40"/>
      <c r="TOQ3" s="40"/>
      <c r="TOR3" s="40"/>
      <c r="TOS3" s="40"/>
      <c r="TOT3" s="40"/>
      <c r="TOU3" s="40"/>
      <c r="TOV3" s="40"/>
      <c r="TOW3" s="40"/>
      <c r="TOX3" s="40"/>
      <c r="TOY3" s="40"/>
      <c r="TOZ3" s="40"/>
      <c r="TPA3" s="40"/>
      <c r="TPB3" s="40"/>
      <c r="TPC3" s="40"/>
      <c r="TPD3" s="40"/>
      <c r="TPE3" s="40"/>
      <c r="TPF3" s="40"/>
      <c r="TPG3" s="40"/>
      <c r="TPH3" s="40"/>
      <c r="TPI3" s="40"/>
      <c r="TPJ3" s="40"/>
      <c r="TPK3" s="40"/>
      <c r="TPL3" s="40"/>
      <c r="TPM3" s="40"/>
      <c r="TPN3" s="40"/>
      <c r="TPO3" s="40"/>
      <c r="TPP3" s="40"/>
      <c r="TPQ3" s="40"/>
      <c r="TPR3" s="40"/>
      <c r="TPS3" s="40"/>
      <c r="TPT3" s="40"/>
      <c r="TPU3" s="40"/>
      <c r="TPV3" s="40"/>
      <c r="TPW3" s="40"/>
      <c r="TPX3" s="40"/>
      <c r="TPY3" s="40"/>
      <c r="TPZ3" s="40"/>
      <c r="TQA3" s="40"/>
      <c r="TQB3" s="40"/>
      <c r="TQC3" s="40"/>
      <c r="TQD3" s="40"/>
      <c r="TQE3" s="40"/>
      <c r="TQF3" s="40"/>
      <c r="TQG3" s="40"/>
      <c r="TQH3" s="40"/>
      <c r="TQI3" s="40"/>
      <c r="TQJ3" s="40"/>
      <c r="TQK3" s="40"/>
      <c r="TQL3" s="40"/>
      <c r="TQM3" s="40"/>
      <c r="TQN3" s="40"/>
      <c r="TQO3" s="40"/>
      <c r="TQP3" s="40"/>
      <c r="TQQ3" s="40"/>
      <c r="TQR3" s="40"/>
      <c r="TQS3" s="40"/>
      <c r="TQT3" s="40"/>
      <c r="TQU3" s="40"/>
      <c r="TQV3" s="40"/>
      <c r="TQW3" s="40"/>
      <c r="TQX3" s="40"/>
      <c r="TQY3" s="40"/>
      <c r="TQZ3" s="40"/>
      <c r="TRA3" s="40"/>
      <c r="TRB3" s="40"/>
      <c r="TRC3" s="40"/>
      <c r="TRD3" s="40"/>
      <c r="TRE3" s="40"/>
      <c r="TRF3" s="40"/>
      <c r="TRG3" s="40"/>
      <c r="TRH3" s="40"/>
      <c r="TRI3" s="40"/>
      <c r="TRJ3" s="40"/>
      <c r="TRK3" s="40"/>
      <c r="TRL3" s="40"/>
      <c r="TRM3" s="40"/>
      <c r="TRN3" s="40"/>
      <c r="TRO3" s="40"/>
      <c r="TRP3" s="40"/>
      <c r="TRQ3" s="40"/>
      <c r="TRR3" s="40"/>
      <c r="TRS3" s="40"/>
      <c r="TRT3" s="40"/>
      <c r="TRU3" s="40"/>
      <c r="TRV3" s="40"/>
      <c r="TRW3" s="40"/>
      <c r="TRX3" s="40"/>
      <c r="TRY3" s="40"/>
      <c r="TRZ3" s="40"/>
      <c r="TSA3" s="40"/>
      <c r="TSB3" s="40"/>
      <c r="TSC3" s="40"/>
      <c r="TSD3" s="40"/>
      <c r="TSE3" s="40"/>
      <c r="TSF3" s="40"/>
      <c r="TSG3" s="40"/>
      <c r="TSH3" s="40"/>
      <c r="TSI3" s="40"/>
      <c r="TSJ3" s="40"/>
      <c r="TSK3" s="40"/>
      <c r="TSL3" s="40"/>
      <c r="TSM3" s="40"/>
      <c r="TSN3" s="40"/>
      <c r="TSO3" s="40"/>
      <c r="TSP3" s="40"/>
      <c r="TSQ3" s="40"/>
      <c r="TSR3" s="40"/>
      <c r="TSS3" s="40"/>
      <c r="TST3" s="40"/>
      <c r="TSU3" s="40"/>
      <c r="TSV3" s="40"/>
      <c r="TSW3" s="40"/>
      <c r="TSX3" s="40"/>
      <c r="TSY3" s="40"/>
      <c r="TSZ3" s="40"/>
      <c r="TTA3" s="40"/>
      <c r="TTB3" s="40"/>
      <c r="TTC3" s="40"/>
      <c r="TTD3" s="40"/>
      <c r="TTE3" s="40"/>
      <c r="TTF3" s="40"/>
      <c r="TTG3" s="40"/>
      <c r="TTH3" s="40"/>
      <c r="TTI3" s="40"/>
      <c r="TTJ3" s="40"/>
      <c r="TTK3" s="40"/>
      <c r="TTL3" s="40"/>
      <c r="TTM3" s="40"/>
      <c r="TTN3" s="40"/>
      <c r="TTO3" s="40"/>
      <c r="TTP3" s="40"/>
      <c r="TTQ3" s="40"/>
      <c r="TTR3" s="40"/>
      <c r="TTS3" s="40"/>
      <c r="TTT3" s="40"/>
      <c r="TTU3" s="40"/>
      <c r="TTV3" s="40"/>
      <c r="TTW3" s="40"/>
      <c r="TTX3" s="40"/>
      <c r="TTY3" s="40"/>
      <c r="TTZ3" s="40"/>
      <c r="TUA3" s="40"/>
      <c r="TUB3" s="40"/>
      <c r="TUC3" s="40"/>
      <c r="TUD3" s="40"/>
      <c r="TUE3" s="40"/>
      <c r="TUF3" s="40"/>
      <c r="TUG3" s="40"/>
      <c r="TUH3" s="40"/>
      <c r="TUI3" s="40"/>
      <c r="TUJ3" s="40"/>
      <c r="TUK3" s="40"/>
      <c r="TUL3" s="40"/>
      <c r="TUM3" s="40"/>
      <c r="TUN3" s="40"/>
      <c r="TUO3" s="40"/>
      <c r="TUP3" s="40"/>
      <c r="TUQ3" s="40"/>
      <c r="TUR3" s="40"/>
      <c r="TUS3" s="40"/>
      <c r="TUT3" s="40"/>
      <c r="TUU3" s="40"/>
      <c r="TUV3" s="40"/>
      <c r="TUW3" s="40"/>
      <c r="TUX3" s="40"/>
      <c r="TUY3" s="40"/>
      <c r="TUZ3" s="40"/>
      <c r="TVA3" s="40"/>
      <c r="TVB3" s="40"/>
      <c r="TVC3" s="40"/>
      <c r="TVD3" s="40"/>
      <c r="TVE3" s="40"/>
      <c r="TVF3" s="40"/>
      <c r="TVG3" s="40"/>
      <c r="TVH3" s="40"/>
      <c r="TVI3" s="40"/>
      <c r="TVJ3" s="40"/>
      <c r="TVK3" s="40"/>
      <c r="TVL3" s="40"/>
      <c r="TVM3" s="40"/>
      <c r="TVN3" s="40"/>
      <c r="TVO3" s="40"/>
      <c r="TVP3" s="40"/>
      <c r="TVQ3" s="40"/>
      <c r="TVR3" s="40"/>
      <c r="TVS3" s="40"/>
      <c r="TVT3" s="40"/>
      <c r="TVU3" s="40"/>
      <c r="TVV3" s="40"/>
      <c r="TVW3" s="40"/>
      <c r="TVX3" s="40"/>
      <c r="TVY3" s="40"/>
      <c r="TVZ3" s="40"/>
      <c r="TWA3" s="40"/>
      <c r="TWB3" s="40"/>
      <c r="TWC3" s="40"/>
      <c r="TWD3" s="40"/>
      <c r="TWE3" s="40"/>
      <c r="TWF3" s="40"/>
      <c r="TWG3" s="40"/>
      <c r="TWH3" s="40"/>
      <c r="TWI3" s="40"/>
      <c r="TWJ3" s="40"/>
      <c r="TWK3" s="40"/>
      <c r="TWL3" s="40"/>
      <c r="TWM3" s="40"/>
      <c r="TWN3" s="40"/>
      <c r="TWO3" s="40"/>
      <c r="TWP3" s="40"/>
      <c r="TWQ3" s="40"/>
      <c r="TWR3" s="40"/>
      <c r="TWS3" s="40"/>
      <c r="TWT3" s="40"/>
      <c r="TWU3" s="40"/>
      <c r="TWV3" s="40"/>
      <c r="TWW3" s="40"/>
      <c r="TWX3" s="40"/>
      <c r="TWY3" s="40"/>
      <c r="TWZ3" s="40"/>
      <c r="TXA3" s="40"/>
      <c r="TXB3" s="40"/>
      <c r="TXC3" s="40"/>
      <c r="TXD3" s="40"/>
      <c r="TXE3" s="40"/>
      <c r="TXF3" s="40"/>
      <c r="TXG3" s="40"/>
      <c r="TXH3" s="40"/>
      <c r="TXI3" s="40"/>
      <c r="TXJ3" s="40"/>
      <c r="TXK3" s="40"/>
      <c r="TXL3" s="40"/>
      <c r="TXM3" s="40"/>
      <c r="TXN3" s="40"/>
      <c r="TXO3" s="40"/>
      <c r="TXP3" s="40"/>
      <c r="TXQ3" s="40"/>
      <c r="TXR3" s="40"/>
      <c r="TXS3" s="40"/>
      <c r="TXT3" s="40"/>
      <c r="TXU3" s="40"/>
      <c r="TXV3" s="40"/>
      <c r="TXW3" s="40"/>
      <c r="TXX3" s="40"/>
      <c r="TXY3" s="40"/>
      <c r="TXZ3" s="40"/>
      <c r="TYA3" s="40"/>
      <c r="TYB3" s="40"/>
      <c r="TYC3" s="40"/>
      <c r="TYD3" s="40"/>
      <c r="TYE3" s="40"/>
      <c r="TYF3" s="40"/>
      <c r="TYG3" s="40"/>
      <c r="TYH3" s="40"/>
      <c r="TYI3" s="40"/>
      <c r="TYJ3" s="40"/>
      <c r="TYK3" s="40"/>
      <c r="TYL3" s="40"/>
      <c r="TYM3" s="40"/>
      <c r="TYN3" s="40"/>
      <c r="TYO3" s="40"/>
      <c r="TYP3" s="40"/>
      <c r="TYQ3" s="40"/>
      <c r="TYR3" s="40"/>
      <c r="TYS3" s="40"/>
      <c r="TYT3" s="40"/>
      <c r="TYU3" s="40"/>
      <c r="TYV3" s="40"/>
      <c r="TYW3" s="40"/>
      <c r="TYX3" s="40"/>
      <c r="TYY3" s="40"/>
      <c r="TYZ3" s="40"/>
      <c r="TZA3" s="40"/>
      <c r="TZB3" s="40"/>
      <c r="TZC3" s="40"/>
      <c r="TZD3" s="40"/>
      <c r="TZE3" s="40"/>
      <c r="TZF3" s="40"/>
      <c r="TZG3" s="40"/>
      <c r="TZH3" s="40"/>
      <c r="TZI3" s="40"/>
      <c r="TZJ3" s="40"/>
      <c r="TZK3" s="40"/>
      <c r="TZL3" s="40"/>
      <c r="TZM3" s="40"/>
      <c r="TZN3" s="40"/>
      <c r="TZO3" s="40"/>
      <c r="TZP3" s="40"/>
      <c r="TZQ3" s="40"/>
      <c r="TZR3" s="40"/>
      <c r="TZS3" s="40"/>
      <c r="TZT3" s="40"/>
      <c r="TZU3" s="40"/>
      <c r="TZV3" s="40"/>
      <c r="TZW3" s="40"/>
      <c r="TZX3" s="40"/>
      <c r="TZY3" s="40"/>
      <c r="TZZ3" s="40"/>
      <c r="UAA3" s="40"/>
      <c r="UAB3" s="40"/>
      <c r="UAC3" s="40"/>
      <c r="UAD3" s="40"/>
      <c r="UAE3" s="40"/>
      <c r="UAF3" s="40"/>
      <c r="UAG3" s="40"/>
      <c r="UAH3" s="40"/>
      <c r="UAI3" s="40"/>
      <c r="UAJ3" s="40"/>
      <c r="UAK3" s="40"/>
      <c r="UAL3" s="40"/>
      <c r="UAM3" s="40"/>
      <c r="UAN3" s="40"/>
      <c r="UAO3" s="40"/>
      <c r="UAP3" s="40"/>
      <c r="UAQ3" s="40"/>
      <c r="UAR3" s="40"/>
      <c r="UAS3" s="40"/>
      <c r="UAT3" s="40"/>
      <c r="UAU3" s="40"/>
      <c r="UAV3" s="40"/>
      <c r="UAW3" s="40"/>
      <c r="UAX3" s="40"/>
      <c r="UAY3" s="40"/>
      <c r="UAZ3" s="40"/>
      <c r="UBA3" s="40"/>
      <c r="UBB3" s="40"/>
      <c r="UBC3" s="40"/>
      <c r="UBD3" s="40"/>
      <c r="UBE3" s="40"/>
      <c r="UBF3" s="40"/>
      <c r="UBG3" s="40"/>
      <c r="UBH3" s="40"/>
      <c r="UBI3" s="40"/>
      <c r="UBJ3" s="40"/>
      <c r="UBK3" s="40"/>
      <c r="UBL3" s="40"/>
      <c r="UBM3" s="40"/>
      <c r="UBN3" s="40"/>
      <c r="UBO3" s="40"/>
      <c r="UBP3" s="40"/>
      <c r="UBQ3" s="40"/>
      <c r="UBR3" s="40"/>
      <c r="UBS3" s="40"/>
      <c r="UBT3" s="40"/>
      <c r="UBU3" s="40"/>
      <c r="UBV3" s="40"/>
      <c r="UBW3" s="40"/>
      <c r="UBX3" s="40"/>
      <c r="UBY3" s="40"/>
      <c r="UBZ3" s="40"/>
      <c r="UCA3" s="40"/>
      <c r="UCB3" s="40"/>
      <c r="UCC3" s="40"/>
      <c r="UCD3" s="40"/>
      <c r="UCE3" s="40"/>
      <c r="UCF3" s="40"/>
      <c r="UCG3" s="40"/>
      <c r="UCH3" s="40"/>
      <c r="UCI3" s="40"/>
      <c r="UCJ3" s="40"/>
      <c r="UCK3" s="40"/>
      <c r="UCL3" s="40"/>
      <c r="UCM3" s="40"/>
      <c r="UCN3" s="40"/>
      <c r="UCO3" s="40"/>
      <c r="UCP3" s="40"/>
      <c r="UCQ3" s="40"/>
      <c r="UCR3" s="40"/>
      <c r="UCS3" s="40"/>
      <c r="UCT3" s="40"/>
      <c r="UCU3" s="40"/>
      <c r="UCV3" s="40"/>
      <c r="UCW3" s="40"/>
      <c r="UCX3" s="40"/>
      <c r="UCY3" s="40"/>
      <c r="UCZ3" s="40"/>
      <c r="UDA3" s="40"/>
      <c r="UDB3" s="40"/>
      <c r="UDC3" s="40"/>
      <c r="UDD3" s="40"/>
      <c r="UDE3" s="40"/>
      <c r="UDF3" s="40"/>
      <c r="UDG3" s="40"/>
      <c r="UDH3" s="40"/>
      <c r="UDI3" s="40"/>
      <c r="UDJ3" s="40"/>
      <c r="UDK3" s="40"/>
      <c r="UDL3" s="40"/>
      <c r="UDM3" s="40"/>
      <c r="UDN3" s="40"/>
      <c r="UDO3" s="40"/>
      <c r="UDP3" s="40"/>
      <c r="UDQ3" s="40"/>
      <c r="UDR3" s="40"/>
      <c r="UDS3" s="40"/>
      <c r="UDT3" s="40"/>
      <c r="UDU3" s="40"/>
      <c r="UDV3" s="40"/>
      <c r="UDW3" s="40"/>
      <c r="UDX3" s="40"/>
      <c r="UDY3" s="40"/>
      <c r="UDZ3" s="40"/>
      <c r="UEA3" s="40"/>
      <c r="UEB3" s="40"/>
      <c r="UEC3" s="40"/>
      <c r="UED3" s="40"/>
      <c r="UEE3" s="40"/>
      <c r="UEF3" s="40"/>
      <c r="UEG3" s="40"/>
      <c r="UEH3" s="40"/>
      <c r="UEI3" s="40"/>
      <c r="UEJ3" s="40"/>
      <c r="UEK3" s="40"/>
      <c r="UEL3" s="40"/>
      <c r="UEM3" s="40"/>
      <c r="UEN3" s="40"/>
      <c r="UEO3" s="40"/>
      <c r="UEP3" s="40"/>
      <c r="UEQ3" s="40"/>
      <c r="UER3" s="40"/>
      <c r="UES3" s="40"/>
      <c r="UET3" s="40"/>
      <c r="UEU3" s="40"/>
      <c r="UEV3" s="40"/>
      <c r="UEW3" s="40"/>
      <c r="UEX3" s="40"/>
      <c r="UEY3" s="40"/>
      <c r="UEZ3" s="40"/>
      <c r="UFA3" s="40"/>
      <c r="UFB3" s="40"/>
      <c r="UFC3" s="40"/>
      <c r="UFD3" s="40"/>
      <c r="UFE3" s="40"/>
      <c r="UFF3" s="40"/>
      <c r="UFG3" s="40"/>
      <c r="UFH3" s="40"/>
      <c r="UFI3" s="40"/>
      <c r="UFJ3" s="40"/>
      <c r="UFK3" s="40"/>
      <c r="UFL3" s="40"/>
      <c r="UFM3" s="40"/>
      <c r="UFN3" s="40"/>
      <c r="UFO3" s="40"/>
      <c r="UFP3" s="40"/>
      <c r="UFQ3" s="40"/>
      <c r="UFR3" s="40"/>
      <c r="UFS3" s="40"/>
      <c r="UFT3" s="40"/>
      <c r="UFU3" s="40"/>
      <c r="UFV3" s="40"/>
      <c r="UFW3" s="40"/>
      <c r="UFX3" s="40"/>
      <c r="UFY3" s="40"/>
      <c r="UFZ3" s="40"/>
      <c r="UGA3" s="40"/>
      <c r="UGB3" s="40"/>
      <c r="UGC3" s="40"/>
      <c r="UGD3" s="40"/>
      <c r="UGE3" s="40"/>
      <c r="UGF3" s="40"/>
      <c r="UGG3" s="40"/>
      <c r="UGH3" s="40"/>
      <c r="UGI3" s="40"/>
      <c r="UGJ3" s="40"/>
      <c r="UGK3" s="40"/>
      <c r="UGL3" s="40"/>
      <c r="UGM3" s="40"/>
      <c r="UGN3" s="40"/>
      <c r="UGO3" s="40"/>
      <c r="UGP3" s="40"/>
      <c r="UGQ3" s="40"/>
      <c r="UGR3" s="40"/>
      <c r="UGS3" s="40"/>
      <c r="UGT3" s="40"/>
      <c r="UGU3" s="40"/>
      <c r="UGV3" s="40"/>
      <c r="UGW3" s="40"/>
      <c r="UGX3" s="40"/>
      <c r="UGY3" s="40"/>
      <c r="UGZ3" s="40"/>
      <c r="UHA3" s="40"/>
      <c r="UHB3" s="40"/>
      <c r="UHC3" s="40"/>
      <c r="UHD3" s="40"/>
      <c r="UHE3" s="40"/>
      <c r="UHF3" s="40"/>
      <c r="UHG3" s="40"/>
      <c r="UHH3" s="40"/>
      <c r="UHI3" s="40"/>
      <c r="UHJ3" s="40"/>
      <c r="UHK3" s="40"/>
      <c r="UHL3" s="40"/>
      <c r="UHM3" s="40"/>
      <c r="UHN3" s="40"/>
      <c r="UHO3" s="40"/>
      <c r="UHP3" s="40"/>
      <c r="UHQ3" s="40"/>
      <c r="UHR3" s="40"/>
      <c r="UHS3" s="40"/>
      <c r="UHT3" s="40"/>
      <c r="UHU3" s="40"/>
      <c r="UHV3" s="40"/>
      <c r="UHW3" s="40"/>
      <c r="UHX3" s="40"/>
      <c r="UHY3" s="40"/>
      <c r="UHZ3" s="40"/>
      <c r="UIA3" s="40"/>
      <c r="UIB3" s="40"/>
      <c r="UIC3" s="40"/>
      <c r="UID3" s="40"/>
      <c r="UIE3" s="40"/>
      <c r="UIF3" s="40"/>
      <c r="UIG3" s="40"/>
      <c r="UIH3" s="40"/>
      <c r="UII3" s="40"/>
      <c r="UIJ3" s="40"/>
      <c r="UIK3" s="40"/>
      <c r="UIL3" s="40"/>
      <c r="UIM3" s="40"/>
      <c r="UIN3" s="40"/>
      <c r="UIO3" s="40"/>
      <c r="UIP3" s="40"/>
      <c r="UIQ3" s="40"/>
      <c r="UIR3" s="40"/>
      <c r="UIS3" s="40"/>
      <c r="UIT3" s="40"/>
      <c r="UIU3" s="40"/>
      <c r="UIV3" s="40"/>
      <c r="UIW3" s="40"/>
      <c r="UIX3" s="40"/>
      <c r="UIY3" s="40"/>
      <c r="UIZ3" s="40"/>
      <c r="UJA3" s="40"/>
      <c r="UJB3" s="40"/>
      <c r="UJC3" s="40"/>
      <c r="UJD3" s="40"/>
      <c r="UJE3" s="40"/>
      <c r="UJF3" s="40"/>
      <c r="UJG3" s="40"/>
      <c r="UJH3" s="40"/>
      <c r="UJI3" s="40"/>
      <c r="UJJ3" s="40"/>
      <c r="UJK3" s="40"/>
      <c r="UJL3" s="40"/>
      <c r="UJM3" s="40"/>
      <c r="UJN3" s="40"/>
      <c r="UJO3" s="40"/>
      <c r="UJP3" s="40"/>
      <c r="UJQ3" s="40"/>
      <c r="UJR3" s="40"/>
      <c r="UJS3" s="40"/>
      <c r="UJT3" s="40"/>
      <c r="UJU3" s="40"/>
      <c r="UJV3" s="40"/>
      <c r="UJW3" s="40"/>
      <c r="UJX3" s="40"/>
      <c r="UJY3" s="40"/>
      <c r="UJZ3" s="40"/>
      <c r="UKA3" s="40"/>
      <c r="UKB3" s="40"/>
      <c r="UKC3" s="40"/>
      <c r="UKD3" s="40"/>
      <c r="UKE3" s="40"/>
      <c r="UKF3" s="40"/>
      <c r="UKG3" s="40"/>
      <c r="UKH3" s="40"/>
      <c r="UKI3" s="40"/>
      <c r="UKJ3" s="40"/>
      <c r="UKK3" s="40"/>
      <c r="UKL3" s="40"/>
      <c r="UKM3" s="40"/>
      <c r="UKN3" s="40"/>
      <c r="UKO3" s="40"/>
      <c r="UKP3" s="40"/>
      <c r="UKQ3" s="40"/>
      <c r="UKR3" s="40"/>
      <c r="UKS3" s="40"/>
      <c r="UKT3" s="40"/>
      <c r="UKU3" s="40"/>
      <c r="UKV3" s="40"/>
      <c r="UKW3" s="40"/>
      <c r="UKX3" s="40"/>
      <c r="UKY3" s="40"/>
      <c r="UKZ3" s="40"/>
      <c r="ULA3" s="40"/>
      <c r="ULB3" s="40"/>
      <c r="ULC3" s="40"/>
      <c r="ULD3" s="40"/>
      <c r="ULE3" s="40"/>
      <c r="ULF3" s="40"/>
      <c r="ULG3" s="40"/>
      <c r="ULH3" s="40"/>
      <c r="ULI3" s="40"/>
      <c r="ULJ3" s="40"/>
      <c r="ULK3" s="40"/>
      <c r="ULL3" s="40"/>
      <c r="ULM3" s="40"/>
      <c r="ULN3" s="40"/>
      <c r="ULO3" s="40"/>
      <c r="ULP3" s="40"/>
      <c r="ULQ3" s="40"/>
      <c r="ULR3" s="40"/>
      <c r="ULS3" s="40"/>
      <c r="ULT3" s="40"/>
      <c r="ULU3" s="40"/>
      <c r="ULV3" s="40"/>
      <c r="ULW3" s="40"/>
      <c r="ULX3" s="40"/>
      <c r="ULY3" s="40"/>
      <c r="ULZ3" s="40"/>
      <c r="UMA3" s="40"/>
      <c r="UMB3" s="40"/>
      <c r="UMC3" s="40"/>
      <c r="UMD3" s="40"/>
      <c r="UME3" s="40"/>
      <c r="UMF3" s="40"/>
      <c r="UMG3" s="40"/>
      <c r="UMH3" s="40"/>
      <c r="UMI3" s="40"/>
      <c r="UMJ3" s="40"/>
      <c r="UMK3" s="40"/>
      <c r="UML3" s="40"/>
      <c r="UMM3" s="40"/>
      <c r="UMN3" s="40"/>
      <c r="UMO3" s="40"/>
      <c r="UMP3" s="40"/>
      <c r="UMQ3" s="40"/>
      <c r="UMR3" s="40"/>
      <c r="UMS3" s="40"/>
      <c r="UMT3" s="40"/>
      <c r="UMU3" s="40"/>
      <c r="UMV3" s="40"/>
      <c r="UMW3" s="40"/>
      <c r="UMX3" s="40"/>
      <c r="UMY3" s="40"/>
      <c r="UMZ3" s="40"/>
      <c r="UNA3" s="40"/>
      <c r="UNB3" s="40"/>
      <c r="UNC3" s="40"/>
      <c r="UND3" s="40"/>
      <c r="UNE3" s="40"/>
      <c r="UNF3" s="40"/>
      <c r="UNG3" s="40"/>
      <c r="UNH3" s="40"/>
      <c r="UNI3" s="40"/>
      <c r="UNJ3" s="40"/>
      <c r="UNK3" s="40"/>
      <c r="UNL3" s="40"/>
      <c r="UNM3" s="40"/>
      <c r="UNN3" s="40"/>
      <c r="UNO3" s="40"/>
      <c r="UNP3" s="40"/>
      <c r="UNQ3" s="40"/>
      <c r="UNR3" s="40"/>
      <c r="UNS3" s="40"/>
      <c r="UNT3" s="40"/>
      <c r="UNU3" s="40"/>
      <c r="UNV3" s="40"/>
      <c r="UNW3" s="40"/>
      <c r="UNX3" s="40"/>
      <c r="UNY3" s="40"/>
      <c r="UNZ3" s="40"/>
      <c r="UOA3" s="40"/>
      <c r="UOB3" s="40"/>
      <c r="UOC3" s="40"/>
      <c r="UOD3" s="40"/>
      <c r="UOE3" s="40"/>
      <c r="UOF3" s="40"/>
      <c r="UOG3" s="40"/>
      <c r="UOH3" s="40"/>
      <c r="UOI3" s="40"/>
      <c r="UOJ3" s="40"/>
      <c r="UOK3" s="40"/>
      <c r="UOL3" s="40"/>
      <c r="UOM3" s="40"/>
      <c r="UON3" s="40"/>
      <c r="UOO3" s="40"/>
      <c r="UOP3" s="40"/>
      <c r="UOQ3" s="40"/>
      <c r="UOR3" s="40"/>
      <c r="UOS3" s="40"/>
      <c r="UOT3" s="40"/>
      <c r="UOU3" s="40"/>
      <c r="UOV3" s="40"/>
      <c r="UOW3" s="40"/>
      <c r="UOX3" s="40"/>
      <c r="UOY3" s="40"/>
      <c r="UOZ3" s="40"/>
      <c r="UPA3" s="40"/>
      <c r="UPB3" s="40"/>
      <c r="UPC3" s="40"/>
      <c r="UPD3" s="40"/>
      <c r="UPE3" s="40"/>
      <c r="UPF3" s="40"/>
      <c r="UPG3" s="40"/>
      <c r="UPH3" s="40"/>
      <c r="UPI3" s="40"/>
      <c r="UPJ3" s="40"/>
      <c r="UPK3" s="40"/>
      <c r="UPL3" s="40"/>
      <c r="UPM3" s="40"/>
      <c r="UPN3" s="40"/>
      <c r="UPO3" s="40"/>
      <c r="UPP3" s="40"/>
      <c r="UPQ3" s="40"/>
      <c r="UPR3" s="40"/>
      <c r="UPS3" s="40"/>
      <c r="UPT3" s="40"/>
      <c r="UPU3" s="40"/>
      <c r="UPV3" s="40"/>
      <c r="UPW3" s="40"/>
      <c r="UPX3" s="40"/>
      <c r="UPY3" s="40"/>
      <c r="UPZ3" s="40"/>
      <c r="UQA3" s="40"/>
      <c r="UQB3" s="40"/>
      <c r="UQC3" s="40"/>
      <c r="UQD3" s="40"/>
      <c r="UQE3" s="40"/>
      <c r="UQF3" s="40"/>
      <c r="UQG3" s="40"/>
      <c r="UQH3" s="40"/>
      <c r="UQI3" s="40"/>
      <c r="UQJ3" s="40"/>
      <c r="UQK3" s="40"/>
      <c r="UQL3" s="40"/>
      <c r="UQM3" s="40"/>
      <c r="UQN3" s="40"/>
      <c r="UQO3" s="40"/>
      <c r="UQP3" s="40"/>
      <c r="UQQ3" s="40"/>
      <c r="UQR3" s="40"/>
      <c r="UQS3" s="40"/>
      <c r="UQT3" s="40"/>
      <c r="UQU3" s="40"/>
      <c r="UQV3" s="40"/>
      <c r="UQW3" s="40"/>
      <c r="UQX3" s="40"/>
      <c r="UQY3" s="40"/>
      <c r="UQZ3" s="40"/>
      <c r="URA3" s="40"/>
      <c r="URB3" s="40"/>
      <c r="URC3" s="40"/>
      <c r="URD3" s="40"/>
      <c r="URE3" s="40"/>
      <c r="URF3" s="40"/>
      <c r="URG3" s="40"/>
      <c r="URH3" s="40"/>
      <c r="URI3" s="40"/>
      <c r="URJ3" s="40"/>
      <c r="URK3" s="40"/>
      <c r="URL3" s="40"/>
      <c r="URM3" s="40"/>
      <c r="URN3" s="40"/>
      <c r="URO3" s="40"/>
      <c r="URP3" s="40"/>
      <c r="URQ3" s="40"/>
      <c r="URR3" s="40"/>
      <c r="URS3" s="40"/>
      <c r="URT3" s="40"/>
      <c r="URU3" s="40"/>
      <c r="URV3" s="40"/>
      <c r="URW3" s="40"/>
      <c r="URX3" s="40"/>
      <c r="URY3" s="40"/>
      <c r="URZ3" s="40"/>
      <c r="USA3" s="40"/>
      <c r="USB3" s="40"/>
      <c r="USC3" s="40"/>
      <c r="USD3" s="40"/>
      <c r="USE3" s="40"/>
      <c r="USF3" s="40"/>
      <c r="USG3" s="40"/>
      <c r="USH3" s="40"/>
      <c r="USI3" s="40"/>
      <c r="USJ3" s="40"/>
      <c r="USK3" s="40"/>
      <c r="USL3" s="40"/>
      <c r="USM3" s="40"/>
      <c r="USN3" s="40"/>
      <c r="USO3" s="40"/>
      <c r="USP3" s="40"/>
      <c r="USQ3" s="40"/>
      <c r="USR3" s="40"/>
      <c r="USS3" s="40"/>
      <c r="UST3" s="40"/>
      <c r="USU3" s="40"/>
      <c r="USV3" s="40"/>
      <c r="USW3" s="40"/>
      <c r="USX3" s="40"/>
      <c r="USY3" s="40"/>
      <c r="USZ3" s="40"/>
      <c r="UTA3" s="40"/>
      <c r="UTB3" s="40"/>
      <c r="UTC3" s="40"/>
      <c r="UTD3" s="40"/>
      <c r="UTE3" s="40"/>
      <c r="UTF3" s="40"/>
      <c r="UTG3" s="40"/>
      <c r="UTH3" s="40"/>
      <c r="UTI3" s="40"/>
      <c r="UTJ3" s="40"/>
      <c r="UTK3" s="40"/>
      <c r="UTL3" s="40"/>
      <c r="UTM3" s="40"/>
      <c r="UTN3" s="40"/>
      <c r="UTO3" s="40"/>
      <c r="UTP3" s="40"/>
      <c r="UTQ3" s="40"/>
      <c r="UTR3" s="40"/>
      <c r="UTS3" s="40"/>
      <c r="UTT3" s="40"/>
      <c r="UTU3" s="40"/>
      <c r="UTV3" s="40"/>
      <c r="UTW3" s="40"/>
      <c r="UTX3" s="40"/>
      <c r="UTY3" s="40"/>
      <c r="UTZ3" s="40"/>
      <c r="UUA3" s="40"/>
      <c r="UUB3" s="40"/>
      <c r="UUC3" s="40"/>
      <c r="UUD3" s="40"/>
      <c r="UUE3" s="40"/>
      <c r="UUF3" s="40"/>
      <c r="UUG3" s="40"/>
      <c r="UUH3" s="40"/>
      <c r="UUI3" s="40"/>
      <c r="UUJ3" s="40"/>
      <c r="UUK3" s="40"/>
      <c r="UUL3" s="40"/>
      <c r="UUM3" s="40"/>
      <c r="UUN3" s="40"/>
      <c r="UUO3" s="40"/>
      <c r="UUP3" s="40"/>
      <c r="UUQ3" s="40"/>
      <c r="UUR3" s="40"/>
      <c r="UUS3" s="40"/>
      <c r="UUT3" s="40"/>
      <c r="UUU3" s="40"/>
      <c r="UUV3" s="40"/>
      <c r="UUW3" s="40"/>
      <c r="UUX3" s="40"/>
      <c r="UUY3" s="40"/>
      <c r="UUZ3" s="40"/>
      <c r="UVA3" s="40"/>
      <c r="UVB3" s="40"/>
      <c r="UVC3" s="40"/>
      <c r="UVD3" s="40"/>
      <c r="UVE3" s="40"/>
      <c r="UVF3" s="40"/>
      <c r="UVG3" s="40"/>
      <c r="UVH3" s="40"/>
      <c r="UVI3" s="40"/>
      <c r="UVJ3" s="40"/>
      <c r="UVK3" s="40"/>
      <c r="UVL3" s="40"/>
      <c r="UVM3" s="40"/>
      <c r="UVN3" s="40"/>
      <c r="UVO3" s="40"/>
      <c r="UVP3" s="40"/>
      <c r="UVQ3" s="40"/>
      <c r="UVR3" s="40"/>
      <c r="UVS3" s="40"/>
      <c r="UVT3" s="40"/>
      <c r="UVU3" s="40"/>
      <c r="UVV3" s="40"/>
      <c r="UVW3" s="40"/>
      <c r="UVX3" s="40"/>
      <c r="UVY3" s="40"/>
      <c r="UVZ3" s="40"/>
      <c r="UWA3" s="40"/>
      <c r="UWB3" s="40"/>
      <c r="UWC3" s="40"/>
      <c r="UWD3" s="40"/>
      <c r="UWE3" s="40"/>
      <c r="UWF3" s="40"/>
      <c r="UWG3" s="40"/>
      <c r="UWH3" s="40"/>
      <c r="UWI3" s="40"/>
      <c r="UWJ3" s="40"/>
      <c r="UWK3" s="40"/>
      <c r="UWL3" s="40"/>
      <c r="UWM3" s="40"/>
      <c r="UWN3" s="40"/>
      <c r="UWO3" s="40"/>
      <c r="UWP3" s="40"/>
      <c r="UWQ3" s="40"/>
      <c r="UWR3" s="40"/>
      <c r="UWS3" s="40"/>
      <c r="UWT3" s="40"/>
      <c r="UWU3" s="40"/>
      <c r="UWV3" s="40"/>
      <c r="UWW3" s="40"/>
      <c r="UWX3" s="40"/>
      <c r="UWY3" s="40"/>
      <c r="UWZ3" s="40"/>
      <c r="UXA3" s="40"/>
      <c r="UXB3" s="40"/>
      <c r="UXC3" s="40"/>
      <c r="UXD3" s="40"/>
      <c r="UXE3" s="40"/>
      <c r="UXF3" s="40"/>
      <c r="UXG3" s="40"/>
      <c r="UXH3" s="40"/>
      <c r="UXI3" s="40"/>
      <c r="UXJ3" s="40"/>
      <c r="UXK3" s="40"/>
      <c r="UXL3" s="40"/>
      <c r="UXM3" s="40"/>
      <c r="UXN3" s="40"/>
      <c r="UXO3" s="40"/>
      <c r="UXP3" s="40"/>
      <c r="UXQ3" s="40"/>
      <c r="UXR3" s="40"/>
      <c r="UXS3" s="40"/>
      <c r="UXT3" s="40"/>
      <c r="UXU3" s="40"/>
      <c r="UXV3" s="40"/>
      <c r="UXW3" s="40"/>
      <c r="UXX3" s="40"/>
      <c r="UXY3" s="40"/>
      <c r="UXZ3" s="40"/>
      <c r="UYA3" s="40"/>
      <c r="UYB3" s="40"/>
      <c r="UYC3" s="40"/>
      <c r="UYD3" s="40"/>
      <c r="UYE3" s="40"/>
      <c r="UYF3" s="40"/>
      <c r="UYG3" s="40"/>
      <c r="UYH3" s="40"/>
      <c r="UYI3" s="40"/>
      <c r="UYJ3" s="40"/>
      <c r="UYK3" s="40"/>
      <c r="UYL3" s="40"/>
      <c r="UYM3" s="40"/>
      <c r="UYN3" s="40"/>
      <c r="UYO3" s="40"/>
      <c r="UYP3" s="40"/>
      <c r="UYQ3" s="40"/>
      <c r="UYR3" s="40"/>
      <c r="UYS3" s="40"/>
      <c r="UYT3" s="40"/>
      <c r="UYU3" s="40"/>
      <c r="UYV3" s="40"/>
      <c r="UYW3" s="40"/>
      <c r="UYX3" s="40"/>
      <c r="UYY3" s="40"/>
      <c r="UYZ3" s="40"/>
      <c r="UZA3" s="40"/>
      <c r="UZB3" s="40"/>
      <c r="UZC3" s="40"/>
      <c r="UZD3" s="40"/>
      <c r="UZE3" s="40"/>
      <c r="UZF3" s="40"/>
      <c r="UZG3" s="40"/>
      <c r="UZH3" s="40"/>
      <c r="UZI3" s="40"/>
      <c r="UZJ3" s="40"/>
      <c r="UZK3" s="40"/>
      <c r="UZL3" s="40"/>
      <c r="UZM3" s="40"/>
      <c r="UZN3" s="40"/>
      <c r="UZO3" s="40"/>
      <c r="UZP3" s="40"/>
      <c r="UZQ3" s="40"/>
      <c r="UZR3" s="40"/>
      <c r="UZS3" s="40"/>
      <c r="UZT3" s="40"/>
      <c r="UZU3" s="40"/>
      <c r="UZV3" s="40"/>
      <c r="UZW3" s="40"/>
      <c r="UZX3" s="40"/>
      <c r="UZY3" s="40"/>
      <c r="UZZ3" s="40"/>
      <c r="VAA3" s="40"/>
      <c r="VAB3" s="40"/>
      <c r="VAC3" s="40"/>
      <c r="VAD3" s="40"/>
      <c r="VAE3" s="40"/>
      <c r="VAF3" s="40"/>
      <c r="VAG3" s="40"/>
      <c r="VAH3" s="40"/>
      <c r="VAI3" s="40"/>
      <c r="VAJ3" s="40"/>
      <c r="VAK3" s="40"/>
      <c r="VAL3" s="40"/>
      <c r="VAM3" s="40"/>
      <c r="VAN3" s="40"/>
      <c r="VAO3" s="40"/>
      <c r="VAP3" s="40"/>
      <c r="VAQ3" s="40"/>
      <c r="VAR3" s="40"/>
      <c r="VAS3" s="40"/>
      <c r="VAT3" s="40"/>
      <c r="VAU3" s="40"/>
      <c r="VAV3" s="40"/>
      <c r="VAW3" s="40"/>
      <c r="VAX3" s="40"/>
      <c r="VAY3" s="40"/>
      <c r="VAZ3" s="40"/>
      <c r="VBA3" s="40"/>
      <c r="VBB3" s="40"/>
      <c r="VBC3" s="40"/>
      <c r="VBD3" s="40"/>
      <c r="VBE3" s="40"/>
      <c r="VBF3" s="40"/>
      <c r="VBG3" s="40"/>
      <c r="VBH3" s="40"/>
      <c r="VBI3" s="40"/>
      <c r="VBJ3" s="40"/>
      <c r="VBK3" s="40"/>
      <c r="VBL3" s="40"/>
      <c r="VBM3" s="40"/>
      <c r="VBN3" s="40"/>
      <c r="VBO3" s="40"/>
      <c r="VBP3" s="40"/>
      <c r="VBQ3" s="40"/>
      <c r="VBR3" s="40"/>
      <c r="VBS3" s="40"/>
      <c r="VBT3" s="40"/>
      <c r="VBU3" s="40"/>
      <c r="VBV3" s="40"/>
      <c r="VBW3" s="40"/>
      <c r="VBX3" s="40"/>
      <c r="VBY3" s="40"/>
      <c r="VBZ3" s="40"/>
      <c r="VCA3" s="40"/>
      <c r="VCB3" s="40"/>
      <c r="VCC3" s="40"/>
      <c r="VCD3" s="40"/>
      <c r="VCE3" s="40"/>
      <c r="VCF3" s="40"/>
      <c r="VCG3" s="40"/>
      <c r="VCH3" s="40"/>
      <c r="VCI3" s="40"/>
      <c r="VCJ3" s="40"/>
      <c r="VCK3" s="40"/>
      <c r="VCL3" s="40"/>
      <c r="VCM3" s="40"/>
      <c r="VCN3" s="40"/>
      <c r="VCO3" s="40"/>
      <c r="VCP3" s="40"/>
      <c r="VCQ3" s="40"/>
      <c r="VCR3" s="40"/>
      <c r="VCS3" s="40"/>
      <c r="VCT3" s="40"/>
      <c r="VCU3" s="40"/>
      <c r="VCV3" s="40"/>
      <c r="VCW3" s="40"/>
      <c r="VCX3" s="40"/>
      <c r="VCY3" s="40"/>
      <c r="VCZ3" s="40"/>
      <c r="VDA3" s="40"/>
      <c r="VDB3" s="40"/>
      <c r="VDC3" s="40"/>
      <c r="VDD3" s="40"/>
      <c r="VDE3" s="40"/>
      <c r="VDF3" s="40"/>
      <c r="VDG3" s="40"/>
      <c r="VDH3" s="40"/>
      <c r="VDI3" s="40"/>
      <c r="VDJ3" s="40"/>
      <c r="VDK3" s="40"/>
      <c r="VDL3" s="40"/>
      <c r="VDM3" s="40"/>
      <c r="VDN3" s="40"/>
      <c r="VDO3" s="40"/>
      <c r="VDP3" s="40"/>
      <c r="VDQ3" s="40"/>
      <c r="VDR3" s="40"/>
      <c r="VDS3" s="40"/>
      <c r="VDT3" s="40"/>
      <c r="VDU3" s="40"/>
      <c r="VDV3" s="40"/>
      <c r="VDW3" s="40"/>
      <c r="VDX3" s="40"/>
      <c r="VDY3" s="40"/>
      <c r="VDZ3" s="40"/>
      <c r="VEA3" s="40"/>
      <c r="VEB3" s="40"/>
      <c r="VEC3" s="40"/>
      <c r="VED3" s="40"/>
      <c r="VEE3" s="40"/>
      <c r="VEF3" s="40"/>
      <c r="VEG3" s="40"/>
      <c r="VEH3" s="40"/>
      <c r="VEI3" s="40"/>
      <c r="VEJ3" s="40"/>
      <c r="VEK3" s="40"/>
      <c r="VEL3" s="40"/>
      <c r="VEM3" s="40"/>
      <c r="VEN3" s="40"/>
      <c r="VEO3" s="40"/>
      <c r="VEP3" s="40"/>
      <c r="VEQ3" s="40"/>
      <c r="VER3" s="40"/>
      <c r="VES3" s="40"/>
      <c r="VET3" s="40"/>
      <c r="VEU3" s="40"/>
      <c r="VEV3" s="40"/>
      <c r="VEW3" s="40"/>
      <c r="VEX3" s="40"/>
      <c r="VEY3" s="40"/>
      <c r="VEZ3" s="40"/>
      <c r="VFA3" s="40"/>
      <c r="VFB3" s="40"/>
      <c r="VFC3" s="40"/>
      <c r="VFD3" s="40"/>
      <c r="VFE3" s="40"/>
      <c r="VFF3" s="40"/>
      <c r="VFG3" s="40"/>
      <c r="VFH3" s="40"/>
      <c r="VFI3" s="40"/>
      <c r="VFJ3" s="40"/>
      <c r="VFK3" s="40"/>
      <c r="VFL3" s="40"/>
      <c r="VFM3" s="40"/>
      <c r="VFN3" s="40"/>
      <c r="VFO3" s="40"/>
      <c r="VFP3" s="40"/>
      <c r="VFQ3" s="40"/>
      <c r="VFR3" s="40"/>
      <c r="VFS3" s="40"/>
      <c r="VFT3" s="40"/>
      <c r="VFU3" s="40"/>
      <c r="VFV3" s="40"/>
      <c r="VFW3" s="40"/>
      <c r="VFX3" s="40"/>
      <c r="VFY3" s="40"/>
      <c r="VFZ3" s="40"/>
      <c r="VGA3" s="40"/>
      <c r="VGB3" s="40"/>
      <c r="VGC3" s="40"/>
      <c r="VGD3" s="40"/>
      <c r="VGE3" s="40"/>
      <c r="VGF3" s="40"/>
      <c r="VGG3" s="40"/>
      <c r="VGH3" s="40"/>
      <c r="VGI3" s="40"/>
      <c r="VGJ3" s="40"/>
      <c r="VGK3" s="40"/>
      <c r="VGL3" s="40"/>
      <c r="VGM3" s="40"/>
      <c r="VGN3" s="40"/>
      <c r="VGO3" s="40"/>
      <c r="VGP3" s="40"/>
      <c r="VGQ3" s="40"/>
      <c r="VGR3" s="40"/>
      <c r="VGS3" s="40"/>
      <c r="VGT3" s="40"/>
      <c r="VGU3" s="40"/>
      <c r="VGV3" s="40"/>
      <c r="VGW3" s="40"/>
      <c r="VGX3" s="40"/>
      <c r="VGY3" s="40"/>
      <c r="VGZ3" s="40"/>
      <c r="VHA3" s="40"/>
      <c r="VHB3" s="40"/>
      <c r="VHC3" s="40"/>
      <c r="VHD3" s="40"/>
      <c r="VHE3" s="40"/>
      <c r="VHF3" s="40"/>
      <c r="VHG3" s="40"/>
      <c r="VHH3" s="40"/>
      <c r="VHI3" s="40"/>
      <c r="VHJ3" s="40"/>
      <c r="VHK3" s="40"/>
      <c r="VHL3" s="40"/>
      <c r="VHM3" s="40"/>
      <c r="VHN3" s="40"/>
      <c r="VHO3" s="40"/>
      <c r="VHP3" s="40"/>
      <c r="VHQ3" s="40"/>
      <c r="VHR3" s="40"/>
      <c r="VHS3" s="40"/>
      <c r="VHT3" s="40"/>
      <c r="VHU3" s="40"/>
      <c r="VHV3" s="40"/>
      <c r="VHW3" s="40"/>
      <c r="VHX3" s="40"/>
      <c r="VHY3" s="40"/>
      <c r="VHZ3" s="40"/>
      <c r="VIA3" s="40"/>
      <c r="VIB3" s="40"/>
      <c r="VIC3" s="40"/>
      <c r="VID3" s="40"/>
      <c r="VIE3" s="40"/>
      <c r="VIF3" s="40"/>
      <c r="VIG3" s="40"/>
      <c r="VIH3" s="40"/>
      <c r="VII3" s="40"/>
      <c r="VIJ3" s="40"/>
      <c r="VIK3" s="40"/>
      <c r="VIL3" s="40"/>
      <c r="VIM3" s="40"/>
      <c r="VIN3" s="40"/>
      <c r="VIO3" s="40"/>
      <c r="VIP3" s="40"/>
      <c r="VIQ3" s="40"/>
      <c r="VIR3" s="40"/>
      <c r="VIS3" s="40"/>
      <c r="VIT3" s="40"/>
      <c r="VIU3" s="40"/>
      <c r="VIV3" s="40"/>
      <c r="VIW3" s="40"/>
      <c r="VIX3" s="40"/>
      <c r="VIY3" s="40"/>
      <c r="VIZ3" s="40"/>
      <c r="VJA3" s="40"/>
      <c r="VJB3" s="40"/>
      <c r="VJC3" s="40"/>
      <c r="VJD3" s="40"/>
      <c r="VJE3" s="40"/>
      <c r="VJF3" s="40"/>
      <c r="VJG3" s="40"/>
      <c r="VJH3" s="40"/>
      <c r="VJI3" s="40"/>
      <c r="VJJ3" s="40"/>
      <c r="VJK3" s="40"/>
      <c r="VJL3" s="40"/>
      <c r="VJM3" s="40"/>
      <c r="VJN3" s="40"/>
      <c r="VJO3" s="40"/>
      <c r="VJP3" s="40"/>
      <c r="VJQ3" s="40"/>
      <c r="VJR3" s="40"/>
      <c r="VJS3" s="40"/>
      <c r="VJT3" s="40"/>
      <c r="VJU3" s="40"/>
      <c r="VJV3" s="40"/>
      <c r="VJW3" s="40"/>
      <c r="VJX3" s="40"/>
      <c r="VJY3" s="40"/>
      <c r="VJZ3" s="40"/>
      <c r="VKA3" s="40"/>
      <c r="VKB3" s="40"/>
      <c r="VKC3" s="40"/>
      <c r="VKD3" s="40"/>
      <c r="VKE3" s="40"/>
      <c r="VKF3" s="40"/>
      <c r="VKG3" s="40"/>
      <c r="VKH3" s="40"/>
      <c r="VKI3" s="40"/>
      <c r="VKJ3" s="40"/>
      <c r="VKK3" s="40"/>
      <c r="VKL3" s="40"/>
      <c r="VKM3" s="40"/>
      <c r="VKN3" s="40"/>
      <c r="VKO3" s="40"/>
      <c r="VKP3" s="40"/>
      <c r="VKQ3" s="40"/>
      <c r="VKR3" s="40"/>
      <c r="VKS3" s="40"/>
      <c r="VKT3" s="40"/>
      <c r="VKU3" s="40"/>
      <c r="VKV3" s="40"/>
      <c r="VKW3" s="40"/>
      <c r="VKX3" s="40"/>
      <c r="VKY3" s="40"/>
      <c r="VKZ3" s="40"/>
      <c r="VLA3" s="40"/>
      <c r="VLB3" s="40"/>
      <c r="VLC3" s="40"/>
      <c r="VLD3" s="40"/>
      <c r="VLE3" s="40"/>
      <c r="VLF3" s="40"/>
      <c r="VLG3" s="40"/>
      <c r="VLH3" s="40"/>
      <c r="VLI3" s="40"/>
      <c r="VLJ3" s="40"/>
      <c r="VLK3" s="40"/>
      <c r="VLL3" s="40"/>
      <c r="VLM3" s="40"/>
      <c r="VLN3" s="40"/>
      <c r="VLO3" s="40"/>
      <c r="VLP3" s="40"/>
      <c r="VLQ3" s="40"/>
      <c r="VLR3" s="40"/>
      <c r="VLS3" s="40"/>
      <c r="VLT3" s="40"/>
      <c r="VLU3" s="40"/>
      <c r="VLV3" s="40"/>
      <c r="VLW3" s="40"/>
      <c r="VLX3" s="40"/>
      <c r="VLY3" s="40"/>
      <c r="VLZ3" s="40"/>
      <c r="VMA3" s="40"/>
      <c r="VMB3" s="40"/>
      <c r="VMC3" s="40"/>
      <c r="VMD3" s="40"/>
      <c r="VME3" s="40"/>
      <c r="VMF3" s="40"/>
      <c r="VMG3" s="40"/>
      <c r="VMH3" s="40"/>
      <c r="VMI3" s="40"/>
      <c r="VMJ3" s="40"/>
      <c r="VMK3" s="40"/>
      <c r="VML3" s="40"/>
      <c r="VMM3" s="40"/>
      <c r="VMN3" s="40"/>
      <c r="VMO3" s="40"/>
      <c r="VMP3" s="40"/>
      <c r="VMQ3" s="40"/>
      <c r="VMR3" s="40"/>
      <c r="VMS3" s="40"/>
      <c r="VMT3" s="40"/>
      <c r="VMU3" s="40"/>
      <c r="VMV3" s="40"/>
      <c r="VMW3" s="40"/>
      <c r="VMX3" s="40"/>
      <c r="VMY3" s="40"/>
      <c r="VMZ3" s="40"/>
      <c r="VNA3" s="40"/>
      <c r="VNB3" s="40"/>
      <c r="VNC3" s="40"/>
      <c r="VND3" s="40"/>
      <c r="VNE3" s="40"/>
      <c r="VNF3" s="40"/>
      <c r="VNG3" s="40"/>
      <c r="VNH3" s="40"/>
      <c r="VNI3" s="40"/>
      <c r="VNJ3" s="40"/>
      <c r="VNK3" s="40"/>
      <c r="VNL3" s="40"/>
      <c r="VNM3" s="40"/>
      <c r="VNN3" s="40"/>
      <c r="VNO3" s="40"/>
      <c r="VNP3" s="40"/>
      <c r="VNQ3" s="40"/>
      <c r="VNR3" s="40"/>
      <c r="VNS3" s="40"/>
      <c r="VNT3" s="40"/>
      <c r="VNU3" s="40"/>
      <c r="VNV3" s="40"/>
      <c r="VNW3" s="40"/>
      <c r="VNX3" s="40"/>
      <c r="VNY3" s="40"/>
      <c r="VNZ3" s="40"/>
      <c r="VOA3" s="40"/>
      <c r="VOB3" s="40"/>
      <c r="VOC3" s="40"/>
      <c r="VOD3" s="40"/>
      <c r="VOE3" s="40"/>
      <c r="VOF3" s="40"/>
      <c r="VOG3" s="40"/>
      <c r="VOH3" s="40"/>
      <c r="VOI3" s="40"/>
      <c r="VOJ3" s="40"/>
      <c r="VOK3" s="40"/>
      <c r="VOL3" s="40"/>
      <c r="VOM3" s="40"/>
      <c r="VON3" s="40"/>
      <c r="VOO3" s="40"/>
      <c r="VOP3" s="40"/>
      <c r="VOQ3" s="40"/>
      <c r="VOR3" s="40"/>
      <c r="VOS3" s="40"/>
      <c r="VOT3" s="40"/>
      <c r="VOU3" s="40"/>
      <c r="VOV3" s="40"/>
      <c r="VOW3" s="40"/>
      <c r="VOX3" s="40"/>
      <c r="VOY3" s="40"/>
      <c r="VOZ3" s="40"/>
      <c r="VPA3" s="40"/>
      <c r="VPB3" s="40"/>
      <c r="VPC3" s="40"/>
      <c r="VPD3" s="40"/>
      <c r="VPE3" s="40"/>
      <c r="VPF3" s="40"/>
      <c r="VPG3" s="40"/>
      <c r="VPH3" s="40"/>
      <c r="VPI3" s="40"/>
      <c r="VPJ3" s="40"/>
      <c r="VPK3" s="40"/>
      <c r="VPL3" s="40"/>
      <c r="VPM3" s="40"/>
      <c r="VPN3" s="40"/>
      <c r="VPO3" s="40"/>
      <c r="VPP3" s="40"/>
      <c r="VPQ3" s="40"/>
      <c r="VPR3" s="40"/>
      <c r="VPS3" s="40"/>
      <c r="VPT3" s="40"/>
      <c r="VPU3" s="40"/>
      <c r="VPV3" s="40"/>
      <c r="VPW3" s="40"/>
      <c r="VPX3" s="40"/>
      <c r="VPY3" s="40"/>
      <c r="VPZ3" s="40"/>
      <c r="VQA3" s="40"/>
      <c r="VQB3" s="40"/>
      <c r="VQC3" s="40"/>
      <c r="VQD3" s="40"/>
      <c r="VQE3" s="40"/>
      <c r="VQF3" s="40"/>
      <c r="VQG3" s="40"/>
      <c r="VQH3" s="40"/>
      <c r="VQI3" s="40"/>
      <c r="VQJ3" s="40"/>
      <c r="VQK3" s="40"/>
      <c r="VQL3" s="40"/>
      <c r="VQM3" s="40"/>
      <c r="VQN3" s="40"/>
      <c r="VQO3" s="40"/>
      <c r="VQP3" s="40"/>
      <c r="VQQ3" s="40"/>
      <c r="VQR3" s="40"/>
      <c r="VQS3" s="40"/>
      <c r="VQT3" s="40"/>
      <c r="VQU3" s="40"/>
      <c r="VQV3" s="40"/>
      <c r="VQW3" s="40"/>
      <c r="VQX3" s="40"/>
      <c r="VQY3" s="40"/>
      <c r="VQZ3" s="40"/>
      <c r="VRA3" s="40"/>
      <c r="VRB3" s="40"/>
      <c r="VRC3" s="40"/>
      <c r="VRD3" s="40"/>
      <c r="VRE3" s="40"/>
      <c r="VRF3" s="40"/>
      <c r="VRG3" s="40"/>
      <c r="VRH3" s="40"/>
      <c r="VRI3" s="40"/>
      <c r="VRJ3" s="40"/>
      <c r="VRK3" s="40"/>
      <c r="VRL3" s="40"/>
      <c r="VRM3" s="40"/>
      <c r="VRN3" s="40"/>
      <c r="VRO3" s="40"/>
      <c r="VRP3" s="40"/>
      <c r="VRQ3" s="40"/>
      <c r="VRR3" s="40"/>
      <c r="VRS3" s="40"/>
      <c r="VRT3" s="40"/>
      <c r="VRU3" s="40"/>
      <c r="VRV3" s="40"/>
      <c r="VRW3" s="40"/>
      <c r="VRX3" s="40"/>
      <c r="VRY3" s="40"/>
      <c r="VRZ3" s="40"/>
      <c r="VSA3" s="40"/>
      <c r="VSB3" s="40"/>
      <c r="VSC3" s="40"/>
      <c r="VSD3" s="40"/>
      <c r="VSE3" s="40"/>
      <c r="VSF3" s="40"/>
      <c r="VSG3" s="40"/>
      <c r="VSH3" s="40"/>
      <c r="VSI3" s="40"/>
      <c r="VSJ3" s="40"/>
      <c r="VSK3" s="40"/>
      <c r="VSL3" s="40"/>
      <c r="VSM3" s="40"/>
      <c r="VSN3" s="40"/>
      <c r="VSO3" s="40"/>
      <c r="VSP3" s="40"/>
      <c r="VSQ3" s="40"/>
      <c r="VSR3" s="40"/>
      <c r="VSS3" s="40"/>
      <c r="VST3" s="40"/>
      <c r="VSU3" s="40"/>
      <c r="VSV3" s="40"/>
      <c r="VSW3" s="40"/>
      <c r="VSX3" s="40"/>
      <c r="VSY3" s="40"/>
      <c r="VSZ3" s="40"/>
      <c r="VTA3" s="40"/>
      <c r="VTB3" s="40"/>
      <c r="VTC3" s="40"/>
      <c r="VTD3" s="40"/>
      <c r="VTE3" s="40"/>
      <c r="VTF3" s="40"/>
      <c r="VTG3" s="40"/>
      <c r="VTH3" s="40"/>
      <c r="VTI3" s="40"/>
      <c r="VTJ3" s="40"/>
      <c r="VTK3" s="40"/>
      <c r="VTL3" s="40"/>
      <c r="VTM3" s="40"/>
      <c r="VTN3" s="40"/>
      <c r="VTO3" s="40"/>
      <c r="VTP3" s="40"/>
      <c r="VTQ3" s="40"/>
      <c r="VTR3" s="40"/>
      <c r="VTS3" s="40"/>
      <c r="VTT3" s="40"/>
      <c r="VTU3" s="40"/>
      <c r="VTV3" s="40"/>
      <c r="VTW3" s="40"/>
      <c r="VTX3" s="40"/>
      <c r="VTY3" s="40"/>
      <c r="VTZ3" s="40"/>
      <c r="VUA3" s="40"/>
      <c r="VUB3" s="40"/>
      <c r="VUC3" s="40"/>
      <c r="VUD3" s="40"/>
      <c r="VUE3" s="40"/>
      <c r="VUF3" s="40"/>
      <c r="VUG3" s="40"/>
      <c r="VUH3" s="40"/>
      <c r="VUI3" s="40"/>
      <c r="VUJ3" s="40"/>
      <c r="VUK3" s="40"/>
      <c r="VUL3" s="40"/>
      <c r="VUM3" s="40"/>
      <c r="VUN3" s="40"/>
      <c r="VUO3" s="40"/>
      <c r="VUP3" s="40"/>
      <c r="VUQ3" s="40"/>
      <c r="VUR3" s="40"/>
      <c r="VUS3" s="40"/>
      <c r="VUT3" s="40"/>
      <c r="VUU3" s="40"/>
      <c r="VUV3" s="40"/>
      <c r="VUW3" s="40"/>
      <c r="VUX3" s="40"/>
      <c r="VUY3" s="40"/>
      <c r="VUZ3" s="40"/>
      <c r="VVA3" s="40"/>
      <c r="VVB3" s="40"/>
      <c r="VVC3" s="40"/>
      <c r="VVD3" s="40"/>
      <c r="VVE3" s="40"/>
      <c r="VVF3" s="40"/>
      <c r="VVG3" s="40"/>
      <c r="VVH3" s="40"/>
      <c r="VVI3" s="40"/>
      <c r="VVJ3" s="40"/>
      <c r="VVK3" s="40"/>
      <c r="VVL3" s="40"/>
      <c r="VVM3" s="40"/>
      <c r="VVN3" s="40"/>
      <c r="VVO3" s="40"/>
      <c r="VVP3" s="40"/>
      <c r="VVQ3" s="40"/>
      <c r="VVR3" s="40"/>
      <c r="VVS3" s="40"/>
      <c r="VVT3" s="40"/>
      <c r="VVU3" s="40"/>
      <c r="VVV3" s="40"/>
      <c r="VVW3" s="40"/>
      <c r="VVX3" s="40"/>
      <c r="VVY3" s="40"/>
      <c r="VVZ3" s="40"/>
      <c r="VWA3" s="40"/>
      <c r="VWB3" s="40"/>
      <c r="VWC3" s="40"/>
      <c r="VWD3" s="40"/>
      <c r="VWE3" s="40"/>
      <c r="VWF3" s="40"/>
      <c r="VWG3" s="40"/>
      <c r="VWH3" s="40"/>
      <c r="VWI3" s="40"/>
      <c r="VWJ3" s="40"/>
      <c r="VWK3" s="40"/>
      <c r="VWL3" s="40"/>
      <c r="VWM3" s="40"/>
      <c r="VWN3" s="40"/>
      <c r="VWO3" s="40"/>
      <c r="VWP3" s="40"/>
      <c r="VWQ3" s="40"/>
      <c r="VWR3" s="40"/>
      <c r="VWS3" s="40"/>
      <c r="VWT3" s="40"/>
      <c r="VWU3" s="40"/>
      <c r="VWV3" s="40"/>
      <c r="VWW3" s="40"/>
      <c r="VWX3" s="40"/>
      <c r="VWY3" s="40"/>
      <c r="VWZ3" s="40"/>
      <c r="VXA3" s="40"/>
      <c r="VXB3" s="40"/>
      <c r="VXC3" s="40"/>
      <c r="VXD3" s="40"/>
      <c r="VXE3" s="40"/>
      <c r="VXF3" s="40"/>
      <c r="VXG3" s="40"/>
      <c r="VXH3" s="40"/>
      <c r="VXI3" s="40"/>
      <c r="VXJ3" s="40"/>
      <c r="VXK3" s="40"/>
      <c r="VXL3" s="40"/>
      <c r="VXM3" s="40"/>
      <c r="VXN3" s="40"/>
      <c r="VXO3" s="40"/>
      <c r="VXP3" s="40"/>
      <c r="VXQ3" s="40"/>
      <c r="VXR3" s="40"/>
      <c r="VXS3" s="40"/>
      <c r="VXT3" s="40"/>
      <c r="VXU3" s="40"/>
      <c r="VXV3" s="40"/>
      <c r="VXW3" s="40"/>
      <c r="VXX3" s="40"/>
      <c r="VXY3" s="40"/>
      <c r="VXZ3" s="40"/>
      <c r="VYA3" s="40"/>
      <c r="VYB3" s="40"/>
      <c r="VYC3" s="40"/>
      <c r="VYD3" s="40"/>
      <c r="VYE3" s="40"/>
      <c r="VYF3" s="40"/>
      <c r="VYG3" s="40"/>
      <c r="VYH3" s="40"/>
      <c r="VYI3" s="40"/>
      <c r="VYJ3" s="40"/>
      <c r="VYK3" s="40"/>
      <c r="VYL3" s="40"/>
      <c r="VYM3" s="40"/>
      <c r="VYN3" s="40"/>
      <c r="VYO3" s="40"/>
      <c r="VYP3" s="40"/>
      <c r="VYQ3" s="40"/>
      <c r="VYR3" s="40"/>
      <c r="VYS3" s="40"/>
      <c r="VYT3" s="40"/>
      <c r="VYU3" s="40"/>
      <c r="VYV3" s="40"/>
      <c r="VYW3" s="40"/>
      <c r="VYX3" s="40"/>
      <c r="VYY3" s="40"/>
      <c r="VYZ3" s="40"/>
      <c r="VZA3" s="40"/>
      <c r="VZB3" s="40"/>
      <c r="VZC3" s="40"/>
      <c r="VZD3" s="40"/>
      <c r="VZE3" s="40"/>
      <c r="VZF3" s="40"/>
      <c r="VZG3" s="40"/>
      <c r="VZH3" s="40"/>
      <c r="VZI3" s="40"/>
      <c r="VZJ3" s="40"/>
      <c r="VZK3" s="40"/>
      <c r="VZL3" s="40"/>
      <c r="VZM3" s="40"/>
      <c r="VZN3" s="40"/>
      <c r="VZO3" s="40"/>
      <c r="VZP3" s="40"/>
      <c r="VZQ3" s="40"/>
      <c r="VZR3" s="40"/>
      <c r="VZS3" s="40"/>
      <c r="VZT3" s="40"/>
      <c r="VZU3" s="40"/>
      <c r="VZV3" s="40"/>
      <c r="VZW3" s="40"/>
      <c r="VZX3" s="40"/>
      <c r="VZY3" s="40"/>
      <c r="VZZ3" s="40"/>
      <c r="WAA3" s="40"/>
      <c r="WAB3" s="40"/>
      <c r="WAC3" s="40"/>
      <c r="WAD3" s="40"/>
      <c r="WAE3" s="40"/>
      <c r="WAF3" s="40"/>
      <c r="WAG3" s="40"/>
      <c r="WAH3" s="40"/>
      <c r="WAI3" s="40"/>
      <c r="WAJ3" s="40"/>
      <c r="WAK3" s="40"/>
      <c r="WAL3" s="40"/>
      <c r="WAM3" s="40"/>
      <c r="WAN3" s="40"/>
      <c r="WAO3" s="40"/>
      <c r="WAP3" s="40"/>
      <c r="WAQ3" s="40"/>
      <c r="WAR3" s="40"/>
      <c r="WAS3" s="40"/>
      <c r="WAT3" s="40"/>
      <c r="WAU3" s="40"/>
      <c r="WAV3" s="40"/>
      <c r="WAW3" s="40"/>
      <c r="WAX3" s="40"/>
      <c r="WAY3" s="40"/>
      <c r="WAZ3" s="40"/>
      <c r="WBA3" s="40"/>
      <c r="WBB3" s="40"/>
      <c r="WBC3" s="40"/>
      <c r="WBD3" s="40"/>
      <c r="WBE3" s="40"/>
      <c r="WBF3" s="40"/>
      <c r="WBG3" s="40"/>
      <c r="WBH3" s="40"/>
      <c r="WBI3" s="40"/>
      <c r="WBJ3" s="40"/>
      <c r="WBK3" s="40"/>
      <c r="WBL3" s="40"/>
      <c r="WBM3" s="40"/>
      <c r="WBN3" s="40"/>
      <c r="WBO3" s="40"/>
      <c r="WBP3" s="40"/>
      <c r="WBQ3" s="40"/>
      <c r="WBR3" s="40"/>
      <c r="WBS3" s="40"/>
      <c r="WBT3" s="40"/>
      <c r="WBU3" s="40"/>
      <c r="WBV3" s="40"/>
      <c r="WBW3" s="40"/>
      <c r="WBX3" s="40"/>
      <c r="WBY3" s="40"/>
      <c r="WBZ3" s="40"/>
      <c r="WCA3" s="40"/>
      <c r="WCB3" s="40"/>
      <c r="WCC3" s="40"/>
      <c r="WCD3" s="40"/>
      <c r="WCE3" s="40"/>
      <c r="WCF3" s="40"/>
      <c r="WCG3" s="40"/>
      <c r="WCH3" s="40"/>
      <c r="WCI3" s="40"/>
      <c r="WCJ3" s="40"/>
      <c r="WCK3" s="40"/>
      <c r="WCL3" s="40"/>
      <c r="WCM3" s="40"/>
      <c r="WCN3" s="40"/>
      <c r="WCO3" s="40"/>
      <c r="WCP3" s="40"/>
      <c r="WCQ3" s="40"/>
      <c r="WCR3" s="40"/>
      <c r="WCS3" s="40"/>
      <c r="WCT3" s="40"/>
      <c r="WCU3" s="40"/>
      <c r="WCV3" s="40"/>
      <c r="WCW3" s="40"/>
      <c r="WCX3" s="40"/>
      <c r="WCY3" s="40"/>
      <c r="WCZ3" s="40"/>
      <c r="WDA3" s="40"/>
      <c r="WDB3" s="40"/>
      <c r="WDC3" s="40"/>
      <c r="WDD3" s="40"/>
      <c r="WDE3" s="40"/>
      <c r="WDF3" s="40"/>
      <c r="WDG3" s="40"/>
      <c r="WDH3" s="40"/>
      <c r="WDI3" s="40"/>
      <c r="WDJ3" s="40"/>
      <c r="WDK3" s="40"/>
      <c r="WDL3" s="40"/>
      <c r="WDM3" s="40"/>
      <c r="WDN3" s="40"/>
      <c r="WDO3" s="40"/>
      <c r="WDP3" s="40"/>
      <c r="WDQ3" s="40"/>
      <c r="WDR3" s="40"/>
      <c r="WDS3" s="40"/>
      <c r="WDT3" s="40"/>
      <c r="WDU3" s="40"/>
      <c r="WDV3" s="40"/>
      <c r="WDW3" s="40"/>
      <c r="WDX3" s="40"/>
      <c r="WDY3" s="40"/>
      <c r="WDZ3" s="40"/>
      <c r="WEA3" s="40"/>
      <c r="WEB3" s="40"/>
      <c r="WEC3" s="40"/>
      <c r="WED3" s="40"/>
      <c r="WEE3" s="40"/>
      <c r="WEF3" s="40"/>
      <c r="WEG3" s="40"/>
      <c r="WEH3" s="40"/>
      <c r="WEI3" s="40"/>
      <c r="WEJ3" s="40"/>
      <c r="WEK3" s="40"/>
      <c r="WEL3" s="40"/>
      <c r="WEM3" s="40"/>
      <c r="WEN3" s="40"/>
      <c r="WEO3" s="40"/>
      <c r="WEP3" s="40"/>
      <c r="WEQ3" s="40"/>
      <c r="WER3" s="40"/>
      <c r="WES3" s="40"/>
      <c r="WET3" s="40"/>
      <c r="WEU3" s="40"/>
      <c r="WEV3" s="40"/>
      <c r="WEW3" s="40"/>
      <c r="WEX3" s="40"/>
      <c r="WEY3" s="40"/>
      <c r="WEZ3" s="40"/>
      <c r="WFA3" s="40"/>
      <c r="WFB3" s="40"/>
      <c r="WFC3" s="40"/>
      <c r="WFD3" s="40"/>
      <c r="WFE3" s="40"/>
      <c r="WFF3" s="40"/>
      <c r="WFG3" s="40"/>
      <c r="WFH3" s="40"/>
      <c r="WFI3" s="40"/>
      <c r="WFJ3" s="40"/>
      <c r="WFK3" s="40"/>
      <c r="WFL3" s="40"/>
      <c r="WFM3" s="40"/>
      <c r="WFN3" s="40"/>
      <c r="WFO3" s="40"/>
      <c r="WFP3" s="40"/>
      <c r="WFQ3" s="40"/>
      <c r="WFR3" s="40"/>
      <c r="WFS3" s="40"/>
      <c r="WFT3" s="40"/>
      <c r="WFU3" s="40"/>
      <c r="WFV3" s="40"/>
      <c r="WFW3" s="40"/>
      <c r="WFX3" s="40"/>
      <c r="WFY3" s="40"/>
      <c r="WFZ3" s="40"/>
      <c r="WGA3" s="40"/>
      <c r="WGB3" s="40"/>
      <c r="WGC3" s="40"/>
      <c r="WGD3" s="40"/>
      <c r="WGE3" s="40"/>
      <c r="WGF3" s="40"/>
      <c r="WGG3" s="40"/>
      <c r="WGH3" s="40"/>
      <c r="WGI3" s="40"/>
      <c r="WGJ3" s="40"/>
      <c r="WGK3" s="40"/>
      <c r="WGL3" s="40"/>
      <c r="WGM3" s="40"/>
      <c r="WGN3" s="40"/>
      <c r="WGO3" s="40"/>
      <c r="WGP3" s="40"/>
      <c r="WGQ3" s="40"/>
      <c r="WGR3" s="40"/>
      <c r="WGS3" s="40"/>
      <c r="WGT3" s="40"/>
      <c r="WGU3" s="40"/>
      <c r="WGV3" s="40"/>
      <c r="WGW3" s="40"/>
      <c r="WGX3" s="40"/>
      <c r="WGY3" s="40"/>
      <c r="WGZ3" s="40"/>
      <c r="WHA3" s="40"/>
      <c r="WHB3" s="40"/>
      <c r="WHC3" s="40"/>
      <c r="WHD3" s="40"/>
      <c r="WHE3" s="40"/>
      <c r="WHF3" s="40"/>
      <c r="WHG3" s="40"/>
      <c r="WHH3" s="40"/>
      <c r="WHI3" s="40"/>
      <c r="WHJ3" s="40"/>
      <c r="WHK3" s="40"/>
      <c r="WHL3" s="40"/>
      <c r="WHM3" s="40"/>
      <c r="WHN3" s="40"/>
      <c r="WHO3" s="40"/>
      <c r="WHP3" s="40"/>
      <c r="WHQ3" s="40"/>
      <c r="WHR3" s="40"/>
      <c r="WHS3" s="40"/>
      <c r="WHT3" s="40"/>
      <c r="WHU3" s="40"/>
      <c r="WHV3" s="40"/>
      <c r="WHW3" s="40"/>
      <c r="WHX3" s="40"/>
      <c r="WHY3" s="40"/>
      <c r="WHZ3" s="40"/>
      <c r="WIA3" s="40"/>
      <c r="WIB3" s="40"/>
      <c r="WIC3" s="40"/>
      <c r="WID3" s="40"/>
      <c r="WIE3" s="40"/>
      <c r="WIF3" s="40"/>
      <c r="WIG3" s="40"/>
      <c r="WIH3" s="40"/>
      <c r="WII3" s="40"/>
      <c r="WIJ3" s="40"/>
      <c r="WIK3" s="40"/>
      <c r="WIL3" s="40"/>
      <c r="WIM3" s="40"/>
      <c r="WIN3" s="40"/>
      <c r="WIO3" s="40"/>
      <c r="WIP3" s="40"/>
      <c r="WIQ3" s="40"/>
      <c r="WIR3" s="40"/>
      <c r="WIS3" s="40"/>
      <c r="WIT3" s="40"/>
      <c r="WIU3" s="40"/>
      <c r="WIV3" s="40"/>
      <c r="WIW3" s="40"/>
      <c r="WIX3" s="40"/>
      <c r="WIY3" s="40"/>
      <c r="WIZ3" s="40"/>
      <c r="WJA3" s="40"/>
      <c r="WJB3" s="40"/>
      <c r="WJC3" s="40"/>
      <c r="WJD3" s="40"/>
      <c r="WJE3" s="40"/>
      <c r="WJF3" s="40"/>
      <c r="WJG3" s="40"/>
      <c r="WJH3" s="40"/>
      <c r="WJI3" s="40"/>
      <c r="WJJ3" s="40"/>
      <c r="WJK3" s="40"/>
      <c r="WJL3" s="40"/>
      <c r="WJM3" s="40"/>
      <c r="WJN3" s="40"/>
      <c r="WJO3" s="40"/>
      <c r="WJP3" s="40"/>
      <c r="WJQ3" s="40"/>
      <c r="WJR3" s="40"/>
      <c r="WJS3" s="40"/>
      <c r="WJT3" s="40"/>
      <c r="WJU3" s="40"/>
      <c r="WJV3" s="40"/>
      <c r="WJW3" s="40"/>
      <c r="WJX3" s="40"/>
      <c r="WJY3" s="40"/>
      <c r="WJZ3" s="40"/>
      <c r="WKA3" s="40"/>
      <c r="WKB3" s="40"/>
      <c r="WKC3" s="40"/>
      <c r="WKD3" s="40"/>
      <c r="WKE3" s="40"/>
      <c r="WKF3" s="40"/>
      <c r="WKG3" s="40"/>
      <c r="WKH3" s="40"/>
      <c r="WKI3" s="40"/>
      <c r="WKJ3" s="40"/>
      <c r="WKK3" s="40"/>
      <c r="WKL3" s="40"/>
      <c r="WKM3" s="40"/>
      <c r="WKN3" s="40"/>
      <c r="WKO3" s="40"/>
      <c r="WKP3" s="40"/>
      <c r="WKQ3" s="40"/>
      <c r="WKR3" s="40"/>
      <c r="WKS3" s="40"/>
      <c r="WKT3" s="40"/>
      <c r="WKU3" s="40"/>
      <c r="WKV3" s="40"/>
      <c r="WKW3" s="40"/>
      <c r="WKX3" s="40"/>
      <c r="WKY3" s="40"/>
      <c r="WKZ3" s="40"/>
      <c r="WLA3" s="40"/>
      <c r="WLB3" s="40"/>
      <c r="WLC3" s="40"/>
      <c r="WLD3" s="40"/>
      <c r="WLE3" s="40"/>
      <c r="WLF3" s="40"/>
      <c r="WLG3" s="40"/>
      <c r="WLH3" s="40"/>
      <c r="WLI3" s="40"/>
      <c r="WLJ3" s="40"/>
      <c r="WLK3" s="40"/>
      <c r="WLL3" s="40"/>
      <c r="WLM3" s="40"/>
      <c r="WLN3" s="40"/>
      <c r="WLO3" s="40"/>
      <c r="WLP3" s="40"/>
      <c r="WLQ3" s="40"/>
      <c r="WLR3" s="40"/>
      <c r="WLS3" s="40"/>
      <c r="WLT3" s="40"/>
      <c r="WLU3" s="40"/>
      <c r="WLV3" s="40"/>
      <c r="WLW3" s="40"/>
      <c r="WLX3" s="40"/>
      <c r="WLY3" s="40"/>
      <c r="WLZ3" s="40"/>
      <c r="WMA3" s="40"/>
      <c r="WMB3" s="40"/>
      <c r="WMC3" s="40"/>
      <c r="WMD3" s="40"/>
      <c r="WME3" s="40"/>
      <c r="WMF3" s="40"/>
      <c r="WMG3" s="40"/>
      <c r="WMH3" s="40"/>
      <c r="WMI3" s="40"/>
      <c r="WMJ3" s="40"/>
      <c r="WMK3" s="40"/>
      <c r="WML3" s="40"/>
      <c r="WMM3" s="40"/>
      <c r="WMN3" s="40"/>
      <c r="WMO3" s="40"/>
      <c r="WMP3" s="40"/>
      <c r="WMQ3" s="40"/>
      <c r="WMR3" s="40"/>
      <c r="WMS3" s="40"/>
      <c r="WMT3" s="40"/>
      <c r="WMU3" s="40"/>
      <c r="WMV3" s="40"/>
      <c r="WMW3" s="40"/>
      <c r="WMX3" s="40"/>
      <c r="WMY3" s="40"/>
      <c r="WMZ3" s="40"/>
      <c r="WNA3" s="40"/>
      <c r="WNB3" s="40"/>
      <c r="WNC3" s="40"/>
      <c r="WND3" s="40"/>
      <c r="WNE3" s="40"/>
      <c r="WNF3" s="40"/>
      <c r="WNG3" s="40"/>
      <c r="WNH3" s="40"/>
      <c r="WNI3" s="40"/>
      <c r="WNJ3" s="40"/>
      <c r="WNK3" s="40"/>
      <c r="WNL3" s="40"/>
      <c r="WNM3" s="40"/>
      <c r="WNN3" s="40"/>
      <c r="WNO3" s="40"/>
      <c r="WNP3" s="40"/>
      <c r="WNQ3" s="40"/>
      <c r="WNR3" s="40"/>
      <c r="WNS3" s="40"/>
      <c r="WNT3" s="40"/>
      <c r="WNU3" s="40"/>
      <c r="WNV3" s="40"/>
      <c r="WNW3" s="40"/>
      <c r="WNX3" s="40"/>
      <c r="WNY3" s="40"/>
      <c r="WNZ3" s="40"/>
      <c r="WOA3" s="40"/>
      <c r="WOB3" s="40"/>
      <c r="WOC3" s="40"/>
      <c r="WOD3" s="40"/>
      <c r="WOE3" s="40"/>
      <c r="WOF3" s="40"/>
      <c r="WOG3" s="40"/>
      <c r="WOH3" s="40"/>
      <c r="WOI3" s="40"/>
      <c r="WOJ3" s="40"/>
      <c r="WOK3" s="40"/>
      <c r="WOL3" s="40"/>
      <c r="WOM3" s="40"/>
      <c r="WON3" s="40"/>
      <c r="WOO3" s="40"/>
      <c r="WOP3" s="40"/>
      <c r="WOQ3" s="40"/>
      <c r="WOR3" s="40"/>
      <c r="WOS3" s="40"/>
      <c r="WOT3" s="40"/>
      <c r="WOU3" s="40"/>
      <c r="WOV3" s="40"/>
      <c r="WOW3" s="40"/>
      <c r="WOX3" s="40"/>
      <c r="WOY3" s="40"/>
      <c r="WOZ3" s="40"/>
      <c r="WPA3" s="40"/>
      <c r="WPB3" s="40"/>
      <c r="WPC3" s="40"/>
      <c r="WPD3" s="40"/>
      <c r="WPE3" s="40"/>
      <c r="WPF3" s="40"/>
      <c r="WPG3" s="40"/>
      <c r="WPH3" s="40"/>
      <c r="WPI3" s="40"/>
      <c r="WPJ3" s="40"/>
      <c r="WPK3" s="40"/>
      <c r="WPL3" s="40"/>
      <c r="WPM3" s="40"/>
      <c r="WPN3" s="40"/>
      <c r="WPO3" s="40"/>
      <c r="WPP3" s="40"/>
      <c r="WPQ3" s="40"/>
      <c r="WPR3" s="40"/>
      <c r="WPS3" s="40"/>
      <c r="WPT3" s="40"/>
      <c r="WPU3" s="40"/>
      <c r="WPV3" s="40"/>
      <c r="WPW3" s="40"/>
      <c r="WPX3" s="40"/>
      <c r="WPY3" s="40"/>
      <c r="WPZ3" s="40"/>
      <c r="WQA3" s="40"/>
      <c r="WQB3" s="40"/>
      <c r="WQC3" s="40"/>
      <c r="WQD3" s="40"/>
      <c r="WQE3" s="40"/>
      <c r="WQF3" s="40"/>
      <c r="WQG3" s="40"/>
      <c r="WQH3" s="40"/>
      <c r="WQI3" s="40"/>
      <c r="WQJ3" s="40"/>
      <c r="WQK3" s="40"/>
      <c r="WQL3" s="40"/>
      <c r="WQM3" s="40"/>
      <c r="WQN3" s="40"/>
      <c r="WQO3" s="40"/>
      <c r="WQP3" s="40"/>
      <c r="WQQ3" s="40"/>
      <c r="WQR3" s="40"/>
      <c r="WQS3" s="40"/>
      <c r="WQT3" s="40"/>
      <c r="WQU3" s="40"/>
      <c r="WQV3" s="40"/>
      <c r="WQW3" s="40"/>
      <c r="WQX3" s="40"/>
      <c r="WQY3" s="40"/>
      <c r="WQZ3" s="40"/>
      <c r="WRA3" s="40"/>
      <c r="WRB3" s="40"/>
      <c r="WRC3" s="40"/>
      <c r="WRD3" s="40"/>
      <c r="WRE3" s="40"/>
      <c r="WRF3" s="40"/>
      <c r="WRG3" s="40"/>
      <c r="WRH3" s="40"/>
      <c r="WRI3" s="40"/>
      <c r="WRJ3" s="40"/>
      <c r="WRK3" s="40"/>
      <c r="WRL3" s="40"/>
      <c r="WRM3" s="40"/>
      <c r="WRN3" s="40"/>
      <c r="WRO3" s="40"/>
      <c r="WRP3" s="40"/>
      <c r="WRQ3" s="40"/>
      <c r="WRR3" s="40"/>
      <c r="WRS3" s="40"/>
      <c r="WRT3" s="40"/>
      <c r="WRU3" s="40"/>
      <c r="WRV3" s="40"/>
      <c r="WRW3" s="40"/>
      <c r="WRX3" s="40"/>
      <c r="WRY3" s="40"/>
      <c r="WRZ3" s="40"/>
      <c r="WSA3" s="40"/>
      <c r="WSB3" s="40"/>
      <c r="WSC3" s="40"/>
      <c r="WSD3" s="40"/>
      <c r="WSE3" s="40"/>
      <c r="WSF3" s="40"/>
      <c r="WSG3" s="40"/>
      <c r="WSH3" s="40"/>
      <c r="WSI3" s="40"/>
      <c r="WSJ3" s="40"/>
      <c r="WSK3" s="40"/>
      <c r="WSL3" s="40"/>
      <c r="WSM3" s="40"/>
      <c r="WSN3" s="40"/>
      <c r="WSO3" s="40"/>
      <c r="WSP3" s="40"/>
      <c r="WSQ3" s="40"/>
      <c r="WSR3" s="40"/>
      <c r="WSS3" s="40"/>
      <c r="WST3" s="40"/>
      <c r="WSU3" s="40"/>
      <c r="WSV3" s="40"/>
      <c r="WSW3" s="40"/>
      <c r="WSX3" s="40"/>
      <c r="WSY3" s="40"/>
      <c r="WSZ3" s="40"/>
      <c r="WTA3" s="40"/>
      <c r="WTB3" s="40"/>
      <c r="WTC3" s="40"/>
      <c r="WTD3" s="40"/>
      <c r="WTE3" s="40"/>
      <c r="WTF3" s="40"/>
      <c r="WTG3" s="40"/>
      <c r="WTH3" s="40"/>
      <c r="WTI3" s="40"/>
      <c r="WTJ3" s="40"/>
      <c r="WTK3" s="40"/>
      <c r="WTL3" s="40"/>
      <c r="WTM3" s="40"/>
      <c r="WTN3" s="40"/>
      <c r="WTO3" s="40"/>
      <c r="WTP3" s="40"/>
      <c r="WTQ3" s="40"/>
      <c r="WTR3" s="40"/>
      <c r="WTS3" s="40"/>
      <c r="WTT3" s="40"/>
      <c r="WTU3" s="40"/>
      <c r="WTV3" s="40"/>
      <c r="WTW3" s="40"/>
      <c r="WTX3" s="40"/>
      <c r="WTY3" s="40"/>
      <c r="WTZ3" s="40"/>
      <c r="WUA3" s="40"/>
      <c r="WUB3" s="40"/>
      <c r="WUC3" s="40"/>
      <c r="WUD3" s="40"/>
      <c r="WUE3" s="40"/>
      <c r="WUF3" s="40"/>
      <c r="WUG3" s="40"/>
      <c r="WUH3" s="40"/>
      <c r="WUI3" s="40"/>
      <c r="WUJ3" s="40"/>
      <c r="WUK3" s="40"/>
      <c r="WUL3" s="40"/>
      <c r="WUM3" s="40"/>
      <c r="WUN3" s="40"/>
      <c r="WUO3" s="40"/>
      <c r="WUP3" s="40"/>
      <c r="WUQ3" s="40"/>
      <c r="WUR3" s="40"/>
      <c r="WUS3" s="40"/>
      <c r="WUT3" s="40"/>
      <c r="WUU3" s="40"/>
      <c r="WUV3" s="40"/>
      <c r="WUW3" s="40"/>
      <c r="WUX3" s="40"/>
      <c r="WUY3" s="40"/>
      <c r="WUZ3" s="40"/>
      <c r="WVA3" s="40"/>
      <c r="WVB3" s="40"/>
      <c r="WVC3" s="40"/>
      <c r="WVD3" s="40"/>
      <c r="WVE3" s="40"/>
      <c r="WVF3" s="40"/>
      <c r="WVG3" s="40"/>
      <c r="WVH3" s="40"/>
      <c r="WVI3" s="40"/>
      <c r="WVJ3" s="40"/>
      <c r="WVK3" s="40"/>
      <c r="WVL3" s="40"/>
      <c r="WVM3" s="40"/>
      <c r="WVN3" s="40"/>
      <c r="WVO3" s="40"/>
      <c r="WVP3" s="40"/>
      <c r="WVQ3" s="40"/>
      <c r="WVR3" s="40"/>
      <c r="WVS3" s="40"/>
      <c r="WVT3" s="40"/>
      <c r="WVU3" s="40"/>
      <c r="WVV3" s="40"/>
      <c r="WVW3" s="40"/>
      <c r="WVX3" s="40"/>
      <c r="WVY3" s="40"/>
      <c r="WVZ3" s="40"/>
      <c r="WWA3" s="40"/>
      <c r="WWB3" s="40"/>
      <c r="WWC3" s="40"/>
      <c r="WWD3" s="40"/>
      <c r="WWE3" s="40"/>
      <c r="WWF3" s="40"/>
      <c r="WWG3" s="40"/>
      <c r="WWH3" s="40"/>
      <c r="WWI3" s="40"/>
      <c r="WWJ3" s="40"/>
      <c r="WWK3" s="40"/>
      <c r="WWL3" s="40"/>
      <c r="WWM3" s="40"/>
      <c r="WWN3" s="40"/>
      <c r="WWO3" s="40"/>
      <c r="WWP3" s="40"/>
      <c r="WWQ3" s="40"/>
      <c r="WWR3" s="40"/>
      <c r="WWS3" s="40"/>
      <c r="WWT3" s="40"/>
      <c r="WWU3" s="40"/>
      <c r="WWV3" s="40"/>
      <c r="WWW3" s="40"/>
      <c r="WWX3" s="40"/>
      <c r="WWY3" s="40"/>
      <c r="WWZ3" s="40"/>
      <c r="WXA3" s="40"/>
      <c r="WXB3" s="40"/>
      <c r="WXC3" s="40"/>
      <c r="WXD3" s="40"/>
      <c r="WXE3" s="40"/>
      <c r="WXF3" s="40"/>
      <c r="WXG3" s="40"/>
      <c r="WXH3" s="40"/>
      <c r="WXI3" s="40"/>
      <c r="WXJ3" s="40"/>
      <c r="WXK3" s="40"/>
      <c r="WXL3" s="40"/>
      <c r="WXM3" s="40"/>
      <c r="WXN3" s="40"/>
      <c r="WXO3" s="40"/>
      <c r="WXP3" s="40"/>
      <c r="WXQ3" s="40"/>
      <c r="WXR3" s="40"/>
      <c r="WXS3" s="40"/>
      <c r="WXT3" s="40"/>
      <c r="WXU3" s="40"/>
      <c r="WXV3" s="40"/>
      <c r="WXW3" s="40"/>
      <c r="WXX3" s="40"/>
      <c r="WXY3" s="40"/>
      <c r="WXZ3" s="40"/>
      <c r="WYA3" s="40"/>
      <c r="WYB3" s="40"/>
      <c r="WYC3" s="40"/>
      <c r="WYD3" s="40"/>
      <c r="WYE3" s="40"/>
      <c r="WYF3" s="40"/>
      <c r="WYG3" s="40"/>
      <c r="WYH3" s="40"/>
      <c r="WYI3" s="40"/>
      <c r="WYJ3" s="40"/>
      <c r="WYK3" s="40"/>
      <c r="WYL3" s="40"/>
      <c r="WYM3" s="40"/>
      <c r="WYN3" s="40"/>
      <c r="WYO3" s="40"/>
      <c r="WYP3" s="40"/>
      <c r="WYQ3" s="40"/>
      <c r="WYR3" s="40"/>
      <c r="WYS3" s="40"/>
      <c r="WYT3" s="40"/>
      <c r="WYU3" s="40"/>
      <c r="WYV3" s="40"/>
      <c r="WYW3" s="40"/>
      <c r="WYX3" s="40"/>
      <c r="WYY3" s="40"/>
      <c r="WYZ3" s="40"/>
      <c r="WZA3" s="40"/>
      <c r="WZB3" s="40"/>
      <c r="WZC3" s="40"/>
      <c r="WZD3" s="40"/>
      <c r="WZE3" s="40"/>
      <c r="WZF3" s="40"/>
      <c r="WZG3" s="40"/>
      <c r="WZH3" s="40"/>
      <c r="WZI3" s="40"/>
      <c r="WZJ3" s="40"/>
      <c r="WZK3" s="40"/>
      <c r="WZL3" s="40"/>
      <c r="WZM3" s="40"/>
      <c r="WZN3" s="40"/>
      <c r="WZO3" s="40"/>
      <c r="WZP3" s="40"/>
      <c r="WZQ3" s="40"/>
      <c r="WZR3" s="40"/>
      <c r="WZS3" s="40"/>
      <c r="WZT3" s="40"/>
      <c r="WZU3" s="40"/>
      <c r="WZV3" s="40"/>
      <c r="WZW3" s="40"/>
      <c r="WZX3" s="40"/>
      <c r="WZY3" s="40"/>
      <c r="WZZ3" s="40"/>
      <c r="XAA3" s="40"/>
      <c r="XAB3" s="40"/>
      <c r="XAC3" s="40"/>
      <c r="XAD3" s="40"/>
      <c r="XAE3" s="40"/>
      <c r="XAF3" s="40"/>
      <c r="XAG3" s="40"/>
      <c r="XAH3" s="40"/>
      <c r="XAI3" s="40"/>
      <c r="XAJ3" s="40"/>
      <c r="XAK3" s="40"/>
      <c r="XAL3" s="40"/>
      <c r="XAM3" s="40"/>
      <c r="XAN3" s="40"/>
      <c r="XAO3" s="40"/>
      <c r="XAP3" s="40"/>
      <c r="XAQ3" s="40"/>
      <c r="XAR3" s="40"/>
      <c r="XAS3" s="40"/>
      <c r="XAT3" s="40"/>
      <c r="XAU3" s="40"/>
      <c r="XAV3" s="40"/>
      <c r="XAW3" s="40"/>
      <c r="XAX3" s="40"/>
      <c r="XAY3" s="40"/>
      <c r="XAZ3" s="40"/>
      <c r="XBA3" s="40"/>
      <c r="XBB3" s="40"/>
      <c r="XBC3" s="40"/>
      <c r="XBD3" s="40"/>
      <c r="XBE3" s="40"/>
      <c r="XBF3" s="40"/>
      <c r="XBG3" s="40"/>
      <c r="XBH3" s="40"/>
      <c r="XBI3" s="40"/>
      <c r="XBJ3" s="40"/>
      <c r="XBK3" s="40"/>
      <c r="XBL3" s="40"/>
      <c r="XBM3" s="40"/>
      <c r="XBN3" s="40"/>
      <c r="XBO3" s="40"/>
      <c r="XBP3" s="40"/>
      <c r="XBQ3" s="40"/>
      <c r="XBR3" s="40"/>
      <c r="XBS3" s="40"/>
      <c r="XBT3" s="40"/>
      <c r="XBU3" s="40"/>
      <c r="XBV3" s="40"/>
      <c r="XBW3" s="40"/>
      <c r="XBX3" s="40"/>
      <c r="XBY3" s="40"/>
      <c r="XBZ3" s="40"/>
      <c r="XCA3" s="40"/>
      <c r="XCB3" s="40"/>
      <c r="XCC3" s="40"/>
      <c r="XCD3" s="40"/>
      <c r="XCE3" s="40"/>
      <c r="XCF3" s="40"/>
      <c r="XCG3" s="40"/>
      <c r="XCH3" s="40"/>
      <c r="XCI3" s="40"/>
      <c r="XCJ3" s="40"/>
      <c r="XCK3" s="40"/>
      <c r="XCL3" s="40"/>
      <c r="XCM3" s="40"/>
      <c r="XCN3" s="40"/>
      <c r="XCO3" s="40"/>
      <c r="XCP3" s="40"/>
      <c r="XCQ3" s="40"/>
      <c r="XCR3" s="40"/>
      <c r="XCS3" s="40"/>
      <c r="XCT3" s="40"/>
      <c r="XCU3" s="40"/>
      <c r="XCV3" s="40"/>
      <c r="XCW3" s="40"/>
      <c r="XCX3" s="40"/>
      <c r="XCY3" s="40"/>
      <c r="XCZ3" s="40"/>
      <c r="XDA3" s="40"/>
      <c r="XDB3" s="40"/>
      <c r="XDC3" s="40"/>
      <c r="XDD3" s="40"/>
      <c r="XDE3" s="40"/>
      <c r="XDF3" s="40"/>
      <c r="XDG3" s="40"/>
      <c r="XDH3" s="40"/>
      <c r="XDI3" s="40"/>
      <c r="XDJ3" s="40"/>
      <c r="XDK3" s="40"/>
      <c r="XDL3" s="40"/>
      <c r="XDM3" s="40"/>
      <c r="XDN3" s="40"/>
      <c r="XDO3" s="40"/>
      <c r="XDP3" s="40"/>
      <c r="XDQ3" s="40"/>
      <c r="XDR3" s="40"/>
      <c r="XDS3" s="40"/>
      <c r="XDT3" s="40"/>
      <c r="XDU3" s="40"/>
      <c r="XDV3" s="40"/>
      <c r="XDW3" s="40"/>
      <c r="XDX3" s="40"/>
      <c r="XDY3" s="40"/>
      <c r="XDZ3" s="40"/>
      <c r="XEA3" s="40"/>
      <c r="XEB3" s="40"/>
      <c r="XEC3" s="40"/>
      <c r="XED3" s="40"/>
      <c r="XEE3" s="40"/>
      <c r="XEF3" s="40"/>
      <c r="XEG3" s="40"/>
      <c r="XEH3" s="40"/>
      <c r="XEI3" s="40"/>
      <c r="XEJ3" s="40"/>
      <c r="XEK3" s="40"/>
      <c r="XEL3" s="40"/>
      <c r="XEM3" s="40"/>
      <c r="XEN3" s="40"/>
      <c r="XEO3" s="40"/>
      <c r="XEP3" s="40"/>
      <c r="XEQ3" s="40"/>
      <c r="XER3" s="40"/>
      <c r="XES3" s="40"/>
      <c r="XET3" s="40"/>
      <c r="XEU3" s="40"/>
      <c r="XEV3" s="40"/>
      <c r="XEW3" s="40"/>
      <c r="XEX3" s="40"/>
      <c r="XEY3" s="40"/>
      <c r="XEZ3" s="40"/>
      <c r="XFA3" s="40"/>
      <c r="XFB3" s="40"/>
      <c r="XFC3" s="40"/>
      <c r="XFD3" s="40"/>
    </row>
    <row r="4" spans="1:16384" ht="46.5" customHeight="1">
      <c r="B4" s="226" t="s">
        <v>341</v>
      </c>
      <c r="C4" s="227"/>
      <c r="D4" s="228"/>
      <c r="E4" s="228"/>
      <c r="F4" s="228"/>
      <c r="G4" s="228"/>
      <c r="H4" s="228"/>
      <c r="I4" s="228"/>
      <c r="J4" s="228"/>
      <c r="K4" s="228"/>
      <c r="L4" s="228"/>
      <c r="M4" s="228"/>
      <c r="N4" s="228"/>
      <c r="O4" s="228"/>
      <c r="P4" s="116"/>
      <c r="Q4" s="116"/>
    </row>
    <row r="5" spans="1:16384" ht="11.4" customHeight="1">
      <c r="B5" s="165"/>
      <c r="C5" s="165"/>
      <c r="D5" s="165"/>
      <c r="E5" s="165"/>
      <c r="F5" s="165"/>
      <c r="G5" s="165"/>
      <c r="H5" s="165"/>
      <c r="I5" s="165"/>
      <c r="J5" s="165"/>
      <c r="K5" s="165"/>
      <c r="L5" s="165"/>
      <c r="M5" s="165"/>
      <c r="N5" s="165"/>
      <c r="O5" s="165"/>
      <c r="P5" s="165"/>
      <c r="Q5" s="165"/>
    </row>
    <row r="6" spans="1:16384" s="119" customFormat="1" ht="27.6" customHeight="1">
      <c r="A6" s="162"/>
      <c r="B6" s="120"/>
      <c r="C6" s="121" t="s">
        <v>342</v>
      </c>
      <c r="D6" s="121" t="s">
        <v>343</v>
      </c>
      <c r="E6" s="121" t="s">
        <v>344</v>
      </c>
      <c r="F6" s="120" t="s">
        <v>345</v>
      </c>
    </row>
    <row r="7" spans="1:16384" s="119" customFormat="1" ht="13.8" customHeight="1">
      <c r="A7" s="162"/>
      <c r="B7" s="119" t="s">
        <v>346</v>
      </c>
      <c r="C7" s="33">
        <v>1600</v>
      </c>
      <c r="D7" s="122">
        <f ca="1">(COUNTIF(Total,"&lt; " &amp; C7)/1000)</f>
        <v>0.29499999999999998</v>
      </c>
      <c r="E7" s="198">
        <f>+Resumen!E84</f>
        <v>1500</v>
      </c>
      <c r="F7" s="199">
        <f>+C7-E7</f>
        <v>100</v>
      </c>
    </row>
    <row r="8" spans="1:16384" s="119" customFormat="1" ht="13.8" customHeight="1">
      <c r="A8" s="162"/>
      <c r="B8" s="119" t="s">
        <v>347</v>
      </c>
      <c r="C8" s="33">
        <v>2160</v>
      </c>
      <c r="D8" s="122">
        <f ca="1">(COUNTIF(Total,"&lt; " &amp; C8)/1000)</f>
        <v>0.90200000000000002</v>
      </c>
      <c r="E8" s="199">
        <f>+E7</f>
        <v>1500</v>
      </c>
      <c r="F8" s="199">
        <f>+C8-E8</f>
        <v>660</v>
      </c>
    </row>
    <row r="9" spans="1:16384" s="119" customFormat="1" ht="13.8" customHeight="1">
      <c r="A9" s="162"/>
      <c r="B9" s="119" t="s">
        <v>348</v>
      </c>
      <c r="C9" s="33">
        <v>2300</v>
      </c>
      <c r="D9" s="122">
        <f ca="1">(COUNTIF(Total,"&lt; " &amp; C9)/1000)</f>
        <v>0.96099999999999997</v>
      </c>
      <c r="E9" s="199">
        <f>+E8</f>
        <v>1500</v>
      </c>
      <c r="F9" s="199">
        <f>+C9-E9</f>
        <v>800</v>
      </c>
    </row>
    <row r="10" spans="1:16384" s="119" customFormat="1" ht="13.8" customHeight="1">
      <c r="A10" s="162"/>
      <c r="B10" s="119" t="s">
        <v>349</v>
      </c>
      <c r="C10" s="33">
        <v>2700</v>
      </c>
      <c r="D10" s="122">
        <f ca="1">(COUNTIF(Total,"&lt; " &amp; C10)/1000)</f>
        <v>0.999</v>
      </c>
      <c r="E10" s="199">
        <f>+E9</f>
        <v>1500</v>
      </c>
      <c r="F10" s="199">
        <f>+C10-E10</f>
        <v>1200</v>
      </c>
    </row>
    <row r="11" spans="1:16384">
      <c r="C11" s="166"/>
    </row>
    <row r="12" spans="1:16384" ht="15.6" customHeight="1">
      <c r="B12" s="226" t="s">
        <v>350</v>
      </c>
      <c r="C12" s="227"/>
      <c r="D12" s="228"/>
      <c r="E12" s="228"/>
      <c r="F12" s="228"/>
      <c r="G12" s="228"/>
      <c r="H12" s="228"/>
      <c r="I12" s="228"/>
      <c r="J12" s="228"/>
      <c r="K12" s="228"/>
      <c r="L12" s="228"/>
      <c r="M12" s="228"/>
      <c r="N12" s="228"/>
      <c r="O12" s="228"/>
      <c r="P12" s="228"/>
      <c r="Q12" s="228"/>
    </row>
    <row r="13" spans="1:16384" ht="15.6" customHeight="1">
      <c r="B13" s="165"/>
      <c r="C13" s="165"/>
      <c r="D13" s="165"/>
      <c r="E13" s="165"/>
      <c r="F13" s="165"/>
      <c r="G13" s="165"/>
      <c r="H13" s="165"/>
      <c r="I13" s="165"/>
      <c r="J13" s="165"/>
      <c r="K13" s="165"/>
      <c r="L13" s="165"/>
      <c r="M13" s="165"/>
      <c r="N13" s="165"/>
      <c r="O13" s="165"/>
      <c r="P13" s="165"/>
      <c r="Q13" s="165"/>
    </row>
    <row r="14" spans="1:16384" s="119" customFormat="1" ht="27.6" customHeight="1">
      <c r="A14" s="162"/>
      <c r="B14" s="123" t="s">
        <v>351</v>
      </c>
      <c r="C14" s="123" t="s">
        <v>6</v>
      </c>
      <c r="D14" s="123" t="s">
        <v>9</v>
      </c>
      <c r="E14" s="123" t="s">
        <v>12</v>
      </c>
      <c r="F14" s="123" t="s">
        <v>17</v>
      </c>
      <c r="G14" s="123" t="s">
        <v>19</v>
      </c>
      <c r="H14" s="123" t="s">
        <v>20</v>
      </c>
      <c r="I14" s="123" t="s">
        <v>6</v>
      </c>
      <c r="J14" s="123" t="s">
        <v>9</v>
      </c>
      <c r="K14" s="123" t="s">
        <v>12</v>
      </c>
      <c r="L14" s="123" t="s">
        <v>17</v>
      </c>
      <c r="M14" s="123" t="s">
        <v>19</v>
      </c>
      <c r="N14" s="123" t="s">
        <v>20</v>
      </c>
      <c r="O14" s="123" t="s">
        <v>36</v>
      </c>
    </row>
    <row r="15" spans="1:16384" s="119" customFormat="1" ht="13.8" customHeight="1">
      <c r="A15" s="162"/>
      <c r="B15" s="200">
        <v>1</v>
      </c>
      <c r="C15" s="201">
        <f ca="1">NORMINV(RAND(),Parametros!$F$7,(Parametros!$G$7-Parametros!$E$7)/3.29)</f>
        <v>-0.50415499961666166</v>
      </c>
      <c r="D15" s="201">
        <f ca="1">NORMINV(RAND(),Parametros!$F$8,(Parametros!$G$8-Parametros!$E$8)/3.29)</f>
        <v>1.9150179140916967</v>
      </c>
      <c r="E15" s="201">
        <f ca="1">NORMINV(RAND(),Parametros!$F$9,(Parametros!$G$9-Parametros!$E$9)/3.29)</f>
        <v>1.278506219258561</v>
      </c>
      <c r="F15" s="201">
        <f ca="1">NORMINV(RAND(),Parametros!$F$10,(Parametros!$G$10-Parametros!$E$10)/3.29)</f>
        <v>1.0230332909737441</v>
      </c>
      <c r="G15" s="201">
        <f ca="1">NORMINV(RAND(),Parametros!$F$11,(Parametros!$G$11-Parametros!$E$11)/3.29)</f>
        <v>1.0474305516183064</v>
      </c>
      <c r="H15" s="201">
        <v>1</v>
      </c>
      <c r="I15" s="201">
        <f ca="1">Resumen!$E$78*C15</f>
        <v>-132.59276489918201</v>
      </c>
      <c r="J15" s="201">
        <f ca="1">Resumen!$E$79*D15</f>
        <v>0</v>
      </c>
      <c r="K15" s="201">
        <f ca="1">Resumen!$E$80*E15</f>
        <v>0</v>
      </c>
      <c r="L15" s="201">
        <f ca="1">Resumen!$E$81*F15</f>
        <v>0</v>
      </c>
      <c r="M15" s="201">
        <f ca="1">Resumen!$E$82*G15</f>
        <v>0</v>
      </c>
      <c r="N15" s="201">
        <f>Resumen!$E$83*H15</f>
        <v>1237</v>
      </c>
      <c r="O15" s="201">
        <f t="shared" ref="O15:O78" ca="1" si="0">SUM(I15:N15)</f>
        <v>1104.4072351008181</v>
      </c>
    </row>
    <row r="16" spans="1:16384" s="119" customFormat="1" ht="13.8" customHeight="1">
      <c r="A16" s="162"/>
      <c r="B16" s="200">
        <v>2</v>
      </c>
      <c r="C16" s="201">
        <f ca="1">NORMINV(RAND(),Parametros!$F$7,(Parametros!$G$7-Parametros!$E$7)/3.29)</f>
        <v>0.51446952027716719</v>
      </c>
      <c r="D16" s="201">
        <f ca="1">NORMINV(RAND(),Parametros!$F$8,(Parametros!$G$8-Parametros!$E$8)/3.29)</f>
        <v>0.81788429259025586</v>
      </c>
      <c r="E16" s="201">
        <f ca="1">NORMINV(RAND(),Parametros!$F$9,(Parametros!$G$9-Parametros!$E$9)/3.29)</f>
        <v>1.0185966060661027</v>
      </c>
      <c r="F16" s="201">
        <f ca="1">NORMINV(RAND(),Parametros!$F$10,(Parametros!$G$10-Parametros!$E$10)/3.29)</f>
        <v>1.3106694434870487</v>
      </c>
      <c r="G16" s="201">
        <f ca="1">NORMINV(RAND(),Parametros!$F$11,(Parametros!$G$11-Parametros!$E$11)/3.29)</f>
        <v>1.0081342242486682</v>
      </c>
      <c r="H16" s="201">
        <v>1</v>
      </c>
      <c r="I16" s="201">
        <f ca="1">Resumen!$E$78*C16</f>
        <v>135.30548383289496</v>
      </c>
      <c r="J16" s="201">
        <f ca="1">Resumen!$E$79*D16</f>
        <v>0</v>
      </c>
      <c r="K16" s="201">
        <f ca="1">Resumen!$E$80*E16</f>
        <v>0</v>
      </c>
      <c r="L16" s="201">
        <f ca="1">Resumen!$E$81*F16</f>
        <v>0</v>
      </c>
      <c r="M16" s="201">
        <f ca="1">Resumen!$E$82*G16</f>
        <v>0</v>
      </c>
      <c r="N16" s="201">
        <f>Resumen!$E$83*H16</f>
        <v>1237</v>
      </c>
      <c r="O16" s="201">
        <f t="shared" ca="1" si="0"/>
        <v>1372.3054838328949</v>
      </c>
    </row>
    <row r="17" spans="1:15" s="119" customFormat="1" ht="13.8" customHeight="1">
      <c r="A17" s="162"/>
      <c r="B17" s="200">
        <v>3</v>
      </c>
      <c r="C17" s="201">
        <f ca="1">NORMINV(RAND(),Parametros!$F$7,(Parametros!$G$7-Parametros!$E$7)/3.29)</f>
        <v>2.7012752149459569</v>
      </c>
      <c r="D17" s="201">
        <f ca="1">NORMINV(RAND(),Parametros!$F$8,(Parametros!$G$8-Parametros!$E$8)/3.29)</f>
        <v>0.51702531449958367</v>
      </c>
      <c r="E17" s="201">
        <f ca="1">NORMINV(RAND(),Parametros!$F$9,(Parametros!$G$9-Parametros!$E$9)/3.29)</f>
        <v>1.3673363367299036</v>
      </c>
      <c r="F17" s="201">
        <f ca="1">NORMINV(RAND(),Parametros!$F$10,(Parametros!$G$10-Parametros!$E$10)/3.29)</f>
        <v>1.0561323664094875</v>
      </c>
      <c r="G17" s="201">
        <f ca="1">NORMINV(RAND(),Parametros!$F$11,(Parametros!$G$11-Parametros!$E$11)/3.29)</f>
        <v>0.96323425784862271</v>
      </c>
      <c r="H17" s="201">
        <v>1</v>
      </c>
      <c r="I17" s="201">
        <f ca="1">Resumen!$E$78*C17</f>
        <v>710.43538153078669</v>
      </c>
      <c r="J17" s="201">
        <f ca="1">Resumen!$E$79*D17</f>
        <v>0</v>
      </c>
      <c r="K17" s="201">
        <f ca="1">Resumen!$E$80*E17</f>
        <v>0</v>
      </c>
      <c r="L17" s="201">
        <f ca="1">Resumen!$E$81*F17</f>
        <v>0</v>
      </c>
      <c r="M17" s="201">
        <f ca="1">Resumen!$E$82*G17</f>
        <v>0</v>
      </c>
      <c r="N17" s="201">
        <f>Resumen!$E$83*H17</f>
        <v>1237</v>
      </c>
      <c r="O17" s="201">
        <f t="shared" ca="1" si="0"/>
        <v>1947.4353815307868</v>
      </c>
    </row>
    <row r="18" spans="1:15" s="119" customFormat="1" ht="13.8" customHeight="1">
      <c r="A18" s="162"/>
      <c r="B18" s="200">
        <v>4</v>
      </c>
      <c r="C18" s="201">
        <f ca="1">NORMINV(RAND(),Parametros!$F$7,(Parametros!$G$7-Parametros!$E$7)/3.29)</f>
        <v>0.3612677999108771</v>
      </c>
      <c r="D18" s="201">
        <f ca="1">NORMINV(RAND(),Parametros!$F$8,(Parametros!$G$8-Parametros!$E$8)/3.29)</f>
        <v>1.4319276728563295</v>
      </c>
      <c r="E18" s="201">
        <f ca="1">NORMINV(RAND(),Parametros!$F$9,(Parametros!$G$9-Parametros!$E$9)/3.29)</f>
        <v>1.3624102491149785</v>
      </c>
      <c r="F18" s="201">
        <f ca="1">NORMINV(RAND(),Parametros!$F$10,(Parametros!$G$10-Parametros!$E$10)/3.29)</f>
        <v>0.88638916429393522</v>
      </c>
      <c r="G18" s="201">
        <f ca="1">NORMINV(RAND(),Parametros!$F$11,(Parametros!$G$11-Parametros!$E$11)/3.29)</f>
        <v>0.98140878328219638</v>
      </c>
      <c r="H18" s="201">
        <v>1</v>
      </c>
      <c r="I18" s="201">
        <f ca="1">Resumen!$E$78*C18</f>
        <v>95.013431376560675</v>
      </c>
      <c r="J18" s="201">
        <f ca="1">Resumen!$E$79*D18</f>
        <v>0</v>
      </c>
      <c r="K18" s="201">
        <f ca="1">Resumen!$E$80*E18</f>
        <v>0</v>
      </c>
      <c r="L18" s="201">
        <f ca="1">Resumen!$E$81*F18</f>
        <v>0</v>
      </c>
      <c r="M18" s="201">
        <f ca="1">Resumen!$E$82*G18</f>
        <v>0</v>
      </c>
      <c r="N18" s="201">
        <f>Resumen!$E$83*H18</f>
        <v>1237</v>
      </c>
      <c r="O18" s="201">
        <f t="shared" ca="1" si="0"/>
        <v>1332.0134313765607</v>
      </c>
    </row>
    <row r="19" spans="1:15" s="119" customFormat="1" ht="13.8" customHeight="1">
      <c r="A19" s="162"/>
      <c r="B19" s="200">
        <v>5</v>
      </c>
      <c r="C19" s="201">
        <f ca="1">NORMINV(RAND(),Parametros!$F$7,(Parametros!$G$7-Parametros!$E$7)/3.29)</f>
        <v>0.80644337420309831</v>
      </c>
      <c r="D19" s="201">
        <f ca="1">NORMINV(RAND(),Parametros!$F$8,(Parametros!$G$8-Parametros!$E$8)/3.29)</f>
        <v>1.5548271390560124</v>
      </c>
      <c r="E19" s="201">
        <f ca="1">NORMINV(RAND(),Parametros!$F$9,(Parametros!$G$9-Parametros!$E$9)/3.29)</f>
        <v>1.1525157175366589</v>
      </c>
      <c r="F19" s="201">
        <f ca="1">NORMINV(RAND(),Parametros!$F$10,(Parametros!$G$10-Parametros!$E$10)/3.29)</f>
        <v>1.1913654724379965</v>
      </c>
      <c r="G19" s="201">
        <f ca="1">NORMINV(RAND(),Parametros!$F$11,(Parametros!$G$11-Parametros!$E$11)/3.29)</f>
        <v>0.97129385389165368</v>
      </c>
      <c r="H19" s="201">
        <v>1</v>
      </c>
      <c r="I19" s="201">
        <f ca="1">Resumen!$E$78*C19</f>
        <v>212.09460741541486</v>
      </c>
      <c r="J19" s="201">
        <f ca="1">Resumen!$E$79*D19</f>
        <v>0</v>
      </c>
      <c r="K19" s="201">
        <f ca="1">Resumen!$E$80*E19</f>
        <v>0</v>
      </c>
      <c r="L19" s="201">
        <f ca="1">Resumen!$E$81*F19</f>
        <v>0</v>
      </c>
      <c r="M19" s="201">
        <f ca="1">Resumen!$E$82*G19</f>
        <v>0</v>
      </c>
      <c r="N19" s="201">
        <f>Resumen!$E$83*H19</f>
        <v>1237</v>
      </c>
      <c r="O19" s="201">
        <f t="shared" ca="1" si="0"/>
        <v>1449.0946074154149</v>
      </c>
    </row>
    <row r="20" spans="1:15" s="119" customFormat="1" ht="13.8" customHeight="1">
      <c r="A20" s="162"/>
      <c r="B20" s="200">
        <v>6</v>
      </c>
      <c r="C20" s="201">
        <f ca="1">NORMINV(RAND(),Parametros!$F$7,(Parametros!$G$7-Parametros!$E$7)/3.29)</f>
        <v>2.4519400734100083</v>
      </c>
      <c r="D20" s="201">
        <f ca="1">NORMINV(RAND(),Parametros!$F$8,(Parametros!$G$8-Parametros!$E$8)/3.29)</f>
        <v>1.647122516482268</v>
      </c>
      <c r="E20" s="201">
        <f ca="1">NORMINV(RAND(),Parametros!$F$9,(Parametros!$G$9-Parametros!$E$9)/3.29)</f>
        <v>0.79210783470721013</v>
      </c>
      <c r="F20" s="201">
        <f ca="1">NORMINV(RAND(),Parametros!$F$10,(Parametros!$G$10-Parametros!$E$10)/3.29)</f>
        <v>1.1704846974306473</v>
      </c>
      <c r="G20" s="201">
        <f ca="1">NORMINV(RAND(),Parametros!$F$11,(Parametros!$G$11-Parametros!$E$11)/3.29)</f>
        <v>1.0422415383192731</v>
      </c>
      <c r="H20" s="201">
        <v>1</v>
      </c>
      <c r="I20" s="201">
        <f ca="1">Resumen!$E$78*C20</f>
        <v>644.86023930683223</v>
      </c>
      <c r="J20" s="201">
        <f ca="1">Resumen!$E$79*D20</f>
        <v>0</v>
      </c>
      <c r="K20" s="201">
        <f ca="1">Resumen!$E$80*E20</f>
        <v>0</v>
      </c>
      <c r="L20" s="201">
        <f ca="1">Resumen!$E$81*F20</f>
        <v>0</v>
      </c>
      <c r="M20" s="201">
        <f ca="1">Resumen!$E$82*G20</f>
        <v>0</v>
      </c>
      <c r="N20" s="201">
        <f>Resumen!$E$83*H20</f>
        <v>1237</v>
      </c>
      <c r="O20" s="201">
        <f t="shared" ca="1" si="0"/>
        <v>1881.8602393068322</v>
      </c>
    </row>
    <row r="21" spans="1:15" s="119" customFormat="1" ht="13.8" customHeight="1">
      <c r="A21" s="162"/>
      <c r="B21" s="200">
        <v>7</v>
      </c>
      <c r="C21" s="201">
        <f ca="1">NORMINV(RAND(),Parametros!$F$7,(Parametros!$G$7-Parametros!$E$7)/3.29)</f>
        <v>1.9573492481430375</v>
      </c>
      <c r="D21" s="201">
        <f ca="1">NORMINV(RAND(),Parametros!$F$8,(Parametros!$G$8-Parametros!$E$8)/3.29)</f>
        <v>1.9348527557115025</v>
      </c>
      <c r="E21" s="201">
        <f ca="1">NORMINV(RAND(),Parametros!$F$9,(Parametros!$G$9-Parametros!$E$9)/3.29)</f>
        <v>0.92231381665767909</v>
      </c>
      <c r="F21" s="201">
        <f ca="1">NORMINV(RAND(),Parametros!$F$10,(Parametros!$G$10-Parametros!$E$10)/3.29)</f>
        <v>1.0800501929503941</v>
      </c>
      <c r="G21" s="201">
        <f ca="1">NORMINV(RAND(),Parametros!$F$11,(Parametros!$G$11-Parametros!$E$11)/3.29)</f>
        <v>1.0390686653942787</v>
      </c>
      <c r="H21" s="201">
        <v>1</v>
      </c>
      <c r="I21" s="201">
        <f ca="1">Resumen!$E$78*C21</f>
        <v>514.78285226161881</v>
      </c>
      <c r="J21" s="201">
        <f ca="1">Resumen!$E$79*D21</f>
        <v>0</v>
      </c>
      <c r="K21" s="201">
        <f ca="1">Resumen!$E$80*E21</f>
        <v>0</v>
      </c>
      <c r="L21" s="201">
        <f ca="1">Resumen!$E$81*F21</f>
        <v>0</v>
      </c>
      <c r="M21" s="201">
        <f ca="1">Resumen!$E$82*G21</f>
        <v>0</v>
      </c>
      <c r="N21" s="201">
        <f>Resumen!$E$83*H21</f>
        <v>1237</v>
      </c>
      <c r="O21" s="201">
        <f t="shared" ca="1" si="0"/>
        <v>1751.7828522616187</v>
      </c>
    </row>
    <row r="22" spans="1:15" s="119" customFormat="1" ht="13.8" customHeight="1">
      <c r="A22" s="162"/>
      <c r="B22" s="200">
        <v>8</v>
      </c>
      <c r="C22" s="201">
        <f ca="1">NORMINV(RAND(),Parametros!$F$7,(Parametros!$G$7-Parametros!$E$7)/3.29)</f>
        <v>1.6767124494870727</v>
      </c>
      <c r="D22" s="201">
        <f ca="1">NORMINV(RAND(),Parametros!$F$8,(Parametros!$G$8-Parametros!$E$8)/3.29)</f>
        <v>2.1454701482729508</v>
      </c>
      <c r="E22" s="201">
        <f ca="1">NORMINV(RAND(),Parametros!$F$9,(Parametros!$G$9-Parametros!$E$9)/3.29)</f>
        <v>0.84710492668390991</v>
      </c>
      <c r="F22" s="201">
        <f ca="1">NORMINV(RAND(),Parametros!$F$10,(Parametros!$G$10-Parametros!$E$10)/3.29)</f>
        <v>1.1631266342883377</v>
      </c>
      <c r="G22" s="201">
        <f ca="1">NORMINV(RAND(),Parametros!$F$11,(Parametros!$G$11-Parametros!$E$11)/3.29)</f>
        <v>1.0027484073599766</v>
      </c>
      <c r="H22" s="201">
        <v>1</v>
      </c>
      <c r="I22" s="201">
        <f ca="1">Resumen!$E$78*C22</f>
        <v>440.97537421510009</v>
      </c>
      <c r="J22" s="201">
        <f ca="1">Resumen!$E$79*D22</f>
        <v>0</v>
      </c>
      <c r="K22" s="201">
        <f ca="1">Resumen!$E$80*E22</f>
        <v>0</v>
      </c>
      <c r="L22" s="201">
        <f ca="1">Resumen!$E$81*F22</f>
        <v>0</v>
      </c>
      <c r="M22" s="201">
        <f ca="1">Resumen!$E$82*G22</f>
        <v>0</v>
      </c>
      <c r="N22" s="201">
        <f>Resumen!$E$83*H22</f>
        <v>1237</v>
      </c>
      <c r="O22" s="201">
        <f t="shared" ca="1" si="0"/>
        <v>1677.9753742151001</v>
      </c>
    </row>
    <row r="23" spans="1:15" s="119" customFormat="1" ht="13.8" customHeight="1">
      <c r="A23" s="162"/>
      <c r="B23" s="200">
        <v>9</v>
      </c>
      <c r="C23" s="201">
        <f ca="1">NORMINV(RAND(),Parametros!$F$7,(Parametros!$G$7-Parametros!$E$7)/3.29)</f>
        <v>2.9941588738237686</v>
      </c>
      <c r="D23" s="201">
        <f ca="1">NORMINV(RAND(),Parametros!$F$8,(Parametros!$G$8-Parametros!$E$8)/3.29)</f>
        <v>1.525976841466119</v>
      </c>
      <c r="E23" s="201">
        <f ca="1">NORMINV(RAND(),Parametros!$F$9,(Parametros!$G$9-Parametros!$E$9)/3.29)</f>
        <v>0.70603480007777186</v>
      </c>
      <c r="F23" s="201">
        <f ca="1">NORMINV(RAND(),Parametros!$F$10,(Parametros!$G$10-Parametros!$E$10)/3.29)</f>
        <v>0.83908239712626864</v>
      </c>
      <c r="G23" s="201">
        <f ca="1">NORMINV(RAND(),Parametros!$F$11,(Parametros!$G$11-Parametros!$E$11)/3.29)</f>
        <v>0.92340111194177754</v>
      </c>
      <c r="H23" s="201">
        <v>1</v>
      </c>
      <c r="I23" s="201">
        <f ca="1">Resumen!$E$78*C23</f>
        <v>787.46378381565114</v>
      </c>
      <c r="J23" s="201">
        <f ca="1">Resumen!$E$79*D23</f>
        <v>0</v>
      </c>
      <c r="K23" s="201">
        <f ca="1">Resumen!$E$80*E23</f>
        <v>0</v>
      </c>
      <c r="L23" s="201">
        <f ca="1">Resumen!$E$81*F23</f>
        <v>0</v>
      </c>
      <c r="M23" s="201">
        <f ca="1">Resumen!$E$82*G23</f>
        <v>0</v>
      </c>
      <c r="N23" s="201">
        <f>Resumen!$E$83*H23</f>
        <v>1237</v>
      </c>
      <c r="O23" s="201">
        <f t="shared" ca="1" si="0"/>
        <v>2024.4637838156511</v>
      </c>
    </row>
    <row r="24" spans="1:15" s="119" customFormat="1" ht="13.8" customHeight="1">
      <c r="A24" s="162"/>
      <c r="B24" s="200">
        <v>10</v>
      </c>
      <c r="C24" s="201">
        <f ca="1">NORMINV(RAND(),Parametros!$F$7,(Parametros!$G$7-Parametros!$E$7)/3.29)</f>
        <v>2.3909434443443023</v>
      </c>
      <c r="D24" s="201">
        <f ca="1">NORMINV(RAND(),Parametros!$F$8,(Parametros!$G$8-Parametros!$E$8)/3.29)</f>
        <v>1.9718929433471284</v>
      </c>
      <c r="E24" s="201">
        <f ca="1">NORMINV(RAND(),Parametros!$F$9,(Parametros!$G$9-Parametros!$E$9)/3.29)</f>
        <v>0.98883601131239596</v>
      </c>
      <c r="F24" s="201">
        <f ca="1">NORMINV(RAND(),Parametros!$F$10,(Parametros!$G$10-Parametros!$E$10)/3.29)</f>
        <v>1.0171732530209512</v>
      </c>
      <c r="G24" s="201">
        <f ca="1">NORMINV(RAND(),Parametros!$F$11,(Parametros!$G$11-Parametros!$E$11)/3.29)</f>
        <v>1.0033358924817894</v>
      </c>
      <c r="H24" s="201">
        <v>1</v>
      </c>
      <c r="I24" s="201">
        <f ca="1">Resumen!$E$78*C24</f>
        <v>628.81812586255148</v>
      </c>
      <c r="J24" s="201">
        <f ca="1">Resumen!$E$79*D24</f>
        <v>0</v>
      </c>
      <c r="K24" s="201">
        <f ca="1">Resumen!$E$80*E24</f>
        <v>0</v>
      </c>
      <c r="L24" s="201">
        <f ca="1">Resumen!$E$81*F24</f>
        <v>0</v>
      </c>
      <c r="M24" s="201">
        <f ca="1">Resumen!$E$82*G24</f>
        <v>0</v>
      </c>
      <c r="N24" s="201">
        <f>Resumen!$E$83*H24</f>
        <v>1237</v>
      </c>
      <c r="O24" s="201">
        <f t="shared" ca="1" si="0"/>
        <v>1865.8181258625514</v>
      </c>
    </row>
    <row r="25" spans="1:15" s="119" customFormat="1" ht="13.8" customHeight="1">
      <c r="A25" s="162"/>
      <c r="B25" s="200">
        <v>11</v>
      </c>
      <c r="C25" s="201">
        <f ca="1">NORMINV(RAND(),Parametros!$F$7,(Parametros!$G$7-Parametros!$E$7)/3.29)</f>
        <v>3.9609062583959895</v>
      </c>
      <c r="D25" s="201">
        <f ca="1">NORMINV(RAND(),Parametros!$F$8,(Parametros!$G$8-Parametros!$E$8)/3.29)</f>
        <v>1.1507576402910629</v>
      </c>
      <c r="E25" s="201">
        <f ca="1">NORMINV(RAND(),Parametros!$F$9,(Parametros!$G$9-Parametros!$E$9)/3.29)</f>
        <v>0.80245115719622784</v>
      </c>
      <c r="F25" s="201">
        <f ca="1">NORMINV(RAND(),Parametros!$F$10,(Parametros!$G$10-Parametros!$E$10)/3.29)</f>
        <v>0.88967230414735088</v>
      </c>
      <c r="G25" s="201">
        <f ca="1">NORMINV(RAND(),Parametros!$F$11,(Parametros!$G$11-Parametros!$E$11)/3.29)</f>
        <v>1.0046485633027742</v>
      </c>
      <c r="H25" s="201">
        <v>1</v>
      </c>
      <c r="I25" s="201">
        <f ca="1">Resumen!$E$78*C25</f>
        <v>1041.7183459581452</v>
      </c>
      <c r="J25" s="201">
        <f ca="1">Resumen!$E$79*D25</f>
        <v>0</v>
      </c>
      <c r="K25" s="201">
        <f ca="1">Resumen!$E$80*E25</f>
        <v>0</v>
      </c>
      <c r="L25" s="201">
        <f ca="1">Resumen!$E$81*F25</f>
        <v>0</v>
      </c>
      <c r="M25" s="201">
        <f ca="1">Resumen!$E$82*G25</f>
        <v>0</v>
      </c>
      <c r="N25" s="201">
        <f>Resumen!$E$83*H25</f>
        <v>1237</v>
      </c>
      <c r="O25" s="201">
        <f t="shared" ca="1" si="0"/>
        <v>2278.7183459581452</v>
      </c>
    </row>
    <row r="26" spans="1:15" s="119" customFormat="1" ht="13.8" customHeight="1">
      <c r="A26" s="162"/>
      <c r="B26" s="200">
        <v>12</v>
      </c>
      <c r="C26" s="201">
        <f ca="1">NORMINV(RAND(),Parametros!$F$7,(Parametros!$G$7-Parametros!$E$7)/3.29)</f>
        <v>0.55601012984799558</v>
      </c>
      <c r="D26" s="201">
        <f ca="1">NORMINV(RAND(),Parametros!$F$8,(Parametros!$G$8-Parametros!$E$8)/3.29)</f>
        <v>0.73377352431561038</v>
      </c>
      <c r="E26" s="201">
        <f ca="1">NORMINV(RAND(),Parametros!$F$9,(Parametros!$G$9-Parametros!$E$9)/3.29)</f>
        <v>1.1962490775269807</v>
      </c>
      <c r="F26" s="201">
        <f ca="1">NORMINV(RAND(),Parametros!$F$10,(Parametros!$G$10-Parametros!$E$10)/3.29)</f>
        <v>0.98939002200913218</v>
      </c>
      <c r="G26" s="201">
        <f ca="1">NORMINV(RAND(),Parametros!$F$11,(Parametros!$G$11-Parametros!$E$11)/3.29)</f>
        <v>0.99108177443702894</v>
      </c>
      <c r="H26" s="201">
        <v>1</v>
      </c>
      <c r="I26" s="201">
        <f ca="1">Resumen!$E$78*C26</f>
        <v>146.23066415002285</v>
      </c>
      <c r="J26" s="201">
        <f ca="1">Resumen!$E$79*D26</f>
        <v>0</v>
      </c>
      <c r="K26" s="201">
        <f ca="1">Resumen!$E$80*E26</f>
        <v>0</v>
      </c>
      <c r="L26" s="201">
        <f ca="1">Resumen!$E$81*F26</f>
        <v>0</v>
      </c>
      <c r="M26" s="201">
        <f ca="1">Resumen!$E$82*G26</f>
        <v>0</v>
      </c>
      <c r="N26" s="201">
        <f>Resumen!$E$83*H26</f>
        <v>1237</v>
      </c>
      <c r="O26" s="201">
        <f t="shared" ca="1" si="0"/>
        <v>1383.2306641500229</v>
      </c>
    </row>
    <row r="27" spans="1:15" s="119" customFormat="1" ht="13.8" customHeight="1">
      <c r="A27" s="162"/>
      <c r="B27" s="200">
        <v>13</v>
      </c>
      <c r="C27" s="201">
        <f ca="1">NORMINV(RAND(),Parametros!$F$7,(Parametros!$G$7-Parametros!$E$7)/3.29)</f>
        <v>2.7119056729904765</v>
      </c>
      <c r="D27" s="201">
        <f ca="1">NORMINV(RAND(),Parametros!$F$8,(Parametros!$G$8-Parametros!$E$8)/3.29)</f>
        <v>0.8575029599965176</v>
      </c>
      <c r="E27" s="201">
        <f ca="1">NORMINV(RAND(),Parametros!$F$9,(Parametros!$G$9-Parametros!$E$9)/3.29)</f>
        <v>1.4087858782959628</v>
      </c>
      <c r="F27" s="201">
        <f ca="1">NORMINV(RAND(),Parametros!$F$10,(Parametros!$G$10-Parametros!$E$10)/3.29)</f>
        <v>1.238617233566812</v>
      </c>
      <c r="G27" s="201">
        <f ca="1">NORMINV(RAND(),Parametros!$F$11,(Parametros!$G$11-Parametros!$E$11)/3.29)</f>
        <v>1.0163929579678981</v>
      </c>
      <c r="H27" s="201">
        <v>1</v>
      </c>
      <c r="I27" s="201">
        <f ca="1">Resumen!$E$78*C27</f>
        <v>713.23119199649534</v>
      </c>
      <c r="J27" s="201">
        <f ca="1">Resumen!$E$79*D27</f>
        <v>0</v>
      </c>
      <c r="K27" s="201">
        <f ca="1">Resumen!$E$80*E27</f>
        <v>0</v>
      </c>
      <c r="L27" s="201">
        <f ca="1">Resumen!$E$81*F27</f>
        <v>0</v>
      </c>
      <c r="M27" s="201">
        <f ca="1">Resumen!$E$82*G27</f>
        <v>0</v>
      </c>
      <c r="N27" s="201">
        <f>Resumen!$E$83*H27</f>
        <v>1237</v>
      </c>
      <c r="O27" s="201">
        <f t="shared" ca="1" si="0"/>
        <v>1950.2311919964955</v>
      </c>
    </row>
    <row r="28" spans="1:15" s="119" customFormat="1" ht="13.8" customHeight="1">
      <c r="A28" s="162"/>
      <c r="B28" s="200">
        <v>14</v>
      </c>
      <c r="C28" s="201">
        <f ca="1">NORMINV(RAND(),Parametros!$F$7,(Parametros!$G$7-Parametros!$E$7)/3.29)</f>
        <v>1.9893078279929384</v>
      </c>
      <c r="D28" s="201">
        <f ca="1">NORMINV(RAND(),Parametros!$F$8,(Parametros!$G$8-Parametros!$E$8)/3.29)</f>
        <v>1.9607697435397553</v>
      </c>
      <c r="E28" s="201">
        <f ca="1">NORMINV(RAND(),Parametros!$F$9,(Parametros!$G$9-Parametros!$E$9)/3.29)</f>
        <v>0.86045671013127789</v>
      </c>
      <c r="F28" s="201">
        <f ca="1">NORMINV(RAND(),Parametros!$F$10,(Parametros!$G$10-Parametros!$E$10)/3.29)</f>
        <v>0.989763701901344</v>
      </c>
      <c r="G28" s="201">
        <f ca="1">NORMINV(RAND(),Parametros!$F$11,(Parametros!$G$11-Parametros!$E$11)/3.29)</f>
        <v>0.92686013464634764</v>
      </c>
      <c r="H28" s="201">
        <v>1</v>
      </c>
      <c r="I28" s="201">
        <f ca="1">Resumen!$E$78*C28</f>
        <v>523.18795876214278</v>
      </c>
      <c r="J28" s="201">
        <f ca="1">Resumen!$E$79*D28</f>
        <v>0</v>
      </c>
      <c r="K28" s="201">
        <f ca="1">Resumen!$E$80*E28</f>
        <v>0</v>
      </c>
      <c r="L28" s="201">
        <f ca="1">Resumen!$E$81*F28</f>
        <v>0</v>
      </c>
      <c r="M28" s="201">
        <f ca="1">Resumen!$E$82*G28</f>
        <v>0</v>
      </c>
      <c r="N28" s="201">
        <f>Resumen!$E$83*H28</f>
        <v>1237</v>
      </c>
      <c r="O28" s="201">
        <f t="shared" ca="1" si="0"/>
        <v>1760.1879587621429</v>
      </c>
    </row>
    <row r="29" spans="1:15" s="119" customFormat="1" ht="13.8" customHeight="1">
      <c r="A29" s="162"/>
      <c r="B29" s="200">
        <v>15</v>
      </c>
      <c r="C29" s="201">
        <f ca="1">NORMINV(RAND(),Parametros!$F$7,(Parametros!$G$7-Parametros!$E$7)/3.29)</f>
        <v>1.961905843347417</v>
      </c>
      <c r="D29" s="201">
        <f ca="1">NORMINV(RAND(),Parametros!$F$8,(Parametros!$G$8-Parametros!$E$8)/3.29)</f>
        <v>1.1193093373844243</v>
      </c>
      <c r="E29" s="201">
        <f ca="1">NORMINV(RAND(),Parametros!$F$9,(Parametros!$G$9-Parametros!$E$9)/3.29)</f>
        <v>0.90147619458779782</v>
      </c>
      <c r="F29" s="201">
        <f ca="1">NORMINV(RAND(),Parametros!$F$10,(Parametros!$G$10-Parametros!$E$10)/3.29)</f>
        <v>1.1226999014878933</v>
      </c>
      <c r="G29" s="201">
        <f ca="1">NORMINV(RAND(),Parametros!$F$11,(Parametros!$G$11-Parametros!$E$11)/3.29)</f>
        <v>0.98295621876495254</v>
      </c>
      <c r="H29" s="201">
        <v>1</v>
      </c>
      <c r="I29" s="201">
        <f ca="1">Resumen!$E$78*C29</f>
        <v>515.98123680037065</v>
      </c>
      <c r="J29" s="201">
        <f ca="1">Resumen!$E$79*D29</f>
        <v>0</v>
      </c>
      <c r="K29" s="201">
        <f ca="1">Resumen!$E$80*E29</f>
        <v>0</v>
      </c>
      <c r="L29" s="201">
        <f ca="1">Resumen!$E$81*F29</f>
        <v>0</v>
      </c>
      <c r="M29" s="201">
        <f ca="1">Resumen!$E$82*G29</f>
        <v>0</v>
      </c>
      <c r="N29" s="201">
        <f>Resumen!$E$83*H29</f>
        <v>1237</v>
      </c>
      <c r="O29" s="201">
        <f t="shared" ca="1" si="0"/>
        <v>1752.9812368003707</v>
      </c>
    </row>
    <row r="30" spans="1:15" s="119" customFormat="1" ht="13.8" customHeight="1">
      <c r="A30" s="162"/>
      <c r="B30" s="200">
        <v>16</v>
      </c>
      <c r="C30" s="201">
        <f ca="1">NORMINV(RAND(),Parametros!$F$7,(Parametros!$G$7-Parametros!$E$7)/3.29)</f>
        <v>0.55322889688993637</v>
      </c>
      <c r="D30" s="201">
        <f ca="1">NORMINV(RAND(),Parametros!$F$8,(Parametros!$G$8-Parametros!$E$8)/3.29)</f>
        <v>1.002478705053802</v>
      </c>
      <c r="E30" s="201">
        <f ca="1">NORMINV(RAND(),Parametros!$F$9,(Parametros!$G$9-Parametros!$E$9)/3.29)</f>
        <v>1.4256149042980542</v>
      </c>
      <c r="F30" s="201">
        <f ca="1">NORMINV(RAND(),Parametros!$F$10,(Parametros!$G$10-Parametros!$E$10)/3.29)</f>
        <v>1.1320969831646355</v>
      </c>
      <c r="G30" s="201">
        <f ca="1">NORMINV(RAND(),Parametros!$F$11,(Parametros!$G$11-Parametros!$E$11)/3.29)</f>
        <v>0.98509699379022253</v>
      </c>
      <c r="H30" s="201">
        <v>1</v>
      </c>
      <c r="I30" s="201">
        <f ca="1">Resumen!$E$78*C30</f>
        <v>145.49919988205326</v>
      </c>
      <c r="J30" s="201">
        <f ca="1">Resumen!$E$79*D30</f>
        <v>0</v>
      </c>
      <c r="K30" s="201">
        <f ca="1">Resumen!$E$80*E30</f>
        <v>0</v>
      </c>
      <c r="L30" s="201">
        <f ca="1">Resumen!$E$81*F30</f>
        <v>0</v>
      </c>
      <c r="M30" s="201">
        <f ca="1">Resumen!$E$82*G30</f>
        <v>0</v>
      </c>
      <c r="N30" s="201">
        <f>Resumen!$E$83*H30</f>
        <v>1237</v>
      </c>
      <c r="O30" s="201">
        <f t="shared" ca="1" si="0"/>
        <v>1382.4991998820533</v>
      </c>
    </row>
    <row r="31" spans="1:15" s="119" customFormat="1" ht="13.8" customHeight="1">
      <c r="A31" s="162"/>
      <c r="B31" s="200">
        <v>17</v>
      </c>
      <c r="C31" s="201">
        <f ca="1">NORMINV(RAND(),Parametros!$F$7,(Parametros!$G$7-Parametros!$E$7)/3.29)</f>
        <v>0.90876023500844161</v>
      </c>
      <c r="D31" s="201">
        <f ca="1">NORMINV(RAND(),Parametros!$F$8,(Parametros!$G$8-Parametros!$E$8)/3.29)</f>
        <v>0.5257614603222257</v>
      </c>
      <c r="E31" s="201">
        <f ca="1">NORMINV(RAND(),Parametros!$F$9,(Parametros!$G$9-Parametros!$E$9)/3.29)</f>
        <v>1.1300297417635776</v>
      </c>
      <c r="F31" s="201">
        <f ca="1">NORMINV(RAND(),Parametros!$F$10,(Parametros!$G$10-Parametros!$E$10)/3.29)</f>
        <v>1.0557093857634456</v>
      </c>
      <c r="G31" s="201">
        <f ca="1">NORMINV(RAND(),Parametros!$F$11,(Parametros!$G$11-Parametros!$E$11)/3.29)</f>
        <v>0.96430742928984092</v>
      </c>
      <c r="H31" s="201">
        <v>1</v>
      </c>
      <c r="I31" s="201">
        <f ca="1">Resumen!$E$78*C31</f>
        <v>239.00394180722014</v>
      </c>
      <c r="J31" s="201">
        <f ca="1">Resumen!$E$79*D31</f>
        <v>0</v>
      </c>
      <c r="K31" s="201">
        <f ca="1">Resumen!$E$80*E31</f>
        <v>0</v>
      </c>
      <c r="L31" s="201">
        <f ca="1">Resumen!$E$81*F31</f>
        <v>0</v>
      </c>
      <c r="M31" s="201">
        <f ca="1">Resumen!$E$82*G31</f>
        <v>0</v>
      </c>
      <c r="N31" s="201">
        <f>Resumen!$E$83*H31</f>
        <v>1237</v>
      </c>
      <c r="O31" s="201">
        <f t="shared" ca="1" si="0"/>
        <v>1476.0039418072201</v>
      </c>
    </row>
    <row r="32" spans="1:15" s="119" customFormat="1" ht="13.8" customHeight="1">
      <c r="A32" s="162"/>
      <c r="B32" s="200">
        <v>18</v>
      </c>
      <c r="C32" s="201">
        <f ca="1">NORMINV(RAND(),Parametros!$F$7,(Parametros!$G$7-Parametros!$E$7)/3.29)</f>
        <v>3.629471731759748</v>
      </c>
      <c r="D32" s="201">
        <f ca="1">NORMINV(RAND(),Parametros!$F$8,(Parametros!$G$8-Parametros!$E$8)/3.29)</f>
        <v>1.2051681418804392</v>
      </c>
      <c r="E32" s="201">
        <f ca="1">NORMINV(RAND(),Parametros!$F$9,(Parametros!$G$9-Parametros!$E$9)/3.29)</f>
        <v>1.6449937072684233</v>
      </c>
      <c r="F32" s="201">
        <f ca="1">NORMINV(RAND(),Parametros!$F$10,(Parametros!$G$10-Parametros!$E$10)/3.29)</f>
        <v>0.99955922284692489</v>
      </c>
      <c r="G32" s="201">
        <f ca="1">NORMINV(RAND(),Parametros!$F$11,(Parametros!$G$11-Parametros!$E$11)/3.29)</f>
        <v>1.0054455648958596</v>
      </c>
      <c r="H32" s="201">
        <v>1</v>
      </c>
      <c r="I32" s="201">
        <f ca="1">Resumen!$E$78*C32</f>
        <v>954.55106545281376</v>
      </c>
      <c r="J32" s="201">
        <f ca="1">Resumen!$E$79*D32</f>
        <v>0</v>
      </c>
      <c r="K32" s="201">
        <f ca="1">Resumen!$E$80*E32</f>
        <v>0</v>
      </c>
      <c r="L32" s="201">
        <f ca="1">Resumen!$E$81*F32</f>
        <v>0</v>
      </c>
      <c r="M32" s="201">
        <f ca="1">Resumen!$E$82*G32</f>
        <v>0</v>
      </c>
      <c r="N32" s="201">
        <f>Resumen!$E$83*H32</f>
        <v>1237</v>
      </c>
      <c r="O32" s="201">
        <f t="shared" ca="1" si="0"/>
        <v>2191.5510654528139</v>
      </c>
    </row>
    <row r="33" spans="1:15" s="119" customFormat="1" ht="13.8" customHeight="1">
      <c r="A33" s="162"/>
      <c r="B33" s="200">
        <v>19</v>
      </c>
      <c r="C33" s="201">
        <f ca="1">NORMINV(RAND(),Parametros!$F$7,(Parametros!$G$7-Parametros!$E$7)/3.29)</f>
        <v>1.5928501554992578</v>
      </c>
      <c r="D33" s="201">
        <f ca="1">NORMINV(RAND(),Parametros!$F$8,(Parametros!$G$8-Parametros!$E$8)/3.29)</f>
        <v>1.746110782190192</v>
      </c>
      <c r="E33" s="201">
        <f ca="1">NORMINV(RAND(),Parametros!$F$9,(Parametros!$G$9-Parametros!$E$9)/3.29)</f>
        <v>1.0229019329390574</v>
      </c>
      <c r="F33" s="201">
        <f ca="1">NORMINV(RAND(),Parametros!$F$10,(Parametros!$G$10-Parametros!$E$10)/3.29)</f>
        <v>1.0896187418586822</v>
      </c>
      <c r="G33" s="201">
        <f ca="1">NORMINV(RAND(),Parametros!$F$11,(Parametros!$G$11-Parametros!$E$11)/3.29)</f>
        <v>0.98481234518682725</v>
      </c>
      <c r="H33" s="201">
        <v>1</v>
      </c>
      <c r="I33" s="201">
        <f ca="1">Resumen!$E$78*C33</f>
        <v>418.91959089630478</v>
      </c>
      <c r="J33" s="201">
        <f ca="1">Resumen!$E$79*D33</f>
        <v>0</v>
      </c>
      <c r="K33" s="201">
        <f ca="1">Resumen!$E$80*E33</f>
        <v>0</v>
      </c>
      <c r="L33" s="201">
        <f ca="1">Resumen!$E$81*F33</f>
        <v>0</v>
      </c>
      <c r="M33" s="201">
        <f ca="1">Resumen!$E$82*G33</f>
        <v>0</v>
      </c>
      <c r="N33" s="201">
        <f>Resumen!$E$83*H33</f>
        <v>1237</v>
      </c>
      <c r="O33" s="201">
        <f t="shared" ca="1" si="0"/>
        <v>1655.9195908963047</v>
      </c>
    </row>
    <row r="34" spans="1:15" s="119" customFormat="1" ht="13.8" customHeight="1">
      <c r="A34" s="162"/>
      <c r="B34" s="200">
        <v>20</v>
      </c>
      <c r="C34" s="201">
        <f ca="1">NORMINV(RAND(),Parametros!$F$7,(Parametros!$G$7-Parametros!$E$7)/3.29)</f>
        <v>3.9803953951292019</v>
      </c>
      <c r="D34" s="201">
        <f ca="1">NORMINV(RAND(),Parametros!$F$8,(Parametros!$G$8-Parametros!$E$8)/3.29)</f>
        <v>1.1116619586768943</v>
      </c>
      <c r="E34" s="201">
        <f ca="1">NORMINV(RAND(),Parametros!$F$9,(Parametros!$G$9-Parametros!$E$9)/3.29)</f>
        <v>1.3682690066307417</v>
      </c>
      <c r="F34" s="201">
        <f ca="1">NORMINV(RAND(),Parametros!$F$10,(Parametros!$G$10-Parametros!$E$10)/3.29)</f>
        <v>0.95096324488717776</v>
      </c>
      <c r="G34" s="201">
        <f ca="1">NORMINV(RAND(),Parametros!$F$11,(Parametros!$G$11-Parametros!$E$11)/3.29)</f>
        <v>1.0120664288834846</v>
      </c>
      <c r="H34" s="201">
        <v>1</v>
      </c>
      <c r="I34" s="201">
        <f ca="1">Resumen!$E$78*C34</f>
        <v>1046.8439889189801</v>
      </c>
      <c r="J34" s="201">
        <f ca="1">Resumen!$E$79*D34</f>
        <v>0</v>
      </c>
      <c r="K34" s="201">
        <f ca="1">Resumen!$E$80*E34</f>
        <v>0</v>
      </c>
      <c r="L34" s="201">
        <f ca="1">Resumen!$E$81*F34</f>
        <v>0</v>
      </c>
      <c r="M34" s="201">
        <f ca="1">Resumen!$E$82*G34</f>
        <v>0</v>
      </c>
      <c r="N34" s="201">
        <f>Resumen!$E$83*H34</f>
        <v>1237</v>
      </c>
      <c r="O34" s="201">
        <f t="shared" ca="1" si="0"/>
        <v>2283.8439889189804</v>
      </c>
    </row>
    <row r="35" spans="1:15" s="119" customFormat="1" ht="13.8" customHeight="1">
      <c r="A35" s="162"/>
      <c r="B35" s="200">
        <v>21</v>
      </c>
      <c r="C35" s="201">
        <f ca="1">NORMINV(RAND(),Parametros!$F$7,(Parametros!$G$7-Parametros!$E$7)/3.29)</f>
        <v>1.6092660306177549</v>
      </c>
      <c r="D35" s="201">
        <f ca="1">NORMINV(RAND(),Parametros!$F$8,(Parametros!$G$8-Parametros!$E$8)/3.29)</f>
        <v>1.2683892738854627</v>
      </c>
      <c r="E35" s="201">
        <f ca="1">NORMINV(RAND(),Parametros!$F$9,(Parametros!$G$9-Parametros!$E$9)/3.29)</f>
        <v>1.368424036231594</v>
      </c>
      <c r="F35" s="201">
        <f ca="1">NORMINV(RAND(),Parametros!$F$10,(Parametros!$G$10-Parametros!$E$10)/3.29)</f>
        <v>1.0645567054332392</v>
      </c>
      <c r="G35" s="201">
        <f ca="1">NORMINV(RAND(),Parametros!$F$11,(Parametros!$G$11-Parametros!$E$11)/3.29)</f>
        <v>1.0368821007078817</v>
      </c>
      <c r="H35" s="201">
        <v>1</v>
      </c>
      <c r="I35" s="201">
        <f ca="1">Resumen!$E$78*C35</f>
        <v>423.23696605246954</v>
      </c>
      <c r="J35" s="201">
        <f ca="1">Resumen!$E$79*D35</f>
        <v>0</v>
      </c>
      <c r="K35" s="201">
        <f ca="1">Resumen!$E$80*E35</f>
        <v>0</v>
      </c>
      <c r="L35" s="201">
        <f ca="1">Resumen!$E$81*F35</f>
        <v>0</v>
      </c>
      <c r="M35" s="201">
        <f ca="1">Resumen!$E$82*G35</f>
        <v>0</v>
      </c>
      <c r="N35" s="201">
        <f>Resumen!$E$83*H35</f>
        <v>1237</v>
      </c>
      <c r="O35" s="201">
        <f t="shared" ca="1" si="0"/>
        <v>1660.2369660524696</v>
      </c>
    </row>
    <row r="36" spans="1:15" s="119" customFormat="1" ht="13.8" customHeight="1">
      <c r="A36" s="162"/>
      <c r="B36" s="200">
        <v>22</v>
      </c>
      <c r="C36" s="201">
        <f ca="1">NORMINV(RAND(),Parametros!$F$7,(Parametros!$G$7-Parametros!$E$7)/3.29)</f>
        <v>2.3557898708862259</v>
      </c>
      <c r="D36" s="201">
        <f ca="1">NORMINV(RAND(),Parametros!$F$8,(Parametros!$G$8-Parametros!$E$8)/3.29)</f>
        <v>0.94129263316784662</v>
      </c>
      <c r="E36" s="201">
        <f ca="1">NORMINV(RAND(),Parametros!$F$9,(Parametros!$G$9-Parametros!$E$9)/3.29)</f>
        <v>1.0608750195616723</v>
      </c>
      <c r="F36" s="201">
        <f ca="1">NORMINV(RAND(),Parametros!$F$10,(Parametros!$G$10-Parametros!$E$10)/3.29)</f>
        <v>1.0935712837707052</v>
      </c>
      <c r="G36" s="201">
        <f ca="1">NORMINV(RAND(),Parametros!$F$11,(Parametros!$G$11-Parametros!$E$11)/3.29)</f>
        <v>1.0052765048718908</v>
      </c>
      <c r="H36" s="201">
        <v>1</v>
      </c>
      <c r="I36" s="201">
        <f ca="1">Resumen!$E$78*C36</f>
        <v>619.57273604307738</v>
      </c>
      <c r="J36" s="201">
        <f ca="1">Resumen!$E$79*D36</f>
        <v>0</v>
      </c>
      <c r="K36" s="201">
        <f ca="1">Resumen!$E$80*E36</f>
        <v>0</v>
      </c>
      <c r="L36" s="201">
        <f ca="1">Resumen!$E$81*F36</f>
        <v>0</v>
      </c>
      <c r="M36" s="201">
        <f ca="1">Resumen!$E$82*G36</f>
        <v>0</v>
      </c>
      <c r="N36" s="201">
        <f>Resumen!$E$83*H36</f>
        <v>1237</v>
      </c>
      <c r="O36" s="201">
        <f t="shared" ca="1" si="0"/>
        <v>1856.5727360430774</v>
      </c>
    </row>
    <row r="37" spans="1:15" s="119" customFormat="1" ht="13.8" customHeight="1">
      <c r="A37" s="162"/>
      <c r="B37" s="200">
        <v>23</v>
      </c>
      <c r="C37" s="201">
        <f ca="1">NORMINV(RAND(),Parametros!$F$7,(Parametros!$G$7-Parametros!$E$7)/3.29)</f>
        <v>3.0186210150147943</v>
      </c>
      <c r="D37" s="201">
        <f ca="1">NORMINV(RAND(),Parametros!$F$8,(Parametros!$G$8-Parametros!$E$8)/3.29)</f>
        <v>1.2237412406311337</v>
      </c>
      <c r="E37" s="201">
        <f ca="1">NORMINV(RAND(),Parametros!$F$9,(Parametros!$G$9-Parametros!$E$9)/3.29)</f>
        <v>1.1669290228761597</v>
      </c>
      <c r="F37" s="201">
        <f ca="1">NORMINV(RAND(),Parametros!$F$10,(Parametros!$G$10-Parametros!$E$10)/3.29)</f>
        <v>1.1235342216446365</v>
      </c>
      <c r="G37" s="201">
        <f ca="1">NORMINV(RAND(),Parametros!$F$11,(Parametros!$G$11-Parametros!$E$11)/3.29)</f>
        <v>1.0046155178716882</v>
      </c>
      <c r="H37" s="201">
        <v>1</v>
      </c>
      <c r="I37" s="201">
        <f ca="1">Resumen!$E$78*C37</f>
        <v>793.89732694889085</v>
      </c>
      <c r="J37" s="201">
        <f ca="1">Resumen!$E$79*D37</f>
        <v>0</v>
      </c>
      <c r="K37" s="201">
        <f ca="1">Resumen!$E$80*E37</f>
        <v>0</v>
      </c>
      <c r="L37" s="201">
        <f ca="1">Resumen!$E$81*F37</f>
        <v>0</v>
      </c>
      <c r="M37" s="201">
        <f ca="1">Resumen!$E$82*G37</f>
        <v>0</v>
      </c>
      <c r="N37" s="201">
        <f>Resumen!$E$83*H37</f>
        <v>1237</v>
      </c>
      <c r="O37" s="201">
        <f t="shared" ca="1" si="0"/>
        <v>2030.8973269488908</v>
      </c>
    </row>
    <row r="38" spans="1:15" s="119" customFormat="1" ht="13.8" customHeight="1">
      <c r="A38" s="162"/>
      <c r="B38" s="200">
        <v>24</v>
      </c>
      <c r="C38" s="201">
        <f ca="1">NORMINV(RAND(),Parametros!$F$7,(Parametros!$G$7-Parametros!$E$7)/3.29)</f>
        <v>2.8885342720652174</v>
      </c>
      <c r="D38" s="201">
        <f ca="1">NORMINV(RAND(),Parametros!$F$8,(Parametros!$G$8-Parametros!$E$8)/3.29)</f>
        <v>1.3919325393711128</v>
      </c>
      <c r="E38" s="201">
        <f ca="1">NORMINV(RAND(),Parametros!$F$9,(Parametros!$G$9-Parametros!$E$9)/3.29)</f>
        <v>0.94210904577434784</v>
      </c>
      <c r="F38" s="201">
        <f ca="1">NORMINV(RAND(),Parametros!$F$10,(Parametros!$G$10-Parametros!$E$10)/3.29)</f>
        <v>1.0444151801798598</v>
      </c>
      <c r="G38" s="201">
        <f ca="1">NORMINV(RAND(),Parametros!$F$11,(Parametros!$G$11-Parametros!$E$11)/3.29)</f>
        <v>1.0050738334520084</v>
      </c>
      <c r="H38" s="201">
        <v>1</v>
      </c>
      <c r="I38" s="201">
        <f ca="1">Resumen!$E$78*C38</f>
        <v>759.68451355315221</v>
      </c>
      <c r="J38" s="201">
        <f ca="1">Resumen!$E$79*D38</f>
        <v>0</v>
      </c>
      <c r="K38" s="201">
        <f ca="1">Resumen!$E$80*E38</f>
        <v>0</v>
      </c>
      <c r="L38" s="201">
        <f ca="1">Resumen!$E$81*F38</f>
        <v>0</v>
      </c>
      <c r="M38" s="201">
        <f ca="1">Resumen!$E$82*G38</f>
        <v>0</v>
      </c>
      <c r="N38" s="201">
        <f>Resumen!$E$83*H38</f>
        <v>1237</v>
      </c>
      <c r="O38" s="201">
        <f t="shared" ca="1" si="0"/>
        <v>1996.6845135531521</v>
      </c>
    </row>
    <row r="39" spans="1:15" s="119" customFormat="1" ht="13.8" customHeight="1">
      <c r="A39" s="162"/>
      <c r="B39" s="200">
        <v>25</v>
      </c>
      <c r="C39" s="201">
        <f ca="1">NORMINV(RAND(),Parametros!$F$7,(Parametros!$G$7-Parametros!$E$7)/3.29)</f>
        <v>3.0906153230330182</v>
      </c>
      <c r="D39" s="201">
        <f ca="1">NORMINV(RAND(),Parametros!$F$8,(Parametros!$G$8-Parametros!$E$8)/3.29)</f>
        <v>1.1105787965166454</v>
      </c>
      <c r="E39" s="201">
        <f ca="1">NORMINV(RAND(),Parametros!$F$9,(Parametros!$G$9-Parametros!$E$9)/3.29)</f>
        <v>1.0884200358223441</v>
      </c>
      <c r="F39" s="201">
        <f ca="1">NORMINV(RAND(),Parametros!$F$10,(Parametros!$G$10-Parametros!$E$10)/3.29)</f>
        <v>0.98872950564021234</v>
      </c>
      <c r="G39" s="201">
        <f ca="1">NORMINV(RAND(),Parametros!$F$11,(Parametros!$G$11-Parametros!$E$11)/3.29)</f>
        <v>1.0567817133557349</v>
      </c>
      <c r="H39" s="201">
        <v>1</v>
      </c>
      <c r="I39" s="201">
        <f ca="1">Resumen!$E$78*C39</f>
        <v>812.83182995768379</v>
      </c>
      <c r="J39" s="201">
        <f ca="1">Resumen!$E$79*D39</f>
        <v>0</v>
      </c>
      <c r="K39" s="201">
        <f ca="1">Resumen!$E$80*E39</f>
        <v>0</v>
      </c>
      <c r="L39" s="201">
        <f ca="1">Resumen!$E$81*F39</f>
        <v>0</v>
      </c>
      <c r="M39" s="201">
        <f ca="1">Resumen!$E$82*G39</f>
        <v>0</v>
      </c>
      <c r="N39" s="201">
        <f>Resumen!$E$83*H39</f>
        <v>1237</v>
      </c>
      <c r="O39" s="201">
        <f t="shared" ca="1" si="0"/>
        <v>2049.831829957684</v>
      </c>
    </row>
    <row r="40" spans="1:15" s="119" customFormat="1" ht="13.8" customHeight="1">
      <c r="A40" s="162"/>
      <c r="B40" s="200">
        <v>26</v>
      </c>
      <c r="C40" s="201">
        <f ca="1">NORMINV(RAND(),Parametros!$F$7,(Parametros!$G$7-Parametros!$E$7)/3.29)</f>
        <v>4.4050749499248205</v>
      </c>
      <c r="D40" s="201">
        <f ca="1">NORMINV(RAND(),Parametros!$F$8,(Parametros!$G$8-Parametros!$E$8)/3.29)</f>
        <v>1.1521696186092858</v>
      </c>
      <c r="E40" s="201">
        <f ca="1">NORMINV(RAND(),Parametros!$F$9,(Parametros!$G$9-Parametros!$E$9)/3.29)</f>
        <v>1.1358058455930922</v>
      </c>
      <c r="F40" s="201">
        <f ca="1">NORMINV(RAND(),Parametros!$F$10,(Parametros!$G$10-Parametros!$E$10)/3.29)</f>
        <v>1.1728684529024775</v>
      </c>
      <c r="G40" s="201">
        <f ca="1">NORMINV(RAND(),Parametros!$F$11,(Parametros!$G$11-Parametros!$E$11)/3.29)</f>
        <v>0.95435227772005782</v>
      </c>
      <c r="H40" s="201">
        <v>1</v>
      </c>
      <c r="I40" s="201">
        <f ca="1">Resumen!$E$78*C40</f>
        <v>1158.5347118302277</v>
      </c>
      <c r="J40" s="201">
        <f ca="1">Resumen!$E$79*D40</f>
        <v>0</v>
      </c>
      <c r="K40" s="201">
        <f ca="1">Resumen!$E$80*E40</f>
        <v>0</v>
      </c>
      <c r="L40" s="201">
        <f ca="1">Resumen!$E$81*F40</f>
        <v>0</v>
      </c>
      <c r="M40" s="201">
        <f ca="1">Resumen!$E$82*G40</f>
        <v>0</v>
      </c>
      <c r="N40" s="201">
        <f>Resumen!$E$83*H40</f>
        <v>1237</v>
      </c>
      <c r="O40" s="201">
        <f t="shared" ca="1" si="0"/>
        <v>2395.5347118302279</v>
      </c>
    </row>
    <row r="41" spans="1:15" s="119" customFormat="1" ht="13.8" customHeight="1">
      <c r="A41" s="162"/>
      <c r="B41" s="200">
        <v>27</v>
      </c>
      <c r="C41" s="201">
        <f ca="1">NORMINV(RAND(),Parametros!$F$7,(Parametros!$G$7-Parametros!$E$7)/3.29)</f>
        <v>1.5454699456456011</v>
      </c>
      <c r="D41" s="201">
        <f ca="1">NORMINV(RAND(),Parametros!$F$8,(Parametros!$G$8-Parametros!$E$8)/3.29)</f>
        <v>0.47306108305799432</v>
      </c>
      <c r="E41" s="201">
        <f ca="1">NORMINV(RAND(),Parametros!$F$9,(Parametros!$G$9-Parametros!$E$9)/3.29)</f>
        <v>1.0567093092571476</v>
      </c>
      <c r="F41" s="201">
        <f ca="1">NORMINV(RAND(),Parametros!$F$10,(Parametros!$G$10-Parametros!$E$10)/3.29)</f>
        <v>1.0460405764385641</v>
      </c>
      <c r="G41" s="201">
        <f ca="1">NORMINV(RAND(),Parametros!$F$11,(Parametros!$G$11-Parametros!$E$11)/3.29)</f>
        <v>1.0024073417555845</v>
      </c>
      <c r="H41" s="201">
        <v>1</v>
      </c>
      <c r="I41" s="201">
        <f ca="1">Resumen!$E$78*C41</f>
        <v>406.45859570479308</v>
      </c>
      <c r="J41" s="201">
        <f ca="1">Resumen!$E$79*D41</f>
        <v>0</v>
      </c>
      <c r="K41" s="201">
        <f ca="1">Resumen!$E$80*E41</f>
        <v>0</v>
      </c>
      <c r="L41" s="201">
        <f ca="1">Resumen!$E$81*F41</f>
        <v>0</v>
      </c>
      <c r="M41" s="201">
        <f ca="1">Resumen!$E$82*G41</f>
        <v>0</v>
      </c>
      <c r="N41" s="201">
        <f>Resumen!$E$83*H41</f>
        <v>1237</v>
      </c>
      <c r="O41" s="201">
        <f t="shared" ca="1" si="0"/>
        <v>1643.458595704793</v>
      </c>
    </row>
    <row r="42" spans="1:15" s="119" customFormat="1" ht="13.8" customHeight="1">
      <c r="A42" s="162"/>
      <c r="B42" s="200">
        <v>28</v>
      </c>
      <c r="C42" s="201">
        <f ca="1">NORMINV(RAND(),Parametros!$F$7,(Parametros!$G$7-Parametros!$E$7)/3.29)</f>
        <v>1.8473420392154218</v>
      </c>
      <c r="D42" s="201">
        <f ca="1">NORMINV(RAND(),Parametros!$F$8,(Parametros!$G$8-Parametros!$E$8)/3.29)</f>
        <v>1.1322066031640949</v>
      </c>
      <c r="E42" s="201">
        <f ca="1">NORMINV(RAND(),Parametros!$F$9,(Parametros!$G$9-Parametros!$E$9)/3.29)</f>
        <v>1.3211627864368114</v>
      </c>
      <c r="F42" s="201">
        <f ca="1">NORMINV(RAND(),Parametros!$F$10,(Parametros!$G$10-Parametros!$E$10)/3.29)</f>
        <v>1.0305787637322088</v>
      </c>
      <c r="G42" s="201">
        <f ca="1">NORMINV(RAND(),Parametros!$F$11,(Parametros!$G$11-Parametros!$E$11)/3.29)</f>
        <v>1.0134679264881239</v>
      </c>
      <c r="H42" s="201">
        <v>1</v>
      </c>
      <c r="I42" s="201">
        <f ca="1">Resumen!$E$78*C42</f>
        <v>485.85095631365596</v>
      </c>
      <c r="J42" s="201">
        <f ca="1">Resumen!$E$79*D42</f>
        <v>0</v>
      </c>
      <c r="K42" s="201">
        <f ca="1">Resumen!$E$80*E42</f>
        <v>0</v>
      </c>
      <c r="L42" s="201">
        <f ca="1">Resumen!$E$81*F42</f>
        <v>0</v>
      </c>
      <c r="M42" s="201">
        <f ca="1">Resumen!$E$82*G42</f>
        <v>0</v>
      </c>
      <c r="N42" s="201">
        <f>Resumen!$E$83*H42</f>
        <v>1237</v>
      </c>
      <c r="O42" s="201">
        <f t="shared" ca="1" si="0"/>
        <v>1722.8509563136558</v>
      </c>
    </row>
    <row r="43" spans="1:15" s="119" customFormat="1" ht="13.8" customHeight="1">
      <c r="A43" s="162"/>
      <c r="B43" s="200">
        <v>29</v>
      </c>
      <c r="C43" s="201">
        <f ca="1">NORMINV(RAND(),Parametros!$F$7,(Parametros!$G$7-Parametros!$E$7)/3.29)</f>
        <v>0.66469647169672075</v>
      </c>
      <c r="D43" s="201">
        <f ca="1">NORMINV(RAND(),Parametros!$F$8,(Parametros!$G$8-Parametros!$E$8)/3.29)</f>
        <v>2.0421068252168411</v>
      </c>
      <c r="E43" s="201">
        <f ca="1">NORMINV(RAND(),Parametros!$F$9,(Parametros!$G$9-Parametros!$E$9)/3.29)</f>
        <v>1.2453454286903334</v>
      </c>
      <c r="F43" s="201">
        <f ca="1">NORMINV(RAND(),Parametros!$F$10,(Parametros!$G$10-Parametros!$E$10)/3.29)</f>
        <v>0.87341959759409582</v>
      </c>
      <c r="G43" s="201">
        <f ca="1">NORMINV(RAND(),Parametros!$F$11,(Parametros!$G$11-Parametros!$E$11)/3.29)</f>
        <v>0.92940155310787531</v>
      </c>
      <c r="H43" s="201">
        <v>1</v>
      </c>
      <c r="I43" s="201">
        <f ca="1">Resumen!$E$78*C43</f>
        <v>174.81517205623754</v>
      </c>
      <c r="J43" s="201">
        <f ca="1">Resumen!$E$79*D43</f>
        <v>0</v>
      </c>
      <c r="K43" s="201">
        <f ca="1">Resumen!$E$80*E43</f>
        <v>0</v>
      </c>
      <c r="L43" s="201">
        <f ca="1">Resumen!$E$81*F43</f>
        <v>0</v>
      </c>
      <c r="M43" s="201">
        <f ca="1">Resumen!$E$82*G43</f>
        <v>0</v>
      </c>
      <c r="N43" s="201">
        <f>Resumen!$E$83*H43</f>
        <v>1237</v>
      </c>
      <c r="O43" s="201">
        <f t="shared" ca="1" si="0"/>
        <v>1411.8151720562375</v>
      </c>
    </row>
    <row r="44" spans="1:15" s="119" customFormat="1" ht="13.8" customHeight="1">
      <c r="A44" s="162"/>
      <c r="B44" s="200">
        <v>30</v>
      </c>
      <c r="C44" s="201">
        <f ca="1">NORMINV(RAND(),Parametros!$F$7,(Parametros!$G$7-Parametros!$E$7)/3.29)</f>
        <v>1.0615549776037272</v>
      </c>
      <c r="D44" s="201">
        <f ca="1">NORMINV(RAND(),Parametros!$F$8,(Parametros!$G$8-Parametros!$E$8)/3.29)</f>
        <v>1.3787497518490464</v>
      </c>
      <c r="E44" s="201">
        <f ca="1">NORMINV(RAND(),Parametros!$F$9,(Parametros!$G$9-Parametros!$E$9)/3.29)</f>
        <v>0.86776899540675967</v>
      </c>
      <c r="F44" s="201">
        <f ca="1">NORMINV(RAND(),Parametros!$F$10,(Parametros!$G$10-Parametros!$E$10)/3.29)</f>
        <v>1.0950249194411246</v>
      </c>
      <c r="G44" s="201">
        <f ca="1">NORMINV(RAND(),Parametros!$F$11,(Parametros!$G$11-Parametros!$E$11)/3.29)</f>
        <v>0.98557813749410472</v>
      </c>
      <c r="H44" s="201">
        <v>1</v>
      </c>
      <c r="I44" s="201">
        <f ca="1">Resumen!$E$78*C44</f>
        <v>279.18895910978023</v>
      </c>
      <c r="J44" s="201">
        <f ca="1">Resumen!$E$79*D44</f>
        <v>0</v>
      </c>
      <c r="K44" s="201">
        <f ca="1">Resumen!$E$80*E44</f>
        <v>0</v>
      </c>
      <c r="L44" s="201">
        <f ca="1">Resumen!$E$81*F44</f>
        <v>0</v>
      </c>
      <c r="M44" s="201">
        <f ca="1">Resumen!$E$82*G44</f>
        <v>0</v>
      </c>
      <c r="N44" s="201">
        <f>Resumen!$E$83*H44</f>
        <v>1237</v>
      </c>
      <c r="O44" s="201">
        <f t="shared" ca="1" si="0"/>
        <v>1516.1889591097802</v>
      </c>
    </row>
    <row r="45" spans="1:15" s="119" customFormat="1" ht="13.8" customHeight="1">
      <c r="A45" s="162"/>
      <c r="B45" s="200">
        <v>31</v>
      </c>
      <c r="C45" s="201">
        <f ca="1">NORMINV(RAND(),Parametros!$F$7,(Parametros!$G$7-Parametros!$E$7)/3.29)</f>
        <v>2.5125560230738184</v>
      </c>
      <c r="D45" s="201">
        <f ca="1">NORMINV(RAND(),Parametros!$F$8,(Parametros!$G$8-Parametros!$E$8)/3.29)</f>
        <v>1.2454761478149399</v>
      </c>
      <c r="E45" s="201">
        <f ca="1">NORMINV(RAND(),Parametros!$F$9,(Parametros!$G$9-Parametros!$E$9)/3.29)</f>
        <v>1.2332193287641684</v>
      </c>
      <c r="F45" s="201">
        <f ca="1">NORMINV(RAND(),Parametros!$F$10,(Parametros!$G$10-Parametros!$E$10)/3.29)</f>
        <v>0.70546109075032204</v>
      </c>
      <c r="G45" s="201">
        <f ca="1">NORMINV(RAND(),Parametros!$F$11,(Parametros!$G$11-Parametros!$E$11)/3.29)</f>
        <v>0.94983774845401281</v>
      </c>
      <c r="H45" s="201">
        <v>1</v>
      </c>
      <c r="I45" s="201">
        <f ca="1">Resumen!$E$78*C45</f>
        <v>660.80223406841424</v>
      </c>
      <c r="J45" s="201">
        <f ca="1">Resumen!$E$79*D45</f>
        <v>0</v>
      </c>
      <c r="K45" s="201">
        <f ca="1">Resumen!$E$80*E45</f>
        <v>0</v>
      </c>
      <c r="L45" s="201">
        <f ca="1">Resumen!$E$81*F45</f>
        <v>0</v>
      </c>
      <c r="M45" s="201">
        <f ca="1">Resumen!$E$82*G45</f>
        <v>0</v>
      </c>
      <c r="N45" s="201">
        <f>Resumen!$E$83*H45</f>
        <v>1237</v>
      </c>
      <c r="O45" s="201">
        <f t="shared" ca="1" si="0"/>
        <v>1897.8022340684142</v>
      </c>
    </row>
    <row r="46" spans="1:15" s="119" customFormat="1" ht="13.8" customHeight="1">
      <c r="A46" s="162"/>
      <c r="B46" s="200">
        <v>32</v>
      </c>
      <c r="C46" s="201">
        <f ca="1">NORMINV(RAND(),Parametros!$F$7,(Parametros!$G$7-Parametros!$E$7)/3.29)</f>
        <v>3.0056653723429578</v>
      </c>
      <c r="D46" s="201">
        <f ca="1">NORMINV(RAND(),Parametros!$F$8,(Parametros!$G$8-Parametros!$E$8)/3.29)</f>
        <v>1.5921457472466416</v>
      </c>
      <c r="E46" s="201">
        <f ca="1">NORMINV(RAND(),Parametros!$F$9,(Parametros!$G$9-Parametros!$E$9)/3.29)</f>
        <v>1.0515432932811875</v>
      </c>
      <c r="F46" s="201">
        <f ca="1">NORMINV(RAND(),Parametros!$F$10,(Parametros!$G$10-Parametros!$E$10)/3.29)</f>
        <v>0.78876699586267374</v>
      </c>
      <c r="G46" s="201">
        <f ca="1">NORMINV(RAND(),Parametros!$F$11,(Parametros!$G$11-Parametros!$E$11)/3.29)</f>
        <v>0.9929362905060729</v>
      </c>
      <c r="H46" s="201">
        <v>1</v>
      </c>
      <c r="I46" s="201">
        <f ca="1">Resumen!$E$78*C46</f>
        <v>790.48999292619794</v>
      </c>
      <c r="J46" s="201">
        <f ca="1">Resumen!$E$79*D46</f>
        <v>0</v>
      </c>
      <c r="K46" s="201">
        <f ca="1">Resumen!$E$80*E46</f>
        <v>0</v>
      </c>
      <c r="L46" s="201">
        <f ca="1">Resumen!$E$81*F46</f>
        <v>0</v>
      </c>
      <c r="M46" s="201">
        <f ca="1">Resumen!$E$82*G46</f>
        <v>0</v>
      </c>
      <c r="N46" s="201">
        <f>Resumen!$E$83*H46</f>
        <v>1237</v>
      </c>
      <c r="O46" s="201">
        <f t="shared" ca="1" si="0"/>
        <v>2027.4899929261978</v>
      </c>
    </row>
    <row r="47" spans="1:15" s="119" customFormat="1" ht="13.8" customHeight="1">
      <c r="A47" s="162"/>
      <c r="B47" s="200">
        <v>33</v>
      </c>
      <c r="C47" s="201">
        <f ca="1">NORMINV(RAND(),Parametros!$F$7,(Parametros!$G$7-Parametros!$E$7)/3.29)</f>
        <v>2.9720784420539346</v>
      </c>
      <c r="D47" s="201">
        <f ca="1">NORMINV(RAND(),Parametros!$F$8,(Parametros!$G$8-Parametros!$E$8)/3.29)</f>
        <v>1.6102976324371916</v>
      </c>
      <c r="E47" s="201">
        <f ca="1">NORMINV(RAND(),Parametros!$F$9,(Parametros!$G$9-Parametros!$E$9)/3.29)</f>
        <v>0.9602301459506023</v>
      </c>
      <c r="F47" s="201">
        <f ca="1">NORMINV(RAND(),Parametros!$F$10,(Parametros!$G$10-Parametros!$E$10)/3.29)</f>
        <v>0.94020869891241521</v>
      </c>
      <c r="G47" s="201">
        <f ca="1">NORMINV(RAND(),Parametros!$F$11,(Parametros!$G$11-Parametros!$E$11)/3.29)</f>
        <v>1.0194657515299137</v>
      </c>
      <c r="H47" s="201">
        <v>1</v>
      </c>
      <c r="I47" s="201">
        <f ca="1">Resumen!$E$78*C47</f>
        <v>781.65663026018478</v>
      </c>
      <c r="J47" s="201">
        <f ca="1">Resumen!$E$79*D47</f>
        <v>0</v>
      </c>
      <c r="K47" s="201">
        <f ca="1">Resumen!$E$80*E47</f>
        <v>0</v>
      </c>
      <c r="L47" s="201">
        <f ca="1">Resumen!$E$81*F47</f>
        <v>0</v>
      </c>
      <c r="M47" s="201">
        <f ca="1">Resumen!$E$82*G47</f>
        <v>0</v>
      </c>
      <c r="N47" s="201">
        <f>Resumen!$E$83*H47</f>
        <v>1237</v>
      </c>
      <c r="O47" s="201">
        <f t="shared" ca="1" si="0"/>
        <v>2018.6566302601848</v>
      </c>
    </row>
    <row r="48" spans="1:15" s="119" customFormat="1" ht="13.8" customHeight="1">
      <c r="A48" s="162"/>
      <c r="B48" s="200">
        <v>34</v>
      </c>
      <c r="C48" s="201">
        <f ca="1">NORMINV(RAND(),Parametros!$F$7,(Parametros!$G$7-Parametros!$E$7)/3.29)</f>
        <v>2.5635056322512311</v>
      </c>
      <c r="D48" s="201">
        <f ca="1">NORMINV(RAND(),Parametros!$F$8,(Parametros!$G$8-Parametros!$E$8)/3.29)</f>
        <v>1.4881300854514203</v>
      </c>
      <c r="E48" s="201">
        <f ca="1">NORMINV(RAND(),Parametros!$F$9,(Parametros!$G$9-Parametros!$E$9)/3.29)</f>
        <v>1.1932599347852306</v>
      </c>
      <c r="F48" s="201">
        <f ca="1">NORMINV(RAND(),Parametros!$F$10,(Parametros!$G$10-Parametros!$E$10)/3.29)</f>
        <v>1.1004452812509529</v>
      </c>
      <c r="G48" s="201">
        <f ca="1">NORMINV(RAND(),Parametros!$F$11,(Parametros!$G$11-Parametros!$E$11)/3.29)</f>
        <v>0.99319772378971716</v>
      </c>
      <c r="H48" s="201">
        <v>1</v>
      </c>
      <c r="I48" s="201">
        <f ca="1">Resumen!$E$78*C48</f>
        <v>674.2019812820738</v>
      </c>
      <c r="J48" s="201">
        <f ca="1">Resumen!$E$79*D48</f>
        <v>0</v>
      </c>
      <c r="K48" s="201">
        <f ca="1">Resumen!$E$80*E48</f>
        <v>0</v>
      </c>
      <c r="L48" s="201">
        <f ca="1">Resumen!$E$81*F48</f>
        <v>0</v>
      </c>
      <c r="M48" s="201">
        <f ca="1">Resumen!$E$82*G48</f>
        <v>0</v>
      </c>
      <c r="N48" s="201">
        <f>Resumen!$E$83*H48</f>
        <v>1237</v>
      </c>
      <c r="O48" s="201">
        <f t="shared" ca="1" si="0"/>
        <v>1911.2019812820738</v>
      </c>
    </row>
    <row r="49" spans="1:15" s="119" customFormat="1" ht="13.8" customHeight="1">
      <c r="A49" s="162"/>
      <c r="B49" s="200">
        <v>35</v>
      </c>
      <c r="C49" s="201">
        <f ca="1">NORMINV(RAND(),Parametros!$F$7,(Parametros!$G$7-Parametros!$E$7)/3.29)</f>
        <v>2.346285981741028</v>
      </c>
      <c r="D49" s="201">
        <f ca="1">NORMINV(RAND(),Parametros!$F$8,(Parametros!$G$8-Parametros!$E$8)/3.29)</f>
        <v>0.80647596532286059</v>
      </c>
      <c r="E49" s="201">
        <f ca="1">NORMINV(RAND(),Parametros!$F$9,(Parametros!$G$9-Parametros!$E$9)/3.29)</f>
        <v>0.69108090573106562</v>
      </c>
      <c r="F49" s="201">
        <f ca="1">NORMINV(RAND(),Parametros!$F$10,(Parametros!$G$10-Parametros!$E$10)/3.29)</f>
        <v>0.97727116923823099</v>
      </c>
      <c r="G49" s="201">
        <f ca="1">NORMINV(RAND(),Parametros!$F$11,(Parametros!$G$11-Parametros!$E$11)/3.29)</f>
        <v>0.99436382691217906</v>
      </c>
      <c r="H49" s="201">
        <v>1</v>
      </c>
      <c r="I49" s="201">
        <f ca="1">Resumen!$E$78*C49</f>
        <v>617.07321319789037</v>
      </c>
      <c r="J49" s="201">
        <f ca="1">Resumen!$E$79*D49</f>
        <v>0</v>
      </c>
      <c r="K49" s="201">
        <f ca="1">Resumen!$E$80*E49</f>
        <v>0</v>
      </c>
      <c r="L49" s="201">
        <f ca="1">Resumen!$E$81*F49</f>
        <v>0</v>
      </c>
      <c r="M49" s="201">
        <f ca="1">Resumen!$E$82*G49</f>
        <v>0</v>
      </c>
      <c r="N49" s="201">
        <f>Resumen!$E$83*H49</f>
        <v>1237</v>
      </c>
      <c r="O49" s="201">
        <f t="shared" ca="1" si="0"/>
        <v>1854.0732131978903</v>
      </c>
    </row>
    <row r="50" spans="1:15" s="119" customFormat="1" ht="13.8" customHeight="1">
      <c r="A50" s="162"/>
      <c r="B50" s="200">
        <v>36</v>
      </c>
      <c r="C50" s="201">
        <f ca="1">NORMINV(RAND(),Parametros!$F$7,(Parametros!$G$7-Parametros!$E$7)/3.29)</f>
        <v>2.6728461407427528</v>
      </c>
      <c r="D50" s="201">
        <f ca="1">NORMINV(RAND(),Parametros!$F$8,(Parametros!$G$8-Parametros!$E$8)/3.29)</f>
        <v>2.0330363280782331</v>
      </c>
      <c r="E50" s="201">
        <f ca="1">NORMINV(RAND(),Parametros!$F$9,(Parametros!$G$9-Parametros!$E$9)/3.29)</f>
        <v>1.3043152762371224</v>
      </c>
      <c r="F50" s="201">
        <f ca="1">NORMINV(RAND(),Parametros!$F$10,(Parametros!$G$10-Parametros!$E$10)/3.29)</f>
        <v>0.89347019813825623</v>
      </c>
      <c r="G50" s="201">
        <f ca="1">NORMINV(RAND(),Parametros!$F$11,(Parametros!$G$11-Parametros!$E$11)/3.29)</f>
        <v>0.99362997597448721</v>
      </c>
      <c r="H50" s="201">
        <v>1</v>
      </c>
      <c r="I50" s="201">
        <f ca="1">Resumen!$E$78*C50</f>
        <v>702.95853501534395</v>
      </c>
      <c r="J50" s="201">
        <f ca="1">Resumen!$E$79*D50</f>
        <v>0</v>
      </c>
      <c r="K50" s="201">
        <f ca="1">Resumen!$E$80*E50</f>
        <v>0</v>
      </c>
      <c r="L50" s="201">
        <f ca="1">Resumen!$E$81*F50</f>
        <v>0</v>
      </c>
      <c r="M50" s="201">
        <f ca="1">Resumen!$E$82*G50</f>
        <v>0</v>
      </c>
      <c r="N50" s="201">
        <f>Resumen!$E$83*H50</f>
        <v>1237</v>
      </c>
      <c r="O50" s="201">
        <f t="shared" ca="1" si="0"/>
        <v>1939.9585350153438</v>
      </c>
    </row>
    <row r="51" spans="1:15" s="119" customFormat="1" ht="13.8" customHeight="1">
      <c r="A51" s="162"/>
      <c r="B51" s="200">
        <v>37</v>
      </c>
      <c r="C51" s="201">
        <f ca="1">NORMINV(RAND(),Parametros!$F$7,(Parametros!$G$7-Parametros!$E$7)/3.29)</f>
        <v>3.0454176944095579</v>
      </c>
      <c r="D51" s="201">
        <f ca="1">NORMINV(RAND(),Parametros!$F$8,(Parametros!$G$8-Parametros!$E$8)/3.29)</f>
        <v>0.77479364785424387</v>
      </c>
      <c r="E51" s="201">
        <f ca="1">NORMINV(RAND(),Parametros!$F$9,(Parametros!$G$9-Parametros!$E$9)/3.29)</f>
        <v>1.2204218815205121</v>
      </c>
      <c r="F51" s="201">
        <f ca="1">NORMINV(RAND(),Parametros!$F$10,(Parametros!$G$10-Parametros!$E$10)/3.29)</f>
        <v>1.2075262729297167</v>
      </c>
      <c r="G51" s="201">
        <f ca="1">NORMINV(RAND(),Parametros!$F$11,(Parametros!$G$11-Parametros!$E$11)/3.29)</f>
        <v>0.98751972087414375</v>
      </c>
      <c r="H51" s="201">
        <v>1</v>
      </c>
      <c r="I51" s="201">
        <f ca="1">Resumen!$E$78*C51</f>
        <v>800.94485362971375</v>
      </c>
      <c r="J51" s="201">
        <f ca="1">Resumen!$E$79*D51</f>
        <v>0</v>
      </c>
      <c r="K51" s="201">
        <f ca="1">Resumen!$E$80*E51</f>
        <v>0</v>
      </c>
      <c r="L51" s="201">
        <f ca="1">Resumen!$E$81*F51</f>
        <v>0</v>
      </c>
      <c r="M51" s="201">
        <f ca="1">Resumen!$E$82*G51</f>
        <v>0</v>
      </c>
      <c r="N51" s="201">
        <f>Resumen!$E$83*H51</f>
        <v>1237</v>
      </c>
      <c r="O51" s="201">
        <f t="shared" ca="1" si="0"/>
        <v>2037.9448536297136</v>
      </c>
    </row>
    <row r="52" spans="1:15" s="119" customFormat="1" ht="13.8" customHeight="1">
      <c r="A52" s="162"/>
      <c r="B52" s="200">
        <v>38</v>
      </c>
      <c r="C52" s="201">
        <f ca="1">NORMINV(RAND(),Parametros!$F$7,(Parametros!$G$7-Parametros!$E$7)/3.29)</f>
        <v>2.6499360867305057</v>
      </c>
      <c r="D52" s="201">
        <f ca="1">NORMINV(RAND(),Parametros!$F$8,(Parametros!$G$8-Parametros!$E$8)/3.29)</f>
        <v>1.2758812437120617</v>
      </c>
      <c r="E52" s="201">
        <f ca="1">NORMINV(RAND(),Parametros!$F$9,(Parametros!$G$9-Parametros!$E$9)/3.29)</f>
        <v>1.0774941639538367</v>
      </c>
      <c r="F52" s="201">
        <f ca="1">NORMINV(RAND(),Parametros!$F$10,(Parametros!$G$10-Parametros!$E$10)/3.29)</f>
        <v>0.98545962346746085</v>
      </c>
      <c r="G52" s="201">
        <f ca="1">NORMINV(RAND(),Parametros!$F$11,(Parametros!$G$11-Parametros!$E$11)/3.29)</f>
        <v>1.0403796945204349</v>
      </c>
      <c r="H52" s="201">
        <v>1</v>
      </c>
      <c r="I52" s="201">
        <f ca="1">Resumen!$E$78*C52</f>
        <v>696.93319081012305</v>
      </c>
      <c r="J52" s="201">
        <f ca="1">Resumen!$E$79*D52</f>
        <v>0</v>
      </c>
      <c r="K52" s="201">
        <f ca="1">Resumen!$E$80*E52</f>
        <v>0</v>
      </c>
      <c r="L52" s="201">
        <f ca="1">Resumen!$E$81*F52</f>
        <v>0</v>
      </c>
      <c r="M52" s="201">
        <f ca="1">Resumen!$E$82*G52</f>
        <v>0</v>
      </c>
      <c r="N52" s="201">
        <f>Resumen!$E$83*H52</f>
        <v>1237</v>
      </c>
      <c r="O52" s="201">
        <f t="shared" ca="1" si="0"/>
        <v>1933.9331908101231</v>
      </c>
    </row>
    <row r="53" spans="1:15" s="119" customFormat="1" ht="13.8" customHeight="1">
      <c r="A53" s="162"/>
      <c r="B53" s="200">
        <v>39</v>
      </c>
      <c r="C53" s="201">
        <f ca="1">NORMINV(RAND(),Parametros!$F$7,(Parametros!$G$7-Parametros!$E$7)/3.29)</f>
        <v>1.559164348015522</v>
      </c>
      <c r="D53" s="201">
        <f ca="1">NORMINV(RAND(),Parametros!$F$8,(Parametros!$G$8-Parametros!$E$8)/3.29)</f>
        <v>1.31526842463826</v>
      </c>
      <c r="E53" s="201">
        <f ca="1">NORMINV(RAND(),Parametros!$F$9,(Parametros!$G$9-Parametros!$E$9)/3.29)</f>
        <v>0.72317840855715421</v>
      </c>
      <c r="F53" s="201">
        <f ca="1">NORMINV(RAND(),Parametros!$F$10,(Parametros!$G$10-Parametros!$E$10)/3.29)</f>
        <v>1.1427821482452549</v>
      </c>
      <c r="G53" s="201">
        <f ca="1">NORMINV(RAND(),Parametros!$F$11,(Parametros!$G$11-Parametros!$E$11)/3.29)</f>
        <v>0.9038708615949842</v>
      </c>
      <c r="H53" s="201">
        <v>1</v>
      </c>
      <c r="I53" s="201">
        <f ca="1">Resumen!$E$78*C53</f>
        <v>410.06022352808225</v>
      </c>
      <c r="J53" s="201">
        <f ca="1">Resumen!$E$79*D53</f>
        <v>0</v>
      </c>
      <c r="K53" s="201">
        <f ca="1">Resumen!$E$80*E53</f>
        <v>0</v>
      </c>
      <c r="L53" s="201">
        <f ca="1">Resumen!$E$81*F53</f>
        <v>0</v>
      </c>
      <c r="M53" s="201">
        <f ca="1">Resumen!$E$82*G53</f>
        <v>0</v>
      </c>
      <c r="N53" s="201">
        <f>Resumen!$E$83*H53</f>
        <v>1237</v>
      </c>
      <c r="O53" s="201">
        <f t="shared" ca="1" si="0"/>
        <v>1647.0602235280821</v>
      </c>
    </row>
    <row r="54" spans="1:15" s="119" customFormat="1" ht="13.8" customHeight="1">
      <c r="A54" s="162"/>
      <c r="B54" s="200">
        <v>40</v>
      </c>
      <c r="C54" s="201">
        <f ca="1">NORMINV(RAND(),Parametros!$F$7,(Parametros!$G$7-Parametros!$E$7)/3.29)</f>
        <v>3.6322630358640486</v>
      </c>
      <c r="D54" s="201">
        <f ca="1">NORMINV(RAND(),Parametros!$F$8,(Parametros!$G$8-Parametros!$E$8)/3.29)</f>
        <v>1.476310626001351</v>
      </c>
      <c r="E54" s="201">
        <f ca="1">NORMINV(RAND(),Parametros!$F$9,(Parametros!$G$9-Parametros!$E$9)/3.29)</f>
        <v>1.1552218531179006</v>
      </c>
      <c r="F54" s="201">
        <f ca="1">NORMINV(RAND(),Parametros!$F$10,(Parametros!$G$10-Parametros!$E$10)/3.29)</f>
        <v>0.91555821553315109</v>
      </c>
      <c r="G54" s="201">
        <f ca="1">NORMINV(RAND(),Parametros!$F$11,(Parametros!$G$11-Parametros!$E$11)/3.29)</f>
        <v>0.97405518304066552</v>
      </c>
      <c r="H54" s="201">
        <v>1</v>
      </c>
      <c r="I54" s="201">
        <f ca="1">Resumen!$E$78*C54</f>
        <v>955.28517843224483</v>
      </c>
      <c r="J54" s="201">
        <f ca="1">Resumen!$E$79*D54</f>
        <v>0</v>
      </c>
      <c r="K54" s="201">
        <f ca="1">Resumen!$E$80*E54</f>
        <v>0</v>
      </c>
      <c r="L54" s="201">
        <f ca="1">Resumen!$E$81*F54</f>
        <v>0</v>
      </c>
      <c r="M54" s="201">
        <f ca="1">Resumen!$E$82*G54</f>
        <v>0</v>
      </c>
      <c r="N54" s="201">
        <f>Resumen!$E$83*H54</f>
        <v>1237</v>
      </c>
      <c r="O54" s="201">
        <f t="shared" ca="1" si="0"/>
        <v>2192.2851784322447</v>
      </c>
    </row>
    <row r="55" spans="1:15" s="119" customFormat="1" ht="13.8" customHeight="1">
      <c r="A55" s="162"/>
      <c r="B55" s="200">
        <v>41</v>
      </c>
      <c r="C55" s="201">
        <f ca="1">NORMINV(RAND(),Parametros!$F$7,(Parametros!$G$7-Parametros!$E$7)/3.29)</f>
        <v>3.7239207688847005</v>
      </c>
      <c r="D55" s="201">
        <f ca="1">NORMINV(RAND(),Parametros!$F$8,(Parametros!$G$8-Parametros!$E$8)/3.29)</f>
        <v>1.0656062925192782</v>
      </c>
      <c r="E55" s="201">
        <f ca="1">NORMINV(RAND(),Parametros!$F$9,(Parametros!$G$9-Parametros!$E$9)/3.29)</f>
        <v>1.409707970684829</v>
      </c>
      <c r="F55" s="201">
        <f ca="1">NORMINV(RAND(),Parametros!$F$10,(Parametros!$G$10-Parametros!$E$10)/3.29)</f>
        <v>0.85426950331001683</v>
      </c>
      <c r="G55" s="201">
        <f ca="1">NORMINV(RAND(),Parametros!$F$11,(Parametros!$G$11-Parametros!$E$11)/3.29)</f>
        <v>0.98342479052282283</v>
      </c>
      <c r="H55" s="201">
        <v>1</v>
      </c>
      <c r="I55" s="201">
        <f ca="1">Resumen!$E$78*C55</f>
        <v>979.39116221667621</v>
      </c>
      <c r="J55" s="201">
        <f ca="1">Resumen!$E$79*D55</f>
        <v>0</v>
      </c>
      <c r="K55" s="201">
        <f ca="1">Resumen!$E$80*E55</f>
        <v>0</v>
      </c>
      <c r="L55" s="201">
        <f ca="1">Resumen!$E$81*F55</f>
        <v>0</v>
      </c>
      <c r="M55" s="201">
        <f ca="1">Resumen!$E$82*G55</f>
        <v>0</v>
      </c>
      <c r="N55" s="201">
        <f>Resumen!$E$83*H55</f>
        <v>1237</v>
      </c>
      <c r="O55" s="201">
        <f t="shared" ca="1" si="0"/>
        <v>2216.3911622166761</v>
      </c>
    </row>
    <row r="56" spans="1:15" s="119" customFormat="1" ht="13.8" customHeight="1">
      <c r="A56" s="162"/>
      <c r="B56" s="200">
        <v>42</v>
      </c>
      <c r="C56" s="201">
        <f ca="1">NORMINV(RAND(),Parametros!$F$7,(Parametros!$G$7-Parametros!$E$7)/3.29)</f>
        <v>1.7900075098855017</v>
      </c>
      <c r="D56" s="201">
        <f ca="1">NORMINV(RAND(),Parametros!$F$8,(Parametros!$G$8-Parametros!$E$8)/3.29)</f>
        <v>1.418140433613569</v>
      </c>
      <c r="E56" s="201">
        <f ca="1">NORMINV(RAND(),Parametros!$F$9,(Parametros!$G$9-Parametros!$E$9)/3.29)</f>
        <v>0.8920872517806947</v>
      </c>
      <c r="F56" s="201">
        <f ca="1">NORMINV(RAND(),Parametros!$F$10,(Parametros!$G$10-Parametros!$E$10)/3.29)</f>
        <v>1.0190638771637814</v>
      </c>
      <c r="G56" s="201">
        <f ca="1">NORMINV(RAND(),Parametros!$F$11,(Parametros!$G$11-Parametros!$E$11)/3.29)</f>
        <v>1.0225431380801711</v>
      </c>
      <c r="H56" s="201">
        <v>1</v>
      </c>
      <c r="I56" s="201">
        <f ca="1">Resumen!$E$78*C56</f>
        <v>470.77197509988696</v>
      </c>
      <c r="J56" s="201">
        <f ca="1">Resumen!$E$79*D56</f>
        <v>0</v>
      </c>
      <c r="K56" s="201">
        <f ca="1">Resumen!$E$80*E56</f>
        <v>0</v>
      </c>
      <c r="L56" s="201">
        <f ca="1">Resumen!$E$81*F56</f>
        <v>0</v>
      </c>
      <c r="M56" s="201">
        <f ca="1">Resumen!$E$82*G56</f>
        <v>0</v>
      </c>
      <c r="N56" s="201">
        <f>Resumen!$E$83*H56</f>
        <v>1237</v>
      </c>
      <c r="O56" s="201">
        <f t="shared" ca="1" si="0"/>
        <v>1707.771975099887</v>
      </c>
    </row>
    <row r="57" spans="1:15" s="119" customFormat="1" ht="13.8" customHeight="1">
      <c r="A57" s="162"/>
      <c r="B57" s="200">
        <v>43</v>
      </c>
      <c r="C57" s="201">
        <f ca="1">NORMINV(RAND(),Parametros!$F$7,(Parametros!$G$7-Parametros!$E$7)/3.29)</f>
        <v>2.0690890272500915</v>
      </c>
      <c r="D57" s="201">
        <f ca="1">NORMINV(RAND(),Parametros!$F$8,(Parametros!$G$8-Parametros!$E$8)/3.29)</f>
        <v>1.1699158226130024</v>
      </c>
      <c r="E57" s="201">
        <f ca="1">NORMINV(RAND(),Parametros!$F$9,(Parametros!$G$9-Parametros!$E$9)/3.29)</f>
        <v>1.0321657802022808</v>
      </c>
      <c r="F57" s="201">
        <f ca="1">NORMINV(RAND(),Parametros!$F$10,(Parametros!$G$10-Parametros!$E$10)/3.29)</f>
        <v>0.9742296275485246</v>
      </c>
      <c r="G57" s="201">
        <f ca="1">NORMINV(RAND(),Parametros!$F$11,(Parametros!$G$11-Parametros!$E$11)/3.29)</f>
        <v>0.9586604595154854</v>
      </c>
      <c r="H57" s="201">
        <v>1</v>
      </c>
      <c r="I57" s="201">
        <f ca="1">Resumen!$E$78*C57</f>
        <v>544.17041416677409</v>
      </c>
      <c r="J57" s="201">
        <f ca="1">Resumen!$E$79*D57</f>
        <v>0</v>
      </c>
      <c r="K57" s="201">
        <f ca="1">Resumen!$E$80*E57</f>
        <v>0</v>
      </c>
      <c r="L57" s="201">
        <f ca="1">Resumen!$E$81*F57</f>
        <v>0</v>
      </c>
      <c r="M57" s="201">
        <f ca="1">Resumen!$E$82*G57</f>
        <v>0</v>
      </c>
      <c r="N57" s="201">
        <f>Resumen!$E$83*H57</f>
        <v>1237</v>
      </c>
      <c r="O57" s="201">
        <f t="shared" ca="1" si="0"/>
        <v>1781.1704141667742</v>
      </c>
    </row>
    <row r="58" spans="1:15" s="119" customFormat="1" ht="13.8" customHeight="1">
      <c r="A58" s="162"/>
      <c r="B58" s="200">
        <v>44</v>
      </c>
      <c r="C58" s="201">
        <f ca="1">NORMINV(RAND(),Parametros!$F$7,(Parametros!$G$7-Parametros!$E$7)/3.29)</f>
        <v>3.3616866108405392</v>
      </c>
      <c r="D58" s="201">
        <f ca="1">NORMINV(RAND(),Parametros!$F$8,(Parametros!$G$8-Parametros!$E$8)/3.29)</f>
        <v>1.9628639646249308</v>
      </c>
      <c r="E58" s="201">
        <f ca="1">NORMINV(RAND(),Parametros!$F$9,(Parametros!$G$9-Parametros!$E$9)/3.29)</f>
        <v>1.4406227009246786</v>
      </c>
      <c r="F58" s="201">
        <f ca="1">NORMINV(RAND(),Parametros!$F$10,(Parametros!$G$10-Parametros!$E$10)/3.29)</f>
        <v>0.75721921628612221</v>
      </c>
      <c r="G58" s="201">
        <f ca="1">NORMINV(RAND(),Parametros!$F$11,(Parametros!$G$11-Parametros!$E$11)/3.29)</f>
        <v>0.99362572275091132</v>
      </c>
      <c r="H58" s="201">
        <v>1</v>
      </c>
      <c r="I58" s="201">
        <f ca="1">Resumen!$E$78*C58</f>
        <v>884.12357865106185</v>
      </c>
      <c r="J58" s="201">
        <f ca="1">Resumen!$E$79*D58</f>
        <v>0</v>
      </c>
      <c r="K58" s="201">
        <f ca="1">Resumen!$E$80*E58</f>
        <v>0</v>
      </c>
      <c r="L58" s="201">
        <f ca="1">Resumen!$E$81*F58</f>
        <v>0</v>
      </c>
      <c r="M58" s="201">
        <f ca="1">Resumen!$E$82*G58</f>
        <v>0</v>
      </c>
      <c r="N58" s="201">
        <f>Resumen!$E$83*H58</f>
        <v>1237</v>
      </c>
      <c r="O58" s="201">
        <f t="shared" ca="1" si="0"/>
        <v>2121.123578651062</v>
      </c>
    </row>
    <row r="59" spans="1:15" s="119" customFormat="1" ht="13.8" customHeight="1">
      <c r="A59" s="162"/>
      <c r="B59" s="200">
        <v>45</v>
      </c>
      <c r="C59" s="201">
        <f ca="1">NORMINV(RAND(),Parametros!$F$7,(Parametros!$G$7-Parametros!$E$7)/3.29)</f>
        <v>3.6742468885622968</v>
      </c>
      <c r="D59" s="201">
        <f ca="1">NORMINV(RAND(),Parametros!$F$8,(Parametros!$G$8-Parametros!$E$8)/3.29)</f>
        <v>1.0450939991359696</v>
      </c>
      <c r="E59" s="201">
        <f ca="1">NORMINV(RAND(),Parametros!$F$9,(Parametros!$G$9-Parametros!$E$9)/3.29)</f>
        <v>0.75272374989127133</v>
      </c>
      <c r="F59" s="201">
        <f ca="1">NORMINV(RAND(),Parametros!$F$10,(Parametros!$G$10-Parametros!$E$10)/3.29)</f>
        <v>1.02149138020037</v>
      </c>
      <c r="G59" s="201">
        <f ca="1">NORMINV(RAND(),Parametros!$F$11,(Parametros!$G$11-Parametros!$E$11)/3.29)</f>
        <v>0.96717490003230044</v>
      </c>
      <c r="H59" s="201">
        <v>1</v>
      </c>
      <c r="I59" s="201">
        <f ca="1">Resumen!$E$78*C59</f>
        <v>966.32693169188406</v>
      </c>
      <c r="J59" s="201">
        <f ca="1">Resumen!$E$79*D59</f>
        <v>0</v>
      </c>
      <c r="K59" s="201">
        <f ca="1">Resumen!$E$80*E59</f>
        <v>0</v>
      </c>
      <c r="L59" s="201">
        <f ca="1">Resumen!$E$81*F59</f>
        <v>0</v>
      </c>
      <c r="M59" s="201">
        <f ca="1">Resumen!$E$82*G59</f>
        <v>0</v>
      </c>
      <c r="N59" s="201">
        <f>Resumen!$E$83*H59</f>
        <v>1237</v>
      </c>
      <c r="O59" s="201">
        <f t="shared" ca="1" si="0"/>
        <v>2203.3269316918841</v>
      </c>
    </row>
    <row r="60" spans="1:15" s="119" customFormat="1" ht="13.8" customHeight="1">
      <c r="A60" s="162"/>
      <c r="B60" s="200">
        <v>46</v>
      </c>
      <c r="C60" s="201">
        <f ca="1">NORMINV(RAND(),Parametros!$F$7,(Parametros!$G$7-Parametros!$E$7)/3.29)</f>
        <v>0.82398256949544968</v>
      </c>
      <c r="D60" s="201">
        <f ca="1">NORMINV(RAND(),Parametros!$F$8,(Parametros!$G$8-Parametros!$E$8)/3.29)</f>
        <v>1.0257111796887248</v>
      </c>
      <c r="E60" s="201">
        <f ca="1">NORMINV(RAND(),Parametros!$F$9,(Parametros!$G$9-Parametros!$E$9)/3.29)</f>
        <v>1.1111689719351028</v>
      </c>
      <c r="F60" s="201">
        <f ca="1">NORMINV(RAND(),Parametros!$F$10,(Parametros!$G$10-Parametros!$E$10)/3.29)</f>
        <v>1.0151271875103067</v>
      </c>
      <c r="G60" s="201">
        <f ca="1">NORMINV(RAND(),Parametros!$F$11,(Parametros!$G$11-Parametros!$E$11)/3.29)</f>
        <v>1.0195856208962648</v>
      </c>
      <c r="H60" s="201">
        <v>1</v>
      </c>
      <c r="I60" s="201">
        <f ca="1">Resumen!$E$78*C60</f>
        <v>216.70741577730325</v>
      </c>
      <c r="J60" s="201">
        <f ca="1">Resumen!$E$79*D60</f>
        <v>0</v>
      </c>
      <c r="K60" s="201">
        <f ca="1">Resumen!$E$80*E60</f>
        <v>0</v>
      </c>
      <c r="L60" s="201">
        <f ca="1">Resumen!$E$81*F60</f>
        <v>0</v>
      </c>
      <c r="M60" s="201">
        <f ca="1">Resumen!$E$82*G60</f>
        <v>0</v>
      </c>
      <c r="N60" s="201">
        <f>Resumen!$E$83*H60</f>
        <v>1237</v>
      </c>
      <c r="O60" s="201">
        <f t="shared" ca="1" si="0"/>
        <v>1453.7074157773031</v>
      </c>
    </row>
    <row r="61" spans="1:15" s="119" customFormat="1" ht="13.8" customHeight="1">
      <c r="A61" s="162"/>
      <c r="B61" s="200">
        <v>47</v>
      </c>
      <c r="C61" s="201">
        <f ca="1">NORMINV(RAND(),Parametros!$F$7,(Parametros!$G$7-Parametros!$E$7)/3.29)</f>
        <v>1.2011069156556315</v>
      </c>
      <c r="D61" s="201">
        <f ca="1">NORMINV(RAND(),Parametros!$F$8,(Parametros!$G$8-Parametros!$E$8)/3.29)</f>
        <v>0.51855319519222076</v>
      </c>
      <c r="E61" s="201">
        <f ca="1">NORMINV(RAND(),Parametros!$F$9,(Parametros!$G$9-Parametros!$E$9)/3.29)</f>
        <v>1.1728052401293052</v>
      </c>
      <c r="F61" s="201">
        <f ca="1">NORMINV(RAND(),Parametros!$F$10,(Parametros!$G$10-Parametros!$E$10)/3.29)</f>
        <v>0.93243053837932899</v>
      </c>
      <c r="G61" s="201">
        <f ca="1">NORMINV(RAND(),Parametros!$F$11,(Parametros!$G$11-Parametros!$E$11)/3.29)</f>
        <v>1.0287750066976031</v>
      </c>
      <c r="H61" s="201">
        <v>1</v>
      </c>
      <c r="I61" s="201">
        <f ca="1">Resumen!$E$78*C61</f>
        <v>315.89111881743111</v>
      </c>
      <c r="J61" s="201">
        <f ca="1">Resumen!$E$79*D61</f>
        <v>0</v>
      </c>
      <c r="K61" s="201">
        <f ca="1">Resumen!$E$80*E61</f>
        <v>0</v>
      </c>
      <c r="L61" s="201">
        <f ca="1">Resumen!$E$81*F61</f>
        <v>0</v>
      </c>
      <c r="M61" s="201">
        <f ca="1">Resumen!$E$82*G61</f>
        <v>0</v>
      </c>
      <c r="N61" s="201">
        <f>Resumen!$E$83*H61</f>
        <v>1237</v>
      </c>
      <c r="O61" s="201">
        <f t="shared" ca="1" si="0"/>
        <v>1552.8911188174311</v>
      </c>
    </row>
    <row r="62" spans="1:15" s="119" customFormat="1" ht="13.8" customHeight="1">
      <c r="A62" s="162"/>
      <c r="B62" s="200">
        <v>48</v>
      </c>
      <c r="C62" s="201">
        <f ca="1">NORMINV(RAND(),Parametros!$F$7,(Parametros!$G$7-Parametros!$E$7)/3.29)</f>
        <v>1.8401289680428699</v>
      </c>
      <c r="D62" s="201">
        <f ca="1">NORMINV(RAND(),Parametros!$F$8,(Parametros!$G$8-Parametros!$E$8)/3.29)</f>
        <v>1.7207518910921455</v>
      </c>
      <c r="E62" s="201">
        <f ca="1">NORMINV(RAND(),Parametros!$F$9,(Parametros!$G$9-Parametros!$E$9)/3.29)</f>
        <v>1.1807194422921092</v>
      </c>
      <c r="F62" s="201">
        <f ca="1">NORMINV(RAND(),Parametros!$F$10,(Parametros!$G$10-Parametros!$E$10)/3.29)</f>
        <v>1.168516045564596</v>
      </c>
      <c r="G62" s="201">
        <f ca="1">NORMINV(RAND(),Parametros!$F$11,(Parametros!$G$11-Parametros!$E$11)/3.29)</f>
        <v>1.0061092061809773</v>
      </c>
      <c r="H62" s="201">
        <v>1</v>
      </c>
      <c r="I62" s="201">
        <f ca="1">Resumen!$E$78*C62</f>
        <v>483.95391859527479</v>
      </c>
      <c r="J62" s="201">
        <f ca="1">Resumen!$E$79*D62</f>
        <v>0</v>
      </c>
      <c r="K62" s="201">
        <f ca="1">Resumen!$E$80*E62</f>
        <v>0</v>
      </c>
      <c r="L62" s="201">
        <f ca="1">Resumen!$E$81*F62</f>
        <v>0</v>
      </c>
      <c r="M62" s="201">
        <f ca="1">Resumen!$E$82*G62</f>
        <v>0</v>
      </c>
      <c r="N62" s="201">
        <f>Resumen!$E$83*H62</f>
        <v>1237</v>
      </c>
      <c r="O62" s="201">
        <f t="shared" ca="1" si="0"/>
        <v>1720.9539185952749</v>
      </c>
    </row>
    <row r="63" spans="1:15" s="119" customFormat="1" ht="13.8" customHeight="1">
      <c r="A63" s="162"/>
      <c r="B63" s="200">
        <v>49</v>
      </c>
      <c r="C63" s="201">
        <f ca="1">NORMINV(RAND(),Parametros!$F$7,(Parametros!$G$7-Parametros!$E$7)/3.29)</f>
        <v>0.59548043314217547</v>
      </c>
      <c r="D63" s="201">
        <f ca="1">NORMINV(RAND(),Parametros!$F$8,(Parametros!$G$8-Parametros!$E$8)/3.29)</f>
        <v>1.5146190701739002</v>
      </c>
      <c r="E63" s="201">
        <f ca="1">NORMINV(RAND(),Parametros!$F$9,(Parametros!$G$9-Parametros!$E$9)/3.29)</f>
        <v>1.2309877267570637</v>
      </c>
      <c r="F63" s="201">
        <f ca="1">NORMINV(RAND(),Parametros!$F$10,(Parametros!$G$10-Parametros!$E$10)/3.29)</f>
        <v>0.96265090355407257</v>
      </c>
      <c r="G63" s="201">
        <f ca="1">NORMINV(RAND(),Parametros!$F$11,(Parametros!$G$11-Parametros!$E$11)/3.29)</f>
        <v>0.96988224706916515</v>
      </c>
      <c r="H63" s="201">
        <v>1</v>
      </c>
      <c r="I63" s="201">
        <f ca="1">Resumen!$E$78*C63</f>
        <v>156.61135391639215</v>
      </c>
      <c r="J63" s="201">
        <f ca="1">Resumen!$E$79*D63</f>
        <v>0</v>
      </c>
      <c r="K63" s="201">
        <f ca="1">Resumen!$E$80*E63</f>
        <v>0</v>
      </c>
      <c r="L63" s="201">
        <f ca="1">Resumen!$E$81*F63</f>
        <v>0</v>
      </c>
      <c r="M63" s="201">
        <f ca="1">Resumen!$E$82*G63</f>
        <v>0</v>
      </c>
      <c r="N63" s="201">
        <f>Resumen!$E$83*H63</f>
        <v>1237</v>
      </c>
      <c r="O63" s="201">
        <f t="shared" ca="1" si="0"/>
        <v>1393.6113539163921</v>
      </c>
    </row>
    <row r="64" spans="1:15" s="119" customFormat="1" ht="13.8" customHeight="1">
      <c r="A64" s="162"/>
      <c r="B64" s="200">
        <v>50</v>
      </c>
      <c r="C64" s="201">
        <f ca="1">NORMINV(RAND(),Parametros!$F$7,(Parametros!$G$7-Parametros!$E$7)/3.29)</f>
        <v>2.4799330243186977</v>
      </c>
      <c r="D64" s="201">
        <f ca="1">NORMINV(RAND(),Parametros!$F$8,(Parametros!$G$8-Parametros!$E$8)/3.29)</f>
        <v>0.81181194888008223</v>
      </c>
      <c r="E64" s="201">
        <f ca="1">NORMINV(RAND(),Parametros!$F$9,(Parametros!$G$9-Parametros!$E$9)/3.29)</f>
        <v>0.93352314770432487</v>
      </c>
      <c r="F64" s="201">
        <f ca="1">NORMINV(RAND(),Parametros!$F$10,(Parametros!$G$10-Parametros!$E$10)/3.29)</f>
        <v>0.96895891536264678</v>
      </c>
      <c r="G64" s="201">
        <f ca="1">NORMINV(RAND(),Parametros!$F$11,(Parametros!$G$11-Parametros!$E$11)/3.29)</f>
        <v>1.011199897673662</v>
      </c>
      <c r="H64" s="201">
        <v>1</v>
      </c>
      <c r="I64" s="201">
        <f ca="1">Resumen!$E$78*C64</f>
        <v>652.22238539581747</v>
      </c>
      <c r="J64" s="201">
        <f ca="1">Resumen!$E$79*D64</f>
        <v>0</v>
      </c>
      <c r="K64" s="201">
        <f ca="1">Resumen!$E$80*E64</f>
        <v>0</v>
      </c>
      <c r="L64" s="201">
        <f ca="1">Resumen!$E$81*F64</f>
        <v>0</v>
      </c>
      <c r="M64" s="201">
        <f ca="1">Resumen!$E$82*G64</f>
        <v>0</v>
      </c>
      <c r="N64" s="201">
        <f>Resumen!$E$83*H64</f>
        <v>1237</v>
      </c>
      <c r="O64" s="201">
        <f t="shared" ca="1" si="0"/>
        <v>1889.2223853958176</v>
      </c>
    </row>
    <row r="65" spans="1:15" s="119" customFormat="1" ht="13.8" customHeight="1">
      <c r="A65" s="162"/>
      <c r="B65" s="200">
        <v>51</v>
      </c>
      <c r="C65" s="201">
        <f ca="1">NORMINV(RAND(),Parametros!$F$7,(Parametros!$G$7-Parametros!$E$7)/3.29)</f>
        <v>2.9230717250620399</v>
      </c>
      <c r="D65" s="201">
        <f ca="1">NORMINV(RAND(),Parametros!$F$8,(Parametros!$G$8-Parametros!$E$8)/3.29)</f>
        <v>0.93310922086613535</v>
      </c>
      <c r="E65" s="201">
        <f ca="1">NORMINV(RAND(),Parametros!$F$9,(Parametros!$G$9-Parametros!$E$9)/3.29)</f>
        <v>1.2753041849514273</v>
      </c>
      <c r="F65" s="201">
        <f ca="1">NORMINV(RAND(),Parametros!$F$10,(Parametros!$G$10-Parametros!$E$10)/3.29)</f>
        <v>0.96949851786400398</v>
      </c>
      <c r="G65" s="201">
        <f ca="1">NORMINV(RAND(),Parametros!$F$11,(Parametros!$G$11-Parametros!$E$11)/3.29)</f>
        <v>1.063461720102572</v>
      </c>
      <c r="H65" s="201">
        <v>1</v>
      </c>
      <c r="I65" s="201">
        <f ca="1">Resumen!$E$78*C65</f>
        <v>768.76786369131651</v>
      </c>
      <c r="J65" s="201">
        <f ca="1">Resumen!$E$79*D65</f>
        <v>0</v>
      </c>
      <c r="K65" s="201">
        <f ca="1">Resumen!$E$80*E65</f>
        <v>0</v>
      </c>
      <c r="L65" s="201">
        <f ca="1">Resumen!$E$81*F65</f>
        <v>0</v>
      </c>
      <c r="M65" s="201">
        <f ca="1">Resumen!$E$82*G65</f>
        <v>0</v>
      </c>
      <c r="N65" s="201">
        <f>Resumen!$E$83*H65</f>
        <v>1237</v>
      </c>
      <c r="O65" s="201">
        <f t="shared" ca="1" si="0"/>
        <v>2005.7678636913165</v>
      </c>
    </row>
    <row r="66" spans="1:15" s="119" customFormat="1" ht="13.8" customHeight="1">
      <c r="A66" s="162"/>
      <c r="B66" s="200">
        <v>52</v>
      </c>
      <c r="C66" s="201">
        <f ca="1">NORMINV(RAND(),Parametros!$F$7,(Parametros!$G$7-Parametros!$E$7)/3.29)</f>
        <v>2.4112524020932491</v>
      </c>
      <c r="D66" s="201">
        <f ca="1">NORMINV(RAND(),Parametros!$F$8,(Parametros!$G$8-Parametros!$E$8)/3.29)</f>
        <v>1.6882462555506179</v>
      </c>
      <c r="E66" s="201">
        <f ca="1">NORMINV(RAND(),Parametros!$F$9,(Parametros!$G$9-Parametros!$E$9)/3.29)</f>
        <v>1.0004498311306782</v>
      </c>
      <c r="F66" s="201">
        <f ca="1">NORMINV(RAND(),Parametros!$F$10,(Parametros!$G$10-Parametros!$E$10)/3.29)</f>
        <v>1.0581189576611711</v>
      </c>
      <c r="G66" s="201">
        <f ca="1">NORMINV(RAND(),Parametros!$F$11,(Parametros!$G$11-Parametros!$E$11)/3.29)</f>
        <v>1.0065909225885592</v>
      </c>
      <c r="H66" s="201">
        <v>1</v>
      </c>
      <c r="I66" s="201">
        <f ca="1">Resumen!$E$78*C66</f>
        <v>634.15938175052452</v>
      </c>
      <c r="J66" s="201">
        <f ca="1">Resumen!$E$79*D66</f>
        <v>0</v>
      </c>
      <c r="K66" s="201">
        <f ca="1">Resumen!$E$80*E66</f>
        <v>0</v>
      </c>
      <c r="L66" s="201">
        <f ca="1">Resumen!$E$81*F66</f>
        <v>0</v>
      </c>
      <c r="M66" s="201">
        <f ca="1">Resumen!$E$82*G66</f>
        <v>0</v>
      </c>
      <c r="N66" s="201">
        <f>Resumen!$E$83*H66</f>
        <v>1237</v>
      </c>
      <c r="O66" s="201">
        <f t="shared" ca="1" si="0"/>
        <v>1871.1593817505245</v>
      </c>
    </row>
    <row r="67" spans="1:15" s="119" customFormat="1" ht="13.8" customHeight="1">
      <c r="A67" s="162"/>
      <c r="B67" s="200">
        <v>53</v>
      </c>
      <c r="C67" s="201">
        <f ca="1">NORMINV(RAND(),Parametros!$F$7,(Parametros!$G$7-Parametros!$E$7)/3.29)</f>
        <v>1.6024901820364463</v>
      </c>
      <c r="D67" s="201">
        <f ca="1">NORMINV(RAND(),Parametros!$F$8,(Parametros!$G$8-Parametros!$E$8)/3.29)</f>
        <v>2.0055798227415442</v>
      </c>
      <c r="E67" s="201">
        <f ca="1">NORMINV(RAND(),Parametros!$F$9,(Parametros!$G$9-Parametros!$E$9)/3.29)</f>
        <v>1.5134352104395585</v>
      </c>
      <c r="F67" s="201">
        <f ca="1">NORMINV(RAND(),Parametros!$F$10,(Parametros!$G$10-Parametros!$E$10)/3.29)</f>
        <v>0.89350236770158764</v>
      </c>
      <c r="G67" s="201">
        <f ca="1">NORMINV(RAND(),Parametros!$F$11,(Parametros!$G$11-Parametros!$E$11)/3.29)</f>
        <v>0.9979257497367684</v>
      </c>
      <c r="H67" s="201">
        <v>1</v>
      </c>
      <c r="I67" s="201">
        <f ca="1">Resumen!$E$78*C67</f>
        <v>421.45491787558541</v>
      </c>
      <c r="J67" s="201">
        <f ca="1">Resumen!$E$79*D67</f>
        <v>0</v>
      </c>
      <c r="K67" s="201">
        <f ca="1">Resumen!$E$80*E67</f>
        <v>0</v>
      </c>
      <c r="L67" s="201">
        <f ca="1">Resumen!$E$81*F67</f>
        <v>0</v>
      </c>
      <c r="M67" s="201">
        <f ca="1">Resumen!$E$82*G67</f>
        <v>0</v>
      </c>
      <c r="N67" s="201">
        <f>Resumen!$E$83*H67</f>
        <v>1237</v>
      </c>
      <c r="O67" s="201">
        <f t="shared" ca="1" si="0"/>
        <v>1658.4549178755854</v>
      </c>
    </row>
    <row r="68" spans="1:15" s="119" customFormat="1" ht="13.8" customHeight="1">
      <c r="A68" s="162"/>
      <c r="B68" s="200">
        <v>54</v>
      </c>
      <c r="C68" s="201">
        <f ca="1">NORMINV(RAND(),Parametros!$F$7,(Parametros!$G$7-Parametros!$E$7)/3.29)</f>
        <v>2.9015588929866172</v>
      </c>
      <c r="D68" s="201">
        <f ca="1">NORMINV(RAND(),Parametros!$F$8,(Parametros!$G$8-Parametros!$E$8)/3.29)</f>
        <v>1.2071781759933384</v>
      </c>
      <c r="E68" s="201">
        <f ca="1">NORMINV(RAND(),Parametros!$F$9,(Parametros!$G$9-Parametros!$E$9)/3.29)</f>
        <v>0.97681135909891215</v>
      </c>
      <c r="F68" s="201">
        <f ca="1">NORMINV(RAND(),Parametros!$F$10,(Parametros!$G$10-Parametros!$E$10)/3.29)</f>
        <v>1.1372606106323859</v>
      </c>
      <c r="G68" s="201">
        <f ca="1">NORMINV(RAND(),Parametros!$F$11,(Parametros!$G$11-Parametros!$E$11)/3.29)</f>
        <v>0.99457805475615368</v>
      </c>
      <c r="H68" s="201">
        <v>1</v>
      </c>
      <c r="I68" s="201">
        <f ca="1">Resumen!$E$78*C68</f>
        <v>763.10998885548031</v>
      </c>
      <c r="J68" s="201">
        <f ca="1">Resumen!$E$79*D68</f>
        <v>0</v>
      </c>
      <c r="K68" s="201">
        <f ca="1">Resumen!$E$80*E68</f>
        <v>0</v>
      </c>
      <c r="L68" s="201">
        <f ca="1">Resumen!$E$81*F68</f>
        <v>0</v>
      </c>
      <c r="M68" s="201">
        <f ca="1">Resumen!$E$82*G68</f>
        <v>0</v>
      </c>
      <c r="N68" s="201">
        <f>Resumen!$E$83*H68</f>
        <v>1237</v>
      </c>
      <c r="O68" s="201">
        <f t="shared" ca="1" si="0"/>
        <v>2000.1099888554804</v>
      </c>
    </row>
    <row r="69" spans="1:15" s="119" customFormat="1" ht="13.8" customHeight="1">
      <c r="A69" s="162"/>
      <c r="B69" s="200">
        <v>55</v>
      </c>
      <c r="C69" s="201">
        <f ca="1">NORMINV(RAND(),Parametros!$F$7,(Parametros!$G$7-Parametros!$E$7)/3.29)</f>
        <v>3.1612879018709314</v>
      </c>
      <c r="D69" s="201">
        <f ca="1">NORMINV(RAND(),Parametros!$F$8,(Parametros!$G$8-Parametros!$E$8)/3.29)</f>
        <v>1.234781737368128</v>
      </c>
      <c r="E69" s="201">
        <f ca="1">NORMINV(RAND(),Parametros!$F$9,(Parametros!$G$9-Parametros!$E$9)/3.29)</f>
        <v>0.83868136926760906</v>
      </c>
      <c r="F69" s="201">
        <f ca="1">NORMINV(RAND(),Parametros!$F$10,(Parametros!$G$10-Parametros!$E$10)/3.29)</f>
        <v>1.020053386149598</v>
      </c>
      <c r="G69" s="201">
        <f ca="1">NORMINV(RAND(),Parametros!$F$11,(Parametros!$G$11-Parametros!$E$11)/3.29)</f>
        <v>0.98522589295844787</v>
      </c>
      <c r="H69" s="201">
        <v>1</v>
      </c>
      <c r="I69" s="201">
        <f ca="1">Resumen!$E$78*C69</f>
        <v>831.41871819205494</v>
      </c>
      <c r="J69" s="201">
        <f ca="1">Resumen!$E$79*D69</f>
        <v>0</v>
      </c>
      <c r="K69" s="201">
        <f ca="1">Resumen!$E$80*E69</f>
        <v>0</v>
      </c>
      <c r="L69" s="201">
        <f ca="1">Resumen!$E$81*F69</f>
        <v>0</v>
      </c>
      <c r="M69" s="201">
        <f ca="1">Resumen!$E$82*G69</f>
        <v>0</v>
      </c>
      <c r="N69" s="201">
        <f>Resumen!$E$83*H69</f>
        <v>1237</v>
      </c>
      <c r="O69" s="201">
        <f t="shared" ca="1" si="0"/>
        <v>2068.4187181920552</v>
      </c>
    </row>
    <row r="70" spans="1:15" s="119" customFormat="1" ht="13.8" customHeight="1">
      <c r="A70" s="162"/>
      <c r="B70" s="200">
        <v>56</v>
      </c>
      <c r="C70" s="201">
        <f ca="1">NORMINV(RAND(),Parametros!$F$7,(Parametros!$G$7-Parametros!$E$7)/3.29)</f>
        <v>-0.22830450943348612</v>
      </c>
      <c r="D70" s="201">
        <f ca="1">NORMINV(RAND(),Parametros!$F$8,(Parametros!$G$8-Parametros!$E$8)/3.29)</f>
        <v>0.72815718101390159</v>
      </c>
      <c r="E70" s="201">
        <f ca="1">NORMINV(RAND(),Parametros!$F$9,(Parametros!$G$9-Parametros!$E$9)/3.29)</f>
        <v>0.5485347341989073</v>
      </c>
      <c r="F70" s="201">
        <f ca="1">NORMINV(RAND(),Parametros!$F$10,(Parametros!$G$10-Parametros!$E$10)/3.29)</f>
        <v>0.98465790891145477</v>
      </c>
      <c r="G70" s="201">
        <f ca="1">NORMINV(RAND(),Parametros!$F$11,(Parametros!$G$11-Parametros!$E$11)/3.29)</f>
        <v>1.0133976347544695</v>
      </c>
      <c r="H70" s="201">
        <v>1</v>
      </c>
      <c r="I70" s="201">
        <f ca="1">Resumen!$E$78*C70</f>
        <v>-60.044085981006852</v>
      </c>
      <c r="J70" s="201">
        <f ca="1">Resumen!$E$79*D70</f>
        <v>0</v>
      </c>
      <c r="K70" s="201">
        <f ca="1">Resumen!$E$80*E70</f>
        <v>0</v>
      </c>
      <c r="L70" s="201">
        <f ca="1">Resumen!$E$81*F70</f>
        <v>0</v>
      </c>
      <c r="M70" s="201">
        <f ca="1">Resumen!$E$82*G70</f>
        <v>0</v>
      </c>
      <c r="N70" s="201">
        <f>Resumen!$E$83*H70</f>
        <v>1237</v>
      </c>
      <c r="O70" s="201">
        <f t="shared" ca="1" si="0"/>
        <v>1176.9559140189931</v>
      </c>
    </row>
    <row r="71" spans="1:15" s="119" customFormat="1" ht="13.8" customHeight="1">
      <c r="A71" s="162"/>
      <c r="B71" s="200">
        <v>57</v>
      </c>
      <c r="C71" s="201">
        <f ca="1">NORMINV(RAND(),Parametros!$F$7,(Parametros!$G$7-Parametros!$E$7)/3.29)</f>
        <v>1.6971047806437698</v>
      </c>
      <c r="D71" s="201">
        <f ca="1">NORMINV(RAND(),Parametros!$F$8,(Parametros!$G$8-Parametros!$E$8)/3.29)</f>
        <v>1.0803285660809365</v>
      </c>
      <c r="E71" s="201">
        <f ca="1">NORMINV(RAND(),Parametros!$F$9,(Parametros!$G$9-Parametros!$E$9)/3.29)</f>
        <v>1.1155163071398027</v>
      </c>
      <c r="F71" s="201">
        <f ca="1">NORMINV(RAND(),Parametros!$F$10,(Parametros!$G$10-Parametros!$E$10)/3.29)</f>
        <v>1.1953270205390156</v>
      </c>
      <c r="G71" s="201">
        <f ca="1">NORMINV(RAND(),Parametros!$F$11,(Parametros!$G$11-Parametros!$E$11)/3.29)</f>
        <v>0.94116639033835137</v>
      </c>
      <c r="H71" s="201">
        <v>1</v>
      </c>
      <c r="I71" s="201">
        <f ca="1">Resumen!$E$78*C71</f>
        <v>446.33855730931145</v>
      </c>
      <c r="J71" s="201">
        <f ca="1">Resumen!$E$79*D71</f>
        <v>0</v>
      </c>
      <c r="K71" s="201">
        <f ca="1">Resumen!$E$80*E71</f>
        <v>0</v>
      </c>
      <c r="L71" s="201">
        <f ca="1">Resumen!$E$81*F71</f>
        <v>0</v>
      </c>
      <c r="M71" s="201">
        <f ca="1">Resumen!$E$82*G71</f>
        <v>0</v>
      </c>
      <c r="N71" s="201">
        <f>Resumen!$E$83*H71</f>
        <v>1237</v>
      </c>
      <c r="O71" s="201">
        <f t="shared" ca="1" si="0"/>
        <v>1683.3385573093115</v>
      </c>
    </row>
    <row r="72" spans="1:15" s="119" customFormat="1" ht="13.8" customHeight="1">
      <c r="A72" s="162"/>
      <c r="B72" s="200">
        <v>58</v>
      </c>
      <c r="C72" s="201">
        <f ca="1">NORMINV(RAND(),Parametros!$F$7,(Parametros!$G$7-Parametros!$E$7)/3.29)</f>
        <v>3.2873589644236154</v>
      </c>
      <c r="D72" s="201">
        <f ca="1">NORMINV(RAND(),Parametros!$F$8,(Parametros!$G$8-Parametros!$E$8)/3.29)</f>
        <v>1.3476952146980494</v>
      </c>
      <c r="E72" s="201">
        <f ca="1">NORMINV(RAND(),Parametros!$F$9,(Parametros!$G$9-Parametros!$E$9)/3.29)</f>
        <v>1.144534339949878</v>
      </c>
      <c r="F72" s="201">
        <f ca="1">NORMINV(RAND(),Parametros!$F$10,(Parametros!$G$10-Parametros!$E$10)/3.29)</f>
        <v>0.86540899478564004</v>
      </c>
      <c r="G72" s="201">
        <f ca="1">NORMINV(RAND(),Parametros!$F$11,(Parametros!$G$11-Parametros!$E$11)/3.29)</f>
        <v>1.0212214290074442</v>
      </c>
      <c r="H72" s="201">
        <v>1</v>
      </c>
      <c r="I72" s="201">
        <f ca="1">Resumen!$E$78*C72</f>
        <v>864.57540764341081</v>
      </c>
      <c r="J72" s="201">
        <f ca="1">Resumen!$E$79*D72</f>
        <v>0</v>
      </c>
      <c r="K72" s="201">
        <f ca="1">Resumen!$E$80*E72</f>
        <v>0</v>
      </c>
      <c r="L72" s="201">
        <f ca="1">Resumen!$E$81*F72</f>
        <v>0</v>
      </c>
      <c r="M72" s="201">
        <f ca="1">Resumen!$E$82*G72</f>
        <v>0</v>
      </c>
      <c r="N72" s="201">
        <f>Resumen!$E$83*H72</f>
        <v>1237</v>
      </c>
      <c r="O72" s="201">
        <f t="shared" ca="1" si="0"/>
        <v>2101.5754076434109</v>
      </c>
    </row>
    <row r="73" spans="1:15" s="119" customFormat="1" ht="13.8" customHeight="1">
      <c r="A73" s="162"/>
      <c r="B73" s="200">
        <v>59</v>
      </c>
      <c r="C73" s="201">
        <f ca="1">NORMINV(RAND(),Parametros!$F$7,(Parametros!$G$7-Parametros!$E$7)/3.29)</f>
        <v>1.0488408399903288</v>
      </c>
      <c r="D73" s="201">
        <f ca="1">NORMINV(RAND(),Parametros!$F$8,(Parametros!$G$8-Parametros!$E$8)/3.29)</f>
        <v>1.0493494842448703</v>
      </c>
      <c r="E73" s="201">
        <f ca="1">NORMINV(RAND(),Parametros!$F$9,(Parametros!$G$9-Parametros!$E$9)/3.29)</f>
        <v>1.1421570053270629</v>
      </c>
      <c r="F73" s="201">
        <f ca="1">NORMINV(RAND(),Parametros!$F$10,(Parametros!$G$10-Parametros!$E$10)/3.29)</f>
        <v>0.91445025372580779</v>
      </c>
      <c r="G73" s="201">
        <f ca="1">NORMINV(RAND(),Parametros!$F$11,(Parametros!$G$11-Parametros!$E$11)/3.29)</f>
        <v>0.96164397255848222</v>
      </c>
      <c r="H73" s="201">
        <v>1</v>
      </c>
      <c r="I73" s="201">
        <f ca="1">Resumen!$E$78*C73</f>
        <v>275.84514091745649</v>
      </c>
      <c r="J73" s="201">
        <f ca="1">Resumen!$E$79*D73</f>
        <v>0</v>
      </c>
      <c r="K73" s="201">
        <f ca="1">Resumen!$E$80*E73</f>
        <v>0</v>
      </c>
      <c r="L73" s="201">
        <f ca="1">Resumen!$E$81*F73</f>
        <v>0</v>
      </c>
      <c r="M73" s="201">
        <f ca="1">Resumen!$E$82*G73</f>
        <v>0</v>
      </c>
      <c r="N73" s="201">
        <f>Resumen!$E$83*H73</f>
        <v>1237</v>
      </c>
      <c r="O73" s="201">
        <f t="shared" ca="1" si="0"/>
        <v>1512.8451409174565</v>
      </c>
    </row>
    <row r="74" spans="1:15" s="119" customFormat="1" ht="13.8" customHeight="1">
      <c r="A74" s="162"/>
      <c r="B74" s="200">
        <v>60</v>
      </c>
      <c r="C74" s="201">
        <f ca="1">NORMINV(RAND(),Parametros!$F$7,(Parametros!$G$7-Parametros!$E$7)/3.29)</f>
        <v>3.157032189246892</v>
      </c>
      <c r="D74" s="201">
        <f ca="1">NORMINV(RAND(),Parametros!$F$8,(Parametros!$G$8-Parametros!$E$8)/3.29)</f>
        <v>0.76795382898519793</v>
      </c>
      <c r="E74" s="201">
        <f ca="1">NORMINV(RAND(),Parametros!$F$9,(Parametros!$G$9-Parametros!$E$9)/3.29)</f>
        <v>0.86423906506020121</v>
      </c>
      <c r="F74" s="201">
        <f ca="1">NORMINV(RAND(),Parametros!$F$10,(Parametros!$G$10-Parametros!$E$10)/3.29)</f>
        <v>1.2682578833933573</v>
      </c>
      <c r="G74" s="201">
        <f ca="1">NORMINV(RAND(),Parametros!$F$11,(Parametros!$G$11-Parametros!$E$11)/3.29)</f>
        <v>1.0145336185169858</v>
      </c>
      <c r="H74" s="201">
        <v>1</v>
      </c>
      <c r="I74" s="201">
        <f ca="1">Resumen!$E$78*C74</f>
        <v>830.29946577193255</v>
      </c>
      <c r="J74" s="201">
        <f ca="1">Resumen!$E$79*D74</f>
        <v>0</v>
      </c>
      <c r="K74" s="201">
        <f ca="1">Resumen!$E$80*E74</f>
        <v>0</v>
      </c>
      <c r="L74" s="201">
        <f ca="1">Resumen!$E$81*F74</f>
        <v>0</v>
      </c>
      <c r="M74" s="201">
        <f ca="1">Resumen!$E$82*G74</f>
        <v>0</v>
      </c>
      <c r="N74" s="201">
        <f>Resumen!$E$83*H74</f>
        <v>1237</v>
      </c>
      <c r="O74" s="201">
        <f t="shared" ca="1" si="0"/>
        <v>2067.2994657719328</v>
      </c>
    </row>
    <row r="75" spans="1:15" s="119" customFormat="1" ht="13.8" customHeight="1">
      <c r="A75" s="162"/>
      <c r="B75" s="200">
        <v>61</v>
      </c>
      <c r="C75" s="201">
        <f ca="1">NORMINV(RAND(),Parametros!$F$7,(Parametros!$G$7-Parametros!$E$7)/3.29)</f>
        <v>2.8735028134048508</v>
      </c>
      <c r="D75" s="201">
        <f ca="1">NORMINV(RAND(),Parametros!$F$8,(Parametros!$G$8-Parametros!$E$8)/3.29)</f>
        <v>1.5774617298010747</v>
      </c>
      <c r="E75" s="201">
        <f ca="1">NORMINV(RAND(),Parametros!$F$9,(Parametros!$G$9-Parametros!$E$9)/3.29)</f>
        <v>0.98037474597653407</v>
      </c>
      <c r="F75" s="201">
        <f ca="1">NORMINV(RAND(),Parametros!$F$10,(Parametros!$G$10-Parametros!$E$10)/3.29)</f>
        <v>0.96946238673956708</v>
      </c>
      <c r="G75" s="201">
        <f ca="1">NORMINV(RAND(),Parametros!$F$11,(Parametros!$G$11-Parametros!$E$11)/3.29)</f>
        <v>1.007195453330723</v>
      </c>
      <c r="H75" s="201">
        <v>1</v>
      </c>
      <c r="I75" s="201">
        <f ca="1">Resumen!$E$78*C75</f>
        <v>755.73123992547573</v>
      </c>
      <c r="J75" s="201">
        <f ca="1">Resumen!$E$79*D75</f>
        <v>0</v>
      </c>
      <c r="K75" s="201">
        <f ca="1">Resumen!$E$80*E75</f>
        <v>0</v>
      </c>
      <c r="L75" s="201">
        <f ca="1">Resumen!$E$81*F75</f>
        <v>0</v>
      </c>
      <c r="M75" s="201">
        <f ca="1">Resumen!$E$82*G75</f>
        <v>0</v>
      </c>
      <c r="N75" s="201">
        <f>Resumen!$E$83*H75</f>
        <v>1237</v>
      </c>
      <c r="O75" s="201">
        <f t="shared" ca="1" si="0"/>
        <v>1992.7312399254756</v>
      </c>
    </row>
    <row r="76" spans="1:15" s="119" customFormat="1" ht="13.8" customHeight="1">
      <c r="A76" s="162"/>
      <c r="B76" s="200">
        <v>62</v>
      </c>
      <c r="C76" s="201">
        <f ca="1">NORMINV(RAND(),Parametros!$F$7,(Parametros!$G$7-Parametros!$E$7)/3.29)</f>
        <v>2.7284103570268239</v>
      </c>
      <c r="D76" s="201">
        <f ca="1">NORMINV(RAND(),Parametros!$F$8,(Parametros!$G$8-Parametros!$E$8)/3.29)</f>
        <v>1.7202585725104256</v>
      </c>
      <c r="E76" s="201">
        <f ca="1">NORMINV(RAND(),Parametros!$F$9,(Parametros!$G$9-Parametros!$E$9)/3.29)</f>
        <v>1.3371311988780961</v>
      </c>
      <c r="F76" s="201">
        <f ca="1">NORMINV(RAND(),Parametros!$F$10,(Parametros!$G$10-Parametros!$E$10)/3.29)</f>
        <v>0.96407257279723146</v>
      </c>
      <c r="G76" s="201">
        <f ca="1">NORMINV(RAND(),Parametros!$F$11,(Parametros!$G$11-Parametros!$E$11)/3.29)</f>
        <v>1.0498519540179247</v>
      </c>
      <c r="H76" s="201">
        <v>1</v>
      </c>
      <c r="I76" s="201">
        <f ca="1">Resumen!$E$78*C76</f>
        <v>717.57192389805471</v>
      </c>
      <c r="J76" s="201">
        <f ca="1">Resumen!$E$79*D76</f>
        <v>0</v>
      </c>
      <c r="K76" s="201">
        <f ca="1">Resumen!$E$80*E76</f>
        <v>0</v>
      </c>
      <c r="L76" s="201">
        <f ca="1">Resumen!$E$81*F76</f>
        <v>0</v>
      </c>
      <c r="M76" s="201">
        <f ca="1">Resumen!$E$82*G76</f>
        <v>0</v>
      </c>
      <c r="N76" s="201">
        <f>Resumen!$E$83*H76</f>
        <v>1237</v>
      </c>
      <c r="O76" s="201">
        <f t="shared" ca="1" si="0"/>
        <v>1954.5719238980546</v>
      </c>
    </row>
    <row r="77" spans="1:15" s="119" customFormat="1" ht="13.8" customHeight="1">
      <c r="A77" s="162"/>
      <c r="B77" s="200">
        <v>63</v>
      </c>
      <c r="C77" s="201">
        <f ca="1">NORMINV(RAND(),Parametros!$F$7,(Parametros!$G$7-Parametros!$E$7)/3.29)</f>
        <v>3.2815398360778198</v>
      </c>
      <c r="D77" s="201">
        <f ca="1">NORMINV(RAND(),Parametros!$F$8,(Parametros!$G$8-Parametros!$E$8)/3.29)</f>
        <v>0.61773043497552871</v>
      </c>
      <c r="E77" s="201">
        <f ca="1">NORMINV(RAND(),Parametros!$F$9,(Parametros!$G$9-Parametros!$E$9)/3.29)</f>
        <v>0.9888550123409493</v>
      </c>
      <c r="F77" s="201">
        <f ca="1">NORMINV(RAND(),Parametros!$F$10,(Parametros!$G$10-Parametros!$E$10)/3.29)</f>
        <v>1.4971022031324792</v>
      </c>
      <c r="G77" s="201">
        <f ca="1">NORMINV(RAND(),Parametros!$F$11,(Parametros!$G$11-Parametros!$E$11)/3.29)</f>
        <v>1.0299105187880249</v>
      </c>
      <c r="H77" s="201">
        <v>1</v>
      </c>
      <c r="I77" s="201">
        <f ca="1">Resumen!$E$78*C77</f>
        <v>863.04497688846664</v>
      </c>
      <c r="J77" s="201">
        <f ca="1">Resumen!$E$79*D77</f>
        <v>0</v>
      </c>
      <c r="K77" s="201">
        <f ca="1">Resumen!$E$80*E77</f>
        <v>0</v>
      </c>
      <c r="L77" s="201">
        <f ca="1">Resumen!$E$81*F77</f>
        <v>0</v>
      </c>
      <c r="M77" s="201">
        <f ca="1">Resumen!$E$82*G77</f>
        <v>0</v>
      </c>
      <c r="N77" s="201">
        <f>Resumen!$E$83*H77</f>
        <v>1237</v>
      </c>
      <c r="O77" s="201">
        <f t="shared" ca="1" si="0"/>
        <v>2100.0449768884664</v>
      </c>
    </row>
    <row r="78" spans="1:15" s="119" customFormat="1" ht="13.8" customHeight="1">
      <c r="A78" s="162"/>
      <c r="B78" s="200">
        <v>64</v>
      </c>
      <c r="C78" s="201">
        <f ca="1">NORMINV(RAND(),Parametros!$F$7,(Parametros!$G$7-Parametros!$E$7)/3.29)</f>
        <v>0.43308608930596071</v>
      </c>
      <c r="D78" s="201">
        <f ca="1">NORMINV(RAND(),Parametros!$F$8,(Parametros!$G$8-Parametros!$E$8)/3.29)</f>
        <v>0.88273461316856294</v>
      </c>
      <c r="E78" s="201">
        <f ca="1">NORMINV(RAND(),Parametros!$F$9,(Parametros!$G$9-Parametros!$E$9)/3.29)</f>
        <v>0.99414510299876135</v>
      </c>
      <c r="F78" s="201">
        <f ca="1">NORMINV(RAND(),Parametros!$F$10,(Parametros!$G$10-Parametros!$E$10)/3.29)</f>
        <v>1.2054366939643262</v>
      </c>
      <c r="G78" s="201">
        <f ca="1">NORMINV(RAND(),Parametros!$F$11,(Parametros!$G$11-Parametros!$E$11)/3.29)</f>
        <v>0.9983033139870785</v>
      </c>
      <c r="H78" s="201">
        <v>1</v>
      </c>
      <c r="I78" s="201">
        <f ca="1">Resumen!$E$78*C78</f>
        <v>113.90164148746767</v>
      </c>
      <c r="J78" s="201">
        <f ca="1">Resumen!$E$79*D78</f>
        <v>0</v>
      </c>
      <c r="K78" s="201">
        <f ca="1">Resumen!$E$80*E78</f>
        <v>0</v>
      </c>
      <c r="L78" s="201">
        <f ca="1">Resumen!$E$81*F78</f>
        <v>0</v>
      </c>
      <c r="M78" s="201">
        <f ca="1">Resumen!$E$82*G78</f>
        <v>0</v>
      </c>
      <c r="N78" s="201">
        <f>Resumen!$E$83*H78</f>
        <v>1237</v>
      </c>
      <c r="O78" s="201">
        <f t="shared" ca="1" si="0"/>
        <v>1350.9016414874677</v>
      </c>
    </row>
    <row r="79" spans="1:15" s="119" customFormat="1" ht="13.8" customHeight="1">
      <c r="A79" s="162"/>
      <c r="B79" s="200">
        <v>65</v>
      </c>
      <c r="C79" s="201">
        <f ca="1">NORMINV(RAND(),Parametros!$F$7,(Parametros!$G$7-Parametros!$E$7)/3.29)</f>
        <v>1.5358121120658514</v>
      </c>
      <c r="D79" s="201">
        <f ca="1">NORMINV(RAND(),Parametros!$F$8,(Parametros!$G$8-Parametros!$E$8)/3.29)</f>
        <v>0.55541158018474768</v>
      </c>
      <c r="E79" s="201">
        <f ca="1">NORMINV(RAND(),Parametros!$F$9,(Parametros!$G$9-Parametros!$E$9)/3.29)</f>
        <v>0.78528472788777304</v>
      </c>
      <c r="F79" s="201">
        <f ca="1">NORMINV(RAND(),Parametros!$F$10,(Parametros!$G$10-Parametros!$E$10)/3.29)</f>
        <v>0.80521737087026768</v>
      </c>
      <c r="G79" s="201">
        <f ca="1">NORMINV(RAND(),Parametros!$F$11,(Parametros!$G$11-Parametros!$E$11)/3.29)</f>
        <v>0.97925308846559089</v>
      </c>
      <c r="H79" s="201">
        <v>1</v>
      </c>
      <c r="I79" s="201">
        <f ca="1">Resumen!$E$78*C79</f>
        <v>403.91858547331896</v>
      </c>
      <c r="J79" s="201">
        <f ca="1">Resumen!$E$79*D79</f>
        <v>0</v>
      </c>
      <c r="K79" s="201">
        <f ca="1">Resumen!$E$80*E79</f>
        <v>0</v>
      </c>
      <c r="L79" s="201">
        <f ca="1">Resumen!$E$81*F79</f>
        <v>0</v>
      </c>
      <c r="M79" s="201">
        <f ca="1">Resumen!$E$82*G79</f>
        <v>0</v>
      </c>
      <c r="N79" s="201">
        <f>Resumen!$E$83*H79</f>
        <v>1237</v>
      </c>
      <c r="O79" s="201">
        <f t="shared" ref="O79:O142" ca="1" si="1">SUM(I79:N79)</f>
        <v>1640.9185854733189</v>
      </c>
    </row>
    <row r="80" spans="1:15" s="119" customFormat="1" ht="13.8" customHeight="1">
      <c r="A80" s="162"/>
      <c r="B80" s="200">
        <v>66</v>
      </c>
      <c r="C80" s="201">
        <f ca="1">NORMINV(RAND(),Parametros!$F$7,(Parametros!$G$7-Parametros!$E$7)/3.29)</f>
        <v>1.7403276870260331E-2</v>
      </c>
      <c r="D80" s="201">
        <f ca="1">NORMINV(RAND(),Parametros!$F$8,(Parametros!$G$8-Parametros!$E$8)/3.29)</f>
        <v>1.4348199495078053</v>
      </c>
      <c r="E80" s="201">
        <f ca="1">NORMINV(RAND(),Parametros!$F$9,(Parametros!$G$9-Parametros!$E$9)/3.29)</f>
        <v>0.93222786758369069</v>
      </c>
      <c r="F80" s="201">
        <f ca="1">NORMINV(RAND(),Parametros!$F$10,(Parametros!$G$10-Parametros!$E$10)/3.29)</f>
        <v>0.97724041705543918</v>
      </c>
      <c r="G80" s="201">
        <f ca="1">NORMINV(RAND(),Parametros!$F$11,(Parametros!$G$11-Parametros!$E$11)/3.29)</f>
        <v>0.99329567254484008</v>
      </c>
      <c r="H80" s="201">
        <v>1</v>
      </c>
      <c r="I80" s="201">
        <f ca="1">Resumen!$E$78*C80</f>
        <v>4.5770618168784676</v>
      </c>
      <c r="J80" s="201">
        <f ca="1">Resumen!$E$79*D80</f>
        <v>0</v>
      </c>
      <c r="K80" s="201">
        <f ca="1">Resumen!$E$80*E80</f>
        <v>0</v>
      </c>
      <c r="L80" s="201">
        <f ca="1">Resumen!$E$81*F80</f>
        <v>0</v>
      </c>
      <c r="M80" s="201">
        <f ca="1">Resumen!$E$82*G80</f>
        <v>0</v>
      </c>
      <c r="N80" s="201">
        <f>Resumen!$E$83*H80</f>
        <v>1237</v>
      </c>
      <c r="O80" s="201">
        <f t="shared" ca="1" si="1"/>
        <v>1241.5770618168785</v>
      </c>
    </row>
    <row r="81" spans="1:15" s="119" customFormat="1" ht="13.8" customHeight="1">
      <c r="A81" s="162"/>
      <c r="B81" s="200">
        <v>67</v>
      </c>
      <c r="C81" s="201">
        <f ca="1">NORMINV(RAND(),Parametros!$F$7,(Parametros!$G$7-Parametros!$E$7)/3.29)</f>
        <v>2.4795138985747394</v>
      </c>
      <c r="D81" s="201">
        <f ca="1">NORMINV(RAND(),Parametros!$F$8,(Parametros!$G$8-Parametros!$E$8)/3.29)</f>
        <v>1.3451244483729505</v>
      </c>
      <c r="E81" s="201">
        <f ca="1">NORMINV(RAND(),Parametros!$F$9,(Parametros!$G$9-Parametros!$E$9)/3.29)</f>
        <v>0.95755871395207803</v>
      </c>
      <c r="F81" s="201">
        <f ca="1">NORMINV(RAND(),Parametros!$F$10,(Parametros!$G$10-Parametros!$E$10)/3.29)</f>
        <v>1.1526150162308129</v>
      </c>
      <c r="G81" s="201">
        <f ca="1">NORMINV(RAND(),Parametros!$F$11,(Parametros!$G$11-Parametros!$E$11)/3.29)</f>
        <v>0.98768053314740956</v>
      </c>
      <c r="H81" s="201">
        <v>1</v>
      </c>
      <c r="I81" s="201">
        <f ca="1">Resumen!$E$78*C81</f>
        <v>652.11215532515644</v>
      </c>
      <c r="J81" s="201">
        <f ca="1">Resumen!$E$79*D81</f>
        <v>0</v>
      </c>
      <c r="K81" s="201">
        <f ca="1">Resumen!$E$80*E81</f>
        <v>0</v>
      </c>
      <c r="L81" s="201">
        <f ca="1">Resumen!$E$81*F81</f>
        <v>0</v>
      </c>
      <c r="M81" s="201">
        <f ca="1">Resumen!$E$82*G81</f>
        <v>0</v>
      </c>
      <c r="N81" s="201">
        <f>Resumen!$E$83*H81</f>
        <v>1237</v>
      </c>
      <c r="O81" s="201">
        <f t="shared" ca="1" si="1"/>
        <v>1889.1121553251564</v>
      </c>
    </row>
    <row r="82" spans="1:15" s="119" customFormat="1" ht="13.8" customHeight="1">
      <c r="A82" s="162"/>
      <c r="B82" s="200">
        <v>68</v>
      </c>
      <c r="C82" s="201">
        <f ca="1">NORMINV(RAND(),Parametros!$F$7,(Parametros!$G$7-Parametros!$E$7)/3.29)</f>
        <v>1.8853695372177681</v>
      </c>
      <c r="D82" s="201">
        <f ca="1">NORMINV(RAND(),Parametros!$F$8,(Parametros!$G$8-Parametros!$E$8)/3.29)</f>
        <v>0.91366582602309698</v>
      </c>
      <c r="E82" s="201">
        <f ca="1">NORMINV(RAND(),Parametros!$F$9,(Parametros!$G$9-Parametros!$E$9)/3.29)</f>
        <v>1.1725564883047916</v>
      </c>
      <c r="F82" s="201">
        <f ca="1">NORMINV(RAND(),Parametros!$F$10,(Parametros!$G$10-Parametros!$E$10)/3.29)</f>
        <v>1.0437784317970633</v>
      </c>
      <c r="G82" s="201">
        <f ca="1">NORMINV(RAND(),Parametros!$F$11,(Parametros!$G$11-Parametros!$E$11)/3.29)</f>
        <v>1.0178268276382845</v>
      </c>
      <c r="H82" s="201">
        <v>1</v>
      </c>
      <c r="I82" s="201">
        <f ca="1">Resumen!$E$78*C82</f>
        <v>495.852188288273</v>
      </c>
      <c r="J82" s="201">
        <f ca="1">Resumen!$E$79*D82</f>
        <v>0</v>
      </c>
      <c r="K82" s="201">
        <f ca="1">Resumen!$E$80*E82</f>
        <v>0</v>
      </c>
      <c r="L82" s="201">
        <f ca="1">Resumen!$E$81*F82</f>
        <v>0</v>
      </c>
      <c r="M82" s="201">
        <f ca="1">Resumen!$E$82*G82</f>
        <v>0</v>
      </c>
      <c r="N82" s="201">
        <f>Resumen!$E$83*H82</f>
        <v>1237</v>
      </c>
      <c r="O82" s="201">
        <f t="shared" ca="1" si="1"/>
        <v>1732.8521882882731</v>
      </c>
    </row>
    <row r="83" spans="1:15" s="119" customFormat="1" ht="13.8" customHeight="1">
      <c r="A83" s="162"/>
      <c r="B83" s="200">
        <v>69</v>
      </c>
      <c r="C83" s="201">
        <f ca="1">NORMINV(RAND(),Parametros!$F$7,(Parametros!$G$7-Parametros!$E$7)/3.29)</f>
        <v>2.9502648827791425</v>
      </c>
      <c r="D83" s="201">
        <f ca="1">NORMINV(RAND(),Parametros!$F$8,(Parametros!$G$8-Parametros!$E$8)/3.29)</f>
        <v>1.6336854492885948</v>
      </c>
      <c r="E83" s="201">
        <f ca="1">NORMINV(RAND(),Parametros!$F$9,(Parametros!$G$9-Parametros!$E$9)/3.29)</f>
        <v>1.0097394128321713</v>
      </c>
      <c r="F83" s="201">
        <f ca="1">NORMINV(RAND(),Parametros!$F$10,(Parametros!$G$10-Parametros!$E$10)/3.29)</f>
        <v>0.98444478997650842</v>
      </c>
      <c r="G83" s="201">
        <f ca="1">NORMINV(RAND(),Parametros!$F$11,(Parametros!$G$11-Parametros!$E$11)/3.29)</f>
        <v>0.99657982288329405</v>
      </c>
      <c r="H83" s="201">
        <v>1</v>
      </c>
      <c r="I83" s="201">
        <f ca="1">Resumen!$E$78*C83</f>
        <v>775.91966417091442</v>
      </c>
      <c r="J83" s="201">
        <f ca="1">Resumen!$E$79*D83</f>
        <v>0</v>
      </c>
      <c r="K83" s="201">
        <f ca="1">Resumen!$E$80*E83</f>
        <v>0</v>
      </c>
      <c r="L83" s="201">
        <f ca="1">Resumen!$E$81*F83</f>
        <v>0</v>
      </c>
      <c r="M83" s="201">
        <f ca="1">Resumen!$E$82*G83</f>
        <v>0</v>
      </c>
      <c r="N83" s="201">
        <f>Resumen!$E$83*H83</f>
        <v>1237</v>
      </c>
      <c r="O83" s="201">
        <f t="shared" ca="1" si="1"/>
        <v>2012.9196641709145</v>
      </c>
    </row>
    <row r="84" spans="1:15" s="119" customFormat="1" ht="13.8" customHeight="1">
      <c r="A84" s="162"/>
      <c r="B84" s="200">
        <v>70</v>
      </c>
      <c r="C84" s="201">
        <f ca="1">NORMINV(RAND(),Parametros!$F$7,(Parametros!$G$7-Parametros!$E$7)/3.29)</f>
        <v>3.3976865284111444</v>
      </c>
      <c r="D84" s="201">
        <f ca="1">NORMINV(RAND(),Parametros!$F$8,(Parametros!$G$8-Parametros!$E$8)/3.29)</f>
        <v>1.0232219166951406</v>
      </c>
      <c r="E84" s="201">
        <f ca="1">NORMINV(RAND(),Parametros!$F$9,(Parametros!$G$9-Parametros!$E$9)/3.29)</f>
        <v>0.69429824098005455</v>
      </c>
      <c r="F84" s="201">
        <f ca="1">NORMINV(RAND(),Parametros!$F$10,(Parametros!$G$10-Parametros!$E$10)/3.29)</f>
        <v>1.1287560554539044</v>
      </c>
      <c r="G84" s="201">
        <f ca="1">NORMINV(RAND(),Parametros!$F$11,(Parametros!$G$11-Parametros!$E$11)/3.29)</f>
        <v>0.96339407648236741</v>
      </c>
      <c r="H84" s="201">
        <v>1</v>
      </c>
      <c r="I84" s="201">
        <f ca="1">Resumen!$E$78*C84</f>
        <v>893.591556972131</v>
      </c>
      <c r="J84" s="201">
        <f ca="1">Resumen!$E$79*D84</f>
        <v>0</v>
      </c>
      <c r="K84" s="201">
        <f ca="1">Resumen!$E$80*E84</f>
        <v>0</v>
      </c>
      <c r="L84" s="201">
        <f ca="1">Resumen!$E$81*F84</f>
        <v>0</v>
      </c>
      <c r="M84" s="201">
        <f ca="1">Resumen!$E$82*G84</f>
        <v>0</v>
      </c>
      <c r="N84" s="201">
        <f>Resumen!$E$83*H84</f>
        <v>1237</v>
      </c>
      <c r="O84" s="201">
        <f t="shared" ca="1" si="1"/>
        <v>2130.591556972131</v>
      </c>
    </row>
    <row r="85" spans="1:15" s="119" customFormat="1" ht="13.8" customHeight="1">
      <c r="A85" s="162"/>
      <c r="B85" s="200">
        <v>71</v>
      </c>
      <c r="C85" s="201">
        <f ca="1">NORMINV(RAND(),Parametros!$F$7,(Parametros!$G$7-Parametros!$E$7)/3.29)</f>
        <v>1.9537174096609033</v>
      </c>
      <c r="D85" s="201">
        <f ca="1">NORMINV(RAND(),Parametros!$F$8,(Parametros!$G$8-Parametros!$E$8)/3.29)</f>
        <v>0.52501252274758015</v>
      </c>
      <c r="E85" s="201">
        <f ca="1">NORMINV(RAND(),Parametros!$F$9,(Parametros!$G$9-Parametros!$E$9)/3.29)</f>
        <v>0.82615566611799784</v>
      </c>
      <c r="F85" s="201">
        <f ca="1">NORMINV(RAND(),Parametros!$F$10,(Parametros!$G$10-Parametros!$E$10)/3.29)</f>
        <v>1.3726761910783356</v>
      </c>
      <c r="G85" s="201">
        <f ca="1">NORMINV(RAND(),Parametros!$F$11,(Parametros!$G$11-Parametros!$E$11)/3.29)</f>
        <v>0.96474652064725797</v>
      </c>
      <c r="H85" s="201">
        <v>1</v>
      </c>
      <c r="I85" s="201">
        <f ca="1">Resumen!$E$78*C85</f>
        <v>513.82767874081753</v>
      </c>
      <c r="J85" s="201">
        <f ca="1">Resumen!$E$79*D85</f>
        <v>0</v>
      </c>
      <c r="K85" s="201">
        <f ca="1">Resumen!$E$80*E85</f>
        <v>0</v>
      </c>
      <c r="L85" s="201">
        <f ca="1">Resumen!$E$81*F85</f>
        <v>0</v>
      </c>
      <c r="M85" s="201">
        <f ca="1">Resumen!$E$82*G85</f>
        <v>0</v>
      </c>
      <c r="N85" s="201">
        <f>Resumen!$E$83*H85</f>
        <v>1237</v>
      </c>
      <c r="O85" s="201">
        <f t="shared" ca="1" si="1"/>
        <v>1750.8276787408176</v>
      </c>
    </row>
    <row r="86" spans="1:15" s="119" customFormat="1" ht="13.8" customHeight="1">
      <c r="A86" s="162"/>
      <c r="B86" s="200">
        <v>72</v>
      </c>
      <c r="C86" s="201">
        <f ca="1">NORMINV(RAND(),Parametros!$F$7,(Parametros!$G$7-Parametros!$E$7)/3.29)</f>
        <v>2.2760383193363443</v>
      </c>
      <c r="D86" s="201">
        <f ca="1">NORMINV(RAND(),Parametros!$F$8,(Parametros!$G$8-Parametros!$E$8)/3.29)</f>
        <v>0.60057161872875719</v>
      </c>
      <c r="E86" s="201">
        <f ca="1">NORMINV(RAND(),Parametros!$F$9,(Parametros!$G$9-Parametros!$E$9)/3.29)</f>
        <v>1.1421780123204344</v>
      </c>
      <c r="F86" s="201">
        <f ca="1">NORMINV(RAND(),Parametros!$F$10,(Parametros!$G$10-Parametros!$E$10)/3.29)</f>
        <v>0.9266221445902747</v>
      </c>
      <c r="G86" s="201">
        <f ca="1">NORMINV(RAND(),Parametros!$F$11,(Parametros!$G$11-Parametros!$E$11)/3.29)</f>
        <v>1.0053794999216328</v>
      </c>
      <c r="H86" s="201">
        <v>1</v>
      </c>
      <c r="I86" s="201">
        <f ca="1">Resumen!$E$78*C86</f>
        <v>598.59807798545853</v>
      </c>
      <c r="J86" s="201">
        <f ca="1">Resumen!$E$79*D86</f>
        <v>0</v>
      </c>
      <c r="K86" s="201">
        <f ca="1">Resumen!$E$80*E86</f>
        <v>0</v>
      </c>
      <c r="L86" s="201">
        <f ca="1">Resumen!$E$81*F86</f>
        <v>0</v>
      </c>
      <c r="M86" s="201">
        <f ca="1">Resumen!$E$82*G86</f>
        <v>0</v>
      </c>
      <c r="N86" s="201">
        <f>Resumen!$E$83*H86</f>
        <v>1237</v>
      </c>
      <c r="O86" s="201">
        <f t="shared" ca="1" si="1"/>
        <v>1835.5980779854585</v>
      </c>
    </row>
    <row r="87" spans="1:15" s="119" customFormat="1" ht="13.8" customHeight="1">
      <c r="A87" s="162"/>
      <c r="B87" s="200">
        <v>73</v>
      </c>
      <c r="C87" s="201">
        <f ca="1">NORMINV(RAND(),Parametros!$F$7,(Parametros!$G$7-Parametros!$E$7)/3.29)</f>
        <v>1.4717084243865086</v>
      </c>
      <c r="D87" s="201">
        <f ca="1">NORMINV(RAND(),Parametros!$F$8,(Parametros!$G$8-Parametros!$E$8)/3.29)</f>
        <v>1.7346436504281917</v>
      </c>
      <c r="E87" s="201">
        <f ca="1">NORMINV(RAND(),Parametros!$F$9,(Parametros!$G$9-Parametros!$E$9)/3.29)</f>
        <v>1.0773545390031274</v>
      </c>
      <c r="F87" s="201">
        <f ca="1">NORMINV(RAND(),Parametros!$F$10,(Parametros!$G$10-Parametros!$E$10)/3.29)</f>
        <v>1.1473416650924306</v>
      </c>
      <c r="G87" s="201">
        <f ca="1">NORMINV(RAND(),Parametros!$F$11,(Parametros!$G$11-Parametros!$E$11)/3.29)</f>
        <v>0.97917780138927923</v>
      </c>
      <c r="H87" s="201">
        <v>1</v>
      </c>
      <c r="I87" s="201">
        <f ca="1">Resumen!$E$78*C87</f>
        <v>387.05931561365179</v>
      </c>
      <c r="J87" s="201">
        <f ca="1">Resumen!$E$79*D87</f>
        <v>0</v>
      </c>
      <c r="K87" s="201">
        <f ca="1">Resumen!$E$80*E87</f>
        <v>0</v>
      </c>
      <c r="L87" s="201">
        <f ca="1">Resumen!$E$81*F87</f>
        <v>0</v>
      </c>
      <c r="M87" s="201">
        <f ca="1">Resumen!$E$82*G87</f>
        <v>0</v>
      </c>
      <c r="N87" s="201">
        <f>Resumen!$E$83*H87</f>
        <v>1237</v>
      </c>
      <c r="O87" s="201">
        <f t="shared" ca="1" si="1"/>
        <v>1624.0593156136517</v>
      </c>
    </row>
    <row r="88" spans="1:15" s="119" customFormat="1" ht="13.8" customHeight="1">
      <c r="A88" s="162"/>
      <c r="B88" s="200">
        <v>74</v>
      </c>
      <c r="C88" s="201">
        <f ca="1">NORMINV(RAND(),Parametros!$F$7,(Parametros!$G$7-Parametros!$E$7)/3.29)</f>
        <v>2.766221292881422</v>
      </c>
      <c r="D88" s="201">
        <f ca="1">NORMINV(RAND(),Parametros!$F$8,(Parametros!$G$8-Parametros!$E$8)/3.29)</f>
        <v>1.3332165396149862</v>
      </c>
      <c r="E88" s="201">
        <f ca="1">NORMINV(RAND(),Parametros!$F$9,(Parametros!$G$9-Parametros!$E$9)/3.29)</f>
        <v>1.2476225291014691</v>
      </c>
      <c r="F88" s="201">
        <f ca="1">NORMINV(RAND(),Parametros!$F$10,(Parametros!$G$10-Parametros!$E$10)/3.29)</f>
        <v>1.0330971406433793</v>
      </c>
      <c r="G88" s="201">
        <f ca="1">NORMINV(RAND(),Parametros!$F$11,(Parametros!$G$11-Parametros!$E$11)/3.29)</f>
        <v>1.0126223516356072</v>
      </c>
      <c r="H88" s="201">
        <v>1</v>
      </c>
      <c r="I88" s="201">
        <f ca="1">Resumen!$E$78*C88</f>
        <v>727.51620002781397</v>
      </c>
      <c r="J88" s="201">
        <f ca="1">Resumen!$E$79*D88</f>
        <v>0</v>
      </c>
      <c r="K88" s="201">
        <f ca="1">Resumen!$E$80*E88</f>
        <v>0</v>
      </c>
      <c r="L88" s="201">
        <f ca="1">Resumen!$E$81*F88</f>
        <v>0</v>
      </c>
      <c r="M88" s="201">
        <f ca="1">Resumen!$E$82*G88</f>
        <v>0</v>
      </c>
      <c r="N88" s="201">
        <f>Resumen!$E$83*H88</f>
        <v>1237</v>
      </c>
      <c r="O88" s="201">
        <f t="shared" ca="1" si="1"/>
        <v>1964.516200027814</v>
      </c>
    </row>
    <row r="89" spans="1:15" s="119" customFormat="1" ht="13.8" customHeight="1">
      <c r="A89" s="162"/>
      <c r="B89" s="200">
        <v>75</v>
      </c>
      <c r="C89" s="201">
        <f ca="1">NORMINV(RAND(),Parametros!$F$7,(Parametros!$G$7-Parametros!$E$7)/3.29)</f>
        <v>1.3315127881340509</v>
      </c>
      <c r="D89" s="201">
        <f ca="1">NORMINV(RAND(),Parametros!$F$8,(Parametros!$G$8-Parametros!$E$8)/3.29)</f>
        <v>0.84501606756672132</v>
      </c>
      <c r="E89" s="201">
        <f ca="1">NORMINV(RAND(),Parametros!$F$9,(Parametros!$G$9-Parametros!$E$9)/3.29)</f>
        <v>1.1962245490818857</v>
      </c>
      <c r="F89" s="201">
        <f ca="1">NORMINV(RAND(),Parametros!$F$10,(Parametros!$G$10-Parametros!$E$10)/3.29)</f>
        <v>0.78843323646241537</v>
      </c>
      <c r="G89" s="201">
        <f ca="1">NORMINV(RAND(),Parametros!$F$11,(Parametros!$G$11-Parametros!$E$11)/3.29)</f>
        <v>0.94006114927397055</v>
      </c>
      <c r="H89" s="201">
        <v>1</v>
      </c>
      <c r="I89" s="201">
        <f ca="1">Resumen!$E$78*C89</f>
        <v>350.1878632792554</v>
      </c>
      <c r="J89" s="201">
        <f ca="1">Resumen!$E$79*D89</f>
        <v>0</v>
      </c>
      <c r="K89" s="201">
        <f ca="1">Resumen!$E$80*E89</f>
        <v>0</v>
      </c>
      <c r="L89" s="201">
        <f ca="1">Resumen!$E$81*F89</f>
        <v>0</v>
      </c>
      <c r="M89" s="201">
        <f ca="1">Resumen!$E$82*G89</f>
        <v>0</v>
      </c>
      <c r="N89" s="201">
        <f>Resumen!$E$83*H89</f>
        <v>1237</v>
      </c>
      <c r="O89" s="201">
        <f t="shared" ca="1" si="1"/>
        <v>1587.1878632792555</v>
      </c>
    </row>
    <row r="90" spans="1:15" s="119" customFormat="1" ht="13.8" customHeight="1">
      <c r="A90" s="162"/>
      <c r="B90" s="200">
        <v>76</v>
      </c>
      <c r="C90" s="201">
        <f ca="1">NORMINV(RAND(),Parametros!$F$7,(Parametros!$G$7-Parametros!$E$7)/3.29)</f>
        <v>4.2102817633254741E-2</v>
      </c>
      <c r="D90" s="201">
        <f ca="1">NORMINV(RAND(),Parametros!$F$8,(Parametros!$G$8-Parametros!$E$8)/3.29)</f>
        <v>1.8335870470080211</v>
      </c>
      <c r="E90" s="201">
        <f ca="1">NORMINV(RAND(),Parametros!$F$9,(Parametros!$G$9-Parametros!$E$9)/3.29)</f>
        <v>0.46595241097952755</v>
      </c>
      <c r="F90" s="201">
        <f ca="1">NORMINV(RAND(),Parametros!$F$10,(Parametros!$G$10-Parametros!$E$10)/3.29)</f>
        <v>0.8568868142639664</v>
      </c>
      <c r="G90" s="201">
        <f ca="1">NORMINV(RAND(),Parametros!$F$11,(Parametros!$G$11-Parametros!$E$11)/3.29)</f>
        <v>1.0007707386731606</v>
      </c>
      <c r="H90" s="201">
        <v>1</v>
      </c>
      <c r="I90" s="201">
        <f ca="1">Resumen!$E$78*C90</f>
        <v>11.073041037545996</v>
      </c>
      <c r="J90" s="201">
        <f ca="1">Resumen!$E$79*D90</f>
        <v>0</v>
      </c>
      <c r="K90" s="201">
        <f ca="1">Resumen!$E$80*E90</f>
        <v>0</v>
      </c>
      <c r="L90" s="201">
        <f ca="1">Resumen!$E$81*F90</f>
        <v>0</v>
      </c>
      <c r="M90" s="201">
        <f ca="1">Resumen!$E$82*G90</f>
        <v>0</v>
      </c>
      <c r="N90" s="201">
        <f>Resumen!$E$83*H90</f>
        <v>1237</v>
      </c>
      <c r="O90" s="201">
        <f t="shared" ca="1" si="1"/>
        <v>1248.0730410375461</v>
      </c>
    </row>
    <row r="91" spans="1:15" s="119" customFormat="1" ht="13.8" customHeight="1">
      <c r="A91" s="162"/>
      <c r="B91" s="200">
        <v>77</v>
      </c>
      <c r="C91" s="201">
        <f ca="1">NORMINV(RAND(),Parametros!$F$7,(Parametros!$G$7-Parametros!$E$7)/3.29)</f>
        <v>2.8409342312697974</v>
      </c>
      <c r="D91" s="201">
        <f ca="1">NORMINV(RAND(),Parametros!$F$8,(Parametros!$G$8-Parametros!$E$8)/3.29)</f>
        <v>1.4000808816636436</v>
      </c>
      <c r="E91" s="201">
        <f ca="1">NORMINV(RAND(),Parametros!$F$9,(Parametros!$G$9-Parametros!$E$9)/3.29)</f>
        <v>0.89917119366163367</v>
      </c>
      <c r="F91" s="201">
        <f ca="1">NORMINV(RAND(),Parametros!$F$10,(Parametros!$G$10-Parametros!$E$10)/3.29)</f>
        <v>0.8921555599912252</v>
      </c>
      <c r="G91" s="201">
        <f ca="1">NORMINV(RAND(),Parametros!$F$11,(Parametros!$G$11-Parametros!$E$11)/3.29)</f>
        <v>0.9969108866760289</v>
      </c>
      <c r="H91" s="201">
        <v>1</v>
      </c>
      <c r="I91" s="201">
        <f ca="1">Resumen!$E$78*C91</f>
        <v>747.16570282395674</v>
      </c>
      <c r="J91" s="201">
        <f ca="1">Resumen!$E$79*D91</f>
        <v>0</v>
      </c>
      <c r="K91" s="201">
        <f ca="1">Resumen!$E$80*E91</f>
        <v>0</v>
      </c>
      <c r="L91" s="201">
        <f ca="1">Resumen!$E$81*F91</f>
        <v>0</v>
      </c>
      <c r="M91" s="201">
        <f ca="1">Resumen!$E$82*G91</f>
        <v>0</v>
      </c>
      <c r="N91" s="201">
        <f>Resumen!$E$83*H91</f>
        <v>1237</v>
      </c>
      <c r="O91" s="201">
        <f t="shared" ca="1" si="1"/>
        <v>1984.1657028239567</v>
      </c>
    </row>
    <row r="92" spans="1:15" s="119" customFormat="1" ht="13.8" customHeight="1">
      <c r="A92" s="162"/>
      <c r="B92" s="200">
        <v>78</v>
      </c>
      <c r="C92" s="201">
        <f ca="1">NORMINV(RAND(),Parametros!$F$7,(Parametros!$G$7-Parametros!$E$7)/3.29)</f>
        <v>4.7582014918810547</v>
      </c>
      <c r="D92" s="201">
        <f ca="1">NORMINV(RAND(),Parametros!$F$8,(Parametros!$G$8-Parametros!$E$8)/3.29)</f>
        <v>1.4403624182285557</v>
      </c>
      <c r="E92" s="201">
        <f ca="1">NORMINV(RAND(),Parametros!$F$9,(Parametros!$G$9-Parametros!$E$9)/3.29)</f>
        <v>1.0021189420865457</v>
      </c>
      <c r="F92" s="201">
        <f ca="1">NORMINV(RAND(),Parametros!$F$10,(Parametros!$G$10-Parametros!$E$10)/3.29)</f>
        <v>1.2341204107858079</v>
      </c>
      <c r="G92" s="201">
        <f ca="1">NORMINV(RAND(),Parametros!$F$11,(Parametros!$G$11-Parametros!$E$11)/3.29)</f>
        <v>1.004015587907775</v>
      </c>
      <c r="H92" s="201">
        <v>1</v>
      </c>
      <c r="I92" s="201">
        <f ca="1">Resumen!$E$78*C92</f>
        <v>1251.4069923647173</v>
      </c>
      <c r="J92" s="201">
        <f ca="1">Resumen!$E$79*D92</f>
        <v>0</v>
      </c>
      <c r="K92" s="201">
        <f ca="1">Resumen!$E$80*E92</f>
        <v>0</v>
      </c>
      <c r="L92" s="201">
        <f ca="1">Resumen!$E$81*F92</f>
        <v>0</v>
      </c>
      <c r="M92" s="201">
        <f ca="1">Resumen!$E$82*G92</f>
        <v>0</v>
      </c>
      <c r="N92" s="201">
        <f>Resumen!$E$83*H92</f>
        <v>1237</v>
      </c>
      <c r="O92" s="201">
        <f t="shared" ca="1" si="1"/>
        <v>2488.4069923647176</v>
      </c>
    </row>
    <row r="93" spans="1:15" s="119" customFormat="1" ht="13.8" customHeight="1">
      <c r="A93" s="162"/>
      <c r="B93" s="200">
        <v>79</v>
      </c>
      <c r="C93" s="201">
        <f ca="1">NORMINV(RAND(),Parametros!$F$7,(Parametros!$G$7-Parametros!$E$7)/3.29)</f>
        <v>1.0972593173572331</v>
      </c>
      <c r="D93" s="201">
        <f ca="1">NORMINV(RAND(),Parametros!$F$8,(Parametros!$G$8-Parametros!$E$8)/3.29)</f>
        <v>1.6118328006018605</v>
      </c>
      <c r="E93" s="201">
        <f ca="1">NORMINV(RAND(),Parametros!$F$9,(Parametros!$G$9-Parametros!$E$9)/3.29)</f>
        <v>0.78982033510754812</v>
      </c>
      <c r="F93" s="201">
        <f ca="1">NORMINV(RAND(),Parametros!$F$10,(Parametros!$G$10-Parametros!$E$10)/3.29)</f>
        <v>1.4787783426647862</v>
      </c>
      <c r="G93" s="201">
        <f ca="1">NORMINV(RAND(),Parametros!$F$11,(Parametros!$G$11-Parametros!$E$11)/3.29)</f>
        <v>0.96032329342497336</v>
      </c>
      <c r="H93" s="201">
        <v>1</v>
      </c>
      <c r="I93" s="201">
        <f ca="1">Resumen!$E$78*C93</f>
        <v>288.57920046495229</v>
      </c>
      <c r="J93" s="201">
        <f ca="1">Resumen!$E$79*D93</f>
        <v>0</v>
      </c>
      <c r="K93" s="201">
        <f ca="1">Resumen!$E$80*E93</f>
        <v>0</v>
      </c>
      <c r="L93" s="201">
        <f ca="1">Resumen!$E$81*F93</f>
        <v>0</v>
      </c>
      <c r="M93" s="201">
        <f ca="1">Resumen!$E$82*G93</f>
        <v>0</v>
      </c>
      <c r="N93" s="201">
        <f>Resumen!$E$83*H93</f>
        <v>1237</v>
      </c>
      <c r="O93" s="201">
        <f t="shared" ca="1" si="1"/>
        <v>1525.5792004649522</v>
      </c>
    </row>
    <row r="94" spans="1:15" s="119" customFormat="1" ht="13.8" customHeight="1">
      <c r="A94" s="162"/>
      <c r="B94" s="200">
        <v>80</v>
      </c>
      <c r="C94" s="201">
        <f ca="1">NORMINV(RAND(),Parametros!$F$7,(Parametros!$G$7-Parametros!$E$7)/3.29)</f>
        <v>1.6606394805073446</v>
      </c>
      <c r="D94" s="201">
        <f ca="1">NORMINV(RAND(),Parametros!$F$8,(Parametros!$G$8-Parametros!$E$8)/3.29)</f>
        <v>1.3869565930841741</v>
      </c>
      <c r="E94" s="201">
        <f ca="1">NORMINV(RAND(),Parametros!$F$9,(Parametros!$G$9-Parametros!$E$9)/3.29)</f>
        <v>1.3709849744932709</v>
      </c>
      <c r="F94" s="201">
        <f ca="1">NORMINV(RAND(),Parametros!$F$10,(Parametros!$G$10-Parametros!$E$10)/3.29)</f>
        <v>1.1071166751027162</v>
      </c>
      <c r="G94" s="201">
        <f ca="1">NORMINV(RAND(),Parametros!$F$11,(Parametros!$G$11-Parametros!$E$11)/3.29)</f>
        <v>1.0175234131795197</v>
      </c>
      <c r="H94" s="201">
        <v>1</v>
      </c>
      <c r="I94" s="201">
        <f ca="1">Resumen!$E$78*C94</f>
        <v>436.74818337343163</v>
      </c>
      <c r="J94" s="201">
        <f ca="1">Resumen!$E$79*D94</f>
        <v>0</v>
      </c>
      <c r="K94" s="201">
        <f ca="1">Resumen!$E$80*E94</f>
        <v>0</v>
      </c>
      <c r="L94" s="201">
        <f ca="1">Resumen!$E$81*F94</f>
        <v>0</v>
      </c>
      <c r="M94" s="201">
        <f ca="1">Resumen!$E$82*G94</f>
        <v>0</v>
      </c>
      <c r="N94" s="201">
        <f>Resumen!$E$83*H94</f>
        <v>1237</v>
      </c>
      <c r="O94" s="201">
        <f t="shared" ca="1" si="1"/>
        <v>1673.7481833734316</v>
      </c>
    </row>
    <row r="95" spans="1:15" s="119" customFormat="1" ht="13.8" customHeight="1">
      <c r="A95" s="162"/>
      <c r="B95" s="200">
        <v>81</v>
      </c>
      <c r="C95" s="201">
        <f ca="1">NORMINV(RAND(),Parametros!$F$7,(Parametros!$G$7-Parametros!$E$7)/3.29)</f>
        <v>1.7410757135378105</v>
      </c>
      <c r="D95" s="201">
        <f ca="1">NORMINV(RAND(),Parametros!$F$8,(Parametros!$G$8-Parametros!$E$8)/3.29)</f>
        <v>1.0780852557709009</v>
      </c>
      <c r="E95" s="201">
        <f ca="1">NORMINV(RAND(),Parametros!$F$9,(Parametros!$G$9-Parametros!$E$9)/3.29)</f>
        <v>0.65219887671469712</v>
      </c>
      <c r="F95" s="201">
        <f ca="1">NORMINV(RAND(),Parametros!$F$10,(Parametros!$G$10-Parametros!$E$10)/3.29)</f>
        <v>1.1991678573447138</v>
      </c>
      <c r="G95" s="201">
        <f ca="1">NORMINV(RAND(),Parametros!$F$11,(Parametros!$G$11-Parametros!$E$11)/3.29)</f>
        <v>0.97692412301965859</v>
      </c>
      <c r="H95" s="201">
        <v>1</v>
      </c>
      <c r="I95" s="201">
        <f ca="1">Resumen!$E$78*C95</f>
        <v>457.90291266044414</v>
      </c>
      <c r="J95" s="201">
        <f ca="1">Resumen!$E$79*D95</f>
        <v>0</v>
      </c>
      <c r="K95" s="201">
        <f ca="1">Resumen!$E$80*E95</f>
        <v>0</v>
      </c>
      <c r="L95" s="201">
        <f ca="1">Resumen!$E$81*F95</f>
        <v>0</v>
      </c>
      <c r="M95" s="201">
        <f ca="1">Resumen!$E$82*G95</f>
        <v>0</v>
      </c>
      <c r="N95" s="201">
        <f>Resumen!$E$83*H95</f>
        <v>1237</v>
      </c>
      <c r="O95" s="201">
        <f t="shared" ca="1" si="1"/>
        <v>1694.9029126604441</v>
      </c>
    </row>
    <row r="96" spans="1:15" s="119" customFormat="1" ht="13.8" customHeight="1">
      <c r="A96" s="162"/>
      <c r="B96" s="200">
        <v>82</v>
      </c>
      <c r="C96" s="201">
        <f ca="1">NORMINV(RAND(),Parametros!$F$7,(Parametros!$G$7-Parametros!$E$7)/3.29)</f>
        <v>-0.93307256200723643</v>
      </c>
      <c r="D96" s="201">
        <f ca="1">NORMINV(RAND(),Parametros!$F$8,(Parametros!$G$8-Parametros!$E$8)/3.29)</f>
        <v>1.6652128448295722</v>
      </c>
      <c r="E96" s="201">
        <f ca="1">NORMINV(RAND(),Parametros!$F$9,(Parametros!$G$9-Parametros!$E$9)/3.29)</f>
        <v>0.70817517649622763</v>
      </c>
      <c r="F96" s="201">
        <f ca="1">NORMINV(RAND(),Parametros!$F$10,(Parametros!$G$10-Parametros!$E$10)/3.29)</f>
        <v>0.94769401545289089</v>
      </c>
      <c r="G96" s="201">
        <f ca="1">NORMINV(RAND(),Parametros!$F$11,(Parametros!$G$11-Parametros!$E$11)/3.29)</f>
        <v>0.98823227049816831</v>
      </c>
      <c r="H96" s="201">
        <v>1</v>
      </c>
      <c r="I96" s="201">
        <f ca="1">Resumen!$E$78*C96</f>
        <v>-245.39808380790319</v>
      </c>
      <c r="J96" s="201">
        <f ca="1">Resumen!$E$79*D96</f>
        <v>0</v>
      </c>
      <c r="K96" s="201">
        <f ca="1">Resumen!$E$80*E96</f>
        <v>0</v>
      </c>
      <c r="L96" s="201">
        <f ca="1">Resumen!$E$81*F96</f>
        <v>0</v>
      </c>
      <c r="M96" s="201">
        <f ca="1">Resumen!$E$82*G96</f>
        <v>0</v>
      </c>
      <c r="N96" s="201">
        <f>Resumen!$E$83*H96</f>
        <v>1237</v>
      </c>
      <c r="O96" s="201">
        <f t="shared" ca="1" si="1"/>
        <v>991.60191619209684</v>
      </c>
    </row>
    <row r="97" spans="1:15" s="119" customFormat="1" ht="13.8" customHeight="1">
      <c r="A97" s="162"/>
      <c r="B97" s="200">
        <v>83</v>
      </c>
      <c r="C97" s="201">
        <f ca="1">NORMINV(RAND(),Parametros!$F$7,(Parametros!$G$7-Parametros!$E$7)/3.29)</f>
        <v>1.0244102784460634</v>
      </c>
      <c r="D97" s="201">
        <f ca="1">NORMINV(RAND(),Parametros!$F$8,(Parametros!$G$8-Parametros!$E$8)/3.29)</f>
        <v>1.4433976568538069</v>
      </c>
      <c r="E97" s="201">
        <f ca="1">NORMINV(RAND(),Parametros!$F$9,(Parametros!$G$9-Parametros!$E$9)/3.29)</f>
        <v>1.2510803824143117</v>
      </c>
      <c r="F97" s="201">
        <f ca="1">NORMINV(RAND(),Parametros!$F$10,(Parametros!$G$10-Parametros!$E$10)/3.29)</f>
        <v>1.0584002255103333</v>
      </c>
      <c r="G97" s="201">
        <f ca="1">NORMINV(RAND(),Parametros!$F$11,(Parametros!$G$11-Parametros!$E$11)/3.29)</f>
        <v>0.99651085088359648</v>
      </c>
      <c r="H97" s="201">
        <v>1</v>
      </c>
      <c r="I97" s="201">
        <f ca="1">Resumen!$E$78*C97</f>
        <v>269.41990323131466</v>
      </c>
      <c r="J97" s="201">
        <f ca="1">Resumen!$E$79*D97</f>
        <v>0</v>
      </c>
      <c r="K97" s="201">
        <f ca="1">Resumen!$E$80*E97</f>
        <v>0</v>
      </c>
      <c r="L97" s="201">
        <f ca="1">Resumen!$E$81*F97</f>
        <v>0</v>
      </c>
      <c r="M97" s="201">
        <f ca="1">Resumen!$E$82*G97</f>
        <v>0</v>
      </c>
      <c r="N97" s="201">
        <f>Resumen!$E$83*H97</f>
        <v>1237</v>
      </c>
      <c r="O97" s="201">
        <f t="shared" ca="1" si="1"/>
        <v>1506.4199032313147</v>
      </c>
    </row>
    <row r="98" spans="1:15" s="119" customFormat="1" ht="13.8" customHeight="1">
      <c r="A98" s="162"/>
      <c r="B98" s="200">
        <v>84</v>
      </c>
      <c r="C98" s="201">
        <f ca="1">NORMINV(RAND(),Parametros!$F$7,(Parametros!$G$7-Parametros!$E$7)/3.29)</f>
        <v>0.99309721774592874</v>
      </c>
      <c r="D98" s="201">
        <f ca="1">NORMINV(RAND(),Parametros!$F$8,(Parametros!$G$8-Parametros!$E$8)/3.29)</f>
        <v>0.91483192584314843</v>
      </c>
      <c r="E98" s="201">
        <f ca="1">NORMINV(RAND(),Parametros!$F$9,(Parametros!$G$9-Parametros!$E$9)/3.29)</f>
        <v>1.1892216589959805</v>
      </c>
      <c r="F98" s="201">
        <f ca="1">NORMINV(RAND(),Parametros!$F$10,(Parametros!$G$10-Parametros!$E$10)/3.29)</f>
        <v>1.0883219388957721</v>
      </c>
      <c r="G98" s="201">
        <f ca="1">NORMINV(RAND(),Parametros!$F$11,(Parametros!$G$11-Parametros!$E$11)/3.29)</f>
        <v>1.0014468171813251</v>
      </c>
      <c r="H98" s="201">
        <v>1</v>
      </c>
      <c r="I98" s="201">
        <f ca="1">Resumen!$E$78*C98</f>
        <v>261.18456826717926</v>
      </c>
      <c r="J98" s="201">
        <f ca="1">Resumen!$E$79*D98</f>
        <v>0</v>
      </c>
      <c r="K98" s="201">
        <f ca="1">Resumen!$E$80*E98</f>
        <v>0</v>
      </c>
      <c r="L98" s="201">
        <f ca="1">Resumen!$E$81*F98</f>
        <v>0</v>
      </c>
      <c r="M98" s="201">
        <f ca="1">Resumen!$E$82*G98</f>
        <v>0</v>
      </c>
      <c r="N98" s="201">
        <f>Resumen!$E$83*H98</f>
        <v>1237</v>
      </c>
      <c r="O98" s="201">
        <f t="shared" ca="1" si="1"/>
        <v>1498.1845682671792</v>
      </c>
    </row>
    <row r="99" spans="1:15" s="119" customFormat="1" ht="13.8" customHeight="1">
      <c r="A99" s="162"/>
      <c r="B99" s="200">
        <v>85</v>
      </c>
      <c r="C99" s="201">
        <f ca="1">NORMINV(RAND(),Parametros!$F$7,(Parametros!$G$7-Parametros!$E$7)/3.29)</f>
        <v>2.2697302994965529E-2</v>
      </c>
      <c r="D99" s="201">
        <f ca="1">NORMINV(RAND(),Parametros!$F$8,(Parametros!$G$8-Parametros!$E$8)/3.29)</f>
        <v>0.95550180419478004</v>
      </c>
      <c r="E99" s="201">
        <f ca="1">NORMINV(RAND(),Parametros!$F$9,(Parametros!$G$9-Parametros!$E$9)/3.29)</f>
        <v>0.98037075695768827</v>
      </c>
      <c r="F99" s="201">
        <f ca="1">NORMINV(RAND(),Parametros!$F$10,(Parametros!$G$10-Parametros!$E$10)/3.29)</f>
        <v>0.86569587893555533</v>
      </c>
      <c r="G99" s="201">
        <f ca="1">NORMINV(RAND(),Parametros!$F$11,(Parametros!$G$11-Parametros!$E$11)/3.29)</f>
        <v>1.0492608641257448</v>
      </c>
      <c r="H99" s="201">
        <v>1</v>
      </c>
      <c r="I99" s="201">
        <f ca="1">Resumen!$E$78*C99</f>
        <v>5.9693906876759346</v>
      </c>
      <c r="J99" s="201">
        <f ca="1">Resumen!$E$79*D99</f>
        <v>0</v>
      </c>
      <c r="K99" s="201">
        <f ca="1">Resumen!$E$80*E99</f>
        <v>0</v>
      </c>
      <c r="L99" s="201">
        <f ca="1">Resumen!$E$81*F99</f>
        <v>0</v>
      </c>
      <c r="M99" s="201">
        <f ca="1">Resumen!$E$82*G99</f>
        <v>0</v>
      </c>
      <c r="N99" s="201">
        <f>Resumen!$E$83*H99</f>
        <v>1237</v>
      </c>
      <c r="O99" s="201">
        <f t="shared" ca="1" si="1"/>
        <v>1242.969390687676</v>
      </c>
    </row>
    <row r="100" spans="1:15" s="119" customFormat="1" ht="13.8" customHeight="1">
      <c r="A100" s="162"/>
      <c r="B100" s="200">
        <v>86</v>
      </c>
      <c r="C100" s="201">
        <f ca="1">NORMINV(RAND(),Parametros!$F$7,(Parametros!$G$7-Parametros!$E$7)/3.29)</f>
        <v>1.2966718069895533</v>
      </c>
      <c r="D100" s="201">
        <f ca="1">NORMINV(RAND(),Parametros!$F$8,(Parametros!$G$8-Parametros!$E$8)/3.29)</f>
        <v>1.2819837727943071</v>
      </c>
      <c r="E100" s="201">
        <f ca="1">NORMINV(RAND(),Parametros!$F$9,(Parametros!$G$9-Parametros!$E$9)/3.29)</f>
        <v>0.81272177088434849</v>
      </c>
      <c r="F100" s="201">
        <f ca="1">NORMINV(RAND(),Parametros!$F$10,(Parametros!$G$10-Parametros!$E$10)/3.29)</f>
        <v>1.1209387135953124</v>
      </c>
      <c r="G100" s="201">
        <f ca="1">NORMINV(RAND(),Parametros!$F$11,(Parametros!$G$11-Parametros!$E$11)/3.29)</f>
        <v>1.0185785400384235</v>
      </c>
      <c r="H100" s="201">
        <v>1</v>
      </c>
      <c r="I100" s="201">
        <f ca="1">Resumen!$E$78*C100</f>
        <v>341.02468523825252</v>
      </c>
      <c r="J100" s="201">
        <f ca="1">Resumen!$E$79*D100</f>
        <v>0</v>
      </c>
      <c r="K100" s="201">
        <f ca="1">Resumen!$E$80*E100</f>
        <v>0</v>
      </c>
      <c r="L100" s="201">
        <f ca="1">Resumen!$E$81*F100</f>
        <v>0</v>
      </c>
      <c r="M100" s="201">
        <f ca="1">Resumen!$E$82*G100</f>
        <v>0</v>
      </c>
      <c r="N100" s="201">
        <f>Resumen!$E$83*H100</f>
        <v>1237</v>
      </c>
      <c r="O100" s="201">
        <f t="shared" ca="1" si="1"/>
        <v>1578.0246852382525</v>
      </c>
    </row>
    <row r="101" spans="1:15" s="119" customFormat="1" ht="13.8" customHeight="1">
      <c r="A101" s="162"/>
      <c r="B101" s="200">
        <v>87</v>
      </c>
      <c r="C101" s="201">
        <f ca="1">NORMINV(RAND(),Parametros!$F$7,(Parametros!$G$7-Parametros!$E$7)/3.29)</f>
        <v>0.99500110688951615</v>
      </c>
      <c r="D101" s="201">
        <f ca="1">NORMINV(RAND(),Parametros!$F$8,(Parametros!$G$8-Parametros!$E$8)/3.29)</f>
        <v>1.2931407657687599</v>
      </c>
      <c r="E101" s="201">
        <f ca="1">NORMINV(RAND(),Parametros!$F$9,(Parametros!$G$9-Parametros!$E$9)/3.29)</f>
        <v>1.0385077860608749</v>
      </c>
      <c r="F101" s="201">
        <f ca="1">NORMINV(RAND(),Parametros!$F$10,(Parametros!$G$10-Parametros!$E$10)/3.29)</f>
        <v>1.086737886786564</v>
      </c>
      <c r="G101" s="201">
        <f ca="1">NORMINV(RAND(),Parametros!$F$11,(Parametros!$G$11-Parametros!$E$11)/3.29)</f>
        <v>1.002408049480858</v>
      </c>
      <c r="H101" s="201">
        <v>1</v>
      </c>
      <c r="I101" s="201">
        <f ca="1">Resumen!$E$78*C101</f>
        <v>261.68529111194277</v>
      </c>
      <c r="J101" s="201">
        <f ca="1">Resumen!$E$79*D101</f>
        <v>0</v>
      </c>
      <c r="K101" s="201">
        <f ca="1">Resumen!$E$80*E101</f>
        <v>0</v>
      </c>
      <c r="L101" s="201">
        <f ca="1">Resumen!$E$81*F101</f>
        <v>0</v>
      </c>
      <c r="M101" s="201">
        <f ca="1">Resumen!$E$82*G101</f>
        <v>0</v>
      </c>
      <c r="N101" s="201">
        <f>Resumen!$E$83*H101</f>
        <v>1237</v>
      </c>
      <c r="O101" s="201">
        <f t="shared" ca="1" si="1"/>
        <v>1498.6852911119427</v>
      </c>
    </row>
    <row r="102" spans="1:15" s="119" customFormat="1" ht="13.8" customHeight="1">
      <c r="A102" s="162"/>
      <c r="B102" s="200">
        <v>88</v>
      </c>
      <c r="C102" s="201">
        <f ca="1">NORMINV(RAND(),Parametros!$F$7,(Parametros!$G$7-Parametros!$E$7)/3.29)</f>
        <v>3.2179874070423375</v>
      </c>
      <c r="D102" s="201">
        <f ca="1">NORMINV(RAND(),Parametros!$F$8,(Parametros!$G$8-Parametros!$E$8)/3.29)</f>
        <v>1.5789434066704069</v>
      </c>
      <c r="E102" s="201">
        <f ca="1">NORMINV(RAND(),Parametros!$F$9,(Parametros!$G$9-Parametros!$E$9)/3.29)</f>
        <v>1.0929174967142707</v>
      </c>
      <c r="F102" s="201">
        <f ca="1">NORMINV(RAND(),Parametros!$F$10,(Parametros!$G$10-Parametros!$E$10)/3.29)</f>
        <v>1.0860477643131337</v>
      </c>
      <c r="G102" s="201">
        <f ca="1">NORMINV(RAND(),Parametros!$F$11,(Parametros!$G$11-Parametros!$E$11)/3.29)</f>
        <v>0.96675228379568479</v>
      </c>
      <c r="H102" s="201">
        <v>1</v>
      </c>
      <c r="I102" s="201">
        <f ca="1">Resumen!$E$78*C102</f>
        <v>846.33068805213475</v>
      </c>
      <c r="J102" s="201">
        <f ca="1">Resumen!$E$79*D102</f>
        <v>0</v>
      </c>
      <c r="K102" s="201">
        <f ca="1">Resumen!$E$80*E102</f>
        <v>0</v>
      </c>
      <c r="L102" s="201">
        <f ca="1">Resumen!$E$81*F102</f>
        <v>0</v>
      </c>
      <c r="M102" s="201">
        <f ca="1">Resumen!$E$82*G102</f>
        <v>0</v>
      </c>
      <c r="N102" s="201">
        <f>Resumen!$E$83*H102</f>
        <v>1237</v>
      </c>
      <c r="O102" s="201">
        <f t="shared" ca="1" si="1"/>
        <v>2083.330688052135</v>
      </c>
    </row>
    <row r="103" spans="1:15" s="119" customFormat="1" ht="13.8" customHeight="1">
      <c r="A103" s="162"/>
      <c r="B103" s="200">
        <v>89</v>
      </c>
      <c r="C103" s="201">
        <f ca="1">NORMINV(RAND(),Parametros!$F$7,(Parametros!$G$7-Parametros!$E$7)/3.29)</f>
        <v>4.7727457670309912</v>
      </c>
      <c r="D103" s="201">
        <f ca="1">NORMINV(RAND(),Parametros!$F$8,(Parametros!$G$8-Parametros!$E$8)/3.29)</f>
        <v>2.0378038224000301</v>
      </c>
      <c r="E103" s="201">
        <f ca="1">NORMINV(RAND(),Parametros!$F$9,(Parametros!$G$9-Parametros!$E$9)/3.29)</f>
        <v>1.056724030943353</v>
      </c>
      <c r="F103" s="201">
        <f ca="1">NORMINV(RAND(),Parametros!$F$10,(Parametros!$G$10-Parametros!$E$10)/3.29)</f>
        <v>1.0028503912774356</v>
      </c>
      <c r="G103" s="201">
        <f ca="1">NORMINV(RAND(),Parametros!$F$11,(Parametros!$G$11-Parametros!$E$11)/3.29)</f>
        <v>1.0247665283463121</v>
      </c>
      <c r="H103" s="201">
        <v>1</v>
      </c>
      <c r="I103" s="201">
        <f ca="1">Resumen!$E$78*C103</f>
        <v>1255.2321367291506</v>
      </c>
      <c r="J103" s="201">
        <f ca="1">Resumen!$E$79*D103</f>
        <v>0</v>
      </c>
      <c r="K103" s="201">
        <f ca="1">Resumen!$E$80*E103</f>
        <v>0</v>
      </c>
      <c r="L103" s="201">
        <f ca="1">Resumen!$E$81*F103</f>
        <v>0</v>
      </c>
      <c r="M103" s="201">
        <f ca="1">Resumen!$E$82*G103</f>
        <v>0</v>
      </c>
      <c r="N103" s="201">
        <f>Resumen!$E$83*H103</f>
        <v>1237</v>
      </c>
      <c r="O103" s="201">
        <f t="shared" ca="1" si="1"/>
        <v>2492.2321367291506</v>
      </c>
    </row>
    <row r="104" spans="1:15" s="119" customFormat="1" ht="13.8" customHeight="1">
      <c r="A104" s="162"/>
      <c r="B104" s="200">
        <v>90</v>
      </c>
      <c r="C104" s="201">
        <f ca="1">NORMINV(RAND(),Parametros!$F$7,(Parametros!$G$7-Parametros!$E$7)/3.29)</f>
        <v>1.706513079074381</v>
      </c>
      <c r="D104" s="201">
        <f ca="1">NORMINV(RAND(),Parametros!$F$8,(Parametros!$G$8-Parametros!$E$8)/3.29)</f>
        <v>1.0328230613668905</v>
      </c>
      <c r="E104" s="201">
        <f ca="1">NORMINV(RAND(),Parametros!$F$9,(Parametros!$G$9-Parametros!$E$9)/3.29)</f>
        <v>0.87850998281967385</v>
      </c>
      <c r="F104" s="201">
        <f ca="1">NORMINV(RAND(),Parametros!$F$10,(Parametros!$G$10-Parametros!$E$10)/3.29)</f>
        <v>1.1531914918006847</v>
      </c>
      <c r="G104" s="201">
        <f ca="1">NORMINV(RAND(),Parametros!$F$11,(Parametros!$G$11-Parametros!$E$11)/3.29)</f>
        <v>1.0808511242227952</v>
      </c>
      <c r="H104" s="201">
        <v>1</v>
      </c>
      <c r="I104" s="201">
        <f ca="1">Resumen!$E$78*C104</f>
        <v>448.8129397965622</v>
      </c>
      <c r="J104" s="201">
        <f ca="1">Resumen!$E$79*D104</f>
        <v>0</v>
      </c>
      <c r="K104" s="201">
        <f ca="1">Resumen!$E$80*E104</f>
        <v>0</v>
      </c>
      <c r="L104" s="201">
        <f ca="1">Resumen!$E$81*F104</f>
        <v>0</v>
      </c>
      <c r="M104" s="201">
        <f ca="1">Resumen!$E$82*G104</f>
        <v>0</v>
      </c>
      <c r="N104" s="201">
        <f>Resumen!$E$83*H104</f>
        <v>1237</v>
      </c>
      <c r="O104" s="201">
        <f t="shared" ca="1" si="1"/>
        <v>1685.8129397965622</v>
      </c>
    </row>
    <row r="105" spans="1:15" s="119" customFormat="1" ht="13.8" customHeight="1">
      <c r="A105" s="162"/>
      <c r="B105" s="200">
        <v>91</v>
      </c>
      <c r="C105" s="201">
        <f ca="1">NORMINV(RAND(),Parametros!$F$7,(Parametros!$G$7-Parametros!$E$7)/3.29)</f>
        <v>3.4429844691512366</v>
      </c>
      <c r="D105" s="201">
        <f ca="1">NORMINV(RAND(),Parametros!$F$8,(Parametros!$G$8-Parametros!$E$8)/3.29)</f>
        <v>1.1491141562988694</v>
      </c>
      <c r="E105" s="201">
        <f ca="1">NORMINV(RAND(),Parametros!$F$9,(Parametros!$G$9-Parametros!$E$9)/3.29)</f>
        <v>0.55954168967793771</v>
      </c>
      <c r="F105" s="201">
        <f ca="1">NORMINV(RAND(),Parametros!$F$10,(Parametros!$G$10-Parametros!$E$10)/3.29)</f>
        <v>0.85703976358196754</v>
      </c>
      <c r="G105" s="201">
        <f ca="1">NORMINV(RAND(),Parametros!$F$11,(Parametros!$G$11-Parametros!$E$11)/3.29)</f>
        <v>0.95433439609747073</v>
      </c>
      <c r="H105" s="201">
        <v>1</v>
      </c>
      <c r="I105" s="201">
        <f ca="1">Resumen!$E$78*C105</f>
        <v>905.50491538677522</v>
      </c>
      <c r="J105" s="201">
        <f ca="1">Resumen!$E$79*D105</f>
        <v>0</v>
      </c>
      <c r="K105" s="201">
        <f ca="1">Resumen!$E$80*E105</f>
        <v>0</v>
      </c>
      <c r="L105" s="201">
        <f ca="1">Resumen!$E$81*F105</f>
        <v>0</v>
      </c>
      <c r="M105" s="201">
        <f ca="1">Resumen!$E$82*G105</f>
        <v>0</v>
      </c>
      <c r="N105" s="201">
        <f>Resumen!$E$83*H105</f>
        <v>1237</v>
      </c>
      <c r="O105" s="201">
        <f t="shared" ca="1" si="1"/>
        <v>2142.5049153867753</v>
      </c>
    </row>
    <row r="106" spans="1:15" s="119" customFormat="1" ht="13.8" customHeight="1">
      <c r="A106" s="162"/>
      <c r="B106" s="200">
        <v>92</v>
      </c>
      <c r="C106" s="201">
        <f ca="1">NORMINV(RAND(),Parametros!$F$7,(Parametros!$G$7-Parametros!$E$7)/3.29)</f>
        <v>3.2665484717503284</v>
      </c>
      <c r="D106" s="201">
        <f ca="1">NORMINV(RAND(),Parametros!$F$8,(Parametros!$G$8-Parametros!$E$8)/3.29)</f>
        <v>1.559591966621694</v>
      </c>
      <c r="E106" s="201">
        <f ca="1">NORMINV(RAND(),Parametros!$F$9,(Parametros!$G$9-Parametros!$E$9)/3.29)</f>
        <v>0.90037429937797753</v>
      </c>
      <c r="F106" s="201">
        <f ca="1">NORMINV(RAND(),Parametros!$F$10,(Parametros!$G$10-Parametros!$E$10)/3.29)</f>
        <v>1.2824055460448314</v>
      </c>
      <c r="G106" s="201">
        <f ca="1">NORMINV(RAND(),Parametros!$F$11,(Parametros!$G$11-Parametros!$E$11)/3.29)</f>
        <v>0.99024274481369901</v>
      </c>
      <c r="H106" s="201">
        <v>1</v>
      </c>
      <c r="I106" s="201">
        <f ca="1">Resumen!$E$78*C106</f>
        <v>859.10224807033637</v>
      </c>
      <c r="J106" s="201">
        <f ca="1">Resumen!$E$79*D106</f>
        <v>0</v>
      </c>
      <c r="K106" s="201">
        <f ca="1">Resumen!$E$80*E106</f>
        <v>0</v>
      </c>
      <c r="L106" s="201">
        <f ca="1">Resumen!$E$81*F106</f>
        <v>0</v>
      </c>
      <c r="M106" s="201">
        <f ca="1">Resumen!$E$82*G106</f>
        <v>0</v>
      </c>
      <c r="N106" s="201">
        <f>Resumen!$E$83*H106</f>
        <v>1237</v>
      </c>
      <c r="O106" s="201">
        <f t="shared" ca="1" si="1"/>
        <v>2096.1022480703364</v>
      </c>
    </row>
    <row r="107" spans="1:15" s="119" customFormat="1" ht="13.8" customHeight="1">
      <c r="A107" s="162"/>
      <c r="B107" s="200">
        <v>93</v>
      </c>
      <c r="C107" s="201">
        <f ca="1">NORMINV(RAND(),Parametros!$F$7,(Parametros!$G$7-Parametros!$E$7)/3.29)</f>
        <v>2.5443878556378765</v>
      </c>
      <c r="D107" s="201">
        <f ca="1">NORMINV(RAND(),Parametros!$F$8,(Parametros!$G$8-Parametros!$E$8)/3.29)</f>
        <v>1.5327092589215359</v>
      </c>
      <c r="E107" s="201">
        <f ca="1">NORMINV(RAND(),Parametros!$F$9,(Parametros!$G$9-Parametros!$E$9)/3.29)</f>
        <v>0.94685219874492388</v>
      </c>
      <c r="F107" s="201">
        <f ca="1">NORMINV(RAND(),Parametros!$F$10,(Parametros!$G$10-Parametros!$E$10)/3.29)</f>
        <v>1.0936251028358461</v>
      </c>
      <c r="G107" s="201">
        <f ca="1">NORMINV(RAND(),Parametros!$F$11,(Parametros!$G$11-Parametros!$E$11)/3.29)</f>
        <v>0.98423575448507017</v>
      </c>
      <c r="H107" s="201">
        <v>1</v>
      </c>
      <c r="I107" s="201">
        <f ca="1">Resumen!$E$78*C107</f>
        <v>669.17400603276155</v>
      </c>
      <c r="J107" s="201">
        <f ca="1">Resumen!$E$79*D107</f>
        <v>0</v>
      </c>
      <c r="K107" s="201">
        <f ca="1">Resumen!$E$80*E107</f>
        <v>0</v>
      </c>
      <c r="L107" s="201">
        <f ca="1">Resumen!$E$81*F107</f>
        <v>0</v>
      </c>
      <c r="M107" s="201">
        <f ca="1">Resumen!$E$82*G107</f>
        <v>0</v>
      </c>
      <c r="N107" s="201">
        <f>Resumen!$E$83*H107</f>
        <v>1237</v>
      </c>
      <c r="O107" s="201">
        <f t="shared" ca="1" si="1"/>
        <v>1906.1740060327616</v>
      </c>
    </row>
    <row r="108" spans="1:15" s="119" customFormat="1" ht="13.8" customHeight="1">
      <c r="A108" s="162"/>
      <c r="B108" s="200">
        <v>94</v>
      </c>
      <c r="C108" s="201">
        <f ca="1">NORMINV(RAND(),Parametros!$F$7,(Parametros!$G$7-Parametros!$E$7)/3.29)</f>
        <v>3.4784784370373609</v>
      </c>
      <c r="D108" s="201">
        <f ca="1">NORMINV(RAND(),Parametros!$F$8,(Parametros!$G$8-Parametros!$E$8)/3.29)</f>
        <v>2.2828865386189277</v>
      </c>
      <c r="E108" s="201">
        <f ca="1">NORMINV(RAND(),Parametros!$F$9,(Parametros!$G$9-Parametros!$E$9)/3.29)</f>
        <v>1.1000020531582826</v>
      </c>
      <c r="F108" s="201">
        <f ca="1">NORMINV(RAND(),Parametros!$F$10,(Parametros!$G$10-Parametros!$E$10)/3.29)</f>
        <v>1.1136825573956046</v>
      </c>
      <c r="G108" s="201">
        <f ca="1">NORMINV(RAND(),Parametros!$F$11,(Parametros!$G$11-Parametros!$E$11)/3.29)</f>
        <v>0.95302463046664743</v>
      </c>
      <c r="H108" s="201">
        <v>1</v>
      </c>
      <c r="I108" s="201">
        <f ca="1">Resumen!$E$78*C108</f>
        <v>914.8398289408259</v>
      </c>
      <c r="J108" s="201">
        <f ca="1">Resumen!$E$79*D108</f>
        <v>0</v>
      </c>
      <c r="K108" s="201">
        <f ca="1">Resumen!$E$80*E108</f>
        <v>0</v>
      </c>
      <c r="L108" s="201">
        <f ca="1">Resumen!$E$81*F108</f>
        <v>0</v>
      </c>
      <c r="M108" s="201">
        <f ca="1">Resumen!$E$82*G108</f>
        <v>0</v>
      </c>
      <c r="N108" s="201">
        <f>Resumen!$E$83*H108</f>
        <v>1237</v>
      </c>
      <c r="O108" s="201">
        <f t="shared" ca="1" si="1"/>
        <v>2151.839828940826</v>
      </c>
    </row>
    <row r="109" spans="1:15" s="119" customFormat="1" ht="13.8" customHeight="1">
      <c r="A109" s="162"/>
      <c r="B109" s="200">
        <v>95</v>
      </c>
      <c r="C109" s="201">
        <f ca="1">NORMINV(RAND(),Parametros!$F$7,(Parametros!$G$7-Parametros!$E$7)/3.29)</f>
        <v>3.6561047567649547</v>
      </c>
      <c r="D109" s="201">
        <f ca="1">NORMINV(RAND(),Parametros!$F$8,(Parametros!$G$8-Parametros!$E$8)/3.29)</f>
        <v>1.0037896994972746</v>
      </c>
      <c r="E109" s="201">
        <f ca="1">NORMINV(RAND(),Parametros!$F$9,(Parametros!$G$9-Parametros!$E$9)/3.29)</f>
        <v>1.4200729319493768</v>
      </c>
      <c r="F109" s="201">
        <f ca="1">NORMINV(RAND(),Parametros!$F$10,(Parametros!$G$10-Parametros!$E$10)/3.29)</f>
        <v>1.139163429269699</v>
      </c>
      <c r="G109" s="201">
        <f ca="1">NORMINV(RAND(),Parametros!$F$11,(Parametros!$G$11-Parametros!$E$11)/3.29)</f>
        <v>0.95306054695474873</v>
      </c>
      <c r="H109" s="201">
        <v>1</v>
      </c>
      <c r="I109" s="201">
        <f ca="1">Resumen!$E$78*C109</f>
        <v>961.55555102918311</v>
      </c>
      <c r="J109" s="201">
        <f ca="1">Resumen!$E$79*D109</f>
        <v>0</v>
      </c>
      <c r="K109" s="201">
        <f ca="1">Resumen!$E$80*E109</f>
        <v>0</v>
      </c>
      <c r="L109" s="201">
        <f ca="1">Resumen!$E$81*F109</f>
        <v>0</v>
      </c>
      <c r="M109" s="201">
        <f ca="1">Resumen!$E$82*G109</f>
        <v>0</v>
      </c>
      <c r="N109" s="201">
        <f>Resumen!$E$83*H109</f>
        <v>1237</v>
      </c>
      <c r="O109" s="201">
        <f t="shared" ca="1" si="1"/>
        <v>2198.5555510291833</v>
      </c>
    </row>
    <row r="110" spans="1:15" s="119" customFormat="1" ht="13.8" customHeight="1">
      <c r="A110" s="162"/>
      <c r="B110" s="200">
        <v>96</v>
      </c>
      <c r="C110" s="201">
        <f ca="1">NORMINV(RAND(),Parametros!$F$7,(Parametros!$G$7-Parametros!$E$7)/3.29)</f>
        <v>2.7654196861723186</v>
      </c>
      <c r="D110" s="201">
        <f ca="1">NORMINV(RAND(),Parametros!$F$8,(Parametros!$G$8-Parametros!$E$8)/3.29)</f>
        <v>0.36211120354319171</v>
      </c>
      <c r="E110" s="201">
        <f ca="1">NORMINV(RAND(),Parametros!$F$9,(Parametros!$G$9-Parametros!$E$9)/3.29)</f>
        <v>0.8749498022215354</v>
      </c>
      <c r="F110" s="201">
        <f ca="1">NORMINV(RAND(),Parametros!$F$10,(Parametros!$G$10-Parametros!$E$10)/3.29)</f>
        <v>1.1070521884410365</v>
      </c>
      <c r="G110" s="201">
        <f ca="1">NORMINV(RAND(),Parametros!$F$11,(Parametros!$G$11-Parametros!$E$11)/3.29)</f>
        <v>0.94670226211350772</v>
      </c>
      <c r="H110" s="201">
        <v>1</v>
      </c>
      <c r="I110" s="201">
        <f ca="1">Resumen!$E$78*C110</f>
        <v>727.30537746331981</v>
      </c>
      <c r="J110" s="201">
        <f ca="1">Resumen!$E$79*D110</f>
        <v>0</v>
      </c>
      <c r="K110" s="201">
        <f ca="1">Resumen!$E$80*E110</f>
        <v>0</v>
      </c>
      <c r="L110" s="201">
        <f ca="1">Resumen!$E$81*F110</f>
        <v>0</v>
      </c>
      <c r="M110" s="201">
        <f ca="1">Resumen!$E$82*G110</f>
        <v>0</v>
      </c>
      <c r="N110" s="201">
        <f>Resumen!$E$83*H110</f>
        <v>1237</v>
      </c>
      <c r="O110" s="201">
        <f t="shared" ca="1" si="1"/>
        <v>1964.3053774633199</v>
      </c>
    </row>
    <row r="111" spans="1:15" s="119" customFormat="1" ht="13.8" customHeight="1">
      <c r="A111" s="162"/>
      <c r="B111" s="200">
        <v>97</v>
      </c>
      <c r="C111" s="201">
        <f ca="1">NORMINV(RAND(),Parametros!$F$7,(Parametros!$G$7-Parametros!$E$7)/3.29)</f>
        <v>4.2982912269456781</v>
      </c>
      <c r="D111" s="201">
        <f ca="1">NORMINV(RAND(),Parametros!$F$8,(Parametros!$G$8-Parametros!$E$8)/3.29)</f>
        <v>1.2311170383819998</v>
      </c>
      <c r="E111" s="201">
        <f ca="1">NORMINV(RAND(),Parametros!$F$9,(Parametros!$G$9-Parametros!$E$9)/3.29)</f>
        <v>1.3037258209032698</v>
      </c>
      <c r="F111" s="201">
        <f ca="1">NORMINV(RAND(),Parametros!$F$10,(Parametros!$G$10-Parametros!$E$10)/3.29)</f>
        <v>1.0504376199447902</v>
      </c>
      <c r="G111" s="201">
        <f ca="1">NORMINV(RAND(),Parametros!$F$11,(Parametros!$G$11-Parametros!$E$11)/3.29)</f>
        <v>0.9927956998459263</v>
      </c>
      <c r="H111" s="201">
        <v>1</v>
      </c>
      <c r="I111" s="201">
        <f ca="1">Resumen!$E$78*C111</f>
        <v>1130.4505926867134</v>
      </c>
      <c r="J111" s="201">
        <f ca="1">Resumen!$E$79*D111</f>
        <v>0</v>
      </c>
      <c r="K111" s="201">
        <f ca="1">Resumen!$E$80*E111</f>
        <v>0</v>
      </c>
      <c r="L111" s="201">
        <f ca="1">Resumen!$E$81*F111</f>
        <v>0</v>
      </c>
      <c r="M111" s="201">
        <f ca="1">Resumen!$E$82*G111</f>
        <v>0</v>
      </c>
      <c r="N111" s="201">
        <f>Resumen!$E$83*H111</f>
        <v>1237</v>
      </c>
      <c r="O111" s="201">
        <f t="shared" ca="1" si="1"/>
        <v>2367.4505926867132</v>
      </c>
    </row>
    <row r="112" spans="1:15" s="119" customFormat="1" ht="13.8" customHeight="1">
      <c r="A112" s="162"/>
      <c r="B112" s="200">
        <v>98</v>
      </c>
      <c r="C112" s="201">
        <f ca="1">NORMINV(RAND(),Parametros!$F$7,(Parametros!$G$7-Parametros!$E$7)/3.29)</f>
        <v>2.0982714130470352</v>
      </c>
      <c r="D112" s="201">
        <f ca="1">NORMINV(RAND(),Parametros!$F$8,(Parametros!$G$8-Parametros!$E$8)/3.29)</f>
        <v>1.134531745122684</v>
      </c>
      <c r="E112" s="201">
        <f ca="1">NORMINV(RAND(),Parametros!$F$9,(Parametros!$G$9-Parametros!$E$9)/3.29)</f>
        <v>0.9185725301674581</v>
      </c>
      <c r="F112" s="201">
        <f ca="1">NORMINV(RAND(),Parametros!$F$10,(Parametros!$G$10-Parametros!$E$10)/3.29)</f>
        <v>1.1740695299741333</v>
      </c>
      <c r="G112" s="201">
        <f ca="1">NORMINV(RAND(),Parametros!$F$11,(Parametros!$G$11-Parametros!$E$11)/3.29)</f>
        <v>0.98290390068399769</v>
      </c>
      <c r="H112" s="201">
        <v>1</v>
      </c>
      <c r="I112" s="201">
        <f ca="1">Resumen!$E$78*C112</f>
        <v>551.84538163137029</v>
      </c>
      <c r="J112" s="201">
        <f ca="1">Resumen!$E$79*D112</f>
        <v>0</v>
      </c>
      <c r="K112" s="201">
        <f ca="1">Resumen!$E$80*E112</f>
        <v>0</v>
      </c>
      <c r="L112" s="201">
        <f ca="1">Resumen!$E$81*F112</f>
        <v>0</v>
      </c>
      <c r="M112" s="201">
        <f ca="1">Resumen!$E$82*G112</f>
        <v>0</v>
      </c>
      <c r="N112" s="201">
        <f>Resumen!$E$83*H112</f>
        <v>1237</v>
      </c>
      <c r="O112" s="201">
        <f t="shared" ca="1" si="1"/>
        <v>1788.8453816313704</v>
      </c>
    </row>
    <row r="113" spans="1:15" s="119" customFormat="1" ht="13.8" customHeight="1">
      <c r="A113" s="162"/>
      <c r="B113" s="200">
        <v>99</v>
      </c>
      <c r="C113" s="201">
        <f ca="1">NORMINV(RAND(),Parametros!$F$7,(Parametros!$G$7-Parametros!$E$7)/3.29)</f>
        <v>1.4561958967449311</v>
      </c>
      <c r="D113" s="201">
        <f ca="1">NORMINV(RAND(),Parametros!$F$8,(Parametros!$G$8-Parametros!$E$8)/3.29)</f>
        <v>1.5481451916027502</v>
      </c>
      <c r="E113" s="201">
        <f ca="1">NORMINV(RAND(),Parametros!$F$9,(Parametros!$G$9-Parametros!$E$9)/3.29)</f>
        <v>0.98262608166130516</v>
      </c>
      <c r="F113" s="201">
        <f ca="1">NORMINV(RAND(),Parametros!$F$10,(Parametros!$G$10-Parametros!$E$10)/3.29)</f>
        <v>0.98002581774033215</v>
      </c>
      <c r="G113" s="201">
        <f ca="1">NORMINV(RAND(),Parametros!$F$11,(Parametros!$G$11-Parametros!$E$11)/3.29)</f>
        <v>1.0391810236447707</v>
      </c>
      <c r="H113" s="201">
        <v>1</v>
      </c>
      <c r="I113" s="201">
        <f ca="1">Resumen!$E$78*C113</f>
        <v>382.97952084391687</v>
      </c>
      <c r="J113" s="201">
        <f ca="1">Resumen!$E$79*D113</f>
        <v>0</v>
      </c>
      <c r="K113" s="201">
        <f ca="1">Resumen!$E$80*E113</f>
        <v>0</v>
      </c>
      <c r="L113" s="201">
        <f ca="1">Resumen!$E$81*F113</f>
        <v>0</v>
      </c>
      <c r="M113" s="201">
        <f ca="1">Resumen!$E$82*G113</f>
        <v>0</v>
      </c>
      <c r="N113" s="201">
        <f>Resumen!$E$83*H113</f>
        <v>1237</v>
      </c>
      <c r="O113" s="201">
        <f t="shared" ca="1" si="1"/>
        <v>1619.9795208439168</v>
      </c>
    </row>
    <row r="114" spans="1:15" s="119" customFormat="1" ht="13.8" customHeight="1">
      <c r="A114" s="162"/>
      <c r="B114" s="200">
        <v>100</v>
      </c>
      <c r="C114" s="201">
        <f ca="1">NORMINV(RAND(),Parametros!$F$7,(Parametros!$G$7-Parametros!$E$7)/3.29)</f>
        <v>2.0544374316415532</v>
      </c>
      <c r="D114" s="201">
        <f ca="1">NORMINV(RAND(),Parametros!$F$8,(Parametros!$G$8-Parametros!$E$8)/3.29)</f>
        <v>1.3540427180426045</v>
      </c>
      <c r="E114" s="201">
        <f ca="1">NORMINV(RAND(),Parametros!$F$9,(Parametros!$G$9-Parametros!$E$9)/3.29)</f>
        <v>1.1537373156357156</v>
      </c>
      <c r="F114" s="201">
        <f ca="1">NORMINV(RAND(),Parametros!$F$10,(Parametros!$G$10-Parametros!$E$10)/3.29)</f>
        <v>1.2461532692851871</v>
      </c>
      <c r="G114" s="201">
        <f ca="1">NORMINV(RAND(),Parametros!$F$11,(Parametros!$G$11-Parametros!$E$11)/3.29)</f>
        <v>0.96955589855672353</v>
      </c>
      <c r="H114" s="201">
        <v>1</v>
      </c>
      <c r="I114" s="201">
        <f ca="1">Resumen!$E$78*C114</f>
        <v>540.31704452172846</v>
      </c>
      <c r="J114" s="201">
        <f ca="1">Resumen!$E$79*D114</f>
        <v>0</v>
      </c>
      <c r="K114" s="201">
        <f ca="1">Resumen!$E$80*E114</f>
        <v>0</v>
      </c>
      <c r="L114" s="201">
        <f ca="1">Resumen!$E$81*F114</f>
        <v>0</v>
      </c>
      <c r="M114" s="201">
        <f ca="1">Resumen!$E$82*G114</f>
        <v>0</v>
      </c>
      <c r="N114" s="201">
        <f>Resumen!$E$83*H114</f>
        <v>1237</v>
      </c>
      <c r="O114" s="201">
        <f t="shared" ca="1" si="1"/>
        <v>1777.3170445217283</v>
      </c>
    </row>
    <row r="115" spans="1:15" s="119" customFormat="1" ht="13.8" customHeight="1">
      <c r="A115" s="162"/>
      <c r="B115" s="200">
        <v>101</v>
      </c>
      <c r="C115" s="201">
        <f ca="1">NORMINV(RAND(),Parametros!$F$7,(Parametros!$G$7-Parametros!$E$7)/3.29)</f>
        <v>2.1286422560477187</v>
      </c>
      <c r="D115" s="201">
        <f ca="1">NORMINV(RAND(),Parametros!$F$8,(Parametros!$G$8-Parametros!$E$8)/3.29)</f>
        <v>1.018839463817357</v>
      </c>
      <c r="E115" s="201">
        <f ca="1">NORMINV(RAND(),Parametros!$F$9,(Parametros!$G$9-Parametros!$E$9)/3.29)</f>
        <v>1.2771847117926705</v>
      </c>
      <c r="F115" s="201">
        <f ca="1">NORMINV(RAND(),Parametros!$F$10,(Parametros!$G$10-Parametros!$E$10)/3.29)</f>
        <v>1.1596088016146704</v>
      </c>
      <c r="G115" s="201">
        <f ca="1">NORMINV(RAND(),Parametros!$F$11,(Parametros!$G$11-Parametros!$E$11)/3.29)</f>
        <v>0.98202074739122791</v>
      </c>
      <c r="H115" s="201">
        <v>1</v>
      </c>
      <c r="I115" s="201">
        <f ca="1">Resumen!$E$78*C115</f>
        <v>559.83291334055002</v>
      </c>
      <c r="J115" s="201">
        <f ca="1">Resumen!$E$79*D115</f>
        <v>0</v>
      </c>
      <c r="K115" s="201">
        <f ca="1">Resumen!$E$80*E115</f>
        <v>0</v>
      </c>
      <c r="L115" s="201">
        <f ca="1">Resumen!$E$81*F115</f>
        <v>0</v>
      </c>
      <c r="M115" s="201">
        <f ca="1">Resumen!$E$82*G115</f>
        <v>0</v>
      </c>
      <c r="N115" s="201">
        <f>Resumen!$E$83*H115</f>
        <v>1237</v>
      </c>
      <c r="O115" s="201">
        <f t="shared" ca="1" si="1"/>
        <v>1796.83291334055</v>
      </c>
    </row>
    <row r="116" spans="1:15" s="119" customFormat="1" ht="13.8" customHeight="1">
      <c r="A116" s="162"/>
      <c r="B116" s="200">
        <v>102</v>
      </c>
      <c r="C116" s="201">
        <f ca="1">NORMINV(RAND(),Parametros!$F$7,(Parametros!$G$7-Parametros!$E$7)/3.29)</f>
        <v>0.9785450622327041</v>
      </c>
      <c r="D116" s="201">
        <f ca="1">NORMINV(RAND(),Parametros!$F$8,(Parametros!$G$8-Parametros!$E$8)/3.29)</f>
        <v>1.3307989883301492</v>
      </c>
      <c r="E116" s="201">
        <f ca="1">NORMINV(RAND(),Parametros!$F$9,(Parametros!$G$9-Parametros!$E$9)/3.29)</f>
        <v>1.1282569378413911</v>
      </c>
      <c r="F116" s="201">
        <f ca="1">NORMINV(RAND(),Parametros!$F$10,(Parametros!$G$10-Parametros!$E$10)/3.29)</f>
        <v>1.1247234880140733</v>
      </c>
      <c r="G116" s="201">
        <f ca="1">NORMINV(RAND(),Parametros!$F$11,(Parametros!$G$11-Parametros!$E$11)/3.29)</f>
        <v>0.96234257441949911</v>
      </c>
      <c r="H116" s="201">
        <v>1</v>
      </c>
      <c r="I116" s="201">
        <f ca="1">Resumen!$E$78*C116</f>
        <v>257.3573513672012</v>
      </c>
      <c r="J116" s="201">
        <f ca="1">Resumen!$E$79*D116</f>
        <v>0</v>
      </c>
      <c r="K116" s="201">
        <f ca="1">Resumen!$E$80*E116</f>
        <v>0</v>
      </c>
      <c r="L116" s="201">
        <f ca="1">Resumen!$E$81*F116</f>
        <v>0</v>
      </c>
      <c r="M116" s="201">
        <f ca="1">Resumen!$E$82*G116</f>
        <v>0</v>
      </c>
      <c r="N116" s="201">
        <f>Resumen!$E$83*H116</f>
        <v>1237</v>
      </c>
      <c r="O116" s="201">
        <f t="shared" ca="1" si="1"/>
        <v>1494.3573513672013</v>
      </c>
    </row>
    <row r="117" spans="1:15" s="119" customFormat="1" ht="13.8" customHeight="1">
      <c r="A117" s="162"/>
      <c r="B117" s="200">
        <v>103</v>
      </c>
      <c r="C117" s="201">
        <f ca="1">NORMINV(RAND(),Parametros!$F$7,(Parametros!$G$7-Parametros!$E$7)/3.29)</f>
        <v>3.6744164543847813</v>
      </c>
      <c r="D117" s="201">
        <f ca="1">NORMINV(RAND(),Parametros!$F$8,(Parametros!$G$8-Parametros!$E$8)/3.29)</f>
        <v>1.3774514237939226</v>
      </c>
      <c r="E117" s="201">
        <f ca="1">NORMINV(RAND(),Parametros!$F$9,(Parametros!$G$9-Parametros!$E$9)/3.29)</f>
        <v>0.62001740914305703</v>
      </c>
      <c r="F117" s="201">
        <f ca="1">NORMINV(RAND(),Parametros!$F$10,(Parametros!$G$10-Parametros!$E$10)/3.29)</f>
        <v>1.1130657301090896</v>
      </c>
      <c r="G117" s="201">
        <f ca="1">NORMINV(RAND(),Parametros!$F$11,(Parametros!$G$11-Parametros!$E$11)/3.29)</f>
        <v>0.98721824563423055</v>
      </c>
      <c r="H117" s="201">
        <v>1</v>
      </c>
      <c r="I117" s="201">
        <f ca="1">Resumen!$E$78*C117</f>
        <v>966.37152750319751</v>
      </c>
      <c r="J117" s="201">
        <f ca="1">Resumen!$E$79*D117</f>
        <v>0</v>
      </c>
      <c r="K117" s="201">
        <f ca="1">Resumen!$E$80*E117</f>
        <v>0</v>
      </c>
      <c r="L117" s="201">
        <f ca="1">Resumen!$E$81*F117</f>
        <v>0</v>
      </c>
      <c r="M117" s="201">
        <f ca="1">Resumen!$E$82*G117</f>
        <v>0</v>
      </c>
      <c r="N117" s="201">
        <f>Resumen!$E$83*H117</f>
        <v>1237</v>
      </c>
      <c r="O117" s="201">
        <f t="shared" ca="1" si="1"/>
        <v>2203.3715275031973</v>
      </c>
    </row>
    <row r="118" spans="1:15" s="119" customFormat="1" ht="13.8" customHeight="1">
      <c r="A118" s="162"/>
      <c r="B118" s="200">
        <v>104</v>
      </c>
      <c r="C118" s="201">
        <f ca="1">NORMINV(RAND(),Parametros!$F$7,(Parametros!$G$7-Parametros!$E$7)/3.29)</f>
        <v>1.5707022586394628</v>
      </c>
      <c r="D118" s="201">
        <f ca="1">NORMINV(RAND(),Parametros!$F$8,(Parametros!$G$8-Parametros!$E$8)/3.29)</f>
        <v>0.69533932403402199</v>
      </c>
      <c r="E118" s="201">
        <f ca="1">NORMINV(RAND(),Parametros!$F$9,(Parametros!$G$9-Parametros!$E$9)/3.29)</f>
        <v>1.075905264912743</v>
      </c>
      <c r="F118" s="201">
        <f ca="1">NORMINV(RAND(),Parametros!$F$10,(Parametros!$G$10-Parametros!$E$10)/3.29)</f>
        <v>1.1019433900696916</v>
      </c>
      <c r="G118" s="201">
        <f ca="1">NORMINV(RAND(),Parametros!$F$11,(Parametros!$G$11-Parametros!$E$11)/3.29)</f>
        <v>0.94762059886799654</v>
      </c>
      <c r="H118" s="201">
        <v>1</v>
      </c>
      <c r="I118" s="201">
        <f ca="1">Resumen!$E$78*C118</f>
        <v>413.09469402217871</v>
      </c>
      <c r="J118" s="201">
        <f ca="1">Resumen!$E$79*D118</f>
        <v>0</v>
      </c>
      <c r="K118" s="201">
        <f ca="1">Resumen!$E$80*E118</f>
        <v>0</v>
      </c>
      <c r="L118" s="201">
        <f ca="1">Resumen!$E$81*F118</f>
        <v>0</v>
      </c>
      <c r="M118" s="201">
        <f ca="1">Resumen!$E$82*G118</f>
        <v>0</v>
      </c>
      <c r="N118" s="201">
        <f>Resumen!$E$83*H118</f>
        <v>1237</v>
      </c>
      <c r="O118" s="201">
        <f t="shared" ca="1" si="1"/>
        <v>1650.0946940221788</v>
      </c>
    </row>
    <row r="119" spans="1:15" s="119" customFormat="1" ht="13.8" customHeight="1">
      <c r="A119" s="162"/>
      <c r="B119" s="200">
        <v>105</v>
      </c>
      <c r="C119" s="201">
        <f ca="1">NORMINV(RAND(),Parametros!$F$7,(Parametros!$G$7-Parametros!$E$7)/3.29)</f>
        <v>1.1022595140856701</v>
      </c>
      <c r="D119" s="201">
        <f ca="1">NORMINV(RAND(),Parametros!$F$8,(Parametros!$G$8-Parametros!$E$8)/3.29)</f>
        <v>1.6131316316619819</v>
      </c>
      <c r="E119" s="201">
        <f ca="1">NORMINV(RAND(),Parametros!$F$9,(Parametros!$G$9-Parametros!$E$9)/3.29)</f>
        <v>0.87173480846623996</v>
      </c>
      <c r="F119" s="201">
        <f ca="1">NORMINV(RAND(),Parametros!$F$10,(Parametros!$G$10-Parametros!$E$10)/3.29)</f>
        <v>1.2435595360323284</v>
      </c>
      <c r="G119" s="201">
        <f ca="1">NORMINV(RAND(),Parametros!$F$11,(Parametros!$G$11-Parametros!$E$11)/3.29)</f>
        <v>1.0504848478005502</v>
      </c>
      <c r="H119" s="201">
        <v>1</v>
      </c>
      <c r="I119" s="201">
        <f ca="1">Resumen!$E$78*C119</f>
        <v>289.89425220453126</v>
      </c>
      <c r="J119" s="201">
        <f ca="1">Resumen!$E$79*D119</f>
        <v>0</v>
      </c>
      <c r="K119" s="201">
        <f ca="1">Resumen!$E$80*E119</f>
        <v>0</v>
      </c>
      <c r="L119" s="201">
        <f ca="1">Resumen!$E$81*F119</f>
        <v>0</v>
      </c>
      <c r="M119" s="201">
        <f ca="1">Resumen!$E$82*G119</f>
        <v>0</v>
      </c>
      <c r="N119" s="201">
        <f>Resumen!$E$83*H119</f>
        <v>1237</v>
      </c>
      <c r="O119" s="201">
        <f t="shared" ca="1" si="1"/>
        <v>1526.8942522045313</v>
      </c>
    </row>
    <row r="120" spans="1:15" s="119" customFormat="1" ht="13.8" customHeight="1">
      <c r="A120" s="162"/>
      <c r="B120" s="200">
        <v>106</v>
      </c>
      <c r="C120" s="201">
        <f ca="1">NORMINV(RAND(),Parametros!$F$7,(Parametros!$G$7-Parametros!$E$7)/3.29)</f>
        <v>1.2185081337189549</v>
      </c>
      <c r="D120" s="201">
        <f ca="1">NORMINV(RAND(),Parametros!$F$8,(Parametros!$G$8-Parametros!$E$8)/3.29)</f>
        <v>0.40959382759754492</v>
      </c>
      <c r="E120" s="201">
        <f ca="1">NORMINV(RAND(),Parametros!$F$9,(Parametros!$G$9-Parametros!$E$9)/3.29)</f>
        <v>1.1489109205493613</v>
      </c>
      <c r="F120" s="201">
        <f ca="1">NORMINV(RAND(),Parametros!$F$10,(Parametros!$G$10-Parametros!$E$10)/3.29)</f>
        <v>0.74776255047525053</v>
      </c>
      <c r="G120" s="201">
        <f ca="1">NORMINV(RAND(),Parametros!$F$11,(Parametros!$G$11-Parametros!$E$11)/3.29)</f>
        <v>0.99331638512946507</v>
      </c>
      <c r="H120" s="201">
        <v>1</v>
      </c>
      <c r="I120" s="201">
        <f ca="1">Resumen!$E$78*C120</f>
        <v>320.46763916808516</v>
      </c>
      <c r="J120" s="201">
        <f ca="1">Resumen!$E$79*D120</f>
        <v>0</v>
      </c>
      <c r="K120" s="201">
        <f ca="1">Resumen!$E$80*E120</f>
        <v>0</v>
      </c>
      <c r="L120" s="201">
        <f ca="1">Resumen!$E$81*F120</f>
        <v>0</v>
      </c>
      <c r="M120" s="201">
        <f ca="1">Resumen!$E$82*G120</f>
        <v>0</v>
      </c>
      <c r="N120" s="201">
        <f>Resumen!$E$83*H120</f>
        <v>1237</v>
      </c>
      <c r="O120" s="201">
        <f t="shared" ca="1" si="1"/>
        <v>1557.467639168085</v>
      </c>
    </row>
    <row r="121" spans="1:15" s="119" customFormat="1" ht="13.8" customHeight="1">
      <c r="A121" s="162"/>
      <c r="B121" s="200">
        <v>107</v>
      </c>
      <c r="C121" s="201">
        <f ca="1">NORMINV(RAND(),Parametros!$F$7,(Parametros!$G$7-Parametros!$E$7)/3.29)</f>
        <v>2.424031279997017</v>
      </c>
      <c r="D121" s="201">
        <f ca="1">NORMINV(RAND(),Parametros!$F$8,(Parametros!$G$8-Parametros!$E$8)/3.29)</f>
        <v>1.6293174255775333</v>
      </c>
      <c r="E121" s="201">
        <f ca="1">NORMINV(RAND(),Parametros!$F$9,(Parametros!$G$9-Parametros!$E$9)/3.29)</f>
        <v>1.0744203378261437</v>
      </c>
      <c r="F121" s="201">
        <f ca="1">NORMINV(RAND(),Parametros!$F$10,(Parametros!$G$10-Parametros!$E$10)/3.29)</f>
        <v>1.0155898120496178</v>
      </c>
      <c r="G121" s="201">
        <f ca="1">NORMINV(RAND(),Parametros!$F$11,(Parametros!$G$11-Parametros!$E$11)/3.29)</f>
        <v>0.98200319679412618</v>
      </c>
      <c r="H121" s="201">
        <v>1</v>
      </c>
      <c r="I121" s="201">
        <f ca="1">Resumen!$E$78*C121</f>
        <v>637.52022663921548</v>
      </c>
      <c r="J121" s="201">
        <f ca="1">Resumen!$E$79*D121</f>
        <v>0</v>
      </c>
      <c r="K121" s="201">
        <f ca="1">Resumen!$E$80*E121</f>
        <v>0</v>
      </c>
      <c r="L121" s="201">
        <f ca="1">Resumen!$E$81*F121</f>
        <v>0</v>
      </c>
      <c r="M121" s="201">
        <f ca="1">Resumen!$E$82*G121</f>
        <v>0</v>
      </c>
      <c r="N121" s="201">
        <f>Resumen!$E$83*H121</f>
        <v>1237</v>
      </c>
      <c r="O121" s="201">
        <f t="shared" ca="1" si="1"/>
        <v>1874.5202266392155</v>
      </c>
    </row>
    <row r="122" spans="1:15" s="119" customFormat="1" ht="13.8" customHeight="1">
      <c r="A122" s="162"/>
      <c r="B122" s="200">
        <v>108</v>
      </c>
      <c r="C122" s="201">
        <f ca="1">NORMINV(RAND(),Parametros!$F$7,(Parametros!$G$7-Parametros!$E$7)/3.29)</f>
        <v>1.8804335336576541</v>
      </c>
      <c r="D122" s="201">
        <f ca="1">NORMINV(RAND(),Parametros!$F$8,(Parametros!$G$8-Parametros!$E$8)/3.29)</f>
        <v>0.97068869805008795</v>
      </c>
      <c r="E122" s="201">
        <f ca="1">NORMINV(RAND(),Parametros!$F$9,(Parametros!$G$9-Parametros!$E$9)/3.29)</f>
        <v>0.88289209761316245</v>
      </c>
      <c r="F122" s="201">
        <f ca="1">NORMINV(RAND(),Parametros!$F$10,(Parametros!$G$10-Parametros!$E$10)/3.29)</f>
        <v>1.1342004411299069</v>
      </c>
      <c r="G122" s="201">
        <f ca="1">NORMINV(RAND(),Parametros!$F$11,(Parametros!$G$11-Parametros!$E$11)/3.29)</f>
        <v>0.9967950588702752</v>
      </c>
      <c r="H122" s="201">
        <v>1</v>
      </c>
      <c r="I122" s="201">
        <f ca="1">Resumen!$E$78*C122</f>
        <v>494.55401935196301</v>
      </c>
      <c r="J122" s="201">
        <f ca="1">Resumen!$E$79*D122</f>
        <v>0</v>
      </c>
      <c r="K122" s="201">
        <f ca="1">Resumen!$E$80*E122</f>
        <v>0</v>
      </c>
      <c r="L122" s="201">
        <f ca="1">Resumen!$E$81*F122</f>
        <v>0</v>
      </c>
      <c r="M122" s="201">
        <f ca="1">Resumen!$E$82*G122</f>
        <v>0</v>
      </c>
      <c r="N122" s="201">
        <f>Resumen!$E$83*H122</f>
        <v>1237</v>
      </c>
      <c r="O122" s="201">
        <f t="shared" ca="1" si="1"/>
        <v>1731.554019351963</v>
      </c>
    </row>
    <row r="123" spans="1:15" s="119" customFormat="1" ht="13.8" customHeight="1">
      <c r="A123" s="162"/>
      <c r="B123" s="200">
        <v>109</v>
      </c>
      <c r="C123" s="201">
        <f ca="1">NORMINV(RAND(),Parametros!$F$7,(Parametros!$G$7-Parametros!$E$7)/3.29)</f>
        <v>0.3836074875055655</v>
      </c>
      <c r="D123" s="201">
        <f ca="1">NORMINV(RAND(),Parametros!$F$8,(Parametros!$G$8-Parametros!$E$8)/3.29)</f>
        <v>1.2128841899651213</v>
      </c>
      <c r="E123" s="201">
        <f ca="1">NORMINV(RAND(),Parametros!$F$9,(Parametros!$G$9-Parametros!$E$9)/3.29)</f>
        <v>0.86750399337312512</v>
      </c>
      <c r="F123" s="201">
        <f ca="1">NORMINV(RAND(),Parametros!$F$10,(Parametros!$G$10-Parametros!$E$10)/3.29)</f>
        <v>1.2327488794782866</v>
      </c>
      <c r="G123" s="201">
        <f ca="1">NORMINV(RAND(),Parametros!$F$11,(Parametros!$G$11-Parametros!$E$11)/3.29)</f>
        <v>0.97938889475886881</v>
      </c>
      <c r="H123" s="201">
        <v>1</v>
      </c>
      <c r="I123" s="201">
        <f ca="1">Resumen!$E$78*C123</f>
        <v>100.88876921396373</v>
      </c>
      <c r="J123" s="201">
        <f ca="1">Resumen!$E$79*D123</f>
        <v>0</v>
      </c>
      <c r="K123" s="201">
        <f ca="1">Resumen!$E$80*E123</f>
        <v>0</v>
      </c>
      <c r="L123" s="201">
        <f ca="1">Resumen!$E$81*F123</f>
        <v>0</v>
      </c>
      <c r="M123" s="201">
        <f ca="1">Resumen!$E$82*G123</f>
        <v>0</v>
      </c>
      <c r="N123" s="201">
        <f>Resumen!$E$83*H123</f>
        <v>1237</v>
      </c>
      <c r="O123" s="201">
        <f t="shared" ca="1" si="1"/>
        <v>1337.8887692139638</v>
      </c>
    </row>
    <row r="124" spans="1:15" s="119" customFormat="1" ht="13.8" customHeight="1">
      <c r="A124" s="162"/>
      <c r="B124" s="200">
        <v>110</v>
      </c>
      <c r="C124" s="201">
        <f ca="1">NORMINV(RAND(),Parametros!$F$7,(Parametros!$G$7-Parametros!$E$7)/3.29)</f>
        <v>1.7125288739392941</v>
      </c>
      <c r="D124" s="201">
        <f ca="1">NORMINV(RAND(),Parametros!$F$8,(Parametros!$G$8-Parametros!$E$8)/3.29)</f>
        <v>2.0611170916685717</v>
      </c>
      <c r="E124" s="201">
        <f ca="1">NORMINV(RAND(),Parametros!$F$9,(Parametros!$G$9-Parametros!$E$9)/3.29)</f>
        <v>0.95536823345029331</v>
      </c>
      <c r="F124" s="201">
        <f ca="1">NORMINV(RAND(),Parametros!$F$10,(Parametros!$G$10-Parametros!$E$10)/3.29)</f>
        <v>1.1625789124519099</v>
      </c>
      <c r="G124" s="201">
        <f ca="1">NORMINV(RAND(),Parametros!$F$11,(Parametros!$G$11-Parametros!$E$11)/3.29)</f>
        <v>0.93743104420910184</v>
      </c>
      <c r="H124" s="201">
        <v>1</v>
      </c>
      <c r="I124" s="201">
        <f ca="1">Resumen!$E$78*C124</f>
        <v>450.39509384603434</v>
      </c>
      <c r="J124" s="201">
        <f ca="1">Resumen!$E$79*D124</f>
        <v>0</v>
      </c>
      <c r="K124" s="201">
        <f ca="1">Resumen!$E$80*E124</f>
        <v>0</v>
      </c>
      <c r="L124" s="201">
        <f ca="1">Resumen!$E$81*F124</f>
        <v>0</v>
      </c>
      <c r="M124" s="201">
        <f ca="1">Resumen!$E$82*G124</f>
        <v>0</v>
      </c>
      <c r="N124" s="201">
        <f>Resumen!$E$83*H124</f>
        <v>1237</v>
      </c>
      <c r="O124" s="201">
        <f t="shared" ca="1" si="1"/>
        <v>1687.3950938460343</v>
      </c>
    </row>
    <row r="125" spans="1:15" s="119" customFormat="1" ht="13.8" customHeight="1">
      <c r="A125" s="162"/>
      <c r="B125" s="200">
        <v>111</v>
      </c>
      <c r="C125" s="201">
        <f ca="1">NORMINV(RAND(),Parametros!$F$7,(Parametros!$G$7-Parametros!$E$7)/3.29)</f>
        <v>0.57451899857677557</v>
      </c>
      <c r="D125" s="201">
        <f ca="1">NORMINV(RAND(),Parametros!$F$8,(Parametros!$G$8-Parametros!$E$8)/3.29)</f>
        <v>1.6379557560721918</v>
      </c>
      <c r="E125" s="201">
        <f ca="1">NORMINV(RAND(),Parametros!$F$9,(Parametros!$G$9-Parametros!$E$9)/3.29)</f>
        <v>0.71671561833947472</v>
      </c>
      <c r="F125" s="201">
        <f ca="1">NORMINV(RAND(),Parametros!$F$10,(Parametros!$G$10-Parametros!$E$10)/3.29)</f>
        <v>1.071656993128582</v>
      </c>
      <c r="G125" s="201">
        <f ca="1">NORMINV(RAND(),Parametros!$F$11,(Parametros!$G$11-Parametros!$E$11)/3.29)</f>
        <v>1.0178865113727051</v>
      </c>
      <c r="H125" s="201">
        <v>1</v>
      </c>
      <c r="I125" s="201">
        <f ca="1">Resumen!$E$78*C125</f>
        <v>151.09849662569198</v>
      </c>
      <c r="J125" s="201">
        <f ca="1">Resumen!$E$79*D125</f>
        <v>0</v>
      </c>
      <c r="K125" s="201">
        <f ca="1">Resumen!$E$80*E125</f>
        <v>0</v>
      </c>
      <c r="L125" s="201">
        <f ca="1">Resumen!$E$81*F125</f>
        <v>0</v>
      </c>
      <c r="M125" s="201">
        <f ca="1">Resumen!$E$82*G125</f>
        <v>0</v>
      </c>
      <c r="N125" s="201">
        <f>Resumen!$E$83*H125</f>
        <v>1237</v>
      </c>
      <c r="O125" s="201">
        <f t="shared" ca="1" si="1"/>
        <v>1388.098496625692</v>
      </c>
    </row>
    <row r="126" spans="1:15" s="119" customFormat="1" ht="13.8" customHeight="1">
      <c r="A126" s="162"/>
      <c r="B126" s="200">
        <v>112</v>
      </c>
      <c r="C126" s="201">
        <f ca="1">NORMINV(RAND(),Parametros!$F$7,(Parametros!$G$7-Parametros!$E$7)/3.29)</f>
        <v>-1.6192458272493457</v>
      </c>
      <c r="D126" s="201">
        <f ca="1">NORMINV(RAND(),Parametros!$F$8,(Parametros!$G$8-Parametros!$E$8)/3.29)</f>
        <v>1.8534793717394138</v>
      </c>
      <c r="E126" s="201">
        <f ca="1">NORMINV(RAND(),Parametros!$F$9,(Parametros!$G$9-Parametros!$E$9)/3.29)</f>
        <v>0.84644880030843095</v>
      </c>
      <c r="F126" s="201">
        <f ca="1">NORMINV(RAND(),Parametros!$F$10,(Parametros!$G$10-Parametros!$E$10)/3.29)</f>
        <v>0.9686162056029668</v>
      </c>
      <c r="G126" s="201">
        <f ca="1">NORMINV(RAND(),Parametros!$F$11,(Parametros!$G$11-Parametros!$E$11)/3.29)</f>
        <v>1.0222207050568086</v>
      </c>
      <c r="H126" s="201">
        <v>1</v>
      </c>
      <c r="I126" s="201">
        <f ca="1">Resumen!$E$78*C126</f>
        <v>-425.8616525665779</v>
      </c>
      <c r="J126" s="201">
        <f ca="1">Resumen!$E$79*D126</f>
        <v>0</v>
      </c>
      <c r="K126" s="201">
        <f ca="1">Resumen!$E$80*E126</f>
        <v>0</v>
      </c>
      <c r="L126" s="201">
        <f ca="1">Resumen!$E$81*F126</f>
        <v>0</v>
      </c>
      <c r="M126" s="201">
        <f ca="1">Resumen!$E$82*G126</f>
        <v>0</v>
      </c>
      <c r="N126" s="201">
        <f>Resumen!$E$83*H126</f>
        <v>1237</v>
      </c>
      <c r="O126" s="201">
        <f t="shared" ca="1" si="1"/>
        <v>811.13834743342204</v>
      </c>
    </row>
    <row r="127" spans="1:15" s="119" customFormat="1" ht="13.8" customHeight="1">
      <c r="A127" s="162"/>
      <c r="B127" s="200">
        <v>113</v>
      </c>
      <c r="C127" s="201">
        <f ca="1">NORMINV(RAND(),Parametros!$F$7,(Parametros!$G$7-Parametros!$E$7)/3.29)</f>
        <v>1.7098898545679737</v>
      </c>
      <c r="D127" s="201">
        <f ca="1">NORMINV(RAND(),Parametros!$F$8,(Parametros!$G$8-Parametros!$E$8)/3.29)</f>
        <v>0.48595754338054475</v>
      </c>
      <c r="E127" s="201">
        <f ca="1">NORMINV(RAND(),Parametros!$F$9,(Parametros!$G$9-Parametros!$E$9)/3.29)</f>
        <v>0.78060967154966998</v>
      </c>
      <c r="F127" s="201">
        <f ca="1">NORMINV(RAND(),Parametros!$F$10,(Parametros!$G$10-Parametros!$E$10)/3.29)</f>
        <v>0.91983574667085777</v>
      </c>
      <c r="G127" s="201">
        <f ca="1">NORMINV(RAND(),Parametros!$F$11,(Parametros!$G$11-Parametros!$E$11)/3.29)</f>
        <v>1.0089697847247476</v>
      </c>
      <c r="H127" s="201">
        <v>1</v>
      </c>
      <c r="I127" s="201">
        <f ca="1">Resumen!$E$78*C127</f>
        <v>449.70103175137706</v>
      </c>
      <c r="J127" s="201">
        <f ca="1">Resumen!$E$79*D127</f>
        <v>0</v>
      </c>
      <c r="K127" s="201">
        <f ca="1">Resumen!$E$80*E127</f>
        <v>0</v>
      </c>
      <c r="L127" s="201">
        <f ca="1">Resumen!$E$81*F127</f>
        <v>0</v>
      </c>
      <c r="M127" s="201">
        <f ca="1">Resumen!$E$82*G127</f>
        <v>0</v>
      </c>
      <c r="N127" s="201">
        <f>Resumen!$E$83*H127</f>
        <v>1237</v>
      </c>
      <c r="O127" s="201">
        <f t="shared" ca="1" si="1"/>
        <v>1686.7010317513771</v>
      </c>
    </row>
    <row r="128" spans="1:15" s="119" customFormat="1" ht="13.8" customHeight="1">
      <c r="A128" s="162"/>
      <c r="B128" s="200">
        <v>114</v>
      </c>
      <c r="C128" s="201">
        <f ca="1">NORMINV(RAND(),Parametros!$F$7,(Parametros!$G$7-Parametros!$E$7)/3.29)</f>
        <v>2.4324418993033841</v>
      </c>
      <c r="D128" s="201">
        <f ca="1">NORMINV(RAND(),Parametros!$F$8,(Parametros!$G$8-Parametros!$E$8)/3.29)</f>
        <v>1.9571134009176869</v>
      </c>
      <c r="E128" s="201">
        <f ca="1">NORMINV(RAND(),Parametros!$F$9,(Parametros!$G$9-Parametros!$E$9)/3.29)</f>
        <v>1.313045494589427</v>
      </c>
      <c r="F128" s="201">
        <f ca="1">NORMINV(RAND(),Parametros!$F$10,(Parametros!$G$10-Parametros!$E$10)/3.29)</f>
        <v>1.0239637647976745</v>
      </c>
      <c r="G128" s="201">
        <f ca="1">NORMINV(RAND(),Parametros!$F$11,(Parametros!$G$11-Parametros!$E$11)/3.29)</f>
        <v>0.98524292778361311</v>
      </c>
      <c r="H128" s="201">
        <v>1</v>
      </c>
      <c r="I128" s="201">
        <f ca="1">Resumen!$E$78*C128</f>
        <v>639.73221951679</v>
      </c>
      <c r="J128" s="201">
        <f ca="1">Resumen!$E$79*D128</f>
        <v>0</v>
      </c>
      <c r="K128" s="201">
        <f ca="1">Resumen!$E$80*E128</f>
        <v>0</v>
      </c>
      <c r="L128" s="201">
        <f ca="1">Resumen!$E$81*F128</f>
        <v>0</v>
      </c>
      <c r="M128" s="201">
        <f ca="1">Resumen!$E$82*G128</f>
        <v>0</v>
      </c>
      <c r="N128" s="201">
        <f>Resumen!$E$83*H128</f>
        <v>1237</v>
      </c>
      <c r="O128" s="201">
        <f t="shared" ca="1" si="1"/>
        <v>1876.7322195167899</v>
      </c>
    </row>
    <row r="129" spans="1:15" s="119" customFormat="1" ht="13.8" customHeight="1">
      <c r="A129" s="162"/>
      <c r="B129" s="200">
        <v>115</v>
      </c>
      <c r="C129" s="201">
        <f ca="1">NORMINV(RAND(),Parametros!$F$7,(Parametros!$G$7-Parametros!$E$7)/3.29)</f>
        <v>3.1536255397093802</v>
      </c>
      <c r="D129" s="201">
        <f ca="1">NORMINV(RAND(),Parametros!$F$8,(Parametros!$G$8-Parametros!$E$8)/3.29)</f>
        <v>1.0516641292693045</v>
      </c>
      <c r="E129" s="201">
        <f ca="1">NORMINV(RAND(),Parametros!$F$9,(Parametros!$G$9-Parametros!$E$9)/3.29)</f>
        <v>0.77591596807836249</v>
      </c>
      <c r="F129" s="201">
        <f ca="1">NORMINV(RAND(),Parametros!$F$10,(Parametros!$G$10-Parametros!$E$10)/3.29)</f>
        <v>1.2179711444904242</v>
      </c>
      <c r="G129" s="201">
        <f ca="1">NORMINV(RAND(),Parametros!$F$11,(Parametros!$G$11-Parametros!$E$11)/3.29)</f>
        <v>1.0090560046825032</v>
      </c>
      <c r="H129" s="201">
        <v>1</v>
      </c>
      <c r="I129" s="201">
        <f ca="1">Resumen!$E$78*C129</f>
        <v>829.40351694356696</v>
      </c>
      <c r="J129" s="201">
        <f ca="1">Resumen!$E$79*D129</f>
        <v>0</v>
      </c>
      <c r="K129" s="201">
        <f ca="1">Resumen!$E$80*E129</f>
        <v>0</v>
      </c>
      <c r="L129" s="201">
        <f ca="1">Resumen!$E$81*F129</f>
        <v>0</v>
      </c>
      <c r="M129" s="201">
        <f ca="1">Resumen!$E$82*G129</f>
        <v>0</v>
      </c>
      <c r="N129" s="201">
        <f>Resumen!$E$83*H129</f>
        <v>1237</v>
      </c>
      <c r="O129" s="201">
        <f t="shared" ca="1" si="1"/>
        <v>2066.403516943567</v>
      </c>
    </row>
    <row r="130" spans="1:15" s="119" customFormat="1" ht="13.8" customHeight="1">
      <c r="A130" s="162"/>
      <c r="B130" s="200">
        <v>116</v>
      </c>
      <c r="C130" s="201">
        <f ca="1">NORMINV(RAND(),Parametros!$F$7,(Parametros!$G$7-Parametros!$E$7)/3.29)</f>
        <v>1.3712774294507684</v>
      </c>
      <c r="D130" s="201">
        <f ca="1">NORMINV(RAND(),Parametros!$F$8,(Parametros!$G$8-Parametros!$E$8)/3.29)</f>
        <v>1.2970020046933937</v>
      </c>
      <c r="E130" s="201">
        <f ca="1">NORMINV(RAND(),Parametros!$F$9,(Parametros!$G$9-Parametros!$E$9)/3.29)</f>
        <v>1.1688158800270474</v>
      </c>
      <c r="F130" s="201">
        <f ca="1">NORMINV(RAND(),Parametros!$F$10,(Parametros!$G$10-Parametros!$E$10)/3.29)</f>
        <v>1.2759167003776484</v>
      </c>
      <c r="G130" s="201">
        <f ca="1">NORMINV(RAND(),Parametros!$F$11,(Parametros!$G$11-Parametros!$E$11)/3.29)</f>
        <v>0.9816933748577128</v>
      </c>
      <c r="H130" s="201">
        <v>1</v>
      </c>
      <c r="I130" s="201">
        <f ca="1">Resumen!$E$78*C130</f>
        <v>360.64596394555207</v>
      </c>
      <c r="J130" s="201">
        <f ca="1">Resumen!$E$79*D130</f>
        <v>0</v>
      </c>
      <c r="K130" s="201">
        <f ca="1">Resumen!$E$80*E130</f>
        <v>0</v>
      </c>
      <c r="L130" s="201">
        <f ca="1">Resumen!$E$81*F130</f>
        <v>0</v>
      </c>
      <c r="M130" s="201">
        <f ca="1">Resumen!$E$82*G130</f>
        <v>0</v>
      </c>
      <c r="N130" s="201">
        <f>Resumen!$E$83*H130</f>
        <v>1237</v>
      </c>
      <c r="O130" s="201">
        <f t="shared" ca="1" si="1"/>
        <v>1597.645963945552</v>
      </c>
    </row>
    <row r="131" spans="1:15" s="119" customFormat="1" ht="13.8" customHeight="1">
      <c r="A131" s="162"/>
      <c r="B131" s="200">
        <v>117</v>
      </c>
      <c r="C131" s="201">
        <f ca="1">NORMINV(RAND(),Parametros!$F$7,(Parametros!$G$7-Parametros!$E$7)/3.29)</f>
        <v>1.1368590868685184</v>
      </c>
      <c r="D131" s="201">
        <f ca="1">NORMINV(RAND(),Parametros!$F$8,(Parametros!$G$8-Parametros!$E$8)/3.29)</f>
        <v>1.8903726980944098</v>
      </c>
      <c r="E131" s="201">
        <f ca="1">NORMINV(RAND(),Parametros!$F$9,(Parametros!$G$9-Parametros!$E$9)/3.29)</f>
        <v>1.3687330155790514</v>
      </c>
      <c r="F131" s="201">
        <f ca="1">NORMINV(RAND(),Parametros!$F$10,(Parametros!$G$10-Parametros!$E$10)/3.29)</f>
        <v>0.93554135258413296</v>
      </c>
      <c r="G131" s="201">
        <f ca="1">NORMINV(RAND(),Parametros!$F$11,(Parametros!$G$11-Parametros!$E$11)/3.29)</f>
        <v>0.98766856239942735</v>
      </c>
      <c r="H131" s="201">
        <v>1</v>
      </c>
      <c r="I131" s="201">
        <f ca="1">Resumen!$E$78*C131</f>
        <v>298.99393984642035</v>
      </c>
      <c r="J131" s="201">
        <f ca="1">Resumen!$E$79*D131</f>
        <v>0</v>
      </c>
      <c r="K131" s="201">
        <f ca="1">Resumen!$E$80*E131</f>
        <v>0</v>
      </c>
      <c r="L131" s="201">
        <f ca="1">Resumen!$E$81*F131</f>
        <v>0</v>
      </c>
      <c r="M131" s="201">
        <f ca="1">Resumen!$E$82*G131</f>
        <v>0</v>
      </c>
      <c r="N131" s="201">
        <f>Resumen!$E$83*H131</f>
        <v>1237</v>
      </c>
      <c r="O131" s="201">
        <f t="shared" ca="1" si="1"/>
        <v>1535.9939398464203</v>
      </c>
    </row>
    <row r="132" spans="1:15" s="119" customFormat="1" ht="13.8" customHeight="1">
      <c r="A132" s="162"/>
      <c r="B132" s="200">
        <v>118</v>
      </c>
      <c r="C132" s="201">
        <f ca="1">NORMINV(RAND(),Parametros!$F$7,(Parametros!$G$7-Parametros!$E$7)/3.29)</f>
        <v>2.3073369336143159</v>
      </c>
      <c r="D132" s="201">
        <f ca="1">NORMINV(RAND(),Parametros!$F$8,(Parametros!$G$8-Parametros!$E$8)/3.29)</f>
        <v>1.2354685366986671</v>
      </c>
      <c r="E132" s="201">
        <f ca="1">NORMINV(RAND(),Parametros!$F$9,(Parametros!$G$9-Parametros!$E$9)/3.29)</f>
        <v>1.0504909042541632</v>
      </c>
      <c r="F132" s="201">
        <f ca="1">NORMINV(RAND(),Parametros!$F$10,(Parametros!$G$10-Parametros!$E$10)/3.29)</f>
        <v>1.0241362671105714</v>
      </c>
      <c r="G132" s="201">
        <f ca="1">NORMINV(RAND(),Parametros!$F$11,(Parametros!$G$11-Parametros!$E$11)/3.29)</f>
        <v>1.026363172068752</v>
      </c>
      <c r="H132" s="201">
        <v>1</v>
      </c>
      <c r="I132" s="201">
        <f ca="1">Resumen!$E$78*C132</f>
        <v>606.82961354056511</v>
      </c>
      <c r="J132" s="201">
        <f ca="1">Resumen!$E$79*D132</f>
        <v>0</v>
      </c>
      <c r="K132" s="201">
        <f ca="1">Resumen!$E$80*E132</f>
        <v>0</v>
      </c>
      <c r="L132" s="201">
        <f ca="1">Resumen!$E$81*F132</f>
        <v>0</v>
      </c>
      <c r="M132" s="201">
        <f ca="1">Resumen!$E$82*G132</f>
        <v>0</v>
      </c>
      <c r="N132" s="201">
        <f>Resumen!$E$83*H132</f>
        <v>1237</v>
      </c>
      <c r="O132" s="201">
        <f t="shared" ca="1" si="1"/>
        <v>1843.8296135405651</v>
      </c>
    </row>
    <row r="133" spans="1:15" s="119" customFormat="1" ht="13.8" customHeight="1">
      <c r="A133" s="162"/>
      <c r="B133" s="200">
        <v>119</v>
      </c>
      <c r="C133" s="201">
        <f ca="1">NORMINV(RAND(),Parametros!$F$7,(Parametros!$G$7-Parametros!$E$7)/3.29)</f>
        <v>1.6632900819022962</v>
      </c>
      <c r="D133" s="201">
        <f ca="1">NORMINV(RAND(),Parametros!$F$8,(Parametros!$G$8-Parametros!$E$8)/3.29)</f>
        <v>1.12904866384411</v>
      </c>
      <c r="E133" s="201">
        <f ca="1">NORMINV(RAND(),Parametros!$F$9,(Parametros!$G$9-Parametros!$E$9)/3.29)</f>
        <v>0.68031733923713711</v>
      </c>
      <c r="F133" s="201">
        <f ca="1">NORMINV(RAND(),Parametros!$F$10,(Parametros!$G$10-Parametros!$E$10)/3.29)</f>
        <v>0.95416074692946762</v>
      </c>
      <c r="G133" s="201">
        <f ca="1">NORMINV(RAND(),Parametros!$F$11,(Parametros!$G$11-Parametros!$E$11)/3.29)</f>
        <v>0.96325780425017882</v>
      </c>
      <c r="H133" s="201">
        <v>1</v>
      </c>
      <c r="I133" s="201">
        <f ca="1">Resumen!$E$78*C133</f>
        <v>437.44529154030391</v>
      </c>
      <c r="J133" s="201">
        <f ca="1">Resumen!$E$79*D133</f>
        <v>0</v>
      </c>
      <c r="K133" s="201">
        <f ca="1">Resumen!$E$80*E133</f>
        <v>0</v>
      </c>
      <c r="L133" s="201">
        <f ca="1">Resumen!$E$81*F133</f>
        <v>0</v>
      </c>
      <c r="M133" s="201">
        <f ca="1">Resumen!$E$82*G133</f>
        <v>0</v>
      </c>
      <c r="N133" s="201">
        <f>Resumen!$E$83*H133</f>
        <v>1237</v>
      </c>
      <c r="O133" s="201">
        <f t="shared" ca="1" si="1"/>
        <v>1674.445291540304</v>
      </c>
    </row>
    <row r="134" spans="1:15" s="119" customFormat="1" ht="13.8" customHeight="1">
      <c r="A134" s="162"/>
      <c r="B134" s="200">
        <v>120</v>
      </c>
      <c r="C134" s="201">
        <f ca="1">NORMINV(RAND(),Parametros!$F$7,(Parametros!$G$7-Parametros!$E$7)/3.29)</f>
        <v>0.22344463060722131</v>
      </c>
      <c r="D134" s="201">
        <f ca="1">NORMINV(RAND(),Parametros!$F$8,(Parametros!$G$8-Parametros!$E$8)/3.29)</f>
        <v>1.0129010384002435</v>
      </c>
      <c r="E134" s="201">
        <f ca="1">NORMINV(RAND(),Parametros!$F$9,(Parametros!$G$9-Parametros!$E$9)/3.29)</f>
        <v>1.1421983098390986</v>
      </c>
      <c r="F134" s="201">
        <f ca="1">NORMINV(RAND(),Parametros!$F$10,(Parametros!$G$10-Parametros!$E$10)/3.29)</f>
        <v>1.0602465110037236</v>
      </c>
      <c r="G134" s="201">
        <f ca="1">NORMINV(RAND(),Parametros!$F$11,(Parametros!$G$11-Parametros!$E$11)/3.29)</f>
        <v>0.98256643612325034</v>
      </c>
      <c r="H134" s="201">
        <v>1</v>
      </c>
      <c r="I134" s="201">
        <f ca="1">Resumen!$E$78*C134</f>
        <v>58.765937849699206</v>
      </c>
      <c r="J134" s="201">
        <f ca="1">Resumen!$E$79*D134</f>
        <v>0</v>
      </c>
      <c r="K134" s="201">
        <f ca="1">Resumen!$E$80*E134</f>
        <v>0</v>
      </c>
      <c r="L134" s="201">
        <f ca="1">Resumen!$E$81*F134</f>
        <v>0</v>
      </c>
      <c r="M134" s="201">
        <f ca="1">Resumen!$E$82*G134</f>
        <v>0</v>
      </c>
      <c r="N134" s="201">
        <f>Resumen!$E$83*H134</f>
        <v>1237</v>
      </c>
      <c r="O134" s="201">
        <f t="shared" ca="1" si="1"/>
        <v>1295.7659378496992</v>
      </c>
    </row>
    <row r="135" spans="1:15" s="119" customFormat="1" ht="13.8" customHeight="1">
      <c r="A135" s="162"/>
      <c r="B135" s="200">
        <v>121</v>
      </c>
      <c r="C135" s="201">
        <f ca="1">NORMINV(RAND(),Parametros!$F$7,(Parametros!$G$7-Parametros!$E$7)/3.29)</f>
        <v>2.6744298254779353</v>
      </c>
      <c r="D135" s="201">
        <f ca="1">NORMINV(RAND(),Parametros!$F$8,(Parametros!$G$8-Parametros!$E$8)/3.29)</f>
        <v>0.39822281643519752</v>
      </c>
      <c r="E135" s="201">
        <f ca="1">NORMINV(RAND(),Parametros!$F$9,(Parametros!$G$9-Parametros!$E$9)/3.29)</f>
        <v>1.1687678644939499</v>
      </c>
      <c r="F135" s="201">
        <f ca="1">NORMINV(RAND(),Parametros!$F$10,(Parametros!$G$10-Parametros!$E$10)/3.29)</f>
        <v>0.9820804463243622</v>
      </c>
      <c r="G135" s="201">
        <f ca="1">NORMINV(RAND(),Parametros!$F$11,(Parametros!$G$11-Parametros!$E$11)/3.29)</f>
        <v>1.0009774989826405</v>
      </c>
      <c r="H135" s="201">
        <v>1</v>
      </c>
      <c r="I135" s="201">
        <f ca="1">Resumen!$E$78*C135</f>
        <v>703.37504410069698</v>
      </c>
      <c r="J135" s="201">
        <f ca="1">Resumen!$E$79*D135</f>
        <v>0</v>
      </c>
      <c r="K135" s="201">
        <f ca="1">Resumen!$E$80*E135</f>
        <v>0</v>
      </c>
      <c r="L135" s="201">
        <f ca="1">Resumen!$E$81*F135</f>
        <v>0</v>
      </c>
      <c r="M135" s="201">
        <f ca="1">Resumen!$E$82*G135</f>
        <v>0</v>
      </c>
      <c r="N135" s="201">
        <f>Resumen!$E$83*H135</f>
        <v>1237</v>
      </c>
      <c r="O135" s="201">
        <f t="shared" ca="1" si="1"/>
        <v>1940.3750441006969</v>
      </c>
    </row>
    <row r="136" spans="1:15" s="119" customFormat="1" ht="13.8" customHeight="1">
      <c r="A136" s="162"/>
      <c r="B136" s="200">
        <v>122</v>
      </c>
      <c r="C136" s="201">
        <f ca="1">NORMINV(RAND(),Parametros!$F$7,(Parametros!$G$7-Parametros!$E$7)/3.29)</f>
        <v>1.3960829813549755</v>
      </c>
      <c r="D136" s="201">
        <f ca="1">NORMINV(RAND(),Parametros!$F$8,(Parametros!$G$8-Parametros!$E$8)/3.29)</f>
        <v>0.93013629912193352</v>
      </c>
      <c r="E136" s="201">
        <f ca="1">NORMINV(RAND(),Parametros!$F$9,(Parametros!$G$9-Parametros!$E$9)/3.29)</f>
        <v>1.4751662622638628</v>
      </c>
      <c r="F136" s="201">
        <f ca="1">NORMINV(RAND(),Parametros!$F$10,(Parametros!$G$10-Parametros!$E$10)/3.29)</f>
        <v>1.1431137472780861</v>
      </c>
      <c r="G136" s="201">
        <f ca="1">NORMINV(RAND(),Parametros!$F$11,(Parametros!$G$11-Parametros!$E$11)/3.29)</f>
        <v>0.99826086147910797</v>
      </c>
      <c r="H136" s="201">
        <v>1</v>
      </c>
      <c r="I136" s="201">
        <f ca="1">Resumen!$E$78*C136</f>
        <v>367.16982409635858</v>
      </c>
      <c r="J136" s="201">
        <f ca="1">Resumen!$E$79*D136</f>
        <v>0</v>
      </c>
      <c r="K136" s="201">
        <f ca="1">Resumen!$E$80*E136</f>
        <v>0</v>
      </c>
      <c r="L136" s="201">
        <f ca="1">Resumen!$E$81*F136</f>
        <v>0</v>
      </c>
      <c r="M136" s="201">
        <f ca="1">Resumen!$E$82*G136</f>
        <v>0</v>
      </c>
      <c r="N136" s="201">
        <f>Resumen!$E$83*H136</f>
        <v>1237</v>
      </c>
      <c r="O136" s="201">
        <f t="shared" ca="1" si="1"/>
        <v>1604.1698240963585</v>
      </c>
    </row>
    <row r="137" spans="1:15" s="119" customFormat="1" ht="13.8" customHeight="1">
      <c r="A137" s="162"/>
      <c r="B137" s="200">
        <v>123</v>
      </c>
      <c r="C137" s="201">
        <f ca="1">NORMINV(RAND(),Parametros!$F$7,(Parametros!$G$7-Parametros!$E$7)/3.29)</f>
        <v>3.2254972474032755</v>
      </c>
      <c r="D137" s="201">
        <f ca="1">NORMINV(RAND(),Parametros!$F$8,(Parametros!$G$8-Parametros!$E$8)/3.29)</f>
        <v>1.8513732383476094</v>
      </c>
      <c r="E137" s="201">
        <f ca="1">NORMINV(RAND(),Parametros!$F$9,(Parametros!$G$9-Parametros!$E$9)/3.29)</f>
        <v>1.3195422405829773</v>
      </c>
      <c r="F137" s="201">
        <f ca="1">NORMINV(RAND(),Parametros!$F$10,(Parametros!$G$10-Parametros!$E$10)/3.29)</f>
        <v>0.88563760625633936</v>
      </c>
      <c r="G137" s="201">
        <f ca="1">NORMINV(RAND(),Parametros!$F$11,(Parametros!$G$11-Parametros!$E$11)/3.29)</f>
        <v>1.0214665969134642</v>
      </c>
      <c r="H137" s="201">
        <v>1</v>
      </c>
      <c r="I137" s="201">
        <f ca="1">Resumen!$E$78*C137</f>
        <v>848.3057760670614</v>
      </c>
      <c r="J137" s="201">
        <f ca="1">Resumen!$E$79*D137</f>
        <v>0</v>
      </c>
      <c r="K137" s="201">
        <f ca="1">Resumen!$E$80*E137</f>
        <v>0</v>
      </c>
      <c r="L137" s="201">
        <f ca="1">Resumen!$E$81*F137</f>
        <v>0</v>
      </c>
      <c r="M137" s="201">
        <f ca="1">Resumen!$E$82*G137</f>
        <v>0</v>
      </c>
      <c r="N137" s="201">
        <f>Resumen!$E$83*H137</f>
        <v>1237</v>
      </c>
      <c r="O137" s="201">
        <f t="shared" ca="1" si="1"/>
        <v>2085.3057760670613</v>
      </c>
    </row>
    <row r="138" spans="1:15" s="119" customFormat="1" ht="13.8" customHeight="1">
      <c r="A138" s="162"/>
      <c r="B138" s="200">
        <v>124</v>
      </c>
      <c r="C138" s="201">
        <f ca="1">NORMINV(RAND(),Parametros!$F$7,(Parametros!$G$7-Parametros!$E$7)/3.29)</f>
        <v>3.1850323962940736</v>
      </c>
      <c r="D138" s="201">
        <f ca="1">NORMINV(RAND(),Parametros!$F$8,(Parametros!$G$8-Parametros!$E$8)/3.29)</f>
        <v>0.72169277543447974</v>
      </c>
      <c r="E138" s="201">
        <f ca="1">NORMINV(RAND(),Parametros!$F$9,(Parametros!$G$9-Parametros!$E$9)/3.29)</f>
        <v>1.2191348053742477</v>
      </c>
      <c r="F138" s="201">
        <f ca="1">NORMINV(RAND(),Parametros!$F$10,(Parametros!$G$10-Parametros!$E$10)/3.29)</f>
        <v>1.0252814911368215</v>
      </c>
      <c r="G138" s="201">
        <f ca="1">NORMINV(RAND(),Parametros!$F$11,(Parametros!$G$11-Parametros!$E$11)/3.29)</f>
        <v>0.99160184472849044</v>
      </c>
      <c r="H138" s="201">
        <v>1</v>
      </c>
      <c r="I138" s="201">
        <f ca="1">Resumen!$E$78*C138</f>
        <v>837.66352022534136</v>
      </c>
      <c r="J138" s="201">
        <f ca="1">Resumen!$E$79*D138</f>
        <v>0</v>
      </c>
      <c r="K138" s="201">
        <f ca="1">Resumen!$E$80*E138</f>
        <v>0</v>
      </c>
      <c r="L138" s="201">
        <f ca="1">Resumen!$E$81*F138</f>
        <v>0</v>
      </c>
      <c r="M138" s="201">
        <f ca="1">Resumen!$E$82*G138</f>
        <v>0</v>
      </c>
      <c r="N138" s="201">
        <f>Resumen!$E$83*H138</f>
        <v>1237</v>
      </c>
      <c r="O138" s="201">
        <f t="shared" ca="1" si="1"/>
        <v>2074.6635202253415</v>
      </c>
    </row>
    <row r="139" spans="1:15" s="119" customFormat="1" ht="13.8" customHeight="1">
      <c r="A139" s="162"/>
      <c r="B139" s="200">
        <v>125</v>
      </c>
      <c r="C139" s="201">
        <f ca="1">NORMINV(RAND(),Parametros!$F$7,(Parametros!$G$7-Parametros!$E$7)/3.29)</f>
        <v>4.330862484785202</v>
      </c>
      <c r="D139" s="201">
        <f ca="1">NORMINV(RAND(),Parametros!$F$8,(Parametros!$G$8-Parametros!$E$8)/3.29)</f>
        <v>1.0487625021726252</v>
      </c>
      <c r="E139" s="201">
        <f ca="1">NORMINV(RAND(),Parametros!$F$9,(Parametros!$G$9-Parametros!$E$9)/3.29)</f>
        <v>0.82305234800138127</v>
      </c>
      <c r="F139" s="201">
        <f ca="1">NORMINV(RAND(),Parametros!$F$10,(Parametros!$G$10-Parametros!$E$10)/3.29)</f>
        <v>1.102336795752457</v>
      </c>
      <c r="G139" s="201">
        <f ca="1">NORMINV(RAND(),Parametros!$F$11,(Parametros!$G$11-Parametros!$E$11)/3.29)</f>
        <v>0.98303157685329035</v>
      </c>
      <c r="H139" s="201">
        <v>1</v>
      </c>
      <c r="I139" s="201">
        <f ca="1">Resumen!$E$78*C139</f>
        <v>1139.016833498508</v>
      </c>
      <c r="J139" s="201">
        <f ca="1">Resumen!$E$79*D139</f>
        <v>0</v>
      </c>
      <c r="K139" s="201">
        <f ca="1">Resumen!$E$80*E139</f>
        <v>0</v>
      </c>
      <c r="L139" s="201">
        <f ca="1">Resumen!$E$81*F139</f>
        <v>0</v>
      </c>
      <c r="M139" s="201">
        <f ca="1">Resumen!$E$82*G139</f>
        <v>0</v>
      </c>
      <c r="N139" s="201">
        <f>Resumen!$E$83*H139</f>
        <v>1237</v>
      </c>
      <c r="O139" s="201">
        <f t="shared" ca="1" si="1"/>
        <v>2376.0168334985083</v>
      </c>
    </row>
    <row r="140" spans="1:15" s="119" customFormat="1" ht="13.8" customHeight="1">
      <c r="A140" s="162"/>
      <c r="B140" s="200">
        <v>126</v>
      </c>
      <c r="C140" s="201">
        <f ca="1">NORMINV(RAND(),Parametros!$F$7,(Parametros!$G$7-Parametros!$E$7)/3.29)</f>
        <v>4.1325539066716743</v>
      </c>
      <c r="D140" s="201">
        <f ca="1">NORMINV(RAND(),Parametros!$F$8,(Parametros!$G$8-Parametros!$E$8)/3.29)</f>
        <v>0.78584777838041497</v>
      </c>
      <c r="E140" s="201">
        <f ca="1">NORMINV(RAND(),Parametros!$F$9,(Parametros!$G$9-Parametros!$E$9)/3.29)</f>
        <v>0.96303533207549807</v>
      </c>
      <c r="F140" s="201">
        <f ca="1">NORMINV(RAND(),Parametros!$F$10,(Parametros!$G$10-Parametros!$E$10)/3.29)</f>
        <v>1.084020748175466</v>
      </c>
      <c r="G140" s="201">
        <f ca="1">NORMINV(RAND(),Parametros!$F$11,(Parametros!$G$11-Parametros!$E$11)/3.29)</f>
        <v>1.0531458053391678</v>
      </c>
      <c r="H140" s="201">
        <v>1</v>
      </c>
      <c r="I140" s="201">
        <f ca="1">Resumen!$E$78*C140</f>
        <v>1086.8616774546504</v>
      </c>
      <c r="J140" s="201">
        <f ca="1">Resumen!$E$79*D140</f>
        <v>0</v>
      </c>
      <c r="K140" s="201">
        <f ca="1">Resumen!$E$80*E140</f>
        <v>0</v>
      </c>
      <c r="L140" s="201">
        <f ca="1">Resumen!$E$81*F140</f>
        <v>0</v>
      </c>
      <c r="M140" s="201">
        <f ca="1">Resumen!$E$82*G140</f>
        <v>0</v>
      </c>
      <c r="N140" s="201">
        <f>Resumen!$E$83*H140</f>
        <v>1237</v>
      </c>
      <c r="O140" s="201">
        <f t="shared" ca="1" si="1"/>
        <v>2323.8616774546504</v>
      </c>
    </row>
    <row r="141" spans="1:15" s="119" customFormat="1" ht="13.8" customHeight="1">
      <c r="A141" s="162"/>
      <c r="B141" s="200">
        <v>127</v>
      </c>
      <c r="C141" s="201">
        <f ca="1">NORMINV(RAND(),Parametros!$F$7,(Parametros!$G$7-Parametros!$E$7)/3.29)</f>
        <v>2.0099193753961995</v>
      </c>
      <c r="D141" s="201">
        <f ca="1">NORMINV(RAND(),Parametros!$F$8,(Parametros!$G$8-Parametros!$E$8)/3.29)</f>
        <v>1.4893695643308704</v>
      </c>
      <c r="E141" s="201">
        <f ca="1">NORMINV(RAND(),Parametros!$F$9,(Parametros!$G$9-Parametros!$E$9)/3.29)</f>
        <v>1.2890459761194</v>
      </c>
      <c r="F141" s="201">
        <f ca="1">NORMINV(RAND(),Parametros!$F$10,(Parametros!$G$10-Parametros!$E$10)/3.29)</f>
        <v>1.0367741973887912</v>
      </c>
      <c r="G141" s="201">
        <f ca="1">NORMINV(RAND(),Parametros!$F$11,(Parametros!$G$11-Parametros!$E$11)/3.29)</f>
        <v>1.0399997465009612</v>
      </c>
      <c r="H141" s="201">
        <v>1</v>
      </c>
      <c r="I141" s="201">
        <f ca="1">Resumen!$E$78*C141</f>
        <v>528.60879572920044</v>
      </c>
      <c r="J141" s="201">
        <f ca="1">Resumen!$E$79*D141</f>
        <v>0</v>
      </c>
      <c r="K141" s="201">
        <f ca="1">Resumen!$E$80*E141</f>
        <v>0</v>
      </c>
      <c r="L141" s="201">
        <f ca="1">Resumen!$E$81*F141</f>
        <v>0</v>
      </c>
      <c r="M141" s="201">
        <f ca="1">Resumen!$E$82*G141</f>
        <v>0</v>
      </c>
      <c r="N141" s="201">
        <f>Resumen!$E$83*H141</f>
        <v>1237</v>
      </c>
      <c r="O141" s="201">
        <f t="shared" ca="1" si="1"/>
        <v>1765.6087957292004</v>
      </c>
    </row>
    <row r="142" spans="1:15" s="119" customFormat="1" ht="13.8" customHeight="1">
      <c r="A142" s="162"/>
      <c r="B142" s="200">
        <v>128</v>
      </c>
      <c r="C142" s="201">
        <f ca="1">NORMINV(RAND(),Parametros!$F$7,(Parametros!$G$7-Parametros!$E$7)/3.29)</f>
        <v>1.2867095513226581</v>
      </c>
      <c r="D142" s="201">
        <f ca="1">NORMINV(RAND(),Parametros!$F$8,(Parametros!$G$8-Parametros!$E$8)/3.29)</f>
        <v>1.3672996838003713</v>
      </c>
      <c r="E142" s="201">
        <f ca="1">NORMINV(RAND(),Parametros!$F$9,(Parametros!$G$9-Parametros!$E$9)/3.29)</f>
        <v>1.4804830242692431</v>
      </c>
      <c r="F142" s="201">
        <f ca="1">NORMINV(RAND(),Parametros!$F$10,(Parametros!$G$10-Parametros!$E$10)/3.29)</f>
        <v>0.90430137175358138</v>
      </c>
      <c r="G142" s="201">
        <f ca="1">NORMINV(RAND(),Parametros!$F$11,(Parametros!$G$11-Parametros!$E$11)/3.29)</f>
        <v>0.97364576264843872</v>
      </c>
      <c r="H142" s="201">
        <v>1</v>
      </c>
      <c r="I142" s="201">
        <f ca="1">Resumen!$E$78*C142</f>
        <v>338.40461199785909</v>
      </c>
      <c r="J142" s="201">
        <f ca="1">Resumen!$E$79*D142</f>
        <v>0</v>
      </c>
      <c r="K142" s="201">
        <f ca="1">Resumen!$E$80*E142</f>
        <v>0</v>
      </c>
      <c r="L142" s="201">
        <f ca="1">Resumen!$E$81*F142</f>
        <v>0</v>
      </c>
      <c r="M142" s="201">
        <f ca="1">Resumen!$E$82*G142</f>
        <v>0</v>
      </c>
      <c r="N142" s="201">
        <f>Resumen!$E$83*H142</f>
        <v>1237</v>
      </c>
      <c r="O142" s="201">
        <f t="shared" ca="1" si="1"/>
        <v>1575.4046119978591</v>
      </c>
    </row>
    <row r="143" spans="1:15" s="119" customFormat="1" ht="13.8" customHeight="1">
      <c r="A143" s="162"/>
      <c r="B143" s="200">
        <v>129</v>
      </c>
      <c r="C143" s="201">
        <f ca="1">NORMINV(RAND(),Parametros!$F$7,(Parametros!$G$7-Parametros!$E$7)/3.29)</f>
        <v>2.5340564451056031</v>
      </c>
      <c r="D143" s="201">
        <f ca="1">NORMINV(RAND(),Parametros!$F$8,(Parametros!$G$8-Parametros!$E$8)/3.29)</f>
        <v>1.2397684620172584</v>
      </c>
      <c r="E143" s="201">
        <f ca="1">NORMINV(RAND(),Parametros!$F$9,(Parametros!$G$9-Parametros!$E$9)/3.29)</f>
        <v>0.97986032995583183</v>
      </c>
      <c r="F143" s="201">
        <f ca="1">NORMINV(RAND(),Parametros!$F$10,(Parametros!$G$10-Parametros!$E$10)/3.29)</f>
        <v>1.0897588878769793</v>
      </c>
      <c r="G143" s="201">
        <f ca="1">NORMINV(RAND(),Parametros!$F$11,(Parametros!$G$11-Parametros!$E$11)/3.29)</f>
        <v>1.0005354505328092</v>
      </c>
      <c r="H143" s="201">
        <v>1</v>
      </c>
      <c r="I143" s="201">
        <f ca="1">Resumen!$E$78*C143</f>
        <v>666.4568450627736</v>
      </c>
      <c r="J143" s="201">
        <f ca="1">Resumen!$E$79*D143</f>
        <v>0</v>
      </c>
      <c r="K143" s="201">
        <f ca="1">Resumen!$E$80*E143</f>
        <v>0</v>
      </c>
      <c r="L143" s="201">
        <f ca="1">Resumen!$E$81*F143</f>
        <v>0</v>
      </c>
      <c r="M143" s="201">
        <f ca="1">Resumen!$E$82*G143</f>
        <v>0</v>
      </c>
      <c r="N143" s="201">
        <f>Resumen!$E$83*H143</f>
        <v>1237</v>
      </c>
      <c r="O143" s="201">
        <f t="shared" ref="O143:O206" ca="1" si="2">SUM(I143:N143)</f>
        <v>1903.4568450627735</v>
      </c>
    </row>
    <row r="144" spans="1:15" s="119" customFormat="1" ht="13.8" customHeight="1">
      <c r="A144" s="162"/>
      <c r="B144" s="200">
        <v>130</v>
      </c>
      <c r="C144" s="201">
        <f ca="1">NORMINV(RAND(),Parametros!$F$7,(Parametros!$G$7-Parametros!$E$7)/3.29)</f>
        <v>1.0771950952856577</v>
      </c>
      <c r="D144" s="201">
        <f ca="1">NORMINV(RAND(),Parametros!$F$8,(Parametros!$G$8-Parametros!$E$8)/3.29)</f>
        <v>1.9273084208816225</v>
      </c>
      <c r="E144" s="201">
        <f ca="1">NORMINV(RAND(),Parametros!$F$9,(Parametros!$G$9-Parametros!$E$9)/3.29)</f>
        <v>1.125290146207625</v>
      </c>
      <c r="F144" s="201">
        <f ca="1">NORMINV(RAND(),Parametros!$F$10,(Parametros!$G$10-Parametros!$E$10)/3.29)</f>
        <v>0.87114355958544865</v>
      </c>
      <c r="G144" s="201">
        <f ca="1">NORMINV(RAND(),Parametros!$F$11,(Parametros!$G$11-Parametros!$E$11)/3.29)</f>
        <v>1.0047501652865241</v>
      </c>
      <c r="H144" s="201">
        <v>1</v>
      </c>
      <c r="I144" s="201">
        <f ca="1">Resumen!$E$78*C144</f>
        <v>283.30231006012798</v>
      </c>
      <c r="J144" s="201">
        <f ca="1">Resumen!$E$79*D144</f>
        <v>0</v>
      </c>
      <c r="K144" s="201">
        <f ca="1">Resumen!$E$80*E144</f>
        <v>0</v>
      </c>
      <c r="L144" s="201">
        <f ca="1">Resumen!$E$81*F144</f>
        <v>0</v>
      </c>
      <c r="M144" s="201">
        <f ca="1">Resumen!$E$82*G144</f>
        <v>0</v>
      </c>
      <c r="N144" s="201">
        <f>Resumen!$E$83*H144</f>
        <v>1237</v>
      </c>
      <c r="O144" s="201">
        <f t="shared" ca="1" si="2"/>
        <v>1520.3023100601281</v>
      </c>
    </row>
    <row r="145" spans="1:15" s="119" customFormat="1" ht="13.8" customHeight="1">
      <c r="A145" s="162"/>
      <c r="B145" s="200">
        <v>131</v>
      </c>
      <c r="C145" s="201">
        <f ca="1">NORMINV(RAND(),Parametros!$F$7,(Parametros!$G$7-Parametros!$E$7)/3.29)</f>
        <v>2.4957412031581523</v>
      </c>
      <c r="D145" s="201">
        <f ca="1">NORMINV(RAND(),Parametros!$F$8,(Parametros!$G$8-Parametros!$E$8)/3.29)</f>
        <v>1.1353726437796727</v>
      </c>
      <c r="E145" s="201">
        <f ca="1">NORMINV(RAND(),Parametros!$F$9,(Parametros!$G$9-Parametros!$E$9)/3.29)</f>
        <v>1.3700503394905168</v>
      </c>
      <c r="F145" s="201">
        <f ca="1">NORMINV(RAND(),Parametros!$F$10,(Parametros!$G$10-Parametros!$E$10)/3.29)</f>
        <v>1.1116903767476036</v>
      </c>
      <c r="G145" s="201">
        <f ca="1">NORMINV(RAND(),Parametros!$F$11,(Parametros!$G$11-Parametros!$E$11)/3.29)</f>
        <v>1.0498249005978186</v>
      </c>
      <c r="H145" s="201">
        <v>1</v>
      </c>
      <c r="I145" s="201">
        <f ca="1">Resumen!$E$78*C145</f>
        <v>656.37993643059406</v>
      </c>
      <c r="J145" s="201">
        <f ca="1">Resumen!$E$79*D145</f>
        <v>0</v>
      </c>
      <c r="K145" s="201">
        <f ca="1">Resumen!$E$80*E145</f>
        <v>0</v>
      </c>
      <c r="L145" s="201">
        <f ca="1">Resumen!$E$81*F145</f>
        <v>0</v>
      </c>
      <c r="M145" s="201">
        <f ca="1">Resumen!$E$82*G145</f>
        <v>0</v>
      </c>
      <c r="N145" s="201">
        <f>Resumen!$E$83*H145</f>
        <v>1237</v>
      </c>
      <c r="O145" s="201">
        <f t="shared" ca="1" si="2"/>
        <v>1893.3799364305942</v>
      </c>
    </row>
    <row r="146" spans="1:15" s="119" customFormat="1" ht="13.8" customHeight="1">
      <c r="A146" s="162"/>
      <c r="B146" s="200">
        <v>132</v>
      </c>
      <c r="C146" s="201">
        <f ca="1">NORMINV(RAND(),Parametros!$F$7,(Parametros!$G$7-Parametros!$E$7)/3.29)</f>
        <v>2.8547455769456396</v>
      </c>
      <c r="D146" s="201">
        <f ca="1">NORMINV(RAND(),Parametros!$F$8,(Parametros!$G$8-Parametros!$E$8)/3.29)</f>
        <v>1.5117826432513162</v>
      </c>
      <c r="E146" s="201">
        <f ca="1">NORMINV(RAND(),Parametros!$F$9,(Parametros!$G$9-Parametros!$E$9)/3.29)</f>
        <v>1.0365157640016709</v>
      </c>
      <c r="F146" s="201">
        <f ca="1">NORMINV(RAND(),Parametros!$F$10,(Parametros!$G$10-Parametros!$E$10)/3.29)</f>
        <v>1.1667030632540192</v>
      </c>
      <c r="G146" s="201">
        <f ca="1">NORMINV(RAND(),Parametros!$F$11,(Parametros!$G$11-Parametros!$E$11)/3.29)</f>
        <v>1.0407547396282064</v>
      </c>
      <c r="H146" s="201">
        <v>1</v>
      </c>
      <c r="I146" s="201">
        <f ca="1">Resumen!$E$78*C146</f>
        <v>750.79808673670323</v>
      </c>
      <c r="J146" s="201">
        <f ca="1">Resumen!$E$79*D146</f>
        <v>0</v>
      </c>
      <c r="K146" s="201">
        <f ca="1">Resumen!$E$80*E146</f>
        <v>0</v>
      </c>
      <c r="L146" s="201">
        <f ca="1">Resumen!$E$81*F146</f>
        <v>0</v>
      </c>
      <c r="M146" s="201">
        <f ca="1">Resumen!$E$82*G146</f>
        <v>0</v>
      </c>
      <c r="N146" s="201">
        <f>Resumen!$E$83*H146</f>
        <v>1237</v>
      </c>
      <c r="O146" s="201">
        <f t="shared" ca="1" si="2"/>
        <v>1987.7980867367032</v>
      </c>
    </row>
    <row r="147" spans="1:15" s="119" customFormat="1" ht="13.8" customHeight="1">
      <c r="A147" s="162"/>
      <c r="B147" s="200">
        <v>133</v>
      </c>
      <c r="C147" s="201">
        <f ca="1">NORMINV(RAND(),Parametros!$F$7,(Parametros!$G$7-Parametros!$E$7)/3.29)</f>
        <v>2.93639686282099</v>
      </c>
      <c r="D147" s="201">
        <f ca="1">NORMINV(RAND(),Parametros!$F$8,(Parametros!$G$8-Parametros!$E$8)/3.29)</f>
        <v>1.2679302332273403</v>
      </c>
      <c r="E147" s="201">
        <f ca="1">NORMINV(RAND(),Parametros!$F$9,(Parametros!$G$9-Parametros!$E$9)/3.29)</f>
        <v>1.1434025473607974</v>
      </c>
      <c r="F147" s="201">
        <f ca="1">NORMINV(RAND(),Parametros!$F$10,(Parametros!$G$10-Parametros!$E$10)/3.29)</f>
        <v>0.86634374562063787</v>
      </c>
      <c r="G147" s="201">
        <f ca="1">NORMINV(RAND(),Parametros!$F$11,(Parametros!$G$11-Parametros!$E$11)/3.29)</f>
        <v>1.0039847642959054</v>
      </c>
      <c r="H147" s="201">
        <v>1</v>
      </c>
      <c r="I147" s="201">
        <f ca="1">Resumen!$E$78*C147</f>
        <v>772.27237492192035</v>
      </c>
      <c r="J147" s="201">
        <f ca="1">Resumen!$E$79*D147</f>
        <v>0</v>
      </c>
      <c r="K147" s="201">
        <f ca="1">Resumen!$E$80*E147</f>
        <v>0</v>
      </c>
      <c r="L147" s="201">
        <f ca="1">Resumen!$E$81*F147</f>
        <v>0</v>
      </c>
      <c r="M147" s="201">
        <f ca="1">Resumen!$E$82*G147</f>
        <v>0</v>
      </c>
      <c r="N147" s="201">
        <f>Resumen!$E$83*H147</f>
        <v>1237</v>
      </c>
      <c r="O147" s="201">
        <f t="shared" ca="1" si="2"/>
        <v>2009.2723749219203</v>
      </c>
    </row>
    <row r="148" spans="1:15" s="119" customFormat="1" ht="13.8" customHeight="1">
      <c r="A148" s="162"/>
      <c r="B148" s="200">
        <v>134</v>
      </c>
      <c r="C148" s="201">
        <f ca="1">NORMINV(RAND(),Parametros!$F$7,(Parametros!$G$7-Parametros!$E$7)/3.29)</f>
        <v>1.5790042888822395</v>
      </c>
      <c r="D148" s="201">
        <f ca="1">NORMINV(RAND(),Parametros!$F$8,(Parametros!$G$8-Parametros!$E$8)/3.29)</f>
        <v>1.5614057970429913</v>
      </c>
      <c r="E148" s="201">
        <f ca="1">NORMINV(RAND(),Parametros!$F$9,(Parametros!$G$9-Parametros!$E$9)/3.29)</f>
        <v>0.59356499401834717</v>
      </c>
      <c r="F148" s="201">
        <f ca="1">NORMINV(RAND(),Parametros!$F$10,(Parametros!$G$10-Parametros!$E$10)/3.29)</f>
        <v>0.84114062256630873</v>
      </c>
      <c r="G148" s="201">
        <f ca="1">NORMINV(RAND(),Parametros!$F$11,(Parametros!$G$11-Parametros!$E$11)/3.29)</f>
        <v>0.98406900663193309</v>
      </c>
      <c r="H148" s="201">
        <v>1</v>
      </c>
      <c r="I148" s="201">
        <f ca="1">Resumen!$E$78*C148</f>
        <v>415.278127976029</v>
      </c>
      <c r="J148" s="201">
        <f ca="1">Resumen!$E$79*D148</f>
        <v>0</v>
      </c>
      <c r="K148" s="201">
        <f ca="1">Resumen!$E$80*E148</f>
        <v>0</v>
      </c>
      <c r="L148" s="201">
        <f ca="1">Resumen!$E$81*F148</f>
        <v>0</v>
      </c>
      <c r="M148" s="201">
        <f ca="1">Resumen!$E$82*G148</f>
        <v>0</v>
      </c>
      <c r="N148" s="201">
        <f>Resumen!$E$83*H148</f>
        <v>1237</v>
      </c>
      <c r="O148" s="201">
        <f t="shared" ca="1" si="2"/>
        <v>1652.2781279760291</v>
      </c>
    </row>
    <row r="149" spans="1:15" s="119" customFormat="1" ht="13.8" customHeight="1">
      <c r="A149" s="162"/>
      <c r="B149" s="200">
        <v>135</v>
      </c>
      <c r="C149" s="201">
        <f ca="1">NORMINV(RAND(),Parametros!$F$7,(Parametros!$G$7-Parametros!$E$7)/3.29)</f>
        <v>1.7515631119414712</v>
      </c>
      <c r="D149" s="201">
        <f ca="1">NORMINV(RAND(),Parametros!$F$8,(Parametros!$G$8-Parametros!$E$8)/3.29)</f>
        <v>1.9736493751272377</v>
      </c>
      <c r="E149" s="201">
        <f ca="1">NORMINV(RAND(),Parametros!$F$9,(Parametros!$G$9-Parametros!$E$9)/3.29)</f>
        <v>0.93178727019025609</v>
      </c>
      <c r="F149" s="201">
        <f ca="1">NORMINV(RAND(),Parametros!$F$10,(Parametros!$G$10-Parametros!$E$10)/3.29)</f>
        <v>1.2359363651368116</v>
      </c>
      <c r="G149" s="201">
        <f ca="1">NORMINV(RAND(),Parametros!$F$11,(Parametros!$G$11-Parametros!$E$11)/3.29)</f>
        <v>1.0269165525109121</v>
      </c>
      <c r="H149" s="201">
        <v>1</v>
      </c>
      <c r="I149" s="201">
        <f ca="1">Resumen!$E$78*C149</f>
        <v>460.66109844060691</v>
      </c>
      <c r="J149" s="201">
        <f ca="1">Resumen!$E$79*D149</f>
        <v>0</v>
      </c>
      <c r="K149" s="201">
        <f ca="1">Resumen!$E$80*E149</f>
        <v>0</v>
      </c>
      <c r="L149" s="201">
        <f ca="1">Resumen!$E$81*F149</f>
        <v>0</v>
      </c>
      <c r="M149" s="201">
        <f ca="1">Resumen!$E$82*G149</f>
        <v>0</v>
      </c>
      <c r="N149" s="201">
        <f>Resumen!$E$83*H149</f>
        <v>1237</v>
      </c>
      <c r="O149" s="201">
        <f t="shared" ca="1" si="2"/>
        <v>1697.661098440607</v>
      </c>
    </row>
    <row r="150" spans="1:15" s="119" customFormat="1" ht="13.8" customHeight="1">
      <c r="A150" s="162"/>
      <c r="B150" s="200">
        <v>136</v>
      </c>
      <c r="C150" s="201">
        <f ca="1">NORMINV(RAND(),Parametros!$F$7,(Parametros!$G$7-Parametros!$E$7)/3.29)</f>
        <v>0.83386979998197086</v>
      </c>
      <c r="D150" s="201">
        <f ca="1">NORMINV(RAND(),Parametros!$F$8,(Parametros!$G$8-Parametros!$E$8)/3.29)</f>
        <v>1.2185999499570028</v>
      </c>
      <c r="E150" s="201">
        <f ca="1">NORMINV(RAND(),Parametros!$F$9,(Parametros!$G$9-Parametros!$E$9)/3.29)</f>
        <v>1.4248993099305987</v>
      </c>
      <c r="F150" s="201">
        <f ca="1">NORMINV(RAND(),Parametros!$F$10,(Parametros!$G$10-Parametros!$E$10)/3.29)</f>
        <v>0.91319179095310754</v>
      </c>
      <c r="G150" s="201">
        <f ca="1">NORMINV(RAND(),Parametros!$F$11,(Parametros!$G$11-Parametros!$E$11)/3.29)</f>
        <v>1.0340358583369322</v>
      </c>
      <c r="H150" s="201">
        <v>1</v>
      </c>
      <c r="I150" s="201">
        <f ca="1">Resumen!$E$78*C150</f>
        <v>219.30775739525834</v>
      </c>
      <c r="J150" s="201">
        <f ca="1">Resumen!$E$79*D150</f>
        <v>0</v>
      </c>
      <c r="K150" s="201">
        <f ca="1">Resumen!$E$80*E150</f>
        <v>0</v>
      </c>
      <c r="L150" s="201">
        <f ca="1">Resumen!$E$81*F150</f>
        <v>0</v>
      </c>
      <c r="M150" s="201">
        <f ca="1">Resumen!$E$82*G150</f>
        <v>0</v>
      </c>
      <c r="N150" s="201">
        <f>Resumen!$E$83*H150</f>
        <v>1237</v>
      </c>
      <c r="O150" s="201">
        <f t="shared" ca="1" si="2"/>
        <v>1456.3077573952582</v>
      </c>
    </row>
    <row r="151" spans="1:15" s="119" customFormat="1" ht="13.8" customHeight="1">
      <c r="A151" s="162"/>
      <c r="B151" s="200">
        <v>137</v>
      </c>
      <c r="C151" s="201">
        <f ca="1">NORMINV(RAND(),Parametros!$F$7,(Parametros!$G$7-Parametros!$E$7)/3.29)</f>
        <v>2.4896238592365547</v>
      </c>
      <c r="D151" s="201">
        <f ca="1">NORMINV(RAND(),Parametros!$F$8,(Parametros!$G$8-Parametros!$E$8)/3.29)</f>
        <v>1.0858731947681488</v>
      </c>
      <c r="E151" s="201">
        <f ca="1">NORMINV(RAND(),Parametros!$F$9,(Parametros!$G$9-Parametros!$E$9)/3.29)</f>
        <v>0.65003858759020772</v>
      </c>
      <c r="F151" s="201">
        <f ca="1">NORMINV(RAND(),Parametros!$F$10,(Parametros!$G$10-Parametros!$E$10)/3.29)</f>
        <v>0.92717757092814601</v>
      </c>
      <c r="G151" s="201">
        <f ca="1">NORMINV(RAND(),Parametros!$F$11,(Parametros!$G$11-Parametros!$E$11)/3.29)</f>
        <v>1.0283593274741081</v>
      </c>
      <c r="H151" s="201">
        <v>1</v>
      </c>
      <c r="I151" s="201">
        <f ca="1">Resumen!$E$78*C151</f>
        <v>654.77107497921384</v>
      </c>
      <c r="J151" s="201">
        <f ca="1">Resumen!$E$79*D151</f>
        <v>0</v>
      </c>
      <c r="K151" s="201">
        <f ca="1">Resumen!$E$80*E151</f>
        <v>0</v>
      </c>
      <c r="L151" s="201">
        <f ca="1">Resumen!$E$81*F151</f>
        <v>0</v>
      </c>
      <c r="M151" s="201">
        <f ca="1">Resumen!$E$82*G151</f>
        <v>0</v>
      </c>
      <c r="N151" s="201">
        <f>Resumen!$E$83*H151</f>
        <v>1237</v>
      </c>
      <c r="O151" s="201">
        <f t="shared" ca="1" si="2"/>
        <v>1891.7710749792138</v>
      </c>
    </row>
    <row r="152" spans="1:15" s="119" customFormat="1" ht="13.8" customHeight="1">
      <c r="A152" s="162"/>
      <c r="B152" s="200">
        <v>138</v>
      </c>
      <c r="C152" s="201">
        <f ca="1">NORMINV(RAND(),Parametros!$F$7,(Parametros!$G$7-Parametros!$E$7)/3.29)</f>
        <v>1.2109527001575604</v>
      </c>
      <c r="D152" s="201">
        <f ca="1">NORMINV(RAND(),Parametros!$F$8,(Parametros!$G$8-Parametros!$E$8)/3.29)</f>
        <v>0.96922863150267591</v>
      </c>
      <c r="E152" s="201">
        <f ca="1">NORMINV(RAND(),Parametros!$F$9,(Parametros!$G$9-Parametros!$E$9)/3.29)</f>
        <v>1.1204740863790492</v>
      </c>
      <c r="F152" s="201">
        <f ca="1">NORMINV(RAND(),Parametros!$F$10,(Parametros!$G$10-Parametros!$E$10)/3.29)</f>
        <v>1.0562407136706655</v>
      </c>
      <c r="G152" s="201">
        <f ca="1">NORMINV(RAND(),Parametros!$F$11,(Parametros!$G$11-Parametros!$E$11)/3.29)</f>
        <v>0.96292780995132321</v>
      </c>
      <c r="H152" s="201">
        <v>1</v>
      </c>
      <c r="I152" s="201">
        <f ca="1">Resumen!$E$78*C152</f>
        <v>318.48056014143839</v>
      </c>
      <c r="J152" s="201">
        <f ca="1">Resumen!$E$79*D152</f>
        <v>0</v>
      </c>
      <c r="K152" s="201">
        <f ca="1">Resumen!$E$80*E152</f>
        <v>0</v>
      </c>
      <c r="L152" s="201">
        <f ca="1">Resumen!$E$81*F152</f>
        <v>0</v>
      </c>
      <c r="M152" s="201">
        <f ca="1">Resumen!$E$82*G152</f>
        <v>0</v>
      </c>
      <c r="N152" s="201">
        <f>Resumen!$E$83*H152</f>
        <v>1237</v>
      </c>
      <c r="O152" s="201">
        <f t="shared" ca="1" si="2"/>
        <v>1555.4805601414384</v>
      </c>
    </row>
    <row r="153" spans="1:15" s="119" customFormat="1" ht="13.8" customHeight="1">
      <c r="A153" s="162"/>
      <c r="B153" s="200">
        <v>139</v>
      </c>
      <c r="C153" s="201">
        <f ca="1">NORMINV(RAND(),Parametros!$F$7,(Parametros!$G$7-Parametros!$E$7)/3.29)</f>
        <v>3.5964502518076276</v>
      </c>
      <c r="D153" s="201">
        <f ca="1">NORMINV(RAND(),Parametros!$F$8,(Parametros!$G$8-Parametros!$E$8)/3.29)</f>
        <v>1.3018440053692166</v>
      </c>
      <c r="E153" s="201">
        <f ca="1">NORMINV(RAND(),Parametros!$F$9,(Parametros!$G$9-Parametros!$E$9)/3.29)</f>
        <v>0.74965334484566748</v>
      </c>
      <c r="F153" s="201">
        <f ca="1">NORMINV(RAND(),Parametros!$F$10,(Parametros!$G$10-Parametros!$E$10)/3.29)</f>
        <v>0.79327704825603651</v>
      </c>
      <c r="G153" s="201">
        <f ca="1">NORMINV(RAND(),Parametros!$F$11,(Parametros!$G$11-Parametros!$E$11)/3.29)</f>
        <v>1.0005246907202718</v>
      </c>
      <c r="H153" s="201">
        <v>1</v>
      </c>
      <c r="I153" s="201">
        <f ca="1">Resumen!$E$78*C153</f>
        <v>945.86641622540606</v>
      </c>
      <c r="J153" s="201">
        <f ca="1">Resumen!$E$79*D153</f>
        <v>0</v>
      </c>
      <c r="K153" s="201">
        <f ca="1">Resumen!$E$80*E153</f>
        <v>0</v>
      </c>
      <c r="L153" s="201">
        <f ca="1">Resumen!$E$81*F153</f>
        <v>0</v>
      </c>
      <c r="M153" s="201">
        <f ca="1">Resumen!$E$82*G153</f>
        <v>0</v>
      </c>
      <c r="N153" s="201">
        <f>Resumen!$E$83*H153</f>
        <v>1237</v>
      </c>
      <c r="O153" s="201">
        <f t="shared" ca="1" si="2"/>
        <v>2182.8664162254063</v>
      </c>
    </row>
    <row r="154" spans="1:15" s="119" customFormat="1" ht="13.8" customHeight="1">
      <c r="A154" s="162"/>
      <c r="B154" s="200">
        <v>140</v>
      </c>
      <c r="C154" s="201">
        <f ca="1">NORMINV(RAND(),Parametros!$F$7,(Parametros!$G$7-Parametros!$E$7)/3.29)</f>
        <v>1.4851763528304249</v>
      </c>
      <c r="D154" s="201">
        <f ca="1">NORMINV(RAND(),Parametros!$F$8,(Parametros!$G$8-Parametros!$E$8)/3.29)</f>
        <v>-7.9797748739297347E-2</v>
      </c>
      <c r="E154" s="201">
        <f ca="1">NORMINV(RAND(),Parametros!$F$9,(Parametros!$G$9-Parametros!$E$9)/3.29)</f>
        <v>1.1831021345225678</v>
      </c>
      <c r="F154" s="201">
        <f ca="1">NORMINV(RAND(),Parametros!$F$10,(Parametros!$G$10-Parametros!$E$10)/3.29)</f>
        <v>1.1699697495851007</v>
      </c>
      <c r="G154" s="201">
        <f ca="1">NORMINV(RAND(),Parametros!$F$11,(Parametros!$G$11-Parametros!$E$11)/3.29)</f>
        <v>1.0105300319530874</v>
      </c>
      <c r="H154" s="201">
        <v>1</v>
      </c>
      <c r="I154" s="201">
        <f ca="1">Resumen!$E$78*C154</f>
        <v>390.60138079440173</v>
      </c>
      <c r="J154" s="201">
        <f ca="1">Resumen!$E$79*D154</f>
        <v>0</v>
      </c>
      <c r="K154" s="201">
        <f ca="1">Resumen!$E$80*E154</f>
        <v>0</v>
      </c>
      <c r="L154" s="201">
        <f ca="1">Resumen!$E$81*F154</f>
        <v>0</v>
      </c>
      <c r="M154" s="201">
        <f ca="1">Resumen!$E$82*G154</f>
        <v>0</v>
      </c>
      <c r="N154" s="201">
        <f>Resumen!$E$83*H154</f>
        <v>1237</v>
      </c>
      <c r="O154" s="201">
        <f t="shared" ca="1" si="2"/>
        <v>1627.6013807944018</v>
      </c>
    </row>
    <row r="155" spans="1:15" s="119" customFormat="1" ht="13.8" customHeight="1">
      <c r="A155" s="162"/>
      <c r="B155" s="200">
        <v>141</v>
      </c>
      <c r="C155" s="201">
        <f ca="1">NORMINV(RAND(),Parametros!$F$7,(Parametros!$G$7-Parametros!$E$7)/3.29)</f>
        <v>-2.0153240614872328</v>
      </c>
      <c r="D155" s="201">
        <f ca="1">NORMINV(RAND(),Parametros!$F$8,(Parametros!$G$8-Parametros!$E$8)/3.29)</f>
        <v>0.55527406257242906</v>
      </c>
      <c r="E155" s="201">
        <f ca="1">NORMINV(RAND(),Parametros!$F$9,(Parametros!$G$9-Parametros!$E$9)/3.29)</f>
        <v>0.94374758437222417</v>
      </c>
      <c r="F155" s="201">
        <f ca="1">NORMINV(RAND(),Parametros!$F$10,(Parametros!$G$10-Parametros!$E$10)/3.29)</f>
        <v>1.095392033276116</v>
      </c>
      <c r="G155" s="201">
        <f ca="1">NORMINV(RAND(),Parametros!$F$11,(Parametros!$G$11-Parametros!$E$11)/3.29)</f>
        <v>1.0334857406756321</v>
      </c>
      <c r="H155" s="201">
        <v>1</v>
      </c>
      <c r="I155" s="201">
        <f ca="1">Resumen!$E$78*C155</f>
        <v>-530.0302281711422</v>
      </c>
      <c r="J155" s="201">
        <f ca="1">Resumen!$E$79*D155</f>
        <v>0</v>
      </c>
      <c r="K155" s="201">
        <f ca="1">Resumen!$E$80*E155</f>
        <v>0</v>
      </c>
      <c r="L155" s="201">
        <f ca="1">Resumen!$E$81*F155</f>
        <v>0</v>
      </c>
      <c r="M155" s="201">
        <f ca="1">Resumen!$E$82*G155</f>
        <v>0</v>
      </c>
      <c r="N155" s="201">
        <f>Resumen!$E$83*H155</f>
        <v>1237</v>
      </c>
      <c r="O155" s="201">
        <f t="shared" ca="1" si="2"/>
        <v>706.9697718288578</v>
      </c>
    </row>
    <row r="156" spans="1:15" s="119" customFormat="1" ht="13.8" customHeight="1">
      <c r="A156" s="162"/>
      <c r="B156" s="200">
        <v>142</v>
      </c>
      <c r="C156" s="201">
        <f ca="1">NORMINV(RAND(),Parametros!$F$7,(Parametros!$G$7-Parametros!$E$7)/3.29)</f>
        <v>2.6001398201640979</v>
      </c>
      <c r="D156" s="201">
        <f ca="1">NORMINV(RAND(),Parametros!$F$8,(Parametros!$G$8-Parametros!$E$8)/3.29)</f>
        <v>0.98170615340741674</v>
      </c>
      <c r="E156" s="201">
        <f ca="1">NORMINV(RAND(),Parametros!$F$9,(Parametros!$G$9-Parametros!$E$9)/3.29)</f>
        <v>0.85792585601941851</v>
      </c>
      <c r="F156" s="201">
        <f ca="1">NORMINV(RAND(),Parametros!$F$10,(Parametros!$G$10-Parametros!$E$10)/3.29)</f>
        <v>0.79355198976425523</v>
      </c>
      <c r="G156" s="201">
        <f ca="1">NORMINV(RAND(),Parametros!$F$11,(Parametros!$G$11-Parametros!$E$11)/3.29)</f>
        <v>1.0300616780248952</v>
      </c>
      <c r="H156" s="201">
        <v>1</v>
      </c>
      <c r="I156" s="201">
        <f ca="1">Resumen!$E$78*C156</f>
        <v>683.83677270315775</v>
      </c>
      <c r="J156" s="201">
        <f ca="1">Resumen!$E$79*D156</f>
        <v>0</v>
      </c>
      <c r="K156" s="201">
        <f ca="1">Resumen!$E$80*E156</f>
        <v>0</v>
      </c>
      <c r="L156" s="201">
        <f ca="1">Resumen!$E$81*F156</f>
        <v>0</v>
      </c>
      <c r="M156" s="201">
        <f ca="1">Resumen!$E$82*G156</f>
        <v>0</v>
      </c>
      <c r="N156" s="201">
        <f>Resumen!$E$83*H156</f>
        <v>1237</v>
      </c>
      <c r="O156" s="201">
        <f t="shared" ca="1" si="2"/>
        <v>1920.8367727031577</v>
      </c>
    </row>
    <row r="157" spans="1:15" s="119" customFormat="1" ht="13.8" customHeight="1">
      <c r="A157" s="162"/>
      <c r="B157" s="200">
        <v>143</v>
      </c>
      <c r="C157" s="201">
        <f ca="1">NORMINV(RAND(),Parametros!$F$7,(Parametros!$G$7-Parametros!$E$7)/3.29)</f>
        <v>0.62123865727999217</v>
      </c>
      <c r="D157" s="201">
        <f ca="1">NORMINV(RAND(),Parametros!$F$8,(Parametros!$G$8-Parametros!$E$8)/3.29)</f>
        <v>1.9139454711513246</v>
      </c>
      <c r="E157" s="201">
        <f ca="1">NORMINV(RAND(),Parametros!$F$9,(Parametros!$G$9-Parametros!$E$9)/3.29)</f>
        <v>1.2276219072356396</v>
      </c>
      <c r="F157" s="201">
        <f ca="1">NORMINV(RAND(),Parametros!$F$10,(Parametros!$G$10-Parametros!$E$10)/3.29)</f>
        <v>1.0862743397043342</v>
      </c>
      <c r="G157" s="201">
        <f ca="1">NORMINV(RAND(),Parametros!$F$11,(Parametros!$G$11-Parametros!$E$11)/3.29)</f>
        <v>1.00240061684597</v>
      </c>
      <c r="H157" s="201">
        <v>1</v>
      </c>
      <c r="I157" s="201">
        <f ca="1">Resumen!$E$78*C157</f>
        <v>163.38576686463793</v>
      </c>
      <c r="J157" s="201">
        <f ca="1">Resumen!$E$79*D157</f>
        <v>0</v>
      </c>
      <c r="K157" s="201">
        <f ca="1">Resumen!$E$80*E157</f>
        <v>0</v>
      </c>
      <c r="L157" s="201">
        <f ca="1">Resumen!$E$81*F157</f>
        <v>0</v>
      </c>
      <c r="M157" s="201">
        <f ca="1">Resumen!$E$82*G157</f>
        <v>0</v>
      </c>
      <c r="N157" s="201">
        <f>Resumen!$E$83*H157</f>
        <v>1237</v>
      </c>
      <c r="O157" s="201">
        <f t="shared" ca="1" si="2"/>
        <v>1400.3857668646378</v>
      </c>
    </row>
    <row r="158" spans="1:15" s="119" customFormat="1" ht="13.8" customHeight="1">
      <c r="A158" s="162"/>
      <c r="B158" s="200">
        <v>144</v>
      </c>
      <c r="C158" s="201">
        <f ca="1">NORMINV(RAND(),Parametros!$F$7,(Parametros!$G$7-Parametros!$E$7)/3.29)</f>
        <v>2.9963222974266897</v>
      </c>
      <c r="D158" s="201">
        <f ca="1">NORMINV(RAND(),Parametros!$F$8,(Parametros!$G$8-Parametros!$E$8)/3.29)</f>
        <v>1.3069456996691635</v>
      </c>
      <c r="E158" s="201">
        <f ca="1">NORMINV(RAND(),Parametros!$F$9,(Parametros!$G$9-Parametros!$E$9)/3.29)</f>
        <v>1.2310086701737148</v>
      </c>
      <c r="F158" s="201">
        <f ca="1">NORMINV(RAND(),Parametros!$F$10,(Parametros!$G$10-Parametros!$E$10)/3.29)</f>
        <v>0.92874230287327186</v>
      </c>
      <c r="G158" s="201">
        <f ca="1">NORMINV(RAND(),Parametros!$F$11,(Parametros!$G$11-Parametros!$E$11)/3.29)</f>
        <v>1.0097017300947495</v>
      </c>
      <c r="H158" s="201">
        <v>1</v>
      </c>
      <c r="I158" s="201">
        <f ca="1">Resumen!$E$78*C158</f>
        <v>788.03276422321937</v>
      </c>
      <c r="J158" s="201">
        <f ca="1">Resumen!$E$79*D158</f>
        <v>0</v>
      </c>
      <c r="K158" s="201">
        <f ca="1">Resumen!$E$80*E158</f>
        <v>0</v>
      </c>
      <c r="L158" s="201">
        <f ca="1">Resumen!$E$81*F158</f>
        <v>0</v>
      </c>
      <c r="M158" s="201">
        <f ca="1">Resumen!$E$82*G158</f>
        <v>0</v>
      </c>
      <c r="N158" s="201">
        <f>Resumen!$E$83*H158</f>
        <v>1237</v>
      </c>
      <c r="O158" s="201">
        <f t="shared" ca="1" si="2"/>
        <v>2025.0327642232194</v>
      </c>
    </row>
    <row r="159" spans="1:15" s="119" customFormat="1" ht="13.8" customHeight="1">
      <c r="A159" s="162"/>
      <c r="B159" s="200">
        <v>145</v>
      </c>
      <c r="C159" s="201">
        <f ca="1">NORMINV(RAND(),Parametros!$F$7,(Parametros!$G$7-Parametros!$E$7)/3.29)</f>
        <v>3.5564047786691702</v>
      </c>
      <c r="D159" s="201">
        <f ca="1">NORMINV(RAND(),Parametros!$F$8,(Parametros!$G$8-Parametros!$E$8)/3.29)</f>
        <v>1.6667887259909677</v>
      </c>
      <c r="E159" s="201">
        <f ca="1">NORMINV(RAND(),Parametros!$F$9,(Parametros!$G$9-Parametros!$E$9)/3.29)</f>
        <v>1.3575097539099208</v>
      </c>
      <c r="F159" s="201">
        <f ca="1">NORMINV(RAND(),Parametros!$F$10,(Parametros!$G$10-Parametros!$E$10)/3.29)</f>
        <v>0.84420466663309479</v>
      </c>
      <c r="G159" s="201">
        <f ca="1">NORMINV(RAND(),Parametros!$F$11,(Parametros!$G$11-Parametros!$E$11)/3.29)</f>
        <v>0.99024788747252301</v>
      </c>
      <c r="H159" s="201">
        <v>1</v>
      </c>
      <c r="I159" s="201">
        <f ca="1">Resumen!$E$78*C159</f>
        <v>935.3344567899918</v>
      </c>
      <c r="J159" s="201">
        <f ca="1">Resumen!$E$79*D159</f>
        <v>0</v>
      </c>
      <c r="K159" s="201">
        <f ca="1">Resumen!$E$80*E159</f>
        <v>0</v>
      </c>
      <c r="L159" s="201">
        <f ca="1">Resumen!$E$81*F159</f>
        <v>0</v>
      </c>
      <c r="M159" s="201">
        <f ca="1">Resumen!$E$82*G159</f>
        <v>0</v>
      </c>
      <c r="N159" s="201">
        <f>Resumen!$E$83*H159</f>
        <v>1237</v>
      </c>
      <c r="O159" s="201">
        <f t="shared" ca="1" si="2"/>
        <v>2172.3344567899917</v>
      </c>
    </row>
    <row r="160" spans="1:15" s="119" customFormat="1" ht="13.8" customHeight="1">
      <c r="A160" s="162"/>
      <c r="B160" s="200">
        <v>146</v>
      </c>
      <c r="C160" s="201">
        <f ca="1">NORMINV(RAND(),Parametros!$F$7,(Parametros!$G$7-Parametros!$E$7)/3.29)</f>
        <v>1.111747356042927</v>
      </c>
      <c r="D160" s="201">
        <f ca="1">NORMINV(RAND(),Parametros!$F$8,(Parametros!$G$8-Parametros!$E$8)/3.29)</f>
        <v>1.5244159322515936</v>
      </c>
      <c r="E160" s="201">
        <f ca="1">NORMINV(RAND(),Parametros!$F$9,(Parametros!$G$9-Parametros!$E$9)/3.29)</f>
        <v>1.0358089886790689</v>
      </c>
      <c r="F160" s="201">
        <f ca="1">NORMINV(RAND(),Parametros!$F$10,(Parametros!$G$10-Parametros!$E$10)/3.29)</f>
        <v>1.2806988982955205</v>
      </c>
      <c r="G160" s="201">
        <f ca="1">NORMINV(RAND(),Parametros!$F$11,(Parametros!$G$11-Parametros!$E$11)/3.29)</f>
        <v>1.0241075507657229</v>
      </c>
      <c r="H160" s="201">
        <v>1</v>
      </c>
      <c r="I160" s="201">
        <f ca="1">Resumen!$E$78*C160</f>
        <v>292.38955463928977</v>
      </c>
      <c r="J160" s="201">
        <f ca="1">Resumen!$E$79*D160</f>
        <v>0</v>
      </c>
      <c r="K160" s="201">
        <f ca="1">Resumen!$E$80*E160</f>
        <v>0</v>
      </c>
      <c r="L160" s="201">
        <f ca="1">Resumen!$E$81*F160</f>
        <v>0</v>
      </c>
      <c r="M160" s="201">
        <f ca="1">Resumen!$E$82*G160</f>
        <v>0</v>
      </c>
      <c r="N160" s="201">
        <f>Resumen!$E$83*H160</f>
        <v>1237</v>
      </c>
      <c r="O160" s="201">
        <f t="shared" ca="1" si="2"/>
        <v>1529.3895546392898</v>
      </c>
    </row>
    <row r="161" spans="1:15" s="119" customFormat="1" ht="13.8" customHeight="1">
      <c r="A161" s="162"/>
      <c r="B161" s="200">
        <v>147</v>
      </c>
      <c r="C161" s="201">
        <f ca="1">NORMINV(RAND(),Parametros!$F$7,(Parametros!$G$7-Parametros!$E$7)/3.29)</f>
        <v>1.2665864569738781</v>
      </c>
      <c r="D161" s="201">
        <f ca="1">NORMINV(RAND(),Parametros!$F$8,(Parametros!$G$8-Parametros!$E$8)/3.29)</f>
        <v>0.91322361351348869</v>
      </c>
      <c r="E161" s="201">
        <f ca="1">NORMINV(RAND(),Parametros!$F$9,(Parametros!$G$9-Parametros!$E$9)/3.29)</f>
        <v>0.82981558639356012</v>
      </c>
      <c r="F161" s="201">
        <f ca="1">NORMINV(RAND(),Parametros!$F$10,(Parametros!$G$10-Parametros!$E$10)/3.29)</f>
        <v>1.032048617404798</v>
      </c>
      <c r="G161" s="201">
        <f ca="1">NORMINV(RAND(),Parametros!$F$11,(Parametros!$G$11-Parametros!$E$11)/3.29)</f>
        <v>0.98708104106356398</v>
      </c>
      <c r="H161" s="201">
        <v>1</v>
      </c>
      <c r="I161" s="201">
        <f ca="1">Resumen!$E$78*C161</f>
        <v>333.11223818412992</v>
      </c>
      <c r="J161" s="201">
        <f ca="1">Resumen!$E$79*D161</f>
        <v>0</v>
      </c>
      <c r="K161" s="201">
        <f ca="1">Resumen!$E$80*E161</f>
        <v>0</v>
      </c>
      <c r="L161" s="201">
        <f ca="1">Resumen!$E$81*F161</f>
        <v>0</v>
      </c>
      <c r="M161" s="201">
        <f ca="1">Resumen!$E$82*G161</f>
        <v>0</v>
      </c>
      <c r="N161" s="201">
        <f>Resumen!$E$83*H161</f>
        <v>1237</v>
      </c>
      <c r="O161" s="201">
        <f t="shared" ca="1" si="2"/>
        <v>1570.1122381841299</v>
      </c>
    </row>
    <row r="162" spans="1:15" s="119" customFormat="1" ht="13.8" customHeight="1">
      <c r="A162" s="162"/>
      <c r="B162" s="200">
        <v>148</v>
      </c>
      <c r="C162" s="201">
        <f ca="1">NORMINV(RAND(),Parametros!$F$7,(Parametros!$G$7-Parametros!$E$7)/3.29)</f>
        <v>0.85978690555122639</v>
      </c>
      <c r="D162" s="201">
        <f ca="1">NORMINV(RAND(),Parametros!$F$8,(Parametros!$G$8-Parametros!$E$8)/3.29)</f>
        <v>1.6367529251837756</v>
      </c>
      <c r="E162" s="201">
        <f ca="1">NORMINV(RAND(),Parametros!$F$9,(Parametros!$G$9-Parametros!$E$9)/3.29)</f>
        <v>1.4882517602763472</v>
      </c>
      <c r="F162" s="201">
        <f ca="1">NORMINV(RAND(),Parametros!$F$10,(Parametros!$G$10-Parametros!$E$10)/3.29)</f>
        <v>1.1121777270195397</v>
      </c>
      <c r="G162" s="201">
        <f ca="1">NORMINV(RAND(),Parametros!$F$11,(Parametros!$G$11-Parametros!$E$11)/3.29)</f>
        <v>1.0023762816476447</v>
      </c>
      <c r="H162" s="201">
        <v>1</v>
      </c>
      <c r="I162" s="201">
        <f ca="1">Resumen!$E$78*C162</f>
        <v>226.12395615997255</v>
      </c>
      <c r="J162" s="201">
        <f ca="1">Resumen!$E$79*D162</f>
        <v>0</v>
      </c>
      <c r="K162" s="201">
        <f ca="1">Resumen!$E$80*E162</f>
        <v>0</v>
      </c>
      <c r="L162" s="201">
        <f ca="1">Resumen!$E$81*F162</f>
        <v>0</v>
      </c>
      <c r="M162" s="201">
        <f ca="1">Resumen!$E$82*G162</f>
        <v>0</v>
      </c>
      <c r="N162" s="201">
        <f>Resumen!$E$83*H162</f>
        <v>1237</v>
      </c>
      <c r="O162" s="201">
        <f t="shared" ca="1" si="2"/>
        <v>1463.1239561599725</v>
      </c>
    </row>
    <row r="163" spans="1:15" s="119" customFormat="1" ht="13.8" customHeight="1">
      <c r="A163" s="162"/>
      <c r="B163" s="200">
        <v>149</v>
      </c>
      <c r="C163" s="201">
        <f ca="1">NORMINV(RAND(),Parametros!$F$7,(Parametros!$G$7-Parametros!$E$7)/3.29)</f>
        <v>2.1657980670443071</v>
      </c>
      <c r="D163" s="201">
        <f ca="1">NORMINV(RAND(),Parametros!$F$8,(Parametros!$G$8-Parametros!$E$8)/3.29)</f>
        <v>1.1781682840162999</v>
      </c>
      <c r="E163" s="201">
        <f ca="1">NORMINV(RAND(),Parametros!$F$9,(Parametros!$G$9-Parametros!$E$9)/3.29)</f>
        <v>1.5397057554661642</v>
      </c>
      <c r="F163" s="201">
        <f ca="1">NORMINV(RAND(),Parametros!$F$10,(Parametros!$G$10-Parametros!$E$10)/3.29)</f>
        <v>0.92419455561297403</v>
      </c>
      <c r="G163" s="201">
        <f ca="1">NORMINV(RAND(),Parametros!$F$11,(Parametros!$G$11-Parametros!$E$11)/3.29)</f>
        <v>1.0377394671096603</v>
      </c>
      <c r="H163" s="201">
        <v>1</v>
      </c>
      <c r="I163" s="201">
        <f ca="1">Resumen!$E$78*C163</f>
        <v>569.60489163265277</v>
      </c>
      <c r="J163" s="201">
        <f ca="1">Resumen!$E$79*D163</f>
        <v>0</v>
      </c>
      <c r="K163" s="201">
        <f ca="1">Resumen!$E$80*E163</f>
        <v>0</v>
      </c>
      <c r="L163" s="201">
        <f ca="1">Resumen!$E$81*F163</f>
        <v>0</v>
      </c>
      <c r="M163" s="201">
        <f ca="1">Resumen!$E$82*G163</f>
        <v>0</v>
      </c>
      <c r="N163" s="201">
        <f>Resumen!$E$83*H163</f>
        <v>1237</v>
      </c>
      <c r="O163" s="201">
        <f t="shared" ca="1" si="2"/>
        <v>1806.6048916326527</v>
      </c>
    </row>
    <row r="164" spans="1:15" s="119" customFormat="1" ht="13.8" customHeight="1">
      <c r="A164" s="162"/>
      <c r="B164" s="200">
        <v>150</v>
      </c>
      <c r="C164" s="201">
        <f ca="1">NORMINV(RAND(),Parametros!$F$7,(Parametros!$G$7-Parametros!$E$7)/3.29)</f>
        <v>1.6394156012368819</v>
      </c>
      <c r="D164" s="201">
        <f ca="1">NORMINV(RAND(),Parametros!$F$8,(Parametros!$G$8-Parametros!$E$8)/3.29)</f>
        <v>1.8383568752455552</v>
      </c>
      <c r="E164" s="201">
        <f ca="1">NORMINV(RAND(),Parametros!$F$9,(Parametros!$G$9-Parametros!$E$9)/3.29)</f>
        <v>1.0747972174639602</v>
      </c>
      <c r="F164" s="201">
        <f ca="1">NORMINV(RAND(),Parametros!$F$10,(Parametros!$G$10-Parametros!$E$10)/3.29)</f>
        <v>1.1498230870322108</v>
      </c>
      <c r="G164" s="201">
        <f ca="1">NORMINV(RAND(),Parametros!$F$11,(Parametros!$G$11-Parametros!$E$11)/3.29)</f>
        <v>0.97688756103139784</v>
      </c>
      <c r="H164" s="201">
        <v>1</v>
      </c>
      <c r="I164" s="201">
        <f ca="1">Resumen!$E$78*C164</f>
        <v>431.16630312529992</v>
      </c>
      <c r="J164" s="201">
        <f ca="1">Resumen!$E$79*D164</f>
        <v>0</v>
      </c>
      <c r="K164" s="201">
        <f ca="1">Resumen!$E$80*E164</f>
        <v>0</v>
      </c>
      <c r="L164" s="201">
        <f ca="1">Resumen!$E$81*F164</f>
        <v>0</v>
      </c>
      <c r="M164" s="201">
        <f ca="1">Resumen!$E$82*G164</f>
        <v>0</v>
      </c>
      <c r="N164" s="201">
        <f>Resumen!$E$83*H164</f>
        <v>1237</v>
      </c>
      <c r="O164" s="201">
        <f t="shared" ca="1" si="2"/>
        <v>1668.1663031252999</v>
      </c>
    </row>
    <row r="165" spans="1:15" s="119" customFormat="1" ht="13.8" customHeight="1">
      <c r="A165" s="162"/>
      <c r="B165" s="200">
        <v>151</v>
      </c>
      <c r="C165" s="201">
        <f ca="1">NORMINV(RAND(),Parametros!$F$7,(Parametros!$G$7-Parametros!$E$7)/3.29)</f>
        <v>3.2636237808155082</v>
      </c>
      <c r="D165" s="201">
        <f ca="1">NORMINV(RAND(),Parametros!$F$8,(Parametros!$G$8-Parametros!$E$8)/3.29)</f>
        <v>1.1602312465678797</v>
      </c>
      <c r="E165" s="201">
        <f ca="1">NORMINV(RAND(),Parametros!$F$9,(Parametros!$G$9-Parametros!$E$9)/3.29)</f>
        <v>1.3015741278698638</v>
      </c>
      <c r="F165" s="201">
        <f ca="1">NORMINV(RAND(),Parametros!$F$10,(Parametros!$G$10-Parametros!$E$10)/3.29)</f>
        <v>1.2991407903188583</v>
      </c>
      <c r="G165" s="201">
        <f ca="1">NORMINV(RAND(),Parametros!$F$11,(Parametros!$G$11-Parametros!$E$11)/3.29)</f>
        <v>1.0394190165896797</v>
      </c>
      <c r="H165" s="201">
        <v>1</v>
      </c>
      <c r="I165" s="201">
        <f ca="1">Resumen!$E$78*C165</f>
        <v>858.33305435447869</v>
      </c>
      <c r="J165" s="201">
        <f ca="1">Resumen!$E$79*D165</f>
        <v>0</v>
      </c>
      <c r="K165" s="201">
        <f ca="1">Resumen!$E$80*E165</f>
        <v>0</v>
      </c>
      <c r="L165" s="201">
        <f ca="1">Resumen!$E$81*F165</f>
        <v>0</v>
      </c>
      <c r="M165" s="201">
        <f ca="1">Resumen!$E$82*G165</f>
        <v>0</v>
      </c>
      <c r="N165" s="201">
        <f>Resumen!$E$83*H165</f>
        <v>1237</v>
      </c>
      <c r="O165" s="201">
        <f t="shared" ca="1" si="2"/>
        <v>2095.3330543544789</v>
      </c>
    </row>
    <row r="166" spans="1:15" s="119" customFormat="1" ht="13.8" customHeight="1">
      <c r="A166" s="162"/>
      <c r="B166" s="200">
        <v>152</v>
      </c>
      <c r="C166" s="201">
        <f ca="1">NORMINV(RAND(),Parametros!$F$7,(Parametros!$G$7-Parametros!$E$7)/3.29)</f>
        <v>1.6713650502818873</v>
      </c>
      <c r="D166" s="201">
        <f ca="1">NORMINV(RAND(),Parametros!$F$8,(Parametros!$G$8-Parametros!$E$8)/3.29)</f>
        <v>1.760837415188683</v>
      </c>
      <c r="E166" s="201">
        <f ca="1">NORMINV(RAND(),Parametros!$F$9,(Parametros!$G$9-Parametros!$E$9)/3.29)</f>
        <v>1.2674317249405953</v>
      </c>
      <c r="F166" s="201">
        <f ca="1">NORMINV(RAND(),Parametros!$F$10,(Parametros!$G$10-Parametros!$E$10)/3.29)</f>
        <v>0.91244331630501885</v>
      </c>
      <c r="G166" s="201">
        <f ca="1">NORMINV(RAND(),Parametros!$F$11,(Parametros!$G$11-Parametros!$E$11)/3.29)</f>
        <v>1.0251123509102984</v>
      </c>
      <c r="H166" s="201">
        <v>1</v>
      </c>
      <c r="I166" s="201">
        <f ca="1">Resumen!$E$78*C166</f>
        <v>439.56900822413638</v>
      </c>
      <c r="J166" s="201">
        <f ca="1">Resumen!$E$79*D166</f>
        <v>0</v>
      </c>
      <c r="K166" s="201">
        <f ca="1">Resumen!$E$80*E166</f>
        <v>0</v>
      </c>
      <c r="L166" s="201">
        <f ca="1">Resumen!$E$81*F166</f>
        <v>0</v>
      </c>
      <c r="M166" s="201">
        <f ca="1">Resumen!$E$82*G166</f>
        <v>0</v>
      </c>
      <c r="N166" s="201">
        <f>Resumen!$E$83*H166</f>
        <v>1237</v>
      </c>
      <c r="O166" s="201">
        <f t="shared" ca="1" si="2"/>
        <v>1676.5690082241363</v>
      </c>
    </row>
    <row r="167" spans="1:15" s="119" customFormat="1" ht="13.8" customHeight="1">
      <c r="A167" s="162"/>
      <c r="B167" s="200">
        <v>153</v>
      </c>
      <c r="C167" s="201">
        <f ca="1">NORMINV(RAND(),Parametros!$F$7,(Parametros!$G$7-Parametros!$E$7)/3.29)</f>
        <v>2.7487414384134796</v>
      </c>
      <c r="D167" s="201">
        <f ca="1">NORMINV(RAND(),Parametros!$F$8,(Parametros!$G$8-Parametros!$E$8)/3.29)</f>
        <v>1.3278731056475273</v>
      </c>
      <c r="E167" s="201">
        <f ca="1">NORMINV(RAND(),Parametros!$F$9,(Parametros!$G$9-Parametros!$E$9)/3.29)</f>
        <v>1.0921139673721028</v>
      </c>
      <c r="F167" s="201">
        <f ca="1">NORMINV(RAND(),Parametros!$F$10,(Parametros!$G$10-Parametros!$E$10)/3.29)</f>
        <v>1.2279455311684193</v>
      </c>
      <c r="G167" s="201">
        <f ca="1">NORMINV(RAND(),Parametros!$F$11,(Parametros!$G$11-Parametros!$E$11)/3.29)</f>
        <v>0.96427290811206157</v>
      </c>
      <c r="H167" s="201">
        <v>1</v>
      </c>
      <c r="I167" s="201">
        <f ca="1">Resumen!$E$78*C167</f>
        <v>722.91899830274519</v>
      </c>
      <c r="J167" s="201">
        <f ca="1">Resumen!$E$79*D167</f>
        <v>0</v>
      </c>
      <c r="K167" s="201">
        <f ca="1">Resumen!$E$80*E167</f>
        <v>0</v>
      </c>
      <c r="L167" s="201">
        <f ca="1">Resumen!$E$81*F167</f>
        <v>0</v>
      </c>
      <c r="M167" s="201">
        <f ca="1">Resumen!$E$82*G167</f>
        <v>0</v>
      </c>
      <c r="N167" s="201">
        <f>Resumen!$E$83*H167</f>
        <v>1237</v>
      </c>
      <c r="O167" s="201">
        <f t="shared" ca="1" si="2"/>
        <v>1959.9189983027452</v>
      </c>
    </row>
    <row r="168" spans="1:15" s="119" customFormat="1" ht="13.8" customHeight="1">
      <c r="A168" s="162"/>
      <c r="B168" s="200">
        <v>154</v>
      </c>
      <c r="C168" s="201">
        <f ca="1">NORMINV(RAND(),Parametros!$F$7,(Parametros!$G$7-Parametros!$E$7)/3.29)</f>
        <v>1.154162688814125</v>
      </c>
      <c r="D168" s="201">
        <f ca="1">NORMINV(RAND(),Parametros!$F$8,(Parametros!$G$8-Parametros!$E$8)/3.29)</f>
        <v>1.783212819502817</v>
      </c>
      <c r="E168" s="201">
        <f ca="1">NORMINV(RAND(),Parametros!$F$9,(Parametros!$G$9-Parametros!$E$9)/3.29)</f>
        <v>0.99205413559348943</v>
      </c>
      <c r="F168" s="201">
        <f ca="1">NORMINV(RAND(),Parametros!$F$10,(Parametros!$G$10-Parametros!$E$10)/3.29)</f>
        <v>0.80448557960650491</v>
      </c>
      <c r="G168" s="201">
        <f ca="1">NORMINV(RAND(),Parametros!$F$11,(Parametros!$G$11-Parametros!$E$11)/3.29)</f>
        <v>1.0034120640321493</v>
      </c>
      <c r="H168" s="201">
        <v>1</v>
      </c>
      <c r="I168" s="201">
        <f ca="1">Resumen!$E$78*C168</f>
        <v>303.54478715811484</v>
      </c>
      <c r="J168" s="201">
        <f ca="1">Resumen!$E$79*D168</f>
        <v>0</v>
      </c>
      <c r="K168" s="201">
        <f ca="1">Resumen!$E$80*E168</f>
        <v>0</v>
      </c>
      <c r="L168" s="201">
        <f ca="1">Resumen!$E$81*F168</f>
        <v>0</v>
      </c>
      <c r="M168" s="201">
        <f ca="1">Resumen!$E$82*G168</f>
        <v>0</v>
      </c>
      <c r="N168" s="201">
        <f>Resumen!$E$83*H168</f>
        <v>1237</v>
      </c>
      <c r="O168" s="201">
        <f t="shared" ca="1" si="2"/>
        <v>1540.5447871581148</v>
      </c>
    </row>
    <row r="169" spans="1:15" s="119" customFormat="1" ht="13.8" customHeight="1">
      <c r="A169" s="162"/>
      <c r="B169" s="200">
        <v>155</v>
      </c>
      <c r="C169" s="201">
        <f ca="1">NORMINV(RAND(),Parametros!$F$7,(Parametros!$G$7-Parametros!$E$7)/3.29)</f>
        <v>-0.2055243762576926</v>
      </c>
      <c r="D169" s="201">
        <f ca="1">NORMINV(RAND(),Parametros!$F$8,(Parametros!$G$8-Parametros!$E$8)/3.29)</f>
        <v>1.4049876753339201</v>
      </c>
      <c r="E169" s="201">
        <f ca="1">NORMINV(RAND(),Parametros!$F$9,(Parametros!$G$9-Parametros!$E$9)/3.29)</f>
        <v>0.83020695028832203</v>
      </c>
      <c r="F169" s="201">
        <f ca="1">NORMINV(RAND(),Parametros!$F$10,(Parametros!$G$10-Parametros!$E$10)/3.29)</f>
        <v>1.1951787572935548</v>
      </c>
      <c r="G169" s="201">
        <f ca="1">NORMINV(RAND(),Parametros!$F$11,(Parametros!$G$11-Parametros!$E$11)/3.29)</f>
        <v>0.96751142499490739</v>
      </c>
      <c r="H169" s="201">
        <v>1</v>
      </c>
      <c r="I169" s="201">
        <f ca="1">Resumen!$E$78*C169</f>
        <v>-54.05291095577315</v>
      </c>
      <c r="J169" s="201">
        <f ca="1">Resumen!$E$79*D169</f>
        <v>0</v>
      </c>
      <c r="K169" s="201">
        <f ca="1">Resumen!$E$80*E169</f>
        <v>0</v>
      </c>
      <c r="L169" s="201">
        <f ca="1">Resumen!$E$81*F169</f>
        <v>0</v>
      </c>
      <c r="M169" s="201">
        <f ca="1">Resumen!$E$82*G169</f>
        <v>0</v>
      </c>
      <c r="N169" s="201">
        <f>Resumen!$E$83*H169</f>
        <v>1237</v>
      </c>
      <c r="O169" s="201">
        <f t="shared" ca="1" si="2"/>
        <v>1182.9470890442269</v>
      </c>
    </row>
    <row r="170" spans="1:15" s="119" customFormat="1" ht="13.8" customHeight="1">
      <c r="A170" s="162"/>
      <c r="B170" s="200">
        <v>156</v>
      </c>
      <c r="C170" s="201">
        <f ca="1">NORMINV(RAND(),Parametros!$F$7,(Parametros!$G$7-Parametros!$E$7)/3.29)</f>
        <v>3.037469558249049</v>
      </c>
      <c r="D170" s="201">
        <f ca="1">NORMINV(RAND(),Parametros!$F$8,(Parametros!$G$8-Parametros!$E$8)/3.29)</f>
        <v>1.2098629315831753</v>
      </c>
      <c r="E170" s="201">
        <f ca="1">NORMINV(RAND(),Parametros!$F$9,(Parametros!$G$9-Parametros!$E$9)/3.29)</f>
        <v>1.3402564949266571</v>
      </c>
      <c r="F170" s="201">
        <f ca="1">NORMINV(RAND(),Parametros!$F$10,(Parametros!$G$10-Parametros!$E$10)/3.29)</f>
        <v>1.034035180714123</v>
      </c>
      <c r="G170" s="201">
        <f ca="1">NORMINV(RAND(),Parametros!$F$11,(Parametros!$G$11-Parametros!$E$11)/3.29)</f>
        <v>1.0093020852227115</v>
      </c>
      <c r="H170" s="201">
        <v>1</v>
      </c>
      <c r="I170" s="201">
        <f ca="1">Resumen!$E$78*C170</f>
        <v>798.85449381949991</v>
      </c>
      <c r="J170" s="201">
        <f ca="1">Resumen!$E$79*D170</f>
        <v>0</v>
      </c>
      <c r="K170" s="201">
        <f ca="1">Resumen!$E$80*E170</f>
        <v>0</v>
      </c>
      <c r="L170" s="201">
        <f ca="1">Resumen!$E$81*F170</f>
        <v>0</v>
      </c>
      <c r="M170" s="201">
        <f ca="1">Resumen!$E$82*G170</f>
        <v>0</v>
      </c>
      <c r="N170" s="201">
        <f>Resumen!$E$83*H170</f>
        <v>1237</v>
      </c>
      <c r="O170" s="201">
        <f t="shared" ca="1" si="2"/>
        <v>2035.8544938195</v>
      </c>
    </row>
    <row r="171" spans="1:15" s="119" customFormat="1" ht="13.8" customHeight="1">
      <c r="A171" s="162"/>
      <c r="B171" s="200">
        <v>157</v>
      </c>
      <c r="C171" s="201">
        <f ca="1">NORMINV(RAND(),Parametros!$F$7,(Parametros!$G$7-Parametros!$E$7)/3.29)</f>
        <v>0.7256555363072843</v>
      </c>
      <c r="D171" s="201">
        <f ca="1">NORMINV(RAND(),Parametros!$F$8,(Parametros!$G$8-Parametros!$E$8)/3.29)</f>
        <v>1.4702890661229726</v>
      </c>
      <c r="E171" s="201">
        <f ca="1">NORMINV(RAND(),Parametros!$F$9,(Parametros!$G$9-Parametros!$E$9)/3.29)</f>
        <v>0.88836241845445063</v>
      </c>
      <c r="F171" s="201">
        <f ca="1">NORMINV(RAND(),Parametros!$F$10,(Parametros!$G$10-Parametros!$E$10)/3.29)</f>
        <v>1.1751282585506</v>
      </c>
      <c r="G171" s="201">
        <f ca="1">NORMINV(RAND(),Parametros!$F$11,(Parametros!$G$11-Parametros!$E$11)/3.29)</f>
        <v>0.96473764814159124</v>
      </c>
      <c r="H171" s="201">
        <v>1</v>
      </c>
      <c r="I171" s="201">
        <f ca="1">Resumen!$E$78*C171</f>
        <v>190.84740604881577</v>
      </c>
      <c r="J171" s="201">
        <f ca="1">Resumen!$E$79*D171</f>
        <v>0</v>
      </c>
      <c r="K171" s="201">
        <f ca="1">Resumen!$E$80*E171</f>
        <v>0</v>
      </c>
      <c r="L171" s="201">
        <f ca="1">Resumen!$E$81*F171</f>
        <v>0</v>
      </c>
      <c r="M171" s="201">
        <f ca="1">Resumen!$E$82*G171</f>
        <v>0</v>
      </c>
      <c r="N171" s="201">
        <f>Resumen!$E$83*H171</f>
        <v>1237</v>
      </c>
      <c r="O171" s="201">
        <f t="shared" ca="1" si="2"/>
        <v>1427.8474060488159</v>
      </c>
    </row>
    <row r="172" spans="1:15" s="119" customFormat="1" ht="13.8" customHeight="1">
      <c r="A172" s="162"/>
      <c r="B172" s="200">
        <v>158</v>
      </c>
      <c r="C172" s="201">
        <f ca="1">NORMINV(RAND(),Parametros!$F$7,(Parametros!$G$7-Parametros!$E$7)/3.29)</f>
        <v>1.7802361924218748</v>
      </c>
      <c r="D172" s="201">
        <f ca="1">NORMINV(RAND(),Parametros!$F$8,(Parametros!$G$8-Parametros!$E$8)/3.29)</f>
        <v>0.67456411255988646</v>
      </c>
      <c r="E172" s="201">
        <f ca="1">NORMINV(RAND(),Parametros!$F$9,(Parametros!$G$9-Parametros!$E$9)/3.29)</f>
        <v>0.67068008879326579</v>
      </c>
      <c r="F172" s="201">
        <f ca="1">NORMINV(RAND(),Parametros!$F$10,(Parametros!$G$10-Parametros!$E$10)/3.29)</f>
        <v>1.057850070402111</v>
      </c>
      <c r="G172" s="201">
        <f ca="1">NORMINV(RAND(),Parametros!$F$11,(Parametros!$G$11-Parametros!$E$11)/3.29)</f>
        <v>1.0080583509562913</v>
      </c>
      <c r="H172" s="201">
        <v>1</v>
      </c>
      <c r="I172" s="201">
        <f ca="1">Resumen!$E$78*C172</f>
        <v>468.20211860695309</v>
      </c>
      <c r="J172" s="201">
        <f ca="1">Resumen!$E$79*D172</f>
        <v>0</v>
      </c>
      <c r="K172" s="201">
        <f ca="1">Resumen!$E$80*E172</f>
        <v>0</v>
      </c>
      <c r="L172" s="201">
        <f ca="1">Resumen!$E$81*F172</f>
        <v>0</v>
      </c>
      <c r="M172" s="201">
        <f ca="1">Resumen!$E$82*G172</f>
        <v>0</v>
      </c>
      <c r="N172" s="201">
        <f>Resumen!$E$83*H172</f>
        <v>1237</v>
      </c>
      <c r="O172" s="201">
        <f t="shared" ca="1" si="2"/>
        <v>1705.202118606953</v>
      </c>
    </row>
    <row r="173" spans="1:15" s="119" customFormat="1" ht="13.8" customHeight="1">
      <c r="A173" s="162"/>
      <c r="B173" s="200">
        <v>159</v>
      </c>
      <c r="C173" s="201">
        <f ca="1">NORMINV(RAND(),Parametros!$F$7,(Parametros!$G$7-Parametros!$E$7)/3.29)</f>
        <v>3.3170719548211203</v>
      </c>
      <c r="D173" s="201">
        <f ca="1">NORMINV(RAND(),Parametros!$F$8,(Parametros!$G$8-Parametros!$E$8)/3.29)</f>
        <v>1.1516002868724482</v>
      </c>
      <c r="E173" s="201">
        <f ca="1">NORMINV(RAND(),Parametros!$F$9,(Parametros!$G$9-Parametros!$E$9)/3.29)</f>
        <v>1.2417869615620554</v>
      </c>
      <c r="F173" s="201">
        <f ca="1">NORMINV(RAND(),Parametros!$F$10,(Parametros!$G$10-Parametros!$E$10)/3.29)</f>
        <v>0.90362801014026528</v>
      </c>
      <c r="G173" s="201">
        <f ca="1">NORMINV(RAND(),Parametros!$F$11,(Parametros!$G$11-Parametros!$E$11)/3.29)</f>
        <v>0.99460009002704952</v>
      </c>
      <c r="H173" s="201">
        <v>1</v>
      </c>
      <c r="I173" s="201">
        <f ca="1">Resumen!$E$78*C173</f>
        <v>872.38992411795459</v>
      </c>
      <c r="J173" s="201">
        <f ca="1">Resumen!$E$79*D173</f>
        <v>0</v>
      </c>
      <c r="K173" s="201">
        <f ca="1">Resumen!$E$80*E173</f>
        <v>0</v>
      </c>
      <c r="L173" s="201">
        <f ca="1">Resumen!$E$81*F173</f>
        <v>0</v>
      </c>
      <c r="M173" s="201">
        <f ca="1">Resumen!$E$82*G173</f>
        <v>0</v>
      </c>
      <c r="N173" s="201">
        <f>Resumen!$E$83*H173</f>
        <v>1237</v>
      </c>
      <c r="O173" s="201">
        <f t="shared" ca="1" si="2"/>
        <v>2109.3899241179547</v>
      </c>
    </row>
    <row r="174" spans="1:15" s="119" customFormat="1" ht="13.8" customHeight="1">
      <c r="A174" s="162"/>
      <c r="B174" s="200">
        <v>160</v>
      </c>
      <c r="C174" s="201">
        <f ca="1">NORMINV(RAND(),Parametros!$F$7,(Parametros!$G$7-Parametros!$E$7)/3.29)</f>
        <v>-2.6680556667701527E-2</v>
      </c>
      <c r="D174" s="201">
        <f ca="1">NORMINV(RAND(),Parametros!$F$8,(Parametros!$G$8-Parametros!$E$8)/3.29)</f>
        <v>0.3957203311904034</v>
      </c>
      <c r="E174" s="201">
        <f ca="1">NORMINV(RAND(),Parametros!$F$9,(Parametros!$G$9-Parametros!$E$9)/3.29)</f>
        <v>1.1319404413731566</v>
      </c>
      <c r="F174" s="201">
        <f ca="1">NORMINV(RAND(),Parametros!$F$10,(Parametros!$G$10-Parametros!$E$10)/3.29)</f>
        <v>1.0166836961263168</v>
      </c>
      <c r="G174" s="201">
        <f ca="1">NORMINV(RAND(),Parametros!$F$11,(Parametros!$G$11-Parametros!$E$11)/3.29)</f>
        <v>1.0144048992199213</v>
      </c>
      <c r="H174" s="201">
        <v>1</v>
      </c>
      <c r="I174" s="201">
        <f ca="1">Resumen!$E$78*C174</f>
        <v>-7.0169864036055021</v>
      </c>
      <c r="J174" s="201">
        <f ca="1">Resumen!$E$79*D174</f>
        <v>0</v>
      </c>
      <c r="K174" s="201">
        <f ca="1">Resumen!$E$80*E174</f>
        <v>0</v>
      </c>
      <c r="L174" s="201">
        <f ca="1">Resumen!$E$81*F174</f>
        <v>0</v>
      </c>
      <c r="M174" s="201">
        <f ca="1">Resumen!$E$82*G174</f>
        <v>0</v>
      </c>
      <c r="N174" s="201">
        <f>Resumen!$E$83*H174</f>
        <v>1237</v>
      </c>
      <c r="O174" s="201">
        <f t="shared" ca="1" si="2"/>
        <v>1229.9830135963946</v>
      </c>
    </row>
    <row r="175" spans="1:15" s="119" customFormat="1" ht="13.8" customHeight="1">
      <c r="A175" s="162"/>
      <c r="B175" s="200">
        <v>161</v>
      </c>
      <c r="C175" s="201">
        <f ca="1">NORMINV(RAND(),Parametros!$F$7,(Parametros!$G$7-Parametros!$E$7)/3.29)</f>
        <v>3.465812117401625</v>
      </c>
      <c r="D175" s="201">
        <f ca="1">NORMINV(RAND(),Parametros!$F$8,(Parametros!$G$8-Parametros!$E$8)/3.29)</f>
        <v>0.69051476971449077</v>
      </c>
      <c r="E175" s="201">
        <f ca="1">NORMINV(RAND(),Parametros!$F$9,(Parametros!$G$9-Parametros!$E$9)/3.29)</f>
        <v>1.102939222764997</v>
      </c>
      <c r="F175" s="201">
        <f ca="1">NORMINV(RAND(),Parametros!$F$10,(Parametros!$G$10-Parametros!$E$10)/3.29)</f>
        <v>1.2279253342918388</v>
      </c>
      <c r="G175" s="201">
        <f ca="1">NORMINV(RAND(),Parametros!$F$11,(Parametros!$G$11-Parametros!$E$11)/3.29)</f>
        <v>1.0148479386105311</v>
      </c>
      <c r="H175" s="201">
        <v>1</v>
      </c>
      <c r="I175" s="201">
        <f ca="1">Resumen!$E$78*C175</f>
        <v>911.50858687662742</v>
      </c>
      <c r="J175" s="201">
        <f ca="1">Resumen!$E$79*D175</f>
        <v>0</v>
      </c>
      <c r="K175" s="201">
        <f ca="1">Resumen!$E$80*E175</f>
        <v>0</v>
      </c>
      <c r="L175" s="201">
        <f ca="1">Resumen!$E$81*F175</f>
        <v>0</v>
      </c>
      <c r="M175" s="201">
        <f ca="1">Resumen!$E$82*G175</f>
        <v>0</v>
      </c>
      <c r="N175" s="201">
        <f>Resumen!$E$83*H175</f>
        <v>1237</v>
      </c>
      <c r="O175" s="201">
        <f t="shared" ca="1" si="2"/>
        <v>2148.5085868766273</v>
      </c>
    </row>
    <row r="176" spans="1:15" s="119" customFormat="1" ht="13.8" customHeight="1">
      <c r="A176" s="162"/>
      <c r="B176" s="200">
        <v>162</v>
      </c>
      <c r="C176" s="201">
        <f ca="1">NORMINV(RAND(),Parametros!$F$7,(Parametros!$G$7-Parametros!$E$7)/3.29)</f>
        <v>3.2975972682734938</v>
      </c>
      <c r="D176" s="201">
        <f ca="1">NORMINV(RAND(),Parametros!$F$8,(Parametros!$G$8-Parametros!$E$8)/3.29)</f>
        <v>0.97468626619603849</v>
      </c>
      <c r="E176" s="201">
        <f ca="1">NORMINV(RAND(),Parametros!$F$9,(Parametros!$G$9-Parametros!$E$9)/3.29)</f>
        <v>1.4621299654770337</v>
      </c>
      <c r="F176" s="201">
        <f ca="1">NORMINV(RAND(),Parametros!$F$10,(Parametros!$G$10-Parametros!$E$10)/3.29)</f>
        <v>0.79559648225233603</v>
      </c>
      <c r="G176" s="201">
        <f ca="1">NORMINV(RAND(),Parametros!$F$11,(Parametros!$G$11-Parametros!$E$11)/3.29)</f>
        <v>1.0174976270880984</v>
      </c>
      <c r="H176" s="201">
        <v>1</v>
      </c>
      <c r="I176" s="201">
        <f ca="1">Resumen!$E$78*C176</f>
        <v>867.2680815559288</v>
      </c>
      <c r="J176" s="201">
        <f ca="1">Resumen!$E$79*D176</f>
        <v>0</v>
      </c>
      <c r="K176" s="201">
        <f ca="1">Resumen!$E$80*E176</f>
        <v>0</v>
      </c>
      <c r="L176" s="201">
        <f ca="1">Resumen!$E$81*F176</f>
        <v>0</v>
      </c>
      <c r="M176" s="201">
        <f ca="1">Resumen!$E$82*G176</f>
        <v>0</v>
      </c>
      <c r="N176" s="201">
        <f>Resumen!$E$83*H176</f>
        <v>1237</v>
      </c>
      <c r="O176" s="201">
        <f t="shared" ca="1" si="2"/>
        <v>2104.2680815559288</v>
      </c>
    </row>
    <row r="177" spans="1:15" s="119" customFormat="1" ht="13.8" customHeight="1">
      <c r="A177" s="162"/>
      <c r="B177" s="200">
        <v>163</v>
      </c>
      <c r="C177" s="201">
        <f ca="1">NORMINV(RAND(),Parametros!$F$7,(Parametros!$G$7-Parametros!$E$7)/3.29)</f>
        <v>1.7480724932704712</v>
      </c>
      <c r="D177" s="201">
        <f ca="1">NORMINV(RAND(),Parametros!$F$8,(Parametros!$G$8-Parametros!$E$8)/3.29)</f>
        <v>1.4342946642107839</v>
      </c>
      <c r="E177" s="201">
        <f ca="1">NORMINV(RAND(),Parametros!$F$9,(Parametros!$G$9-Parametros!$E$9)/3.29)</f>
        <v>1.0249410459349046</v>
      </c>
      <c r="F177" s="201">
        <f ca="1">NORMINV(RAND(),Parametros!$F$10,(Parametros!$G$10-Parametros!$E$10)/3.29)</f>
        <v>0.99920199709783208</v>
      </c>
      <c r="G177" s="201">
        <f ca="1">NORMINV(RAND(),Parametros!$F$11,(Parametros!$G$11-Parametros!$E$11)/3.29)</f>
        <v>1.0006233465963112</v>
      </c>
      <c r="H177" s="201">
        <v>1</v>
      </c>
      <c r="I177" s="201">
        <f ca="1">Resumen!$E$78*C177</f>
        <v>459.74306573013394</v>
      </c>
      <c r="J177" s="201">
        <f ca="1">Resumen!$E$79*D177</f>
        <v>0</v>
      </c>
      <c r="K177" s="201">
        <f ca="1">Resumen!$E$80*E177</f>
        <v>0</v>
      </c>
      <c r="L177" s="201">
        <f ca="1">Resumen!$E$81*F177</f>
        <v>0</v>
      </c>
      <c r="M177" s="201">
        <f ca="1">Resumen!$E$82*G177</f>
        <v>0</v>
      </c>
      <c r="N177" s="201">
        <f>Resumen!$E$83*H177</f>
        <v>1237</v>
      </c>
      <c r="O177" s="201">
        <f t="shared" ca="1" si="2"/>
        <v>1696.7430657301338</v>
      </c>
    </row>
    <row r="178" spans="1:15" s="119" customFormat="1" ht="13.8" customHeight="1">
      <c r="A178" s="162"/>
      <c r="B178" s="200">
        <v>164</v>
      </c>
      <c r="C178" s="201">
        <f ca="1">NORMINV(RAND(),Parametros!$F$7,(Parametros!$G$7-Parametros!$E$7)/3.29)</f>
        <v>3.5043538711186177</v>
      </c>
      <c r="D178" s="201">
        <f ca="1">NORMINV(RAND(),Parametros!$F$8,(Parametros!$G$8-Parametros!$E$8)/3.29)</f>
        <v>1.4973189423874154</v>
      </c>
      <c r="E178" s="201">
        <f ca="1">NORMINV(RAND(),Parametros!$F$9,(Parametros!$G$9-Parametros!$E$9)/3.29)</f>
        <v>1.0476469898933007</v>
      </c>
      <c r="F178" s="201">
        <f ca="1">NORMINV(RAND(),Parametros!$F$10,(Parametros!$G$10-Parametros!$E$10)/3.29)</f>
        <v>1.0323092228337145</v>
      </c>
      <c r="G178" s="201">
        <f ca="1">NORMINV(RAND(),Parametros!$F$11,(Parametros!$G$11-Parametros!$E$11)/3.29)</f>
        <v>0.98607995391335779</v>
      </c>
      <c r="H178" s="201">
        <v>1</v>
      </c>
      <c r="I178" s="201">
        <f ca="1">Resumen!$E$78*C178</f>
        <v>921.64506810419641</v>
      </c>
      <c r="J178" s="201">
        <f ca="1">Resumen!$E$79*D178</f>
        <v>0</v>
      </c>
      <c r="K178" s="201">
        <f ca="1">Resumen!$E$80*E178</f>
        <v>0</v>
      </c>
      <c r="L178" s="201">
        <f ca="1">Resumen!$E$81*F178</f>
        <v>0</v>
      </c>
      <c r="M178" s="201">
        <f ca="1">Resumen!$E$82*G178</f>
        <v>0</v>
      </c>
      <c r="N178" s="201">
        <f>Resumen!$E$83*H178</f>
        <v>1237</v>
      </c>
      <c r="O178" s="201">
        <f t="shared" ca="1" si="2"/>
        <v>2158.6450681041965</v>
      </c>
    </row>
    <row r="179" spans="1:15" s="119" customFormat="1" ht="13.8" customHeight="1">
      <c r="A179" s="162"/>
      <c r="B179" s="200">
        <v>165</v>
      </c>
      <c r="C179" s="201">
        <f ca="1">NORMINV(RAND(),Parametros!$F$7,(Parametros!$G$7-Parametros!$E$7)/3.29)</f>
        <v>3.0561397535727655</v>
      </c>
      <c r="D179" s="201">
        <f ca="1">NORMINV(RAND(),Parametros!$F$8,(Parametros!$G$8-Parametros!$E$8)/3.29)</f>
        <v>1.7262785400169651</v>
      </c>
      <c r="E179" s="201">
        <f ca="1">NORMINV(RAND(),Parametros!$F$9,(Parametros!$G$9-Parametros!$E$9)/3.29)</f>
        <v>1.2646470195134614</v>
      </c>
      <c r="F179" s="201">
        <f ca="1">NORMINV(RAND(),Parametros!$F$10,(Parametros!$G$10-Parametros!$E$10)/3.29)</f>
        <v>1.0574505648715076</v>
      </c>
      <c r="G179" s="201">
        <f ca="1">NORMINV(RAND(),Parametros!$F$11,(Parametros!$G$11-Parametros!$E$11)/3.29)</f>
        <v>1.0086776783391611</v>
      </c>
      <c r="H179" s="201">
        <v>1</v>
      </c>
      <c r="I179" s="201">
        <f ca="1">Resumen!$E$78*C179</f>
        <v>803.7647551896373</v>
      </c>
      <c r="J179" s="201">
        <f ca="1">Resumen!$E$79*D179</f>
        <v>0</v>
      </c>
      <c r="K179" s="201">
        <f ca="1">Resumen!$E$80*E179</f>
        <v>0</v>
      </c>
      <c r="L179" s="201">
        <f ca="1">Resumen!$E$81*F179</f>
        <v>0</v>
      </c>
      <c r="M179" s="201">
        <f ca="1">Resumen!$E$82*G179</f>
        <v>0</v>
      </c>
      <c r="N179" s="201">
        <f>Resumen!$E$83*H179</f>
        <v>1237</v>
      </c>
      <c r="O179" s="201">
        <f t="shared" ca="1" si="2"/>
        <v>2040.7647551896373</v>
      </c>
    </row>
    <row r="180" spans="1:15" s="119" customFormat="1" ht="13.8" customHeight="1">
      <c r="A180" s="162"/>
      <c r="B180" s="200">
        <v>166</v>
      </c>
      <c r="C180" s="201">
        <f ca="1">NORMINV(RAND(),Parametros!$F$7,(Parametros!$G$7-Parametros!$E$7)/3.29)</f>
        <v>2.1401763081516516</v>
      </c>
      <c r="D180" s="201">
        <f ca="1">NORMINV(RAND(),Parametros!$F$8,(Parametros!$G$8-Parametros!$E$8)/3.29)</f>
        <v>0.10132519508620574</v>
      </c>
      <c r="E180" s="201">
        <f ca="1">NORMINV(RAND(),Parametros!$F$9,(Parametros!$G$9-Parametros!$E$9)/3.29)</f>
        <v>1.2712887044947467</v>
      </c>
      <c r="F180" s="201">
        <f ca="1">NORMINV(RAND(),Parametros!$F$10,(Parametros!$G$10-Parametros!$E$10)/3.29)</f>
        <v>1.3276965160756879</v>
      </c>
      <c r="G180" s="201">
        <f ca="1">NORMINV(RAND(),Parametros!$F$11,(Parametros!$G$11-Parametros!$E$11)/3.29)</f>
        <v>1.0648106814646821</v>
      </c>
      <c r="H180" s="201">
        <v>1</v>
      </c>
      <c r="I180" s="201">
        <f ca="1">Resumen!$E$78*C180</f>
        <v>562.86636904388433</v>
      </c>
      <c r="J180" s="201">
        <f ca="1">Resumen!$E$79*D180</f>
        <v>0</v>
      </c>
      <c r="K180" s="201">
        <f ca="1">Resumen!$E$80*E180</f>
        <v>0</v>
      </c>
      <c r="L180" s="201">
        <f ca="1">Resumen!$E$81*F180</f>
        <v>0</v>
      </c>
      <c r="M180" s="201">
        <f ca="1">Resumen!$E$82*G180</f>
        <v>0</v>
      </c>
      <c r="N180" s="201">
        <f>Resumen!$E$83*H180</f>
        <v>1237</v>
      </c>
      <c r="O180" s="201">
        <f t="shared" ca="1" si="2"/>
        <v>1799.8663690438843</v>
      </c>
    </row>
    <row r="181" spans="1:15" s="119" customFormat="1" ht="13.8" customHeight="1">
      <c r="A181" s="162"/>
      <c r="B181" s="200">
        <v>167</v>
      </c>
      <c r="C181" s="201">
        <f ca="1">NORMINV(RAND(),Parametros!$F$7,(Parametros!$G$7-Parametros!$E$7)/3.29)</f>
        <v>2.3451810056068796</v>
      </c>
      <c r="D181" s="201">
        <f ca="1">NORMINV(RAND(),Parametros!$F$8,(Parametros!$G$8-Parametros!$E$8)/3.29)</f>
        <v>1.2469180260773214</v>
      </c>
      <c r="E181" s="201">
        <f ca="1">NORMINV(RAND(),Parametros!$F$9,(Parametros!$G$9-Parametros!$E$9)/3.29)</f>
        <v>1.3773269734667037</v>
      </c>
      <c r="F181" s="201">
        <f ca="1">NORMINV(RAND(),Parametros!$F$10,(Parametros!$G$10-Parametros!$E$10)/3.29)</f>
        <v>0.98304999598501619</v>
      </c>
      <c r="G181" s="201">
        <f ca="1">NORMINV(RAND(),Parametros!$F$11,(Parametros!$G$11-Parametros!$E$11)/3.29)</f>
        <v>1.0137978765951945</v>
      </c>
      <c r="H181" s="201">
        <v>1</v>
      </c>
      <c r="I181" s="201">
        <f ca="1">Resumen!$E$78*C181</f>
        <v>616.78260447460934</v>
      </c>
      <c r="J181" s="201">
        <f ca="1">Resumen!$E$79*D181</f>
        <v>0</v>
      </c>
      <c r="K181" s="201">
        <f ca="1">Resumen!$E$80*E181</f>
        <v>0</v>
      </c>
      <c r="L181" s="201">
        <f ca="1">Resumen!$E$81*F181</f>
        <v>0</v>
      </c>
      <c r="M181" s="201">
        <f ca="1">Resumen!$E$82*G181</f>
        <v>0</v>
      </c>
      <c r="N181" s="201">
        <f>Resumen!$E$83*H181</f>
        <v>1237</v>
      </c>
      <c r="O181" s="201">
        <f t="shared" ca="1" si="2"/>
        <v>1853.7826044746093</v>
      </c>
    </row>
    <row r="182" spans="1:15" s="119" customFormat="1" ht="13.8" customHeight="1">
      <c r="A182" s="162"/>
      <c r="B182" s="200">
        <v>168</v>
      </c>
      <c r="C182" s="201">
        <f ca="1">NORMINV(RAND(),Parametros!$F$7,(Parametros!$G$7-Parametros!$E$7)/3.29)</f>
        <v>3.2517592978984959</v>
      </c>
      <c r="D182" s="201">
        <f ca="1">NORMINV(RAND(),Parametros!$F$8,(Parametros!$G$8-Parametros!$E$8)/3.29)</f>
        <v>2.2420061915027718</v>
      </c>
      <c r="E182" s="201">
        <f ca="1">NORMINV(RAND(),Parametros!$F$9,(Parametros!$G$9-Parametros!$E$9)/3.29)</f>
        <v>1.0701147223468954</v>
      </c>
      <c r="F182" s="201">
        <f ca="1">NORMINV(RAND(),Parametros!$F$10,(Parametros!$G$10-Parametros!$E$10)/3.29)</f>
        <v>0.8407326516902478</v>
      </c>
      <c r="G182" s="201">
        <f ca="1">NORMINV(RAND(),Parametros!$F$11,(Parametros!$G$11-Parametros!$E$11)/3.29)</f>
        <v>1.0403187936750831</v>
      </c>
      <c r="H182" s="201">
        <v>1</v>
      </c>
      <c r="I182" s="201">
        <f ca="1">Resumen!$E$78*C182</f>
        <v>855.21269534730448</v>
      </c>
      <c r="J182" s="201">
        <f ca="1">Resumen!$E$79*D182</f>
        <v>0</v>
      </c>
      <c r="K182" s="201">
        <f ca="1">Resumen!$E$80*E182</f>
        <v>0</v>
      </c>
      <c r="L182" s="201">
        <f ca="1">Resumen!$E$81*F182</f>
        <v>0</v>
      </c>
      <c r="M182" s="201">
        <f ca="1">Resumen!$E$82*G182</f>
        <v>0</v>
      </c>
      <c r="N182" s="201">
        <f>Resumen!$E$83*H182</f>
        <v>1237</v>
      </c>
      <c r="O182" s="201">
        <f t="shared" ca="1" si="2"/>
        <v>2092.2126953473044</v>
      </c>
    </row>
    <row r="183" spans="1:15" s="119" customFormat="1" ht="13.8" customHeight="1">
      <c r="A183" s="162"/>
      <c r="B183" s="200">
        <v>169</v>
      </c>
      <c r="C183" s="201">
        <f ca="1">NORMINV(RAND(),Parametros!$F$7,(Parametros!$G$7-Parametros!$E$7)/3.29)</f>
        <v>1.8169955371146713</v>
      </c>
      <c r="D183" s="201">
        <f ca="1">NORMINV(RAND(),Parametros!$F$8,(Parametros!$G$8-Parametros!$E$8)/3.29)</f>
        <v>1.9068148384400514</v>
      </c>
      <c r="E183" s="201">
        <f ca="1">NORMINV(RAND(),Parametros!$F$9,(Parametros!$G$9-Parametros!$E$9)/3.29)</f>
        <v>1.1373463231587591</v>
      </c>
      <c r="F183" s="201">
        <f ca="1">NORMINV(RAND(),Parametros!$F$10,(Parametros!$G$10-Parametros!$E$10)/3.29)</f>
        <v>1.041698571850066</v>
      </c>
      <c r="G183" s="201">
        <f ca="1">NORMINV(RAND(),Parametros!$F$11,(Parametros!$G$11-Parametros!$E$11)/3.29)</f>
        <v>1.0202305668695155</v>
      </c>
      <c r="H183" s="201">
        <v>1</v>
      </c>
      <c r="I183" s="201">
        <f ca="1">Resumen!$E$78*C183</f>
        <v>477.86982626115855</v>
      </c>
      <c r="J183" s="201">
        <f ca="1">Resumen!$E$79*D183</f>
        <v>0</v>
      </c>
      <c r="K183" s="201">
        <f ca="1">Resumen!$E$80*E183</f>
        <v>0</v>
      </c>
      <c r="L183" s="201">
        <f ca="1">Resumen!$E$81*F183</f>
        <v>0</v>
      </c>
      <c r="M183" s="201">
        <f ca="1">Resumen!$E$82*G183</f>
        <v>0</v>
      </c>
      <c r="N183" s="201">
        <f>Resumen!$E$83*H183</f>
        <v>1237</v>
      </c>
      <c r="O183" s="201">
        <f t="shared" ca="1" si="2"/>
        <v>1714.8698262611586</v>
      </c>
    </row>
    <row r="184" spans="1:15" s="119" customFormat="1" ht="13.8" customHeight="1">
      <c r="A184" s="162"/>
      <c r="B184" s="200">
        <v>170</v>
      </c>
      <c r="C184" s="201">
        <f ca="1">NORMINV(RAND(),Parametros!$F$7,(Parametros!$G$7-Parametros!$E$7)/3.29)</f>
        <v>0.99543781589476521</v>
      </c>
      <c r="D184" s="201">
        <f ca="1">NORMINV(RAND(),Parametros!$F$8,(Parametros!$G$8-Parametros!$E$8)/3.29)</f>
        <v>1.7752260508761624</v>
      </c>
      <c r="E184" s="201">
        <f ca="1">NORMINV(RAND(),Parametros!$F$9,(Parametros!$G$9-Parametros!$E$9)/3.29)</f>
        <v>1.3181940915799886</v>
      </c>
      <c r="F184" s="201">
        <f ca="1">NORMINV(RAND(),Parametros!$F$10,(Parametros!$G$10-Parametros!$E$10)/3.29)</f>
        <v>0.69434585093951806</v>
      </c>
      <c r="G184" s="201">
        <f ca="1">NORMINV(RAND(),Parametros!$F$11,(Parametros!$G$11-Parametros!$E$11)/3.29)</f>
        <v>0.94353318088912475</v>
      </c>
      <c r="H184" s="201">
        <v>1</v>
      </c>
      <c r="I184" s="201">
        <f ca="1">Resumen!$E$78*C184</f>
        <v>261.80014558032326</v>
      </c>
      <c r="J184" s="201">
        <f ca="1">Resumen!$E$79*D184</f>
        <v>0</v>
      </c>
      <c r="K184" s="201">
        <f ca="1">Resumen!$E$80*E184</f>
        <v>0</v>
      </c>
      <c r="L184" s="201">
        <f ca="1">Resumen!$E$81*F184</f>
        <v>0</v>
      </c>
      <c r="M184" s="201">
        <f ca="1">Resumen!$E$82*G184</f>
        <v>0</v>
      </c>
      <c r="N184" s="201">
        <f>Resumen!$E$83*H184</f>
        <v>1237</v>
      </c>
      <c r="O184" s="201">
        <f t="shared" ca="1" si="2"/>
        <v>1498.8001455803233</v>
      </c>
    </row>
    <row r="185" spans="1:15" s="119" customFormat="1" ht="13.8" customHeight="1">
      <c r="A185" s="162"/>
      <c r="B185" s="200">
        <v>171</v>
      </c>
      <c r="C185" s="201">
        <f ca="1">NORMINV(RAND(),Parametros!$F$7,(Parametros!$G$7-Parametros!$E$7)/3.29)</f>
        <v>1.9374187797204145</v>
      </c>
      <c r="D185" s="201">
        <f ca="1">NORMINV(RAND(),Parametros!$F$8,(Parametros!$G$8-Parametros!$E$8)/3.29)</f>
        <v>1.5998239211697105</v>
      </c>
      <c r="E185" s="201">
        <f ca="1">NORMINV(RAND(),Parametros!$F$9,(Parametros!$G$9-Parametros!$E$9)/3.29)</f>
        <v>0.95326289576384049</v>
      </c>
      <c r="F185" s="201">
        <f ca="1">NORMINV(RAND(),Parametros!$F$10,(Parametros!$G$10-Parametros!$E$10)/3.29)</f>
        <v>0.90313885188451737</v>
      </c>
      <c r="G185" s="201">
        <f ca="1">NORMINV(RAND(),Parametros!$F$11,(Parametros!$G$11-Parametros!$E$11)/3.29)</f>
        <v>0.9790022012281473</v>
      </c>
      <c r="H185" s="201">
        <v>1</v>
      </c>
      <c r="I185" s="201">
        <f ca="1">Resumen!$E$78*C185</f>
        <v>509.54113906646904</v>
      </c>
      <c r="J185" s="201">
        <f ca="1">Resumen!$E$79*D185</f>
        <v>0</v>
      </c>
      <c r="K185" s="201">
        <f ca="1">Resumen!$E$80*E185</f>
        <v>0</v>
      </c>
      <c r="L185" s="201">
        <f ca="1">Resumen!$E$81*F185</f>
        <v>0</v>
      </c>
      <c r="M185" s="201">
        <f ca="1">Resumen!$E$82*G185</f>
        <v>0</v>
      </c>
      <c r="N185" s="201">
        <f>Resumen!$E$83*H185</f>
        <v>1237</v>
      </c>
      <c r="O185" s="201">
        <f t="shared" ca="1" si="2"/>
        <v>1746.541139066469</v>
      </c>
    </row>
    <row r="186" spans="1:15" s="119" customFormat="1" ht="13.8" customHeight="1">
      <c r="A186" s="162"/>
      <c r="B186" s="200">
        <v>172</v>
      </c>
      <c r="C186" s="201">
        <f ca="1">NORMINV(RAND(),Parametros!$F$7,(Parametros!$G$7-Parametros!$E$7)/3.29)</f>
        <v>3.1549164664571041</v>
      </c>
      <c r="D186" s="201">
        <f ca="1">NORMINV(RAND(),Parametros!$F$8,(Parametros!$G$8-Parametros!$E$8)/3.29)</f>
        <v>1.1261087960583713</v>
      </c>
      <c r="E186" s="201">
        <f ca="1">NORMINV(RAND(),Parametros!$F$9,(Parametros!$G$9-Parametros!$E$9)/3.29)</f>
        <v>1.211870857485482</v>
      </c>
      <c r="F186" s="201">
        <f ca="1">NORMINV(RAND(),Parametros!$F$10,(Parametros!$G$10-Parametros!$E$10)/3.29)</f>
        <v>1.211185599646609</v>
      </c>
      <c r="G186" s="201">
        <f ca="1">NORMINV(RAND(),Parametros!$F$11,(Parametros!$G$11-Parametros!$E$11)/3.29)</f>
        <v>1.0030752428105185</v>
      </c>
      <c r="H186" s="201">
        <v>1</v>
      </c>
      <c r="I186" s="201">
        <f ca="1">Resumen!$E$78*C186</f>
        <v>829.74303067821836</v>
      </c>
      <c r="J186" s="201">
        <f ca="1">Resumen!$E$79*D186</f>
        <v>0</v>
      </c>
      <c r="K186" s="201">
        <f ca="1">Resumen!$E$80*E186</f>
        <v>0</v>
      </c>
      <c r="L186" s="201">
        <f ca="1">Resumen!$E$81*F186</f>
        <v>0</v>
      </c>
      <c r="M186" s="201">
        <f ca="1">Resumen!$E$82*G186</f>
        <v>0</v>
      </c>
      <c r="N186" s="201">
        <f>Resumen!$E$83*H186</f>
        <v>1237</v>
      </c>
      <c r="O186" s="201">
        <f t="shared" ca="1" si="2"/>
        <v>2066.7430306782185</v>
      </c>
    </row>
    <row r="187" spans="1:15" s="119" customFormat="1" ht="13.8" customHeight="1">
      <c r="A187" s="162"/>
      <c r="B187" s="200">
        <v>173</v>
      </c>
      <c r="C187" s="201">
        <f ca="1">NORMINV(RAND(),Parametros!$F$7,(Parametros!$G$7-Parametros!$E$7)/3.29)</f>
        <v>2.5511453385647238</v>
      </c>
      <c r="D187" s="201">
        <f ca="1">NORMINV(RAND(),Parametros!$F$8,(Parametros!$G$8-Parametros!$E$8)/3.29)</f>
        <v>1.2296838250151749</v>
      </c>
      <c r="E187" s="201">
        <f ca="1">NORMINV(RAND(),Parametros!$F$9,(Parametros!$G$9-Parametros!$E$9)/3.29)</f>
        <v>1.0181798438537641</v>
      </c>
      <c r="F187" s="201">
        <f ca="1">NORMINV(RAND(),Parametros!$F$10,(Parametros!$G$10-Parametros!$E$10)/3.29)</f>
        <v>0.73974454471476525</v>
      </c>
      <c r="G187" s="201">
        <f ca="1">NORMINV(RAND(),Parametros!$F$11,(Parametros!$G$11-Parametros!$E$11)/3.29)</f>
        <v>1.0203411289068869</v>
      </c>
      <c r="H187" s="201">
        <v>1</v>
      </c>
      <c r="I187" s="201">
        <f ca="1">Resumen!$E$78*C187</f>
        <v>670.95122404252231</v>
      </c>
      <c r="J187" s="201">
        <f ca="1">Resumen!$E$79*D187</f>
        <v>0</v>
      </c>
      <c r="K187" s="201">
        <f ca="1">Resumen!$E$80*E187</f>
        <v>0</v>
      </c>
      <c r="L187" s="201">
        <f ca="1">Resumen!$E$81*F187</f>
        <v>0</v>
      </c>
      <c r="M187" s="201">
        <f ca="1">Resumen!$E$82*G187</f>
        <v>0</v>
      </c>
      <c r="N187" s="201">
        <f>Resumen!$E$83*H187</f>
        <v>1237</v>
      </c>
      <c r="O187" s="201">
        <f t="shared" ca="1" si="2"/>
        <v>1907.9512240425224</v>
      </c>
    </row>
    <row r="188" spans="1:15" s="119" customFormat="1" ht="13.8" customHeight="1">
      <c r="A188" s="162"/>
      <c r="B188" s="200">
        <v>174</v>
      </c>
      <c r="C188" s="201">
        <f ca="1">NORMINV(RAND(),Parametros!$F$7,(Parametros!$G$7-Parametros!$E$7)/3.29)</f>
        <v>-2.0483892710966511E-2</v>
      </c>
      <c r="D188" s="201">
        <f ca="1">NORMINV(RAND(),Parametros!$F$8,(Parametros!$G$8-Parametros!$E$8)/3.29)</f>
        <v>1.7368892721411964</v>
      </c>
      <c r="E188" s="201">
        <f ca="1">NORMINV(RAND(),Parametros!$F$9,(Parametros!$G$9-Parametros!$E$9)/3.29)</f>
        <v>1.4899492837199757</v>
      </c>
      <c r="F188" s="201">
        <f ca="1">NORMINV(RAND(),Parametros!$F$10,(Parametros!$G$10-Parametros!$E$10)/3.29)</f>
        <v>1.0576002200527763</v>
      </c>
      <c r="G188" s="201">
        <f ca="1">NORMINV(RAND(),Parametros!$F$11,(Parametros!$G$11-Parametros!$E$11)/3.29)</f>
        <v>0.97564941872467215</v>
      </c>
      <c r="H188" s="201">
        <v>1</v>
      </c>
      <c r="I188" s="201">
        <f ca="1">Resumen!$E$78*C188</f>
        <v>-5.3872637829841921</v>
      </c>
      <c r="J188" s="201">
        <f ca="1">Resumen!$E$79*D188</f>
        <v>0</v>
      </c>
      <c r="K188" s="201">
        <f ca="1">Resumen!$E$80*E188</f>
        <v>0</v>
      </c>
      <c r="L188" s="201">
        <f ca="1">Resumen!$E$81*F188</f>
        <v>0</v>
      </c>
      <c r="M188" s="201">
        <f ca="1">Resumen!$E$82*G188</f>
        <v>0</v>
      </c>
      <c r="N188" s="201">
        <f>Resumen!$E$83*H188</f>
        <v>1237</v>
      </c>
      <c r="O188" s="201">
        <f t="shared" ca="1" si="2"/>
        <v>1231.6127362170157</v>
      </c>
    </row>
    <row r="189" spans="1:15" s="119" customFormat="1" ht="13.8" customHeight="1">
      <c r="A189" s="162"/>
      <c r="B189" s="200">
        <v>175</v>
      </c>
      <c r="C189" s="201">
        <f ca="1">NORMINV(RAND(),Parametros!$F$7,(Parametros!$G$7-Parametros!$E$7)/3.29)</f>
        <v>2.5901624301421409</v>
      </c>
      <c r="D189" s="201">
        <f ca="1">NORMINV(RAND(),Parametros!$F$8,(Parametros!$G$8-Parametros!$E$8)/3.29)</f>
        <v>1.6303072166873389</v>
      </c>
      <c r="E189" s="201">
        <f ca="1">NORMINV(RAND(),Parametros!$F$9,(Parametros!$G$9-Parametros!$E$9)/3.29)</f>
        <v>0.77147970400061805</v>
      </c>
      <c r="F189" s="201">
        <f ca="1">NORMINV(RAND(),Parametros!$F$10,(Parametros!$G$10-Parametros!$E$10)/3.29)</f>
        <v>1.0777571652465241</v>
      </c>
      <c r="G189" s="201">
        <f ca="1">NORMINV(RAND(),Parametros!$F$11,(Parametros!$G$11-Parametros!$E$11)/3.29)</f>
        <v>0.95570156714652854</v>
      </c>
      <c r="H189" s="201">
        <v>1</v>
      </c>
      <c r="I189" s="201">
        <f ca="1">Resumen!$E$78*C189</f>
        <v>681.21271912738302</v>
      </c>
      <c r="J189" s="201">
        <f ca="1">Resumen!$E$79*D189</f>
        <v>0</v>
      </c>
      <c r="K189" s="201">
        <f ca="1">Resumen!$E$80*E189</f>
        <v>0</v>
      </c>
      <c r="L189" s="201">
        <f ca="1">Resumen!$E$81*F189</f>
        <v>0</v>
      </c>
      <c r="M189" s="201">
        <f ca="1">Resumen!$E$82*G189</f>
        <v>0</v>
      </c>
      <c r="N189" s="201">
        <f>Resumen!$E$83*H189</f>
        <v>1237</v>
      </c>
      <c r="O189" s="201">
        <f t="shared" ca="1" si="2"/>
        <v>1918.212719127383</v>
      </c>
    </row>
    <row r="190" spans="1:15" s="119" customFormat="1" ht="13.8" customHeight="1">
      <c r="A190" s="162"/>
      <c r="B190" s="200">
        <v>176</v>
      </c>
      <c r="C190" s="201">
        <f ca="1">NORMINV(RAND(),Parametros!$F$7,(Parametros!$G$7-Parametros!$E$7)/3.29)</f>
        <v>2.5081249245207378</v>
      </c>
      <c r="D190" s="201">
        <f ca="1">NORMINV(RAND(),Parametros!$F$8,(Parametros!$G$8-Parametros!$E$8)/3.29)</f>
        <v>1.0652940197130012</v>
      </c>
      <c r="E190" s="201">
        <f ca="1">NORMINV(RAND(),Parametros!$F$9,(Parametros!$G$9-Parametros!$E$9)/3.29)</f>
        <v>1.2188375897338604</v>
      </c>
      <c r="F190" s="201">
        <f ca="1">NORMINV(RAND(),Parametros!$F$10,(Parametros!$G$10-Parametros!$E$10)/3.29)</f>
        <v>1.2118440730200386</v>
      </c>
      <c r="G190" s="201">
        <f ca="1">NORMINV(RAND(),Parametros!$F$11,(Parametros!$G$11-Parametros!$E$11)/3.29)</f>
        <v>0.9921864937992263</v>
      </c>
      <c r="H190" s="201">
        <v>1</v>
      </c>
      <c r="I190" s="201">
        <f ca="1">Resumen!$E$78*C190</f>
        <v>659.63685514895406</v>
      </c>
      <c r="J190" s="201">
        <f ca="1">Resumen!$E$79*D190</f>
        <v>0</v>
      </c>
      <c r="K190" s="201">
        <f ca="1">Resumen!$E$80*E190</f>
        <v>0</v>
      </c>
      <c r="L190" s="201">
        <f ca="1">Resumen!$E$81*F190</f>
        <v>0</v>
      </c>
      <c r="M190" s="201">
        <f ca="1">Resumen!$E$82*G190</f>
        <v>0</v>
      </c>
      <c r="N190" s="201">
        <f>Resumen!$E$83*H190</f>
        <v>1237</v>
      </c>
      <c r="O190" s="201">
        <f t="shared" ca="1" si="2"/>
        <v>1896.6368551489541</v>
      </c>
    </row>
    <row r="191" spans="1:15" s="119" customFormat="1" ht="13.8" customHeight="1">
      <c r="A191" s="162"/>
      <c r="B191" s="200">
        <v>177</v>
      </c>
      <c r="C191" s="201">
        <f ca="1">NORMINV(RAND(),Parametros!$F$7,(Parametros!$G$7-Parametros!$E$7)/3.29)</f>
        <v>2.3360004663002765</v>
      </c>
      <c r="D191" s="201">
        <f ca="1">NORMINV(RAND(),Parametros!$F$8,(Parametros!$G$8-Parametros!$E$8)/3.29)</f>
        <v>1.5435499925435214</v>
      </c>
      <c r="E191" s="201">
        <f ca="1">NORMINV(RAND(),Parametros!$F$9,(Parametros!$G$9-Parametros!$E$9)/3.29)</f>
        <v>1.6025921101806013</v>
      </c>
      <c r="F191" s="201">
        <f ca="1">NORMINV(RAND(),Parametros!$F$10,(Parametros!$G$10-Parametros!$E$10)/3.29)</f>
        <v>0.52669894568430675</v>
      </c>
      <c r="G191" s="201">
        <f ca="1">NORMINV(RAND(),Parametros!$F$11,(Parametros!$G$11-Parametros!$E$11)/3.29)</f>
        <v>0.95358249149304719</v>
      </c>
      <c r="H191" s="201">
        <v>1</v>
      </c>
      <c r="I191" s="201">
        <f ca="1">Resumen!$E$78*C191</f>
        <v>614.36812263697266</v>
      </c>
      <c r="J191" s="201">
        <f ca="1">Resumen!$E$79*D191</f>
        <v>0</v>
      </c>
      <c r="K191" s="201">
        <f ca="1">Resumen!$E$80*E191</f>
        <v>0</v>
      </c>
      <c r="L191" s="201">
        <f ca="1">Resumen!$E$81*F191</f>
        <v>0</v>
      </c>
      <c r="M191" s="201">
        <f ca="1">Resumen!$E$82*G191</f>
        <v>0</v>
      </c>
      <c r="N191" s="201">
        <f>Resumen!$E$83*H191</f>
        <v>1237</v>
      </c>
      <c r="O191" s="201">
        <f t="shared" ca="1" si="2"/>
        <v>1851.3681226369727</v>
      </c>
    </row>
    <row r="192" spans="1:15" s="119" customFormat="1" ht="13.8" customHeight="1">
      <c r="A192" s="162"/>
      <c r="B192" s="200">
        <v>178</v>
      </c>
      <c r="C192" s="201">
        <f ca="1">NORMINV(RAND(),Parametros!$F$7,(Parametros!$G$7-Parametros!$E$7)/3.29)</f>
        <v>2.8483655391921614</v>
      </c>
      <c r="D192" s="201">
        <f ca="1">NORMINV(RAND(),Parametros!$F$8,(Parametros!$G$8-Parametros!$E$8)/3.29)</f>
        <v>1.3980931153992615</v>
      </c>
      <c r="E192" s="201">
        <f ca="1">NORMINV(RAND(),Parametros!$F$9,(Parametros!$G$9-Parametros!$E$9)/3.29)</f>
        <v>1.1094995937365677</v>
      </c>
      <c r="F192" s="201">
        <f ca="1">NORMINV(RAND(),Parametros!$F$10,(Parametros!$G$10-Parametros!$E$10)/3.29)</f>
        <v>0.93985217233431695</v>
      </c>
      <c r="G192" s="201">
        <f ca="1">NORMINV(RAND(),Parametros!$F$11,(Parametros!$G$11-Parametros!$E$11)/3.29)</f>
        <v>0.93170553396300826</v>
      </c>
      <c r="H192" s="201">
        <v>1</v>
      </c>
      <c r="I192" s="201">
        <f ca="1">Resumen!$E$78*C192</f>
        <v>749.12013680753842</v>
      </c>
      <c r="J192" s="201">
        <f ca="1">Resumen!$E$79*D192</f>
        <v>0</v>
      </c>
      <c r="K192" s="201">
        <f ca="1">Resumen!$E$80*E192</f>
        <v>0</v>
      </c>
      <c r="L192" s="201">
        <f ca="1">Resumen!$E$81*F192</f>
        <v>0</v>
      </c>
      <c r="M192" s="201">
        <f ca="1">Resumen!$E$82*G192</f>
        <v>0</v>
      </c>
      <c r="N192" s="201">
        <f>Resumen!$E$83*H192</f>
        <v>1237</v>
      </c>
      <c r="O192" s="201">
        <f t="shared" ca="1" si="2"/>
        <v>1986.1201368075385</v>
      </c>
    </row>
    <row r="193" spans="1:15" s="119" customFormat="1" ht="13.8" customHeight="1">
      <c r="A193" s="162"/>
      <c r="B193" s="200">
        <v>179</v>
      </c>
      <c r="C193" s="201">
        <f ca="1">NORMINV(RAND(),Parametros!$F$7,(Parametros!$G$7-Parametros!$E$7)/3.29)</f>
        <v>0.72077242021096533</v>
      </c>
      <c r="D193" s="201">
        <f ca="1">NORMINV(RAND(),Parametros!$F$8,(Parametros!$G$8-Parametros!$E$8)/3.29)</f>
        <v>1.0701255096063305</v>
      </c>
      <c r="E193" s="201">
        <f ca="1">NORMINV(RAND(),Parametros!$F$9,(Parametros!$G$9-Parametros!$E$9)/3.29)</f>
        <v>1.3242152605828315</v>
      </c>
      <c r="F193" s="201">
        <f ca="1">NORMINV(RAND(),Parametros!$F$10,(Parametros!$G$10-Parametros!$E$10)/3.29)</f>
        <v>1.1375990862250003</v>
      </c>
      <c r="G193" s="201">
        <f ca="1">NORMINV(RAND(),Parametros!$F$11,(Parametros!$G$11-Parametros!$E$11)/3.29)</f>
        <v>1.0579499835048738</v>
      </c>
      <c r="H193" s="201">
        <v>1</v>
      </c>
      <c r="I193" s="201">
        <f ca="1">Resumen!$E$78*C193</f>
        <v>189.56314651548388</v>
      </c>
      <c r="J193" s="201">
        <f ca="1">Resumen!$E$79*D193</f>
        <v>0</v>
      </c>
      <c r="K193" s="201">
        <f ca="1">Resumen!$E$80*E193</f>
        <v>0</v>
      </c>
      <c r="L193" s="201">
        <f ca="1">Resumen!$E$81*F193</f>
        <v>0</v>
      </c>
      <c r="M193" s="201">
        <f ca="1">Resumen!$E$82*G193</f>
        <v>0</v>
      </c>
      <c r="N193" s="201">
        <f>Resumen!$E$83*H193</f>
        <v>1237</v>
      </c>
      <c r="O193" s="201">
        <f t="shared" ca="1" si="2"/>
        <v>1426.5631465154838</v>
      </c>
    </row>
    <row r="194" spans="1:15" s="119" customFormat="1" ht="13.8" customHeight="1">
      <c r="A194" s="162"/>
      <c r="B194" s="200">
        <v>180</v>
      </c>
      <c r="C194" s="201">
        <f ca="1">NORMINV(RAND(),Parametros!$F$7,(Parametros!$G$7-Parametros!$E$7)/3.29)</f>
        <v>0.49658655646036931</v>
      </c>
      <c r="D194" s="201">
        <f ca="1">NORMINV(RAND(),Parametros!$F$8,(Parametros!$G$8-Parametros!$E$8)/3.29)</f>
        <v>1.7605319512408515</v>
      </c>
      <c r="E194" s="201">
        <f ca="1">NORMINV(RAND(),Parametros!$F$9,(Parametros!$G$9-Parametros!$E$9)/3.29)</f>
        <v>0.80347975928299498</v>
      </c>
      <c r="F194" s="201">
        <f ca="1">NORMINV(RAND(),Parametros!$F$10,(Parametros!$G$10-Parametros!$E$10)/3.29)</f>
        <v>1.3065430865773147</v>
      </c>
      <c r="G194" s="201">
        <f ca="1">NORMINV(RAND(),Parametros!$F$11,(Parametros!$G$11-Parametros!$E$11)/3.29)</f>
        <v>0.98482070841570746</v>
      </c>
      <c r="H194" s="201">
        <v>1</v>
      </c>
      <c r="I194" s="201">
        <f ca="1">Resumen!$E$78*C194</f>
        <v>130.60226434907713</v>
      </c>
      <c r="J194" s="201">
        <f ca="1">Resumen!$E$79*D194</f>
        <v>0</v>
      </c>
      <c r="K194" s="201">
        <f ca="1">Resumen!$E$80*E194</f>
        <v>0</v>
      </c>
      <c r="L194" s="201">
        <f ca="1">Resumen!$E$81*F194</f>
        <v>0</v>
      </c>
      <c r="M194" s="201">
        <f ca="1">Resumen!$E$82*G194</f>
        <v>0</v>
      </c>
      <c r="N194" s="201">
        <f>Resumen!$E$83*H194</f>
        <v>1237</v>
      </c>
      <c r="O194" s="201">
        <f t="shared" ca="1" si="2"/>
        <v>1367.6022643490771</v>
      </c>
    </row>
    <row r="195" spans="1:15" s="119" customFormat="1" ht="13.8" customHeight="1">
      <c r="A195" s="162"/>
      <c r="B195" s="200">
        <v>181</v>
      </c>
      <c r="C195" s="201">
        <f ca="1">NORMINV(RAND(),Parametros!$F$7,(Parametros!$G$7-Parametros!$E$7)/3.29)</f>
        <v>4.1107105917544509</v>
      </c>
      <c r="D195" s="201">
        <f ca="1">NORMINV(RAND(),Parametros!$F$8,(Parametros!$G$8-Parametros!$E$8)/3.29)</f>
        <v>1.4383897515464401</v>
      </c>
      <c r="E195" s="201">
        <f ca="1">NORMINV(RAND(),Parametros!$F$9,(Parametros!$G$9-Parametros!$E$9)/3.29)</f>
        <v>0.86722069741108465</v>
      </c>
      <c r="F195" s="201">
        <f ca="1">NORMINV(RAND(),Parametros!$F$10,(Parametros!$G$10-Parametros!$E$10)/3.29)</f>
        <v>1.0832900706993587</v>
      </c>
      <c r="G195" s="201">
        <f ca="1">NORMINV(RAND(),Parametros!$F$11,(Parametros!$G$11-Parametros!$E$11)/3.29)</f>
        <v>1.0227371588548426</v>
      </c>
      <c r="H195" s="201">
        <v>1</v>
      </c>
      <c r="I195" s="201">
        <f ca="1">Resumen!$E$78*C195</f>
        <v>1081.1168856314205</v>
      </c>
      <c r="J195" s="201">
        <f ca="1">Resumen!$E$79*D195</f>
        <v>0</v>
      </c>
      <c r="K195" s="201">
        <f ca="1">Resumen!$E$80*E195</f>
        <v>0</v>
      </c>
      <c r="L195" s="201">
        <f ca="1">Resumen!$E$81*F195</f>
        <v>0</v>
      </c>
      <c r="M195" s="201">
        <f ca="1">Resumen!$E$82*G195</f>
        <v>0</v>
      </c>
      <c r="N195" s="201">
        <f>Resumen!$E$83*H195</f>
        <v>1237</v>
      </c>
      <c r="O195" s="201">
        <f t="shared" ca="1" si="2"/>
        <v>2318.1168856314207</v>
      </c>
    </row>
    <row r="196" spans="1:15" s="119" customFormat="1" ht="13.8" customHeight="1">
      <c r="A196" s="162"/>
      <c r="B196" s="200">
        <v>182</v>
      </c>
      <c r="C196" s="201">
        <f ca="1">NORMINV(RAND(),Parametros!$F$7,(Parametros!$G$7-Parametros!$E$7)/3.29)</f>
        <v>1.4383881050707465</v>
      </c>
      <c r="D196" s="201">
        <f ca="1">NORMINV(RAND(),Parametros!$F$8,(Parametros!$G$8-Parametros!$E$8)/3.29)</f>
        <v>1.6273215972957082</v>
      </c>
      <c r="E196" s="201">
        <f ca="1">NORMINV(RAND(),Parametros!$F$9,(Parametros!$G$9-Parametros!$E$9)/3.29)</f>
        <v>0.85049135473793747</v>
      </c>
      <c r="F196" s="201">
        <f ca="1">NORMINV(RAND(),Parametros!$F$10,(Parametros!$G$10-Parametros!$E$10)/3.29)</f>
        <v>0.85824965131264586</v>
      </c>
      <c r="G196" s="201">
        <f ca="1">NORMINV(RAND(),Parametros!$F$11,(Parametros!$G$11-Parametros!$E$11)/3.29)</f>
        <v>0.9944551175121511</v>
      </c>
      <c r="H196" s="201">
        <v>1</v>
      </c>
      <c r="I196" s="201">
        <f ca="1">Resumen!$E$78*C196</f>
        <v>378.29607163360635</v>
      </c>
      <c r="J196" s="201">
        <f ca="1">Resumen!$E$79*D196</f>
        <v>0</v>
      </c>
      <c r="K196" s="201">
        <f ca="1">Resumen!$E$80*E196</f>
        <v>0</v>
      </c>
      <c r="L196" s="201">
        <f ca="1">Resumen!$E$81*F196</f>
        <v>0</v>
      </c>
      <c r="M196" s="201">
        <f ca="1">Resumen!$E$82*G196</f>
        <v>0</v>
      </c>
      <c r="N196" s="201">
        <f>Resumen!$E$83*H196</f>
        <v>1237</v>
      </c>
      <c r="O196" s="201">
        <f t="shared" ca="1" si="2"/>
        <v>1615.2960716336063</v>
      </c>
    </row>
    <row r="197" spans="1:15" s="119" customFormat="1" ht="13.8" customHeight="1">
      <c r="A197" s="162"/>
      <c r="B197" s="200">
        <v>183</v>
      </c>
      <c r="C197" s="201">
        <f ca="1">NORMINV(RAND(),Parametros!$F$7,(Parametros!$G$7-Parametros!$E$7)/3.29)</f>
        <v>1.5552421184390832</v>
      </c>
      <c r="D197" s="201">
        <f ca="1">NORMINV(RAND(),Parametros!$F$8,(Parametros!$G$8-Parametros!$E$8)/3.29)</f>
        <v>1.2497060193570901</v>
      </c>
      <c r="E197" s="201">
        <f ca="1">NORMINV(RAND(),Parametros!$F$9,(Parametros!$G$9-Parametros!$E$9)/3.29)</f>
        <v>1.1913952851195004</v>
      </c>
      <c r="F197" s="201">
        <f ca="1">NORMINV(RAND(),Parametros!$F$10,(Parametros!$G$10-Parametros!$E$10)/3.29)</f>
        <v>1.0152419356414497</v>
      </c>
      <c r="G197" s="201">
        <f ca="1">NORMINV(RAND(),Parametros!$F$11,(Parametros!$G$11-Parametros!$E$11)/3.29)</f>
        <v>1.0107035154521899</v>
      </c>
      <c r="H197" s="201">
        <v>1</v>
      </c>
      <c r="I197" s="201">
        <f ca="1">Resumen!$E$78*C197</f>
        <v>409.02867714947888</v>
      </c>
      <c r="J197" s="201">
        <f ca="1">Resumen!$E$79*D197</f>
        <v>0</v>
      </c>
      <c r="K197" s="201">
        <f ca="1">Resumen!$E$80*E197</f>
        <v>0</v>
      </c>
      <c r="L197" s="201">
        <f ca="1">Resumen!$E$81*F197</f>
        <v>0</v>
      </c>
      <c r="M197" s="201">
        <f ca="1">Resumen!$E$82*G197</f>
        <v>0</v>
      </c>
      <c r="N197" s="201">
        <f>Resumen!$E$83*H197</f>
        <v>1237</v>
      </c>
      <c r="O197" s="201">
        <f t="shared" ca="1" si="2"/>
        <v>1646.0286771494789</v>
      </c>
    </row>
    <row r="198" spans="1:15" s="119" customFormat="1" ht="13.8" customHeight="1">
      <c r="A198" s="162"/>
      <c r="B198" s="200">
        <v>184</v>
      </c>
      <c r="C198" s="201">
        <f ca="1">NORMINV(RAND(),Parametros!$F$7,(Parametros!$G$7-Parametros!$E$7)/3.29)</f>
        <v>1.7350221327608406</v>
      </c>
      <c r="D198" s="201">
        <f ca="1">NORMINV(RAND(),Parametros!$F$8,(Parametros!$G$8-Parametros!$E$8)/3.29)</f>
        <v>0.49450763426693445</v>
      </c>
      <c r="E198" s="201">
        <f ca="1">NORMINV(RAND(),Parametros!$F$9,(Parametros!$G$9-Parametros!$E$9)/3.29)</f>
        <v>0.72345145662272481</v>
      </c>
      <c r="F198" s="201">
        <f ca="1">NORMINV(RAND(),Parametros!$F$10,(Parametros!$G$10-Parametros!$E$10)/3.29)</f>
        <v>1.1603711809447024</v>
      </c>
      <c r="G198" s="201">
        <f ca="1">NORMINV(RAND(),Parametros!$F$11,(Parametros!$G$11-Parametros!$E$11)/3.29)</f>
        <v>1.0374532936333187</v>
      </c>
      <c r="H198" s="201">
        <v>1</v>
      </c>
      <c r="I198" s="201">
        <f ca="1">Resumen!$E$78*C198</f>
        <v>456.31082091610108</v>
      </c>
      <c r="J198" s="201">
        <f ca="1">Resumen!$E$79*D198</f>
        <v>0</v>
      </c>
      <c r="K198" s="201">
        <f ca="1">Resumen!$E$80*E198</f>
        <v>0</v>
      </c>
      <c r="L198" s="201">
        <f ca="1">Resumen!$E$81*F198</f>
        <v>0</v>
      </c>
      <c r="M198" s="201">
        <f ca="1">Resumen!$E$82*G198</f>
        <v>0</v>
      </c>
      <c r="N198" s="201">
        <f>Resumen!$E$83*H198</f>
        <v>1237</v>
      </c>
      <c r="O198" s="201">
        <f t="shared" ca="1" si="2"/>
        <v>1693.310820916101</v>
      </c>
    </row>
    <row r="199" spans="1:15" s="119" customFormat="1" ht="13.8" customHeight="1">
      <c r="A199" s="162"/>
      <c r="B199" s="200">
        <v>185</v>
      </c>
      <c r="C199" s="201">
        <f ca="1">NORMINV(RAND(),Parametros!$F$7,(Parametros!$G$7-Parametros!$E$7)/3.29)</f>
        <v>1.0465422568181912</v>
      </c>
      <c r="D199" s="201">
        <f ca="1">NORMINV(RAND(),Parametros!$F$8,(Parametros!$G$8-Parametros!$E$8)/3.29)</f>
        <v>0.52924748819877865</v>
      </c>
      <c r="E199" s="201">
        <f ca="1">NORMINV(RAND(),Parametros!$F$9,(Parametros!$G$9-Parametros!$E$9)/3.29)</f>
        <v>1.0899377024289918</v>
      </c>
      <c r="F199" s="201">
        <f ca="1">NORMINV(RAND(),Parametros!$F$10,(Parametros!$G$10-Parametros!$E$10)/3.29)</f>
        <v>1.0608572215596659</v>
      </c>
      <c r="G199" s="201">
        <f ca="1">NORMINV(RAND(),Parametros!$F$11,(Parametros!$G$11-Parametros!$E$11)/3.29)</f>
        <v>1.0374069934650489</v>
      </c>
      <c r="H199" s="201">
        <v>1</v>
      </c>
      <c r="I199" s="201">
        <f ca="1">Resumen!$E$78*C199</f>
        <v>275.24061354318428</v>
      </c>
      <c r="J199" s="201">
        <f ca="1">Resumen!$E$79*D199</f>
        <v>0</v>
      </c>
      <c r="K199" s="201">
        <f ca="1">Resumen!$E$80*E199</f>
        <v>0</v>
      </c>
      <c r="L199" s="201">
        <f ca="1">Resumen!$E$81*F199</f>
        <v>0</v>
      </c>
      <c r="M199" s="201">
        <f ca="1">Resumen!$E$82*G199</f>
        <v>0</v>
      </c>
      <c r="N199" s="201">
        <f>Resumen!$E$83*H199</f>
        <v>1237</v>
      </c>
      <c r="O199" s="201">
        <f t="shared" ca="1" si="2"/>
        <v>1512.2406135431843</v>
      </c>
    </row>
    <row r="200" spans="1:15" s="119" customFormat="1" ht="13.8" customHeight="1">
      <c r="A200" s="162"/>
      <c r="B200" s="200">
        <v>186</v>
      </c>
      <c r="C200" s="201">
        <f ca="1">NORMINV(RAND(),Parametros!$F$7,(Parametros!$G$7-Parametros!$E$7)/3.29)</f>
        <v>2.7211365086556527</v>
      </c>
      <c r="D200" s="201">
        <f ca="1">NORMINV(RAND(),Parametros!$F$8,(Parametros!$G$8-Parametros!$E$8)/3.29)</f>
        <v>1.8516461961355786</v>
      </c>
      <c r="E200" s="201">
        <f ca="1">NORMINV(RAND(),Parametros!$F$9,(Parametros!$G$9-Parametros!$E$9)/3.29)</f>
        <v>0.52850676112351036</v>
      </c>
      <c r="F200" s="201">
        <f ca="1">NORMINV(RAND(),Parametros!$F$10,(Parametros!$G$10-Parametros!$E$10)/3.29)</f>
        <v>1.1242240857521719</v>
      </c>
      <c r="G200" s="201">
        <f ca="1">NORMINV(RAND(),Parametros!$F$11,(Parametros!$G$11-Parametros!$E$11)/3.29)</f>
        <v>1.0121908624952882</v>
      </c>
      <c r="H200" s="201">
        <v>1</v>
      </c>
      <c r="I200" s="201">
        <f ca="1">Resumen!$E$78*C200</f>
        <v>715.65890177643666</v>
      </c>
      <c r="J200" s="201">
        <f ca="1">Resumen!$E$79*D200</f>
        <v>0</v>
      </c>
      <c r="K200" s="201">
        <f ca="1">Resumen!$E$80*E200</f>
        <v>0</v>
      </c>
      <c r="L200" s="201">
        <f ca="1">Resumen!$E$81*F200</f>
        <v>0</v>
      </c>
      <c r="M200" s="201">
        <f ca="1">Resumen!$E$82*G200</f>
        <v>0</v>
      </c>
      <c r="N200" s="201">
        <f>Resumen!$E$83*H200</f>
        <v>1237</v>
      </c>
      <c r="O200" s="201">
        <f t="shared" ca="1" si="2"/>
        <v>1952.6589017764368</v>
      </c>
    </row>
    <row r="201" spans="1:15" s="119" customFormat="1" ht="13.8" customHeight="1">
      <c r="A201" s="162"/>
      <c r="B201" s="200">
        <v>187</v>
      </c>
      <c r="C201" s="201">
        <f ca="1">NORMINV(RAND(),Parametros!$F$7,(Parametros!$G$7-Parametros!$E$7)/3.29)</f>
        <v>2.6691247223246473</v>
      </c>
      <c r="D201" s="201">
        <f ca="1">NORMINV(RAND(),Parametros!$F$8,(Parametros!$G$8-Parametros!$E$8)/3.29)</f>
        <v>1.7936740527677837</v>
      </c>
      <c r="E201" s="201">
        <f ca="1">NORMINV(RAND(),Parametros!$F$9,(Parametros!$G$9-Parametros!$E$9)/3.29)</f>
        <v>1.2715678410920834</v>
      </c>
      <c r="F201" s="201">
        <f ca="1">NORMINV(RAND(),Parametros!$F$10,(Parametros!$G$10-Parametros!$E$10)/3.29)</f>
        <v>0.93961193838766555</v>
      </c>
      <c r="G201" s="201">
        <f ca="1">NORMINV(RAND(),Parametros!$F$11,(Parametros!$G$11-Parametros!$E$11)/3.29)</f>
        <v>0.99737810831772866</v>
      </c>
      <c r="H201" s="201">
        <v>1</v>
      </c>
      <c r="I201" s="201">
        <f ca="1">Resumen!$E$78*C201</f>
        <v>701.97980197138224</v>
      </c>
      <c r="J201" s="201">
        <f ca="1">Resumen!$E$79*D201</f>
        <v>0</v>
      </c>
      <c r="K201" s="201">
        <f ca="1">Resumen!$E$80*E201</f>
        <v>0</v>
      </c>
      <c r="L201" s="201">
        <f ca="1">Resumen!$E$81*F201</f>
        <v>0</v>
      </c>
      <c r="M201" s="201">
        <f ca="1">Resumen!$E$82*G201</f>
        <v>0</v>
      </c>
      <c r="N201" s="201">
        <f>Resumen!$E$83*H201</f>
        <v>1237</v>
      </c>
      <c r="O201" s="201">
        <f t="shared" ca="1" si="2"/>
        <v>1938.9798019713821</v>
      </c>
    </row>
    <row r="202" spans="1:15" s="119" customFormat="1" ht="13.8" customHeight="1">
      <c r="A202" s="162"/>
      <c r="B202" s="200">
        <v>188</v>
      </c>
      <c r="C202" s="201">
        <f ca="1">NORMINV(RAND(),Parametros!$F$7,(Parametros!$G$7-Parametros!$E$7)/3.29)</f>
        <v>2.7828422688865508</v>
      </c>
      <c r="D202" s="201">
        <f ca="1">NORMINV(RAND(),Parametros!$F$8,(Parametros!$G$8-Parametros!$E$8)/3.29)</f>
        <v>1.9797572789326803</v>
      </c>
      <c r="E202" s="201">
        <f ca="1">NORMINV(RAND(),Parametros!$F$9,(Parametros!$G$9-Parametros!$E$9)/3.29)</f>
        <v>1.1701677984105443</v>
      </c>
      <c r="F202" s="201">
        <f ca="1">NORMINV(RAND(),Parametros!$F$10,(Parametros!$G$10-Parametros!$E$10)/3.29)</f>
        <v>1.2977138145208351</v>
      </c>
      <c r="G202" s="201">
        <f ca="1">NORMINV(RAND(),Parametros!$F$11,(Parametros!$G$11-Parametros!$E$11)/3.29)</f>
        <v>0.96372791538533764</v>
      </c>
      <c r="H202" s="201">
        <v>1</v>
      </c>
      <c r="I202" s="201">
        <f ca="1">Resumen!$E$78*C202</f>
        <v>731.88751671716284</v>
      </c>
      <c r="J202" s="201">
        <f ca="1">Resumen!$E$79*D202</f>
        <v>0</v>
      </c>
      <c r="K202" s="201">
        <f ca="1">Resumen!$E$80*E202</f>
        <v>0</v>
      </c>
      <c r="L202" s="201">
        <f ca="1">Resumen!$E$81*F202</f>
        <v>0</v>
      </c>
      <c r="M202" s="201">
        <f ca="1">Resumen!$E$82*G202</f>
        <v>0</v>
      </c>
      <c r="N202" s="201">
        <f>Resumen!$E$83*H202</f>
        <v>1237</v>
      </c>
      <c r="O202" s="201">
        <f t="shared" ca="1" si="2"/>
        <v>1968.8875167171627</v>
      </c>
    </row>
    <row r="203" spans="1:15" s="119" customFormat="1" ht="13.8" customHeight="1">
      <c r="A203" s="162"/>
      <c r="B203" s="200">
        <v>189</v>
      </c>
      <c r="C203" s="201">
        <f ca="1">NORMINV(RAND(),Parametros!$F$7,(Parametros!$G$7-Parametros!$E$7)/3.29)</f>
        <v>1.5822415860353738</v>
      </c>
      <c r="D203" s="201">
        <f ca="1">NORMINV(RAND(),Parametros!$F$8,(Parametros!$G$8-Parametros!$E$8)/3.29)</f>
        <v>1.0452239353199824</v>
      </c>
      <c r="E203" s="201">
        <f ca="1">NORMINV(RAND(),Parametros!$F$9,(Parametros!$G$9-Parametros!$E$9)/3.29)</f>
        <v>1.1768504843801564</v>
      </c>
      <c r="F203" s="201">
        <f ca="1">NORMINV(RAND(),Parametros!$F$10,(Parametros!$G$10-Parametros!$E$10)/3.29)</f>
        <v>0.81828389166586435</v>
      </c>
      <c r="G203" s="201">
        <f ca="1">NORMINV(RAND(),Parametros!$F$11,(Parametros!$G$11-Parametros!$E$11)/3.29)</f>
        <v>0.96727292339409465</v>
      </c>
      <c r="H203" s="201">
        <v>1</v>
      </c>
      <c r="I203" s="201">
        <f ca="1">Resumen!$E$78*C203</f>
        <v>416.12953712730331</v>
      </c>
      <c r="J203" s="201">
        <f ca="1">Resumen!$E$79*D203</f>
        <v>0</v>
      </c>
      <c r="K203" s="201">
        <f ca="1">Resumen!$E$80*E203</f>
        <v>0</v>
      </c>
      <c r="L203" s="201">
        <f ca="1">Resumen!$E$81*F203</f>
        <v>0</v>
      </c>
      <c r="M203" s="201">
        <f ca="1">Resumen!$E$82*G203</f>
        <v>0</v>
      </c>
      <c r="N203" s="201">
        <f>Resumen!$E$83*H203</f>
        <v>1237</v>
      </c>
      <c r="O203" s="201">
        <f t="shared" ca="1" si="2"/>
        <v>1653.1295371273034</v>
      </c>
    </row>
    <row r="204" spans="1:15" s="119" customFormat="1" ht="13.8" customHeight="1">
      <c r="A204" s="162"/>
      <c r="B204" s="200">
        <v>190</v>
      </c>
      <c r="C204" s="201">
        <f ca="1">NORMINV(RAND(),Parametros!$F$7,(Parametros!$G$7-Parametros!$E$7)/3.29)</f>
        <v>1.9767562063280768</v>
      </c>
      <c r="D204" s="201">
        <f ca="1">NORMINV(RAND(),Parametros!$F$8,(Parametros!$G$8-Parametros!$E$8)/3.29)</f>
        <v>0.82205432385411026</v>
      </c>
      <c r="E204" s="201">
        <f ca="1">NORMINV(RAND(),Parametros!$F$9,(Parametros!$G$9-Parametros!$E$9)/3.29)</f>
        <v>1.1355407689759005</v>
      </c>
      <c r="F204" s="201">
        <f ca="1">NORMINV(RAND(),Parametros!$F$10,(Parametros!$G$10-Parametros!$E$10)/3.29)</f>
        <v>1.041710350102717</v>
      </c>
      <c r="G204" s="201">
        <f ca="1">NORMINV(RAND(),Parametros!$F$11,(Parametros!$G$11-Parametros!$E$11)/3.29)</f>
        <v>0.97990976296383481</v>
      </c>
      <c r="H204" s="201">
        <v>1</v>
      </c>
      <c r="I204" s="201">
        <f ca="1">Resumen!$E$78*C204</f>
        <v>519.88688226428417</v>
      </c>
      <c r="J204" s="201">
        <f ca="1">Resumen!$E$79*D204</f>
        <v>0</v>
      </c>
      <c r="K204" s="201">
        <f ca="1">Resumen!$E$80*E204</f>
        <v>0</v>
      </c>
      <c r="L204" s="201">
        <f ca="1">Resumen!$E$81*F204</f>
        <v>0</v>
      </c>
      <c r="M204" s="201">
        <f ca="1">Resumen!$E$82*G204</f>
        <v>0</v>
      </c>
      <c r="N204" s="201">
        <f>Resumen!$E$83*H204</f>
        <v>1237</v>
      </c>
      <c r="O204" s="201">
        <f t="shared" ca="1" si="2"/>
        <v>1756.8868822642842</v>
      </c>
    </row>
    <row r="205" spans="1:15" s="119" customFormat="1" ht="13.8" customHeight="1">
      <c r="A205" s="162"/>
      <c r="B205" s="200">
        <v>191</v>
      </c>
      <c r="C205" s="201">
        <f ca="1">NORMINV(RAND(),Parametros!$F$7,(Parametros!$G$7-Parametros!$E$7)/3.29)</f>
        <v>0.480687708058398</v>
      </c>
      <c r="D205" s="201">
        <f ca="1">NORMINV(RAND(),Parametros!$F$8,(Parametros!$G$8-Parametros!$E$8)/3.29)</f>
        <v>0.9879977465692289</v>
      </c>
      <c r="E205" s="201">
        <f ca="1">NORMINV(RAND(),Parametros!$F$9,(Parametros!$G$9-Parametros!$E$9)/3.29)</f>
        <v>1.3266582460173746</v>
      </c>
      <c r="F205" s="201">
        <f ca="1">NORMINV(RAND(),Parametros!$F$10,(Parametros!$G$10-Parametros!$E$10)/3.29)</f>
        <v>1.0886788585611202</v>
      </c>
      <c r="G205" s="201">
        <f ca="1">NORMINV(RAND(),Parametros!$F$11,(Parametros!$G$11-Parametros!$E$11)/3.29)</f>
        <v>1.0325143540216863</v>
      </c>
      <c r="H205" s="201">
        <v>1</v>
      </c>
      <c r="I205" s="201">
        <f ca="1">Resumen!$E$78*C205</f>
        <v>126.42086721935867</v>
      </c>
      <c r="J205" s="201">
        <f ca="1">Resumen!$E$79*D205</f>
        <v>0</v>
      </c>
      <c r="K205" s="201">
        <f ca="1">Resumen!$E$80*E205</f>
        <v>0</v>
      </c>
      <c r="L205" s="201">
        <f ca="1">Resumen!$E$81*F205</f>
        <v>0</v>
      </c>
      <c r="M205" s="201">
        <f ca="1">Resumen!$E$82*G205</f>
        <v>0</v>
      </c>
      <c r="N205" s="201">
        <f>Resumen!$E$83*H205</f>
        <v>1237</v>
      </c>
      <c r="O205" s="201">
        <f t="shared" ca="1" si="2"/>
        <v>1363.4208672193586</v>
      </c>
    </row>
    <row r="206" spans="1:15" s="119" customFormat="1" ht="13.8" customHeight="1">
      <c r="A206" s="162"/>
      <c r="B206" s="200">
        <v>192</v>
      </c>
      <c r="C206" s="201">
        <f ca="1">NORMINV(RAND(),Parametros!$F$7,(Parametros!$G$7-Parametros!$E$7)/3.29)</f>
        <v>6.1686839614361464</v>
      </c>
      <c r="D206" s="201">
        <f ca="1">NORMINV(RAND(),Parametros!$F$8,(Parametros!$G$8-Parametros!$E$8)/3.29)</f>
        <v>0.83947466623846401</v>
      </c>
      <c r="E206" s="201">
        <f ca="1">NORMINV(RAND(),Parametros!$F$9,(Parametros!$G$9-Parametros!$E$9)/3.29)</f>
        <v>1.1430000951639545</v>
      </c>
      <c r="F206" s="201">
        <f ca="1">NORMINV(RAND(),Parametros!$F$10,(Parametros!$G$10-Parametros!$E$10)/3.29)</f>
        <v>0.92490640485225206</v>
      </c>
      <c r="G206" s="201">
        <f ca="1">NORMINV(RAND(),Parametros!$F$11,(Parametros!$G$11-Parametros!$E$11)/3.29)</f>
        <v>1.000193924220721</v>
      </c>
      <c r="H206" s="201">
        <v>1</v>
      </c>
      <c r="I206" s="201">
        <f ca="1">Resumen!$E$78*C206</f>
        <v>1622.3638818577065</v>
      </c>
      <c r="J206" s="201">
        <f ca="1">Resumen!$E$79*D206</f>
        <v>0</v>
      </c>
      <c r="K206" s="201">
        <f ca="1">Resumen!$E$80*E206</f>
        <v>0</v>
      </c>
      <c r="L206" s="201">
        <f ca="1">Resumen!$E$81*F206</f>
        <v>0</v>
      </c>
      <c r="M206" s="201">
        <f ca="1">Resumen!$E$82*G206</f>
        <v>0</v>
      </c>
      <c r="N206" s="201">
        <f>Resumen!$E$83*H206</f>
        <v>1237</v>
      </c>
      <c r="O206" s="201">
        <f t="shared" ca="1" si="2"/>
        <v>2859.3638818577065</v>
      </c>
    </row>
    <row r="207" spans="1:15" s="119" customFormat="1" ht="13.8" customHeight="1">
      <c r="A207" s="162"/>
      <c r="B207" s="200">
        <v>193</v>
      </c>
      <c r="C207" s="201">
        <f ca="1">NORMINV(RAND(),Parametros!$F$7,(Parametros!$G$7-Parametros!$E$7)/3.29)</f>
        <v>1.4969433190614951</v>
      </c>
      <c r="D207" s="201">
        <f ca="1">NORMINV(RAND(),Parametros!$F$8,(Parametros!$G$8-Parametros!$E$8)/3.29)</f>
        <v>1.9249191462740038</v>
      </c>
      <c r="E207" s="201">
        <f ca="1">NORMINV(RAND(),Parametros!$F$9,(Parametros!$G$9-Parametros!$E$9)/3.29)</f>
        <v>0.93500850361610521</v>
      </c>
      <c r="F207" s="201">
        <f ca="1">NORMINV(RAND(),Parametros!$F$10,(Parametros!$G$10-Parametros!$E$10)/3.29)</f>
        <v>1.0058165652595072</v>
      </c>
      <c r="G207" s="201">
        <f ca="1">NORMINV(RAND(),Parametros!$F$11,(Parametros!$G$11-Parametros!$E$11)/3.29)</f>
        <v>0.94980529292747351</v>
      </c>
      <c r="H207" s="201">
        <v>1</v>
      </c>
      <c r="I207" s="201">
        <f ca="1">Resumen!$E$78*C207</f>
        <v>393.69609291317323</v>
      </c>
      <c r="J207" s="201">
        <f ca="1">Resumen!$E$79*D207</f>
        <v>0</v>
      </c>
      <c r="K207" s="201">
        <f ca="1">Resumen!$E$80*E207</f>
        <v>0</v>
      </c>
      <c r="L207" s="201">
        <f ca="1">Resumen!$E$81*F207</f>
        <v>0</v>
      </c>
      <c r="M207" s="201">
        <f ca="1">Resumen!$E$82*G207</f>
        <v>0</v>
      </c>
      <c r="N207" s="201">
        <f>Resumen!$E$83*H207</f>
        <v>1237</v>
      </c>
      <c r="O207" s="201">
        <f t="shared" ref="O207:O270" ca="1" si="3">SUM(I207:N207)</f>
        <v>1630.6960929131733</v>
      </c>
    </row>
    <row r="208" spans="1:15" s="119" customFormat="1" ht="13.8" customHeight="1">
      <c r="A208" s="162"/>
      <c r="B208" s="200">
        <v>194</v>
      </c>
      <c r="C208" s="201">
        <f ca="1">NORMINV(RAND(),Parametros!$F$7,(Parametros!$G$7-Parametros!$E$7)/3.29)</f>
        <v>0.25879984052714811</v>
      </c>
      <c r="D208" s="201">
        <f ca="1">NORMINV(RAND(),Parametros!$F$8,(Parametros!$G$8-Parametros!$E$8)/3.29)</f>
        <v>0.50020827907182763</v>
      </c>
      <c r="E208" s="201">
        <f ca="1">NORMINV(RAND(),Parametros!$F$9,(Parametros!$G$9-Parametros!$E$9)/3.29)</f>
        <v>1.4066824415166013</v>
      </c>
      <c r="F208" s="201">
        <f ca="1">NORMINV(RAND(),Parametros!$F$10,(Parametros!$G$10-Parametros!$E$10)/3.29)</f>
        <v>0.94610126744367973</v>
      </c>
      <c r="G208" s="201">
        <f ca="1">NORMINV(RAND(),Parametros!$F$11,(Parametros!$G$11-Parametros!$E$11)/3.29)</f>
        <v>1.0238183798096889</v>
      </c>
      <c r="H208" s="201">
        <v>1</v>
      </c>
      <c r="I208" s="201">
        <f ca="1">Resumen!$E$78*C208</f>
        <v>68.064358058639954</v>
      </c>
      <c r="J208" s="201">
        <f ca="1">Resumen!$E$79*D208</f>
        <v>0</v>
      </c>
      <c r="K208" s="201">
        <f ca="1">Resumen!$E$80*E208</f>
        <v>0</v>
      </c>
      <c r="L208" s="201">
        <f ca="1">Resumen!$E$81*F208</f>
        <v>0</v>
      </c>
      <c r="M208" s="201">
        <f ca="1">Resumen!$E$82*G208</f>
        <v>0</v>
      </c>
      <c r="N208" s="201">
        <f>Resumen!$E$83*H208</f>
        <v>1237</v>
      </c>
      <c r="O208" s="201">
        <f t="shared" ca="1" si="3"/>
        <v>1305.06435805864</v>
      </c>
    </row>
    <row r="209" spans="1:15" s="119" customFormat="1" ht="13.8" customHeight="1">
      <c r="A209" s="162"/>
      <c r="B209" s="200">
        <v>195</v>
      </c>
      <c r="C209" s="201">
        <f ca="1">NORMINV(RAND(),Parametros!$F$7,(Parametros!$G$7-Parametros!$E$7)/3.29)</f>
        <v>-0.74237317578688611</v>
      </c>
      <c r="D209" s="201">
        <f ca="1">NORMINV(RAND(),Parametros!$F$8,(Parametros!$G$8-Parametros!$E$8)/3.29)</f>
        <v>0.81131687689135401</v>
      </c>
      <c r="E209" s="201">
        <f ca="1">NORMINV(RAND(),Parametros!$F$9,(Parametros!$G$9-Parametros!$E$9)/3.29)</f>
        <v>0.79696286223974755</v>
      </c>
      <c r="F209" s="201">
        <f ca="1">NORMINV(RAND(),Parametros!$F$10,(Parametros!$G$10-Parametros!$E$10)/3.29)</f>
        <v>1.1000831268876552</v>
      </c>
      <c r="G209" s="201">
        <f ca="1">NORMINV(RAND(),Parametros!$F$11,(Parametros!$G$11-Parametros!$E$11)/3.29)</f>
        <v>1.0406256744393194</v>
      </c>
      <c r="H209" s="201">
        <v>1</v>
      </c>
      <c r="I209" s="201">
        <f ca="1">Resumen!$E$78*C209</f>
        <v>-195.24414523195105</v>
      </c>
      <c r="J209" s="201">
        <f ca="1">Resumen!$E$79*D209</f>
        <v>0</v>
      </c>
      <c r="K209" s="201">
        <f ca="1">Resumen!$E$80*E209</f>
        <v>0</v>
      </c>
      <c r="L209" s="201">
        <f ca="1">Resumen!$E$81*F209</f>
        <v>0</v>
      </c>
      <c r="M209" s="201">
        <f ca="1">Resumen!$E$82*G209</f>
        <v>0</v>
      </c>
      <c r="N209" s="201">
        <f>Resumen!$E$83*H209</f>
        <v>1237</v>
      </c>
      <c r="O209" s="201">
        <f t="shared" ca="1" si="3"/>
        <v>1041.7558547680489</v>
      </c>
    </row>
    <row r="210" spans="1:15" s="119" customFormat="1" ht="13.8" customHeight="1">
      <c r="A210" s="162"/>
      <c r="B210" s="200">
        <v>196</v>
      </c>
      <c r="C210" s="201">
        <f ca="1">NORMINV(RAND(),Parametros!$F$7,(Parametros!$G$7-Parametros!$E$7)/3.29)</f>
        <v>2.5539295159312378</v>
      </c>
      <c r="D210" s="201">
        <f ca="1">NORMINV(RAND(),Parametros!$F$8,(Parametros!$G$8-Parametros!$E$8)/3.29)</f>
        <v>0.38591892354329849</v>
      </c>
      <c r="E210" s="201">
        <f ca="1">NORMINV(RAND(),Parametros!$F$9,(Parametros!$G$9-Parametros!$E$9)/3.29)</f>
        <v>0.97096425965904853</v>
      </c>
      <c r="F210" s="201">
        <f ca="1">NORMINV(RAND(),Parametros!$F$10,(Parametros!$G$10-Parametros!$E$10)/3.29)</f>
        <v>1.0659552713303544</v>
      </c>
      <c r="G210" s="201">
        <f ca="1">NORMINV(RAND(),Parametros!$F$11,(Parametros!$G$11-Parametros!$E$11)/3.29)</f>
        <v>0.97591049988759149</v>
      </c>
      <c r="H210" s="201">
        <v>1</v>
      </c>
      <c r="I210" s="201">
        <f ca="1">Resumen!$E$78*C210</f>
        <v>671.68346268991559</v>
      </c>
      <c r="J210" s="201">
        <f ca="1">Resumen!$E$79*D210</f>
        <v>0</v>
      </c>
      <c r="K210" s="201">
        <f ca="1">Resumen!$E$80*E210</f>
        <v>0</v>
      </c>
      <c r="L210" s="201">
        <f ca="1">Resumen!$E$81*F210</f>
        <v>0</v>
      </c>
      <c r="M210" s="201">
        <f ca="1">Resumen!$E$82*G210</f>
        <v>0</v>
      </c>
      <c r="N210" s="201">
        <f>Resumen!$E$83*H210</f>
        <v>1237</v>
      </c>
      <c r="O210" s="201">
        <f t="shared" ca="1" si="3"/>
        <v>1908.6834626899156</v>
      </c>
    </row>
    <row r="211" spans="1:15" s="119" customFormat="1" ht="13.8" customHeight="1">
      <c r="A211" s="162"/>
      <c r="B211" s="200">
        <v>197</v>
      </c>
      <c r="C211" s="201">
        <f ca="1">NORMINV(RAND(),Parametros!$F$7,(Parametros!$G$7-Parametros!$E$7)/3.29)</f>
        <v>3.8283282775706278</v>
      </c>
      <c r="D211" s="201">
        <f ca="1">NORMINV(RAND(),Parametros!$F$8,(Parametros!$G$8-Parametros!$E$8)/3.29)</f>
        <v>0.96660558935762397</v>
      </c>
      <c r="E211" s="201">
        <f ca="1">NORMINV(RAND(),Parametros!$F$9,(Parametros!$G$9-Parametros!$E$9)/3.29)</f>
        <v>1.0493304054948041</v>
      </c>
      <c r="F211" s="201">
        <f ca="1">NORMINV(RAND(),Parametros!$F$10,(Parametros!$G$10-Parametros!$E$10)/3.29)</f>
        <v>1.4183029120161799</v>
      </c>
      <c r="G211" s="201">
        <f ca="1">NORMINV(RAND(),Parametros!$F$11,(Parametros!$G$11-Parametros!$E$11)/3.29)</f>
        <v>1.0005440052756154</v>
      </c>
      <c r="H211" s="201">
        <v>1</v>
      </c>
      <c r="I211" s="201">
        <f ca="1">Resumen!$E$78*C211</f>
        <v>1006.8503370010751</v>
      </c>
      <c r="J211" s="201">
        <f ca="1">Resumen!$E$79*D211</f>
        <v>0</v>
      </c>
      <c r="K211" s="201">
        <f ca="1">Resumen!$E$80*E211</f>
        <v>0</v>
      </c>
      <c r="L211" s="201">
        <f ca="1">Resumen!$E$81*F211</f>
        <v>0</v>
      </c>
      <c r="M211" s="201">
        <f ca="1">Resumen!$E$82*G211</f>
        <v>0</v>
      </c>
      <c r="N211" s="201">
        <f>Resumen!$E$83*H211</f>
        <v>1237</v>
      </c>
      <c r="O211" s="201">
        <f t="shared" ca="1" si="3"/>
        <v>2243.8503370010749</v>
      </c>
    </row>
    <row r="212" spans="1:15" s="119" customFormat="1" ht="13.8" customHeight="1">
      <c r="A212" s="162"/>
      <c r="B212" s="200">
        <v>198</v>
      </c>
      <c r="C212" s="201">
        <f ca="1">NORMINV(RAND(),Parametros!$F$7,(Parametros!$G$7-Parametros!$E$7)/3.29)</f>
        <v>0.61896801696829074</v>
      </c>
      <c r="D212" s="201">
        <f ca="1">NORMINV(RAND(),Parametros!$F$8,(Parametros!$G$8-Parametros!$E$8)/3.29)</f>
        <v>1.0559129601352608</v>
      </c>
      <c r="E212" s="201">
        <f ca="1">NORMINV(RAND(),Parametros!$F$9,(Parametros!$G$9-Parametros!$E$9)/3.29)</f>
        <v>0.62158134793705022</v>
      </c>
      <c r="F212" s="201">
        <f ca="1">NORMINV(RAND(),Parametros!$F$10,(Parametros!$G$10-Parametros!$E$10)/3.29)</f>
        <v>1.3531853137745091</v>
      </c>
      <c r="G212" s="201">
        <f ca="1">NORMINV(RAND(),Parametros!$F$11,(Parametros!$G$11-Parametros!$E$11)/3.29)</f>
        <v>0.97810426735854561</v>
      </c>
      <c r="H212" s="201">
        <v>1</v>
      </c>
      <c r="I212" s="201">
        <f ca="1">Resumen!$E$78*C212</f>
        <v>162.78858846266047</v>
      </c>
      <c r="J212" s="201">
        <f ca="1">Resumen!$E$79*D212</f>
        <v>0</v>
      </c>
      <c r="K212" s="201">
        <f ca="1">Resumen!$E$80*E212</f>
        <v>0</v>
      </c>
      <c r="L212" s="201">
        <f ca="1">Resumen!$E$81*F212</f>
        <v>0</v>
      </c>
      <c r="M212" s="201">
        <f ca="1">Resumen!$E$82*G212</f>
        <v>0</v>
      </c>
      <c r="N212" s="201">
        <f>Resumen!$E$83*H212</f>
        <v>1237</v>
      </c>
      <c r="O212" s="201">
        <f t="shared" ca="1" si="3"/>
        <v>1399.7885884626605</v>
      </c>
    </row>
    <row r="213" spans="1:15" s="119" customFormat="1" ht="13.8" customHeight="1">
      <c r="A213" s="162"/>
      <c r="B213" s="200">
        <v>199</v>
      </c>
      <c r="C213" s="201">
        <f ca="1">NORMINV(RAND(),Parametros!$F$7,(Parametros!$G$7-Parametros!$E$7)/3.29)</f>
        <v>1.1992026044150885</v>
      </c>
      <c r="D213" s="201">
        <f ca="1">NORMINV(RAND(),Parametros!$F$8,(Parametros!$G$8-Parametros!$E$8)/3.29)</f>
        <v>0.63191026671409734</v>
      </c>
      <c r="E213" s="201">
        <f ca="1">NORMINV(RAND(),Parametros!$F$9,(Parametros!$G$9-Parametros!$E$9)/3.29)</f>
        <v>0.77962113585150816</v>
      </c>
      <c r="F213" s="201">
        <f ca="1">NORMINV(RAND(),Parametros!$F$10,(Parametros!$G$10-Parametros!$E$10)/3.29)</f>
        <v>1.1577019398516311</v>
      </c>
      <c r="G213" s="201">
        <f ca="1">NORMINV(RAND(),Parametros!$F$11,(Parametros!$G$11-Parametros!$E$11)/3.29)</f>
        <v>1.0607889458391526</v>
      </c>
      <c r="H213" s="201">
        <v>1</v>
      </c>
      <c r="I213" s="201">
        <f ca="1">Resumen!$E$78*C213</f>
        <v>315.39028496116828</v>
      </c>
      <c r="J213" s="201">
        <f ca="1">Resumen!$E$79*D213</f>
        <v>0</v>
      </c>
      <c r="K213" s="201">
        <f ca="1">Resumen!$E$80*E213</f>
        <v>0</v>
      </c>
      <c r="L213" s="201">
        <f ca="1">Resumen!$E$81*F213</f>
        <v>0</v>
      </c>
      <c r="M213" s="201">
        <f ca="1">Resumen!$E$82*G213</f>
        <v>0</v>
      </c>
      <c r="N213" s="201">
        <f>Resumen!$E$83*H213</f>
        <v>1237</v>
      </c>
      <c r="O213" s="201">
        <f t="shared" ca="1" si="3"/>
        <v>1552.3902849611682</v>
      </c>
    </row>
    <row r="214" spans="1:15" s="119" customFormat="1" ht="13.8" customHeight="1">
      <c r="A214" s="162"/>
      <c r="B214" s="200">
        <v>200</v>
      </c>
      <c r="C214" s="201">
        <f ca="1">NORMINV(RAND(),Parametros!$F$7,(Parametros!$G$7-Parametros!$E$7)/3.29)</f>
        <v>3.8372327895653875</v>
      </c>
      <c r="D214" s="201">
        <f ca="1">NORMINV(RAND(),Parametros!$F$8,(Parametros!$G$8-Parametros!$E$8)/3.29)</f>
        <v>0.47564761726637572</v>
      </c>
      <c r="E214" s="201">
        <f ca="1">NORMINV(RAND(),Parametros!$F$9,(Parametros!$G$9-Parametros!$E$9)/3.29)</f>
        <v>1.1200496900206411</v>
      </c>
      <c r="F214" s="201">
        <f ca="1">NORMINV(RAND(),Parametros!$F$10,(Parametros!$G$10-Parametros!$E$10)/3.29)</f>
        <v>1.0857250486718202</v>
      </c>
      <c r="G214" s="201">
        <f ca="1">NORMINV(RAND(),Parametros!$F$11,(Parametros!$G$11-Parametros!$E$11)/3.29)</f>
        <v>0.99765368127781695</v>
      </c>
      <c r="H214" s="201">
        <v>1</v>
      </c>
      <c r="I214" s="201">
        <f ca="1">Resumen!$E$78*C214</f>
        <v>1009.1922236556969</v>
      </c>
      <c r="J214" s="201">
        <f ca="1">Resumen!$E$79*D214</f>
        <v>0</v>
      </c>
      <c r="K214" s="201">
        <f ca="1">Resumen!$E$80*E214</f>
        <v>0</v>
      </c>
      <c r="L214" s="201">
        <f ca="1">Resumen!$E$81*F214</f>
        <v>0</v>
      </c>
      <c r="M214" s="201">
        <f ca="1">Resumen!$E$82*G214</f>
        <v>0</v>
      </c>
      <c r="N214" s="201">
        <f>Resumen!$E$83*H214</f>
        <v>1237</v>
      </c>
      <c r="O214" s="201">
        <f t="shared" ca="1" si="3"/>
        <v>2246.192223655697</v>
      </c>
    </row>
    <row r="215" spans="1:15" s="119" customFormat="1" ht="13.8" customHeight="1">
      <c r="A215" s="162"/>
      <c r="B215" s="200">
        <v>201</v>
      </c>
      <c r="C215" s="201">
        <f ca="1">NORMINV(RAND(),Parametros!$F$7,(Parametros!$G$7-Parametros!$E$7)/3.29)</f>
        <v>1.1990533757143456</v>
      </c>
      <c r="D215" s="201">
        <f ca="1">NORMINV(RAND(),Parametros!$F$8,(Parametros!$G$8-Parametros!$E$8)/3.29)</f>
        <v>1.5792612537036717</v>
      </c>
      <c r="E215" s="201">
        <f ca="1">NORMINV(RAND(),Parametros!$F$9,(Parametros!$G$9-Parametros!$E$9)/3.29)</f>
        <v>1.4943390575791247</v>
      </c>
      <c r="F215" s="201">
        <f ca="1">NORMINV(RAND(),Parametros!$F$10,(Parametros!$G$10-Parametros!$E$10)/3.29)</f>
        <v>0.77737164085153299</v>
      </c>
      <c r="G215" s="201">
        <f ca="1">NORMINV(RAND(),Parametros!$F$11,(Parametros!$G$11-Parametros!$E$11)/3.29)</f>
        <v>0.99923910561304374</v>
      </c>
      <c r="H215" s="201">
        <v>1</v>
      </c>
      <c r="I215" s="201">
        <f ca="1">Resumen!$E$78*C215</f>
        <v>315.3510378128729</v>
      </c>
      <c r="J215" s="201">
        <f ca="1">Resumen!$E$79*D215</f>
        <v>0</v>
      </c>
      <c r="K215" s="201">
        <f ca="1">Resumen!$E$80*E215</f>
        <v>0</v>
      </c>
      <c r="L215" s="201">
        <f ca="1">Resumen!$E$81*F215</f>
        <v>0</v>
      </c>
      <c r="M215" s="201">
        <f ca="1">Resumen!$E$82*G215</f>
        <v>0</v>
      </c>
      <c r="N215" s="201">
        <f>Resumen!$E$83*H215</f>
        <v>1237</v>
      </c>
      <c r="O215" s="201">
        <f t="shared" ca="1" si="3"/>
        <v>1552.3510378128728</v>
      </c>
    </row>
    <row r="216" spans="1:15" s="119" customFormat="1" ht="13.8" customHeight="1">
      <c r="A216" s="162"/>
      <c r="B216" s="200">
        <v>202</v>
      </c>
      <c r="C216" s="201">
        <f ca="1">NORMINV(RAND(),Parametros!$F$7,(Parametros!$G$7-Parametros!$E$7)/3.29)</f>
        <v>2.9396015726815929</v>
      </c>
      <c r="D216" s="201">
        <f ca="1">NORMINV(RAND(),Parametros!$F$8,(Parametros!$G$8-Parametros!$E$8)/3.29)</f>
        <v>1.141464063407635</v>
      </c>
      <c r="E216" s="201">
        <f ca="1">NORMINV(RAND(),Parametros!$F$9,(Parametros!$G$9-Parametros!$E$9)/3.29)</f>
        <v>1.5278339212314842</v>
      </c>
      <c r="F216" s="201">
        <f ca="1">NORMINV(RAND(),Parametros!$F$10,(Parametros!$G$10-Parametros!$E$10)/3.29)</f>
        <v>1.1363497717514899</v>
      </c>
      <c r="G216" s="201">
        <f ca="1">NORMINV(RAND(),Parametros!$F$11,(Parametros!$G$11-Parametros!$E$11)/3.29)</f>
        <v>1.0507728064723472</v>
      </c>
      <c r="H216" s="201">
        <v>1</v>
      </c>
      <c r="I216" s="201">
        <f ca="1">Resumen!$E$78*C216</f>
        <v>773.11521361525899</v>
      </c>
      <c r="J216" s="201">
        <f ca="1">Resumen!$E$79*D216</f>
        <v>0</v>
      </c>
      <c r="K216" s="201">
        <f ca="1">Resumen!$E$80*E216</f>
        <v>0</v>
      </c>
      <c r="L216" s="201">
        <f ca="1">Resumen!$E$81*F216</f>
        <v>0</v>
      </c>
      <c r="M216" s="201">
        <f ca="1">Resumen!$E$82*G216</f>
        <v>0</v>
      </c>
      <c r="N216" s="201">
        <f>Resumen!$E$83*H216</f>
        <v>1237</v>
      </c>
      <c r="O216" s="201">
        <f t="shared" ca="1" si="3"/>
        <v>2010.1152136152591</v>
      </c>
    </row>
    <row r="217" spans="1:15" s="119" customFormat="1" ht="13.8" customHeight="1">
      <c r="A217" s="162"/>
      <c r="B217" s="200">
        <v>203</v>
      </c>
      <c r="C217" s="201">
        <f ca="1">NORMINV(RAND(),Parametros!$F$7,(Parametros!$G$7-Parametros!$E$7)/3.29)</f>
        <v>-0.19851391895343173</v>
      </c>
      <c r="D217" s="201">
        <f ca="1">NORMINV(RAND(),Parametros!$F$8,(Parametros!$G$8-Parametros!$E$8)/3.29)</f>
        <v>0.62232106687895505</v>
      </c>
      <c r="E217" s="201">
        <f ca="1">NORMINV(RAND(),Parametros!$F$9,(Parametros!$G$9-Parametros!$E$9)/3.29)</f>
        <v>0.94594671069094027</v>
      </c>
      <c r="F217" s="201">
        <f ca="1">NORMINV(RAND(),Parametros!$F$10,(Parametros!$G$10-Parametros!$E$10)/3.29)</f>
        <v>1.1359286424084665</v>
      </c>
      <c r="G217" s="201">
        <f ca="1">NORMINV(RAND(),Parametros!$F$11,(Parametros!$G$11-Parametros!$E$11)/3.29)</f>
        <v>1.0044357557313597</v>
      </c>
      <c r="H217" s="201">
        <v>1</v>
      </c>
      <c r="I217" s="201">
        <f ca="1">Resumen!$E$78*C217</f>
        <v>-52.209160684752547</v>
      </c>
      <c r="J217" s="201">
        <f ca="1">Resumen!$E$79*D217</f>
        <v>0</v>
      </c>
      <c r="K217" s="201">
        <f ca="1">Resumen!$E$80*E217</f>
        <v>0</v>
      </c>
      <c r="L217" s="201">
        <f ca="1">Resumen!$E$81*F217</f>
        <v>0</v>
      </c>
      <c r="M217" s="201">
        <f ca="1">Resumen!$E$82*G217</f>
        <v>0</v>
      </c>
      <c r="N217" s="201">
        <f>Resumen!$E$83*H217</f>
        <v>1237</v>
      </c>
      <c r="O217" s="201">
        <f t="shared" ca="1" si="3"/>
        <v>1184.7908393152475</v>
      </c>
    </row>
    <row r="218" spans="1:15" s="119" customFormat="1" ht="13.8" customHeight="1">
      <c r="A218" s="162"/>
      <c r="B218" s="200">
        <v>204</v>
      </c>
      <c r="C218" s="201">
        <f ca="1">NORMINV(RAND(),Parametros!$F$7,(Parametros!$G$7-Parametros!$E$7)/3.29)</f>
        <v>2.5029286951526113</v>
      </c>
      <c r="D218" s="201">
        <f ca="1">NORMINV(RAND(),Parametros!$F$8,(Parametros!$G$8-Parametros!$E$8)/3.29)</f>
        <v>0.91238886205712921</v>
      </c>
      <c r="E218" s="201">
        <f ca="1">NORMINV(RAND(),Parametros!$F$9,(Parametros!$G$9-Parametros!$E$9)/3.29)</f>
        <v>1.0969117628018181</v>
      </c>
      <c r="F218" s="201">
        <f ca="1">NORMINV(RAND(),Parametros!$F$10,(Parametros!$G$10-Parametros!$E$10)/3.29)</f>
        <v>0.90135422553131705</v>
      </c>
      <c r="G218" s="201">
        <f ca="1">NORMINV(RAND(),Parametros!$F$11,(Parametros!$G$11-Parametros!$E$11)/3.29)</f>
        <v>1.0632993440855254</v>
      </c>
      <c r="H218" s="201">
        <v>1</v>
      </c>
      <c r="I218" s="201">
        <f ca="1">Resumen!$E$78*C218</f>
        <v>658.27024682513672</v>
      </c>
      <c r="J218" s="201">
        <f ca="1">Resumen!$E$79*D218</f>
        <v>0</v>
      </c>
      <c r="K218" s="201">
        <f ca="1">Resumen!$E$80*E218</f>
        <v>0</v>
      </c>
      <c r="L218" s="201">
        <f ca="1">Resumen!$E$81*F218</f>
        <v>0</v>
      </c>
      <c r="M218" s="201">
        <f ca="1">Resumen!$E$82*G218</f>
        <v>0</v>
      </c>
      <c r="N218" s="201">
        <f>Resumen!$E$83*H218</f>
        <v>1237</v>
      </c>
      <c r="O218" s="201">
        <f t="shared" ca="1" si="3"/>
        <v>1895.2702468251368</v>
      </c>
    </row>
    <row r="219" spans="1:15" s="119" customFormat="1" ht="13.8" customHeight="1">
      <c r="A219" s="162"/>
      <c r="B219" s="200">
        <v>205</v>
      </c>
      <c r="C219" s="201">
        <f ca="1">NORMINV(RAND(),Parametros!$F$7,(Parametros!$G$7-Parametros!$E$7)/3.29)</f>
        <v>0.6129934162038897</v>
      </c>
      <c r="D219" s="201">
        <f ca="1">NORMINV(RAND(),Parametros!$F$8,(Parametros!$G$8-Parametros!$E$8)/3.29)</f>
        <v>1.1869185376564508</v>
      </c>
      <c r="E219" s="201">
        <f ca="1">NORMINV(RAND(),Parametros!$F$9,(Parametros!$G$9-Parametros!$E$9)/3.29)</f>
        <v>1.3218116830132467</v>
      </c>
      <c r="F219" s="201">
        <f ca="1">NORMINV(RAND(),Parametros!$F$10,(Parametros!$G$10-Parametros!$E$10)/3.29)</f>
        <v>1.2271976316346696</v>
      </c>
      <c r="G219" s="201">
        <f ca="1">NORMINV(RAND(),Parametros!$F$11,(Parametros!$G$11-Parametros!$E$11)/3.29)</f>
        <v>0.98648924991575582</v>
      </c>
      <c r="H219" s="201">
        <v>1</v>
      </c>
      <c r="I219" s="201">
        <f ca="1">Resumen!$E$78*C219</f>
        <v>161.21726846162298</v>
      </c>
      <c r="J219" s="201">
        <f ca="1">Resumen!$E$79*D219</f>
        <v>0</v>
      </c>
      <c r="K219" s="201">
        <f ca="1">Resumen!$E$80*E219</f>
        <v>0</v>
      </c>
      <c r="L219" s="201">
        <f ca="1">Resumen!$E$81*F219</f>
        <v>0</v>
      </c>
      <c r="M219" s="201">
        <f ca="1">Resumen!$E$82*G219</f>
        <v>0</v>
      </c>
      <c r="N219" s="201">
        <f>Resumen!$E$83*H219</f>
        <v>1237</v>
      </c>
      <c r="O219" s="201">
        <f t="shared" ca="1" si="3"/>
        <v>1398.217268461623</v>
      </c>
    </row>
    <row r="220" spans="1:15" s="119" customFormat="1" ht="13.8" customHeight="1">
      <c r="A220" s="162"/>
      <c r="B220" s="200">
        <v>206</v>
      </c>
      <c r="C220" s="201">
        <f ca="1">NORMINV(RAND(),Parametros!$F$7,(Parametros!$G$7-Parametros!$E$7)/3.29)</f>
        <v>3.5184914711210862</v>
      </c>
      <c r="D220" s="201">
        <f ca="1">NORMINV(RAND(),Parametros!$F$8,(Parametros!$G$8-Parametros!$E$8)/3.29)</f>
        <v>1.8044551087371299</v>
      </c>
      <c r="E220" s="201">
        <f ca="1">NORMINV(RAND(),Parametros!$F$9,(Parametros!$G$9-Parametros!$E$9)/3.29)</f>
        <v>1.0909966728792959</v>
      </c>
      <c r="F220" s="201">
        <f ca="1">NORMINV(RAND(),Parametros!$F$10,(Parametros!$G$10-Parametros!$E$10)/3.29)</f>
        <v>0.90371100013859718</v>
      </c>
      <c r="G220" s="201">
        <f ca="1">NORMINV(RAND(),Parametros!$F$11,(Parametros!$G$11-Parametros!$E$11)/3.29)</f>
        <v>0.98196138935232513</v>
      </c>
      <c r="H220" s="201">
        <v>1</v>
      </c>
      <c r="I220" s="201">
        <f ca="1">Resumen!$E$78*C220</f>
        <v>925.36325690484568</v>
      </c>
      <c r="J220" s="201">
        <f ca="1">Resumen!$E$79*D220</f>
        <v>0</v>
      </c>
      <c r="K220" s="201">
        <f ca="1">Resumen!$E$80*E220</f>
        <v>0</v>
      </c>
      <c r="L220" s="201">
        <f ca="1">Resumen!$E$81*F220</f>
        <v>0</v>
      </c>
      <c r="M220" s="201">
        <f ca="1">Resumen!$E$82*G220</f>
        <v>0</v>
      </c>
      <c r="N220" s="201">
        <f>Resumen!$E$83*H220</f>
        <v>1237</v>
      </c>
      <c r="O220" s="201">
        <f t="shared" ca="1" si="3"/>
        <v>2162.3632569048459</v>
      </c>
    </row>
    <row r="221" spans="1:15" s="119" customFormat="1" ht="13.8" customHeight="1">
      <c r="A221" s="162"/>
      <c r="B221" s="200">
        <v>207</v>
      </c>
      <c r="C221" s="201">
        <f ca="1">NORMINV(RAND(),Parametros!$F$7,(Parametros!$G$7-Parametros!$E$7)/3.29)</f>
        <v>1.2275925636427121</v>
      </c>
      <c r="D221" s="201">
        <f ca="1">NORMINV(RAND(),Parametros!$F$8,(Parametros!$G$8-Parametros!$E$8)/3.29)</f>
        <v>1.2264824013752365</v>
      </c>
      <c r="E221" s="201">
        <f ca="1">NORMINV(RAND(),Parametros!$F$9,(Parametros!$G$9-Parametros!$E$9)/3.29)</f>
        <v>0.68494266219986844</v>
      </c>
      <c r="F221" s="201">
        <f ca="1">NORMINV(RAND(),Parametros!$F$10,(Parametros!$G$10-Parametros!$E$10)/3.29)</f>
        <v>1.2519656788253704</v>
      </c>
      <c r="G221" s="201">
        <f ca="1">NORMINV(RAND(),Parametros!$F$11,(Parametros!$G$11-Parametros!$E$11)/3.29)</f>
        <v>0.9801965962308502</v>
      </c>
      <c r="H221" s="201">
        <v>1</v>
      </c>
      <c r="I221" s="201">
        <f ca="1">Resumen!$E$78*C221</f>
        <v>322.85684423803326</v>
      </c>
      <c r="J221" s="201">
        <f ca="1">Resumen!$E$79*D221</f>
        <v>0</v>
      </c>
      <c r="K221" s="201">
        <f ca="1">Resumen!$E$80*E221</f>
        <v>0</v>
      </c>
      <c r="L221" s="201">
        <f ca="1">Resumen!$E$81*F221</f>
        <v>0</v>
      </c>
      <c r="M221" s="201">
        <f ca="1">Resumen!$E$82*G221</f>
        <v>0</v>
      </c>
      <c r="N221" s="201">
        <f>Resumen!$E$83*H221</f>
        <v>1237</v>
      </c>
      <c r="O221" s="201">
        <f t="shared" ca="1" si="3"/>
        <v>1559.8568442380333</v>
      </c>
    </row>
    <row r="222" spans="1:15" s="119" customFormat="1" ht="13.8" customHeight="1">
      <c r="A222" s="162"/>
      <c r="B222" s="200">
        <v>208</v>
      </c>
      <c r="C222" s="201">
        <f ca="1">NORMINV(RAND(),Parametros!$F$7,(Parametros!$G$7-Parametros!$E$7)/3.29)</f>
        <v>2.975839879818003</v>
      </c>
      <c r="D222" s="201">
        <f ca="1">NORMINV(RAND(),Parametros!$F$8,(Parametros!$G$8-Parametros!$E$8)/3.29)</f>
        <v>0.97662335662410871</v>
      </c>
      <c r="E222" s="201">
        <f ca="1">NORMINV(RAND(),Parametros!$F$9,(Parametros!$G$9-Parametros!$E$9)/3.29)</f>
        <v>1.3457930785594816</v>
      </c>
      <c r="F222" s="201">
        <f ca="1">NORMINV(RAND(),Parametros!$F$10,(Parametros!$G$10-Parametros!$E$10)/3.29)</f>
        <v>0.87918982712977711</v>
      </c>
      <c r="G222" s="201">
        <f ca="1">NORMINV(RAND(),Parametros!$F$11,(Parametros!$G$11-Parametros!$E$11)/3.29)</f>
        <v>1.0193628749239223</v>
      </c>
      <c r="H222" s="201">
        <v>1</v>
      </c>
      <c r="I222" s="201">
        <f ca="1">Resumen!$E$78*C222</f>
        <v>782.64588839213479</v>
      </c>
      <c r="J222" s="201">
        <f ca="1">Resumen!$E$79*D222</f>
        <v>0</v>
      </c>
      <c r="K222" s="201">
        <f ca="1">Resumen!$E$80*E222</f>
        <v>0</v>
      </c>
      <c r="L222" s="201">
        <f ca="1">Resumen!$E$81*F222</f>
        <v>0</v>
      </c>
      <c r="M222" s="201">
        <f ca="1">Resumen!$E$82*G222</f>
        <v>0</v>
      </c>
      <c r="N222" s="201">
        <f>Resumen!$E$83*H222</f>
        <v>1237</v>
      </c>
      <c r="O222" s="201">
        <f t="shared" ca="1" si="3"/>
        <v>2019.6458883921348</v>
      </c>
    </row>
    <row r="223" spans="1:15" s="119" customFormat="1" ht="13.8" customHeight="1">
      <c r="A223" s="162"/>
      <c r="B223" s="200">
        <v>209</v>
      </c>
      <c r="C223" s="201">
        <f ca="1">NORMINV(RAND(),Parametros!$F$7,(Parametros!$G$7-Parametros!$E$7)/3.29)</f>
        <v>3.1493168690161255</v>
      </c>
      <c r="D223" s="201">
        <f ca="1">NORMINV(RAND(),Parametros!$F$8,(Parametros!$G$8-Parametros!$E$8)/3.29)</f>
        <v>1.8782165554444177</v>
      </c>
      <c r="E223" s="201">
        <f ca="1">NORMINV(RAND(),Parametros!$F$9,(Parametros!$G$9-Parametros!$E$9)/3.29)</f>
        <v>1.2094838206413383</v>
      </c>
      <c r="F223" s="201">
        <f ca="1">NORMINV(RAND(),Parametros!$F$10,(Parametros!$G$10-Parametros!$E$10)/3.29)</f>
        <v>1.0103359057379677</v>
      </c>
      <c r="G223" s="201">
        <f ca="1">NORMINV(RAND(),Parametros!$F$11,(Parametros!$G$11-Parametros!$E$11)/3.29)</f>
        <v>1.0419148114074599</v>
      </c>
      <c r="H223" s="201">
        <v>1</v>
      </c>
      <c r="I223" s="201">
        <f ca="1">Resumen!$E$78*C223</f>
        <v>828.27033655124103</v>
      </c>
      <c r="J223" s="201">
        <f ca="1">Resumen!$E$79*D223</f>
        <v>0</v>
      </c>
      <c r="K223" s="201">
        <f ca="1">Resumen!$E$80*E223</f>
        <v>0</v>
      </c>
      <c r="L223" s="201">
        <f ca="1">Resumen!$E$81*F223</f>
        <v>0</v>
      </c>
      <c r="M223" s="201">
        <f ca="1">Resumen!$E$82*G223</f>
        <v>0</v>
      </c>
      <c r="N223" s="201">
        <f>Resumen!$E$83*H223</f>
        <v>1237</v>
      </c>
      <c r="O223" s="201">
        <f t="shared" ca="1" si="3"/>
        <v>2065.2703365512411</v>
      </c>
    </row>
    <row r="224" spans="1:15" s="119" customFormat="1" ht="13.8" customHeight="1">
      <c r="A224" s="162"/>
      <c r="B224" s="200">
        <v>210</v>
      </c>
      <c r="C224" s="201">
        <f ca="1">NORMINV(RAND(),Parametros!$F$7,(Parametros!$G$7-Parametros!$E$7)/3.29)</f>
        <v>1.5766173697430184</v>
      </c>
      <c r="D224" s="201">
        <f ca="1">NORMINV(RAND(),Parametros!$F$8,(Parametros!$G$8-Parametros!$E$8)/3.29)</f>
        <v>1.5515556452973867</v>
      </c>
      <c r="E224" s="201">
        <f ca="1">NORMINV(RAND(),Parametros!$F$9,(Parametros!$G$9-Parametros!$E$9)/3.29)</f>
        <v>1.1020316827314356</v>
      </c>
      <c r="F224" s="201">
        <f ca="1">NORMINV(RAND(),Parametros!$F$10,(Parametros!$G$10-Parametros!$E$10)/3.29)</f>
        <v>0.95669179430657747</v>
      </c>
      <c r="G224" s="201">
        <f ca="1">NORMINV(RAND(),Parametros!$F$11,(Parametros!$G$11-Parametros!$E$11)/3.29)</f>
        <v>0.9795130721823887</v>
      </c>
      <c r="H224" s="201">
        <v>1</v>
      </c>
      <c r="I224" s="201">
        <f ca="1">Resumen!$E$78*C224</f>
        <v>414.65036824241383</v>
      </c>
      <c r="J224" s="201">
        <f ca="1">Resumen!$E$79*D224</f>
        <v>0</v>
      </c>
      <c r="K224" s="201">
        <f ca="1">Resumen!$E$80*E224</f>
        <v>0</v>
      </c>
      <c r="L224" s="201">
        <f ca="1">Resumen!$E$81*F224</f>
        <v>0</v>
      </c>
      <c r="M224" s="201">
        <f ca="1">Resumen!$E$82*G224</f>
        <v>0</v>
      </c>
      <c r="N224" s="201">
        <f>Resumen!$E$83*H224</f>
        <v>1237</v>
      </c>
      <c r="O224" s="201">
        <f t="shared" ca="1" si="3"/>
        <v>1651.6503682424138</v>
      </c>
    </row>
    <row r="225" spans="1:15" s="119" customFormat="1" ht="13.8" customHeight="1">
      <c r="A225" s="162"/>
      <c r="B225" s="200">
        <v>211</v>
      </c>
      <c r="C225" s="201">
        <f ca="1">NORMINV(RAND(),Parametros!$F$7,(Parametros!$G$7-Parametros!$E$7)/3.29)</f>
        <v>2.6567973120177326</v>
      </c>
      <c r="D225" s="201">
        <f ca="1">NORMINV(RAND(),Parametros!$F$8,(Parametros!$G$8-Parametros!$E$8)/3.29)</f>
        <v>9.5010680733987218E-2</v>
      </c>
      <c r="E225" s="201">
        <f ca="1">NORMINV(RAND(),Parametros!$F$9,(Parametros!$G$9-Parametros!$E$9)/3.29)</f>
        <v>0.94153451787682596</v>
      </c>
      <c r="F225" s="201">
        <f ca="1">NORMINV(RAND(),Parametros!$F$10,(Parametros!$G$10-Parametros!$E$10)/3.29)</f>
        <v>1.0984769451013323</v>
      </c>
      <c r="G225" s="201">
        <f ca="1">NORMINV(RAND(),Parametros!$F$11,(Parametros!$G$11-Parametros!$E$11)/3.29)</f>
        <v>1.067043077516372</v>
      </c>
      <c r="H225" s="201">
        <v>1</v>
      </c>
      <c r="I225" s="201">
        <f ca="1">Resumen!$E$78*C225</f>
        <v>698.73769306066367</v>
      </c>
      <c r="J225" s="201">
        <f ca="1">Resumen!$E$79*D225</f>
        <v>0</v>
      </c>
      <c r="K225" s="201">
        <f ca="1">Resumen!$E$80*E225</f>
        <v>0</v>
      </c>
      <c r="L225" s="201">
        <f ca="1">Resumen!$E$81*F225</f>
        <v>0</v>
      </c>
      <c r="M225" s="201">
        <f ca="1">Resumen!$E$82*G225</f>
        <v>0</v>
      </c>
      <c r="N225" s="201">
        <f>Resumen!$E$83*H225</f>
        <v>1237</v>
      </c>
      <c r="O225" s="201">
        <f t="shared" ca="1" si="3"/>
        <v>1935.7376930606638</v>
      </c>
    </row>
    <row r="226" spans="1:15" s="119" customFormat="1" ht="13.8" customHeight="1">
      <c r="A226" s="162"/>
      <c r="B226" s="200">
        <v>212</v>
      </c>
      <c r="C226" s="201">
        <f ca="1">NORMINV(RAND(),Parametros!$F$7,(Parametros!$G$7-Parametros!$E$7)/3.29)</f>
        <v>1.8530439660423661</v>
      </c>
      <c r="D226" s="201">
        <f ca="1">NORMINV(RAND(),Parametros!$F$8,(Parametros!$G$8-Parametros!$E$8)/3.29)</f>
        <v>2.0076074001865729</v>
      </c>
      <c r="E226" s="201">
        <f ca="1">NORMINV(RAND(),Parametros!$F$9,(Parametros!$G$9-Parametros!$E$9)/3.29)</f>
        <v>1.0517217122530185</v>
      </c>
      <c r="F226" s="201">
        <f ca="1">NORMINV(RAND(),Parametros!$F$10,(Parametros!$G$10-Parametros!$E$10)/3.29)</f>
        <v>0.66998160486631919</v>
      </c>
      <c r="G226" s="201">
        <f ca="1">NORMINV(RAND(),Parametros!$F$11,(Parametros!$G$11-Parametros!$E$11)/3.29)</f>
        <v>1.0189548946934275</v>
      </c>
      <c r="H226" s="201">
        <v>1</v>
      </c>
      <c r="I226" s="201">
        <f ca="1">Resumen!$E$78*C226</f>
        <v>487.35056306914231</v>
      </c>
      <c r="J226" s="201">
        <f ca="1">Resumen!$E$79*D226</f>
        <v>0</v>
      </c>
      <c r="K226" s="201">
        <f ca="1">Resumen!$E$80*E226</f>
        <v>0</v>
      </c>
      <c r="L226" s="201">
        <f ca="1">Resumen!$E$81*F226</f>
        <v>0</v>
      </c>
      <c r="M226" s="201">
        <f ca="1">Resumen!$E$82*G226</f>
        <v>0</v>
      </c>
      <c r="N226" s="201">
        <f>Resumen!$E$83*H226</f>
        <v>1237</v>
      </c>
      <c r="O226" s="201">
        <f t="shared" ca="1" si="3"/>
        <v>1724.3505630691423</v>
      </c>
    </row>
    <row r="227" spans="1:15" s="119" customFormat="1" ht="13.8" customHeight="1">
      <c r="A227" s="162"/>
      <c r="B227" s="200">
        <v>213</v>
      </c>
      <c r="C227" s="201">
        <f ca="1">NORMINV(RAND(),Parametros!$F$7,(Parametros!$G$7-Parametros!$E$7)/3.29)</f>
        <v>2.6109353352725284</v>
      </c>
      <c r="D227" s="201">
        <f ca="1">NORMINV(RAND(),Parametros!$F$8,(Parametros!$G$8-Parametros!$E$8)/3.29)</f>
        <v>0.90845905132474947</v>
      </c>
      <c r="E227" s="201">
        <f ca="1">NORMINV(RAND(),Parametros!$F$9,(Parametros!$G$9-Parametros!$E$9)/3.29)</f>
        <v>1.2603586477626603</v>
      </c>
      <c r="F227" s="201">
        <f ca="1">NORMINV(RAND(),Parametros!$F$10,(Parametros!$G$10-Parametros!$E$10)/3.29)</f>
        <v>0.95042133056561018</v>
      </c>
      <c r="G227" s="201">
        <f ca="1">NORMINV(RAND(),Parametros!$F$11,(Parametros!$G$11-Parametros!$E$11)/3.29)</f>
        <v>1.0425848882177284</v>
      </c>
      <c r="H227" s="201">
        <v>1</v>
      </c>
      <c r="I227" s="201">
        <f ca="1">Resumen!$E$78*C227</f>
        <v>686.67599317667498</v>
      </c>
      <c r="J227" s="201">
        <f ca="1">Resumen!$E$79*D227</f>
        <v>0</v>
      </c>
      <c r="K227" s="201">
        <f ca="1">Resumen!$E$80*E227</f>
        <v>0</v>
      </c>
      <c r="L227" s="201">
        <f ca="1">Resumen!$E$81*F227</f>
        <v>0</v>
      </c>
      <c r="M227" s="201">
        <f ca="1">Resumen!$E$82*G227</f>
        <v>0</v>
      </c>
      <c r="N227" s="201">
        <f>Resumen!$E$83*H227</f>
        <v>1237</v>
      </c>
      <c r="O227" s="201">
        <f t="shared" ca="1" si="3"/>
        <v>1923.6759931766751</v>
      </c>
    </row>
    <row r="228" spans="1:15" s="119" customFormat="1" ht="13.8" customHeight="1">
      <c r="A228" s="162"/>
      <c r="B228" s="200">
        <v>214</v>
      </c>
      <c r="C228" s="201">
        <f ca="1">NORMINV(RAND(),Parametros!$F$7,(Parametros!$G$7-Parametros!$E$7)/3.29)</f>
        <v>3.2804544181915363</v>
      </c>
      <c r="D228" s="201">
        <f ca="1">NORMINV(RAND(),Parametros!$F$8,(Parametros!$G$8-Parametros!$E$8)/3.29)</f>
        <v>2.0828527976571283</v>
      </c>
      <c r="E228" s="201">
        <f ca="1">NORMINV(RAND(),Parametros!$F$9,(Parametros!$G$9-Parametros!$E$9)/3.29)</f>
        <v>0.5978460480544121</v>
      </c>
      <c r="F228" s="201">
        <f ca="1">NORMINV(RAND(),Parametros!$F$10,(Parametros!$G$10-Parametros!$E$10)/3.29)</f>
        <v>0.8886061928658775</v>
      </c>
      <c r="G228" s="201">
        <f ca="1">NORMINV(RAND(),Parametros!$F$11,(Parametros!$G$11-Parametros!$E$11)/3.29)</f>
        <v>0.94995428859232667</v>
      </c>
      <c r="H228" s="201">
        <v>1</v>
      </c>
      <c r="I228" s="201">
        <f ca="1">Resumen!$E$78*C228</f>
        <v>862.75951198437406</v>
      </c>
      <c r="J228" s="201">
        <f ca="1">Resumen!$E$79*D228</f>
        <v>0</v>
      </c>
      <c r="K228" s="201">
        <f ca="1">Resumen!$E$80*E228</f>
        <v>0</v>
      </c>
      <c r="L228" s="201">
        <f ca="1">Resumen!$E$81*F228</f>
        <v>0</v>
      </c>
      <c r="M228" s="201">
        <f ca="1">Resumen!$E$82*G228</f>
        <v>0</v>
      </c>
      <c r="N228" s="201">
        <f>Resumen!$E$83*H228</f>
        <v>1237</v>
      </c>
      <c r="O228" s="201">
        <f t="shared" ca="1" si="3"/>
        <v>2099.7595119843741</v>
      </c>
    </row>
    <row r="229" spans="1:15" s="119" customFormat="1" ht="13.8" customHeight="1">
      <c r="A229" s="162"/>
      <c r="B229" s="200">
        <v>215</v>
      </c>
      <c r="C229" s="201">
        <f ca="1">NORMINV(RAND(),Parametros!$F$7,(Parametros!$G$7-Parametros!$E$7)/3.29)</f>
        <v>3.0698961086409589</v>
      </c>
      <c r="D229" s="201">
        <f ca="1">NORMINV(RAND(),Parametros!$F$8,(Parametros!$G$8-Parametros!$E$8)/3.29)</f>
        <v>2.0117190776010103</v>
      </c>
      <c r="E229" s="201">
        <f ca="1">NORMINV(RAND(),Parametros!$F$9,(Parametros!$G$9-Parametros!$E$9)/3.29)</f>
        <v>0.92539737752664819</v>
      </c>
      <c r="F229" s="201">
        <f ca="1">NORMINV(RAND(),Parametros!$F$10,(Parametros!$G$10-Parametros!$E$10)/3.29)</f>
        <v>1.1360069040268401</v>
      </c>
      <c r="G229" s="201">
        <f ca="1">NORMINV(RAND(),Parametros!$F$11,(Parametros!$G$11-Parametros!$E$11)/3.29)</f>
        <v>1.0016839423634996</v>
      </c>
      <c r="H229" s="201">
        <v>1</v>
      </c>
      <c r="I229" s="201">
        <f ca="1">Resumen!$E$78*C229</f>
        <v>807.38267657257222</v>
      </c>
      <c r="J229" s="201">
        <f ca="1">Resumen!$E$79*D229</f>
        <v>0</v>
      </c>
      <c r="K229" s="201">
        <f ca="1">Resumen!$E$80*E229</f>
        <v>0</v>
      </c>
      <c r="L229" s="201">
        <f ca="1">Resumen!$E$81*F229</f>
        <v>0</v>
      </c>
      <c r="M229" s="201">
        <f ca="1">Resumen!$E$82*G229</f>
        <v>0</v>
      </c>
      <c r="N229" s="201">
        <f>Resumen!$E$83*H229</f>
        <v>1237</v>
      </c>
      <c r="O229" s="201">
        <f t="shared" ca="1" si="3"/>
        <v>2044.3826765725721</v>
      </c>
    </row>
    <row r="230" spans="1:15" s="119" customFormat="1" ht="13.8" customHeight="1">
      <c r="A230" s="162"/>
      <c r="B230" s="200">
        <v>216</v>
      </c>
      <c r="C230" s="201">
        <f ca="1">NORMINV(RAND(),Parametros!$F$7,(Parametros!$G$7-Parametros!$E$7)/3.29)</f>
        <v>2.3327436549600313</v>
      </c>
      <c r="D230" s="201">
        <f ca="1">NORMINV(RAND(),Parametros!$F$8,(Parametros!$G$8-Parametros!$E$8)/3.29)</f>
        <v>0.62412495522714029</v>
      </c>
      <c r="E230" s="201">
        <f ca="1">NORMINV(RAND(),Parametros!$F$9,(Parametros!$G$9-Parametros!$E$9)/3.29)</f>
        <v>1.1591143592191444</v>
      </c>
      <c r="F230" s="201">
        <f ca="1">NORMINV(RAND(),Parametros!$F$10,(Parametros!$G$10-Parametros!$E$10)/3.29)</f>
        <v>0.90148596659235647</v>
      </c>
      <c r="G230" s="201">
        <f ca="1">NORMINV(RAND(),Parametros!$F$11,(Parametros!$G$11-Parametros!$E$11)/3.29)</f>
        <v>1.030256030145887</v>
      </c>
      <c r="H230" s="201">
        <v>1</v>
      </c>
      <c r="I230" s="201">
        <f ca="1">Resumen!$E$78*C230</f>
        <v>613.51158125448819</v>
      </c>
      <c r="J230" s="201">
        <f ca="1">Resumen!$E$79*D230</f>
        <v>0</v>
      </c>
      <c r="K230" s="201">
        <f ca="1">Resumen!$E$80*E230</f>
        <v>0</v>
      </c>
      <c r="L230" s="201">
        <f ca="1">Resumen!$E$81*F230</f>
        <v>0</v>
      </c>
      <c r="M230" s="201">
        <f ca="1">Resumen!$E$82*G230</f>
        <v>0</v>
      </c>
      <c r="N230" s="201">
        <f>Resumen!$E$83*H230</f>
        <v>1237</v>
      </c>
      <c r="O230" s="201">
        <f t="shared" ca="1" si="3"/>
        <v>1850.5115812544882</v>
      </c>
    </row>
    <row r="231" spans="1:15" s="119" customFormat="1" ht="13.8" customHeight="1">
      <c r="A231" s="162"/>
      <c r="B231" s="200">
        <v>217</v>
      </c>
      <c r="C231" s="201">
        <f ca="1">NORMINV(RAND(),Parametros!$F$7,(Parametros!$G$7-Parametros!$E$7)/3.29)</f>
        <v>2.4438094911728507</v>
      </c>
      <c r="D231" s="201">
        <f ca="1">NORMINV(RAND(),Parametros!$F$8,(Parametros!$G$8-Parametros!$E$8)/3.29)</f>
        <v>1.0702870721512892</v>
      </c>
      <c r="E231" s="201">
        <f ca="1">NORMINV(RAND(),Parametros!$F$9,(Parametros!$G$9-Parametros!$E$9)/3.29)</f>
        <v>0.83359846963018724</v>
      </c>
      <c r="F231" s="201">
        <f ca="1">NORMINV(RAND(),Parametros!$F$10,(Parametros!$G$10-Parametros!$E$10)/3.29)</f>
        <v>1.1666107903311944</v>
      </c>
      <c r="G231" s="201">
        <f ca="1">NORMINV(RAND(),Parametros!$F$11,(Parametros!$G$11-Parametros!$E$11)/3.29)</f>
        <v>1.0509625755099572</v>
      </c>
      <c r="H231" s="201">
        <v>1</v>
      </c>
      <c r="I231" s="201">
        <f ca="1">Resumen!$E$78*C231</f>
        <v>642.7218961784597</v>
      </c>
      <c r="J231" s="201">
        <f ca="1">Resumen!$E$79*D231</f>
        <v>0</v>
      </c>
      <c r="K231" s="201">
        <f ca="1">Resumen!$E$80*E231</f>
        <v>0</v>
      </c>
      <c r="L231" s="201">
        <f ca="1">Resumen!$E$81*F231</f>
        <v>0</v>
      </c>
      <c r="M231" s="201">
        <f ca="1">Resumen!$E$82*G231</f>
        <v>0</v>
      </c>
      <c r="N231" s="201">
        <f>Resumen!$E$83*H231</f>
        <v>1237</v>
      </c>
      <c r="O231" s="201">
        <f t="shared" ca="1" si="3"/>
        <v>1879.7218961784597</v>
      </c>
    </row>
    <row r="232" spans="1:15" s="119" customFormat="1" ht="13.8" customHeight="1">
      <c r="A232" s="162"/>
      <c r="B232" s="200">
        <v>218</v>
      </c>
      <c r="C232" s="201">
        <f ca="1">NORMINV(RAND(),Parametros!$F$7,(Parametros!$G$7-Parametros!$E$7)/3.29)</f>
        <v>1.1700042418088958</v>
      </c>
      <c r="D232" s="201">
        <f ca="1">NORMINV(RAND(),Parametros!$F$8,(Parametros!$G$8-Parametros!$E$8)/3.29)</f>
        <v>1.3447905222604284</v>
      </c>
      <c r="E232" s="201">
        <f ca="1">NORMINV(RAND(),Parametros!$F$9,(Parametros!$G$9-Parametros!$E$9)/3.29)</f>
        <v>1.2100604691998702</v>
      </c>
      <c r="F232" s="201">
        <f ca="1">NORMINV(RAND(),Parametros!$F$10,(Parametros!$G$10-Parametros!$E$10)/3.29)</f>
        <v>1.1468533464886947</v>
      </c>
      <c r="G232" s="201">
        <f ca="1">NORMINV(RAND(),Parametros!$F$11,(Parametros!$G$11-Parametros!$E$11)/3.29)</f>
        <v>0.98813867043915016</v>
      </c>
      <c r="H232" s="201">
        <v>1</v>
      </c>
      <c r="I232" s="201">
        <f ca="1">Resumen!$E$78*C232</f>
        <v>307.71111559573961</v>
      </c>
      <c r="J232" s="201">
        <f ca="1">Resumen!$E$79*D232</f>
        <v>0</v>
      </c>
      <c r="K232" s="201">
        <f ca="1">Resumen!$E$80*E232</f>
        <v>0</v>
      </c>
      <c r="L232" s="201">
        <f ca="1">Resumen!$E$81*F232</f>
        <v>0</v>
      </c>
      <c r="M232" s="201">
        <f ca="1">Resumen!$E$82*G232</f>
        <v>0</v>
      </c>
      <c r="N232" s="201">
        <f>Resumen!$E$83*H232</f>
        <v>1237</v>
      </c>
      <c r="O232" s="201">
        <f t="shared" ca="1" si="3"/>
        <v>1544.7111155957396</v>
      </c>
    </row>
    <row r="233" spans="1:15" s="119" customFormat="1" ht="13.8" customHeight="1">
      <c r="A233" s="162"/>
      <c r="B233" s="200">
        <v>219</v>
      </c>
      <c r="C233" s="201">
        <f ca="1">NORMINV(RAND(),Parametros!$F$7,(Parametros!$G$7-Parametros!$E$7)/3.29)</f>
        <v>1.8484142129446783</v>
      </c>
      <c r="D233" s="201">
        <f ca="1">NORMINV(RAND(),Parametros!$F$8,(Parametros!$G$8-Parametros!$E$8)/3.29)</f>
        <v>1.2244346156488413</v>
      </c>
      <c r="E233" s="201">
        <f ca="1">NORMINV(RAND(),Parametros!$F$9,(Parametros!$G$9-Parametros!$E$9)/3.29)</f>
        <v>0.7797133113604604</v>
      </c>
      <c r="F233" s="201">
        <f ca="1">NORMINV(RAND(),Parametros!$F$10,(Parametros!$G$10-Parametros!$E$10)/3.29)</f>
        <v>1.1023031314480798</v>
      </c>
      <c r="G233" s="201">
        <f ca="1">NORMINV(RAND(),Parametros!$F$11,(Parametros!$G$11-Parametros!$E$11)/3.29)</f>
        <v>1.0656299836792626</v>
      </c>
      <c r="H233" s="201">
        <v>1</v>
      </c>
      <c r="I233" s="201">
        <f ca="1">Resumen!$E$78*C233</f>
        <v>486.13293800445041</v>
      </c>
      <c r="J233" s="201">
        <f ca="1">Resumen!$E$79*D233</f>
        <v>0</v>
      </c>
      <c r="K233" s="201">
        <f ca="1">Resumen!$E$80*E233</f>
        <v>0</v>
      </c>
      <c r="L233" s="201">
        <f ca="1">Resumen!$E$81*F233</f>
        <v>0</v>
      </c>
      <c r="M233" s="201">
        <f ca="1">Resumen!$E$82*G233</f>
        <v>0</v>
      </c>
      <c r="N233" s="201">
        <f>Resumen!$E$83*H233</f>
        <v>1237</v>
      </c>
      <c r="O233" s="201">
        <f t="shared" ca="1" si="3"/>
        <v>1723.1329380044504</v>
      </c>
    </row>
    <row r="234" spans="1:15" s="119" customFormat="1" ht="13.8" customHeight="1">
      <c r="A234" s="162"/>
      <c r="B234" s="200">
        <v>220</v>
      </c>
      <c r="C234" s="201">
        <f ca="1">NORMINV(RAND(),Parametros!$F$7,(Parametros!$G$7-Parametros!$E$7)/3.29)</f>
        <v>1.6441913251285336</v>
      </c>
      <c r="D234" s="201">
        <f ca="1">NORMINV(RAND(),Parametros!$F$8,(Parametros!$G$8-Parametros!$E$8)/3.29)</f>
        <v>1.5483397984320306</v>
      </c>
      <c r="E234" s="201">
        <f ca="1">NORMINV(RAND(),Parametros!$F$9,(Parametros!$G$9-Parametros!$E$9)/3.29)</f>
        <v>0.86803957721325387</v>
      </c>
      <c r="F234" s="201">
        <f ca="1">NORMINV(RAND(),Parametros!$F$10,(Parametros!$G$10-Parametros!$E$10)/3.29)</f>
        <v>0.98927464987521863</v>
      </c>
      <c r="G234" s="201">
        <f ca="1">NORMINV(RAND(),Parametros!$F$11,(Parametros!$G$11-Parametros!$E$11)/3.29)</f>
        <v>0.97301802118904968</v>
      </c>
      <c r="H234" s="201">
        <v>1</v>
      </c>
      <c r="I234" s="201">
        <f ca="1">Resumen!$E$78*C234</f>
        <v>432.42231850880432</v>
      </c>
      <c r="J234" s="201">
        <f ca="1">Resumen!$E$79*D234</f>
        <v>0</v>
      </c>
      <c r="K234" s="201">
        <f ca="1">Resumen!$E$80*E234</f>
        <v>0</v>
      </c>
      <c r="L234" s="201">
        <f ca="1">Resumen!$E$81*F234</f>
        <v>0</v>
      </c>
      <c r="M234" s="201">
        <f ca="1">Resumen!$E$82*G234</f>
        <v>0</v>
      </c>
      <c r="N234" s="201">
        <f>Resumen!$E$83*H234</f>
        <v>1237</v>
      </c>
      <c r="O234" s="201">
        <f t="shared" ca="1" si="3"/>
        <v>1669.4223185088044</v>
      </c>
    </row>
    <row r="235" spans="1:15" s="119" customFormat="1" ht="13.8" customHeight="1">
      <c r="A235" s="162"/>
      <c r="B235" s="200">
        <v>221</v>
      </c>
      <c r="C235" s="201">
        <f ca="1">NORMINV(RAND(),Parametros!$F$7,(Parametros!$G$7-Parametros!$E$7)/3.29)</f>
        <v>1.8721659573329226</v>
      </c>
      <c r="D235" s="201">
        <f ca="1">NORMINV(RAND(),Parametros!$F$8,(Parametros!$G$8-Parametros!$E$8)/3.29)</f>
        <v>1.1642445522910854</v>
      </c>
      <c r="E235" s="201">
        <f ca="1">NORMINV(RAND(),Parametros!$F$9,(Parametros!$G$9-Parametros!$E$9)/3.29)</f>
        <v>1.3684535173253169</v>
      </c>
      <c r="F235" s="201">
        <f ca="1">NORMINV(RAND(),Parametros!$F$10,(Parametros!$G$10-Parametros!$E$10)/3.29)</f>
        <v>0.95775542809983638</v>
      </c>
      <c r="G235" s="201">
        <f ca="1">NORMINV(RAND(),Parametros!$F$11,(Parametros!$G$11-Parametros!$E$11)/3.29)</f>
        <v>0.98186401697274206</v>
      </c>
      <c r="H235" s="201">
        <v>1</v>
      </c>
      <c r="I235" s="201">
        <f ca="1">Resumen!$E$78*C235</f>
        <v>492.37964677855865</v>
      </c>
      <c r="J235" s="201">
        <f ca="1">Resumen!$E$79*D235</f>
        <v>0</v>
      </c>
      <c r="K235" s="201">
        <f ca="1">Resumen!$E$80*E235</f>
        <v>0</v>
      </c>
      <c r="L235" s="201">
        <f ca="1">Resumen!$E$81*F235</f>
        <v>0</v>
      </c>
      <c r="M235" s="201">
        <f ca="1">Resumen!$E$82*G235</f>
        <v>0</v>
      </c>
      <c r="N235" s="201">
        <f>Resumen!$E$83*H235</f>
        <v>1237</v>
      </c>
      <c r="O235" s="201">
        <f t="shared" ca="1" si="3"/>
        <v>1729.3796467785587</v>
      </c>
    </row>
    <row r="236" spans="1:15" s="119" customFormat="1" ht="13.8" customHeight="1">
      <c r="A236" s="162"/>
      <c r="B236" s="200">
        <v>222</v>
      </c>
      <c r="C236" s="201">
        <f ca="1">NORMINV(RAND(),Parametros!$F$7,(Parametros!$G$7-Parametros!$E$7)/3.29)</f>
        <v>1.611687745110628</v>
      </c>
      <c r="D236" s="201">
        <f ca="1">NORMINV(RAND(),Parametros!$F$8,(Parametros!$G$8-Parametros!$E$8)/3.29)</f>
        <v>1.0073916140726635</v>
      </c>
      <c r="E236" s="201">
        <f ca="1">NORMINV(RAND(),Parametros!$F$9,(Parametros!$G$9-Parametros!$E$9)/3.29)</f>
        <v>1.2205930965726495</v>
      </c>
      <c r="F236" s="201">
        <f ca="1">NORMINV(RAND(),Parametros!$F$10,(Parametros!$G$10-Parametros!$E$10)/3.29)</f>
        <v>1.1708732298325253</v>
      </c>
      <c r="G236" s="201">
        <f ca="1">NORMINV(RAND(),Parametros!$F$11,(Parametros!$G$11-Parametros!$E$11)/3.29)</f>
        <v>1.0205296514053364</v>
      </c>
      <c r="H236" s="201">
        <v>1</v>
      </c>
      <c r="I236" s="201">
        <f ca="1">Resumen!$E$78*C236</f>
        <v>423.87387696409513</v>
      </c>
      <c r="J236" s="201">
        <f ca="1">Resumen!$E$79*D236</f>
        <v>0</v>
      </c>
      <c r="K236" s="201">
        <f ca="1">Resumen!$E$80*E236</f>
        <v>0</v>
      </c>
      <c r="L236" s="201">
        <f ca="1">Resumen!$E$81*F236</f>
        <v>0</v>
      </c>
      <c r="M236" s="201">
        <f ca="1">Resumen!$E$82*G236</f>
        <v>0</v>
      </c>
      <c r="N236" s="201">
        <f>Resumen!$E$83*H236</f>
        <v>1237</v>
      </c>
      <c r="O236" s="201">
        <f t="shared" ca="1" si="3"/>
        <v>1660.8738769640952</v>
      </c>
    </row>
    <row r="237" spans="1:15" s="119" customFormat="1" ht="13.8" customHeight="1">
      <c r="A237" s="162"/>
      <c r="B237" s="200">
        <v>223</v>
      </c>
      <c r="C237" s="201">
        <f ca="1">NORMINV(RAND(),Parametros!$F$7,(Parametros!$G$7-Parametros!$E$7)/3.29)</f>
        <v>0.26655153370192264</v>
      </c>
      <c r="D237" s="201">
        <f ca="1">NORMINV(RAND(),Parametros!$F$8,(Parametros!$G$8-Parametros!$E$8)/3.29)</f>
        <v>1.220454320376489</v>
      </c>
      <c r="E237" s="201">
        <f ca="1">NORMINV(RAND(),Parametros!$F$9,(Parametros!$G$9-Parametros!$E$9)/3.29)</f>
        <v>1.0686435156121381</v>
      </c>
      <c r="F237" s="201">
        <f ca="1">NORMINV(RAND(),Parametros!$F$10,(Parametros!$G$10-Parametros!$E$10)/3.29)</f>
        <v>1.1349509630789865</v>
      </c>
      <c r="G237" s="201">
        <f ca="1">NORMINV(RAND(),Parametros!$F$11,(Parametros!$G$11-Parametros!$E$11)/3.29)</f>
        <v>0.96460772838140885</v>
      </c>
      <c r="H237" s="201">
        <v>1</v>
      </c>
      <c r="I237" s="201">
        <f ca="1">Resumen!$E$78*C237</f>
        <v>70.103053363605653</v>
      </c>
      <c r="J237" s="201">
        <f ca="1">Resumen!$E$79*D237</f>
        <v>0</v>
      </c>
      <c r="K237" s="201">
        <f ca="1">Resumen!$E$80*E237</f>
        <v>0</v>
      </c>
      <c r="L237" s="201">
        <f ca="1">Resumen!$E$81*F237</f>
        <v>0</v>
      </c>
      <c r="M237" s="201">
        <f ca="1">Resumen!$E$82*G237</f>
        <v>0</v>
      </c>
      <c r="N237" s="201">
        <f>Resumen!$E$83*H237</f>
        <v>1237</v>
      </c>
      <c r="O237" s="201">
        <f t="shared" ca="1" si="3"/>
        <v>1307.1030533636056</v>
      </c>
    </row>
    <row r="238" spans="1:15" s="119" customFormat="1" ht="13.8" customHeight="1">
      <c r="A238" s="162"/>
      <c r="B238" s="200">
        <v>224</v>
      </c>
      <c r="C238" s="201">
        <f ca="1">NORMINV(RAND(),Parametros!$F$7,(Parametros!$G$7-Parametros!$E$7)/3.29)</f>
        <v>4.3660702758295127</v>
      </c>
      <c r="D238" s="201">
        <f ca="1">NORMINV(RAND(),Parametros!$F$8,(Parametros!$G$8-Parametros!$E$8)/3.29)</f>
        <v>1.3130227647427248</v>
      </c>
      <c r="E238" s="201">
        <f ca="1">NORMINV(RAND(),Parametros!$F$9,(Parametros!$G$9-Parametros!$E$9)/3.29)</f>
        <v>1.110267514642695</v>
      </c>
      <c r="F238" s="201">
        <f ca="1">NORMINV(RAND(),Parametros!$F$10,(Parametros!$G$10-Parametros!$E$10)/3.29)</f>
        <v>0.98539639857780192</v>
      </c>
      <c r="G238" s="201">
        <f ca="1">NORMINV(RAND(),Parametros!$F$11,(Parametros!$G$11-Parametros!$E$11)/3.29)</f>
        <v>1.0085135219579624</v>
      </c>
      <c r="H238" s="201">
        <v>1</v>
      </c>
      <c r="I238" s="201">
        <f ca="1">Resumen!$E$78*C238</f>
        <v>1148.2764825431618</v>
      </c>
      <c r="J238" s="201">
        <f ca="1">Resumen!$E$79*D238</f>
        <v>0</v>
      </c>
      <c r="K238" s="201">
        <f ca="1">Resumen!$E$80*E238</f>
        <v>0</v>
      </c>
      <c r="L238" s="201">
        <f ca="1">Resumen!$E$81*F238</f>
        <v>0</v>
      </c>
      <c r="M238" s="201">
        <f ca="1">Resumen!$E$82*G238</f>
        <v>0</v>
      </c>
      <c r="N238" s="201">
        <f>Resumen!$E$83*H238</f>
        <v>1237</v>
      </c>
      <c r="O238" s="201">
        <f t="shared" ca="1" si="3"/>
        <v>2385.2764825431618</v>
      </c>
    </row>
    <row r="239" spans="1:15" s="119" customFormat="1" ht="13.8" customHeight="1">
      <c r="A239" s="162"/>
      <c r="B239" s="200">
        <v>225</v>
      </c>
      <c r="C239" s="201">
        <f ca="1">NORMINV(RAND(),Parametros!$F$7,(Parametros!$G$7-Parametros!$E$7)/3.29)</f>
        <v>0.83906855188304807</v>
      </c>
      <c r="D239" s="201">
        <f ca="1">NORMINV(RAND(),Parametros!$F$8,(Parametros!$G$8-Parametros!$E$8)/3.29)</f>
        <v>1.3966486336804567</v>
      </c>
      <c r="E239" s="201">
        <f ca="1">NORMINV(RAND(),Parametros!$F$9,(Parametros!$G$9-Parametros!$E$9)/3.29)</f>
        <v>1.4950568894852712</v>
      </c>
      <c r="F239" s="201">
        <f ca="1">NORMINV(RAND(),Parametros!$F$10,(Parametros!$G$10-Parametros!$E$10)/3.29)</f>
        <v>1.070380532582585</v>
      </c>
      <c r="G239" s="201">
        <f ca="1">NORMINV(RAND(),Parametros!$F$11,(Parametros!$G$11-Parametros!$E$11)/3.29)</f>
        <v>1.0303474840972255</v>
      </c>
      <c r="H239" s="201">
        <v>1</v>
      </c>
      <c r="I239" s="201">
        <f ca="1">Resumen!$E$78*C239</f>
        <v>220.67502914524164</v>
      </c>
      <c r="J239" s="201">
        <f ca="1">Resumen!$E$79*D239</f>
        <v>0</v>
      </c>
      <c r="K239" s="201">
        <f ca="1">Resumen!$E$80*E239</f>
        <v>0</v>
      </c>
      <c r="L239" s="201">
        <f ca="1">Resumen!$E$81*F239</f>
        <v>0</v>
      </c>
      <c r="M239" s="201">
        <f ca="1">Resumen!$E$82*G239</f>
        <v>0</v>
      </c>
      <c r="N239" s="201">
        <f>Resumen!$E$83*H239</f>
        <v>1237</v>
      </c>
      <c r="O239" s="201">
        <f t="shared" ca="1" si="3"/>
        <v>1457.6750291452418</v>
      </c>
    </row>
    <row r="240" spans="1:15" s="119" customFormat="1" ht="13.8" customHeight="1">
      <c r="A240" s="162"/>
      <c r="B240" s="200">
        <v>226</v>
      </c>
      <c r="C240" s="201">
        <f ca="1">NORMINV(RAND(),Parametros!$F$7,(Parametros!$G$7-Parametros!$E$7)/3.29)</f>
        <v>3.1232420524631568</v>
      </c>
      <c r="D240" s="201">
        <f ca="1">NORMINV(RAND(),Parametros!$F$8,(Parametros!$G$8-Parametros!$E$8)/3.29)</f>
        <v>1.0415724039331258</v>
      </c>
      <c r="E240" s="201">
        <f ca="1">NORMINV(RAND(),Parametros!$F$9,(Parametros!$G$9-Parametros!$E$9)/3.29)</f>
        <v>1.0818130169263322</v>
      </c>
      <c r="F240" s="201">
        <f ca="1">NORMINV(RAND(),Parametros!$F$10,(Parametros!$G$10-Parametros!$E$10)/3.29)</f>
        <v>1.165341922087852</v>
      </c>
      <c r="G240" s="201">
        <f ca="1">NORMINV(RAND(),Parametros!$F$11,(Parametros!$G$11-Parametros!$E$11)/3.29)</f>
        <v>0.96843905158984889</v>
      </c>
      <c r="H240" s="201">
        <v>1</v>
      </c>
      <c r="I240" s="201">
        <f ca="1">Resumen!$E$78*C240</f>
        <v>821.41265979781019</v>
      </c>
      <c r="J240" s="201">
        <f ca="1">Resumen!$E$79*D240</f>
        <v>0</v>
      </c>
      <c r="K240" s="201">
        <f ca="1">Resumen!$E$80*E240</f>
        <v>0</v>
      </c>
      <c r="L240" s="201">
        <f ca="1">Resumen!$E$81*F240</f>
        <v>0</v>
      </c>
      <c r="M240" s="201">
        <f ca="1">Resumen!$E$82*G240</f>
        <v>0</v>
      </c>
      <c r="N240" s="201">
        <f>Resumen!$E$83*H240</f>
        <v>1237</v>
      </c>
      <c r="O240" s="201">
        <f t="shared" ca="1" si="3"/>
        <v>2058.4126597978102</v>
      </c>
    </row>
    <row r="241" spans="1:15" s="119" customFormat="1" ht="13.8" customHeight="1">
      <c r="A241" s="162"/>
      <c r="B241" s="200">
        <v>227</v>
      </c>
      <c r="C241" s="201">
        <f ca="1">NORMINV(RAND(),Parametros!$F$7,(Parametros!$G$7-Parametros!$E$7)/3.29)</f>
        <v>1.0797162586691078</v>
      </c>
      <c r="D241" s="201">
        <f ca="1">NORMINV(RAND(),Parametros!$F$8,(Parametros!$G$8-Parametros!$E$8)/3.29)</f>
        <v>1.6352098668958452</v>
      </c>
      <c r="E241" s="201">
        <f ca="1">NORMINV(RAND(),Parametros!$F$9,(Parametros!$G$9-Parametros!$E$9)/3.29)</f>
        <v>0.89066625507665509</v>
      </c>
      <c r="F241" s="201">
        <f ca="1">NORMINV(RAND(),Parametros!$F$10,(Parametros!$G$10-Parametros!$E$10)/3.29)</f>
        <v>0.8366373494261744</v>
      </c>
      <c r="G241" s="201">
        <f ca="1">NORMINV(RAND(),Parametros!$F$11,(Parametros!$G$11-Parametros!$E$11)/3.29)</f>
        <v>0.97418187366634579</v>
      </c>
      <c r="H241" s="201">
        <v>1</v>
      </c>
      <c r="I241" s="201">
        <f ca="1">Resumen!$E$78*C241</f>
        <v>283.96537602997535</v>
      </c>
      <c r="J241" s="201">
        <f ca="1">Resumen!$E$79*D241</f>
        <v>0</v>
      </c>
      <c r="K241" s="201">
        <f ca="1">Resumen!$E$80*E241</f>
        <v>0</v>
      </c>
      <c r="L241" s="201">
        <f ca="1">Resumen!$E$81*F241</f>
        <v>0</v>
      </c>
      <c r="M241" s="201">
        <f ca="1">Resumen!$E$82*G241</f>
        <v>0</v>
      </c>
      <c r="N241" s="201">
        <f>Resumen!$E$83*H241</f>
        <v>1237</v>
      </c>
      <c r="O241" s="201">
        <f t="shared" ca="1" si="3"/>
        <v>1520.9653760299752</v>
      </c>
    </row>
    <row r="242" spans="1:15" s="119" customFormat="1" ht="13.8" customHeight="1">
      <c r="A242" s="162"/>
      <c r="B242" s="200">
        <v>228</v>
      </c>
      <c r="C242" s="201">
        <f ca="1">NORMINV(RAND(),Parametros!$F$7,(Parametros!$G$7-Parametros!$E$7)/3.29)</f>
        <v>3.9322228368096628</v>
      </c>
      <c r="D242" s="201">
        <f ca="1">NORMINV(RAND(),Parametros!$F$8,(Parametros!$G$8-Parametros!$E$8)/3.29)</f>
        <v>0.96414617932014113</v>
      </c>
      <c r="E242" s="201">
        <f ca="1">NORMINV(RAND(),Parametros!$F$9,(Parametros!$G$9-Parametros!$E$9)/3.29)</f>
        <v>0.76392635047257684</v>
      </c>
      <c r="F242" s="201">
        <f ca="1">NORMINV(RAND(),Parametros!$F$10,(Parametros!$G$10-Parametros!$E$10)/3.29)</f>
        <v>0.91750695958711637</v>
      </c>
      <c r="G242" s="201">
        <f ca="1">NORMINV(RAND(),Parametros!$F$11,(Parametros!$G$11-Parametros!$E$11)/3.29)</f>
        <v>0.996713788230566</v>
      </c>
      <c r="H242" s="201">
        <v>1</v>
      </c>
      <c r="I242" s="201">
        <f ca="1">Resumen!$E$78*C242</f>
        <v>1034.1746060809412</v>
      </c>
      <c r="J242" s="201">
        <f ca="1">Resumen!$E$79*D242</f>
        <v>0</v>
      </c>
      <c r="K242" s="201">
        <f ca="1">Resumen!$E$80*E242</f>
        <v>0</v>
      </c>
      <c r="L242" s="201">
        <f ca="1">Resumen!$E$81*F242</f>
        <v>0</v>
      </c>
      <c r="M242" s="201">
        <f ca="1">Resumen!$E$82*G242</f>
        <v>0</v>
      </c>
      <c r="N242" s="201">
        <f>Resumen!$E$83*H242</f>
        <v>1237</v>
      </c>
      <c r="O242" s="201">
        <f t="shared" ca="1" si="3"/>
        <v>2271.174606080941</v>
      </c>
    </row>
    <row r="243" spans="1:15" s="119" customFormat="1" ht="13.8" customHeight="1">
      <c r="A243" s="162"/>
      <c r="B243" s="200">
        <v>229</v>
      </c>
      <c r="C243" s="201">
        <f ca="1">NORMINV(RAND(),Parametros!$F$7,(Parametros!$G$7-Parametros!$E$7)/3.29)</f>
        <v>1.0543923994820752</v>
      </c>
      <c r="D243" s="201">
        <f ca="1">NORMINV(RAND(),Parametros!$F$8,(Parametros!$G$8-Parametros!$E$8)/3.29)</f>
        <v>0.74954619970055547</v>
      </c>
      <c r="E243" s="201">
        <f ca="1">NORMINV(RAND(),Parametros!$F$9,(Parametros!$G$9-Parametros!$E$9)/3.29)</f>
        <v>1.0234671656000478</v>
      </c>
      <c r="F243" s="201">
        <f ca="1">NORMINV(RAND(),Parametros!$F$10,(Parametros!$G$10-Parametros!$E$10)/3.29)</f>
        <v>0.87750254366229519</v>
      </c>
      <c r="G243" s="201">
        <f ca="1">NORMINV(RAND(),Parametros!$F$11,(Parametros!$G$11-Parametros!$E$11)/3.29)</f>
        <v>1.0628014886098021</v>
      </c>
      <c r="H243" s="201">
        <v>1</v>
      </c>
      <c r="I243" s="201">
        <f ca="1">Resumen!$E$78*C243</f>
        <v>277.30520106378577</v>
      </c>
      <c r="J243" s="201">
        <f ca="1">Resumen!$E$79*D243</f>
        <v>0</v>
      </c>
      <c r="K243" s="201">
        <f ca="1">Resumen!$E$80*E243</f>
        <v>0</v>
      </c>
      <c r="L243" s="201">
        <f ca="1">Resumen!$E$81*F243</f>
        <v>0</v>
      </c>
      <c r="M243" s="201">
        <f ca="1">Resumen!$E$82*G243</f>
        <v>0</v>
      </c>
      <c r="N243" s="201">
        <f>Resumen!$E$83*H243</f>
        <v>1237</v>
      </c>
      <c r="O243" s="201">
        <f t="shared" ca="1" si="3"/>
        <v>1514.3052010637857</v>
      </c>
    </row>
    <row r="244" spans="1:15" s="119" customFormat="1" ht="13.8" customHeight="1">
      <c r="A244" s="162"/>
      <c r="B244" s="200">
        <v>230</v>
      </c>
      <c r="C244" s="201">
        <f ca="1">NORMINV(RAND(),Parametros!$F$7,(Parametros!$G$7-Parametros!$E$7)/3.29)</f>
        <v>1.2894348911075242</v>
      </c>
      <c r="D244" s="201">
        <f ca="1">NORMINV(RAND(),Parametros!$F$8,(Parametros!$G$8-Parametros!$E$8)/3.29)</f>
        <v>1.2216861084408368</v>
      </c>
      <c r="E244" s="201">
        <f ca="1">NORMINV(RAND(),Parametros!$F$9,(Parametros!$G$9-Parametros!$E$9)/3.29)</f>
        <v>0.92433119244408779</v>
      </c>
      <c r="F244" s="201">
        <f ca="1">NORMINV(RAND(),Parametros!$F$10,(Parametros!$G$10-Parametros!$E$10)/3.29)</f>
        <v>1.0513277945746726</v>
      </c>
      <c r="G244" s="201">
        <f ca="1">NORMINV(RAND(),Parametros!$F$11,(Parametros!$G$11-Parametros!$E$11)/3.29)</f>
        <v>1.0602525092828445</v>
      </c>
      <c r="H244" s="201">
        <v>1</v>
      </c>
      <c r="I244" s="201">
        <f ca="1">Resumen!$E$78*C244</f>
        <v>339.12137636127886</v>
      </c>
      <c r="J244" s="201">
        <f ca="1">Resumen!$E$79*D244</f>
        <v>0</v>
      </c>
      <c r="K244" s="201">
        <f ca="1">Resumen!$E$80*E244</f>
        <v>0</v>
      </c>
      <c r="L244" s="201">
        <f ca="1">Resumen!$E$81*F244</f>
        <v>0</v>
      </c>
      <c r="M244" s="201">
        <f ca="1">Resumen!$E$82*G244</f>
        <v>0</v>
      </c>
      <c r="N244" s="201">
        <f>Resumen!$E$83*H244</f>
        <v>1237</v>
      </c>
      <c r="O244" s="201">
        <f t="shared" ca="1" si="3"/>
        <v>1576.1213763612789</v>
      </c>
    </row>
    <row r="245" spans="1:15" s="119" customFormat="1" ht="13.8" customHeight="1">
      <c r="A245" s="162"/>
      <c r="B245" s="200">
        <v>231</v>
      </c>
      <c r="C245" s="201">
        <f ca="1">NORMINV(RAND(),Parametros!$F$7,(Parametros!$G$7-Parametros!$E$7)/3.29)</f>
        <v>0.83077707998838224</v>
      </c>
      <c r="D245" s="201">
        <f ca="1">NORMINV(RAND(),Parametros!$F$8,(Parametros!$G$8-Parametros!$E$8)/3.29)</f>
        <v>1.5963209893635317</v>
      </c>
      <c r="E245" s="201">
        <f ca="1">NORMINV(RAND(),Parametros!$F$9,(Parametros!$G$9-Parametros!$E$9)/3.29)</f>
        <v>1.3362958409356909</v>
      </c>
      <c r="F245" s="201">
        <f ca="1">NORMINV(RAND(),Parametros!$F$10,(Parametros!$G$10-Parametros!$E$10)/3.29)</f>
        <v>0.98591461323390206</v>
      </c>
      <c r="G245" s="201">
        <f ca="1">NORMINV(RAND(),Parametros!$F$11,(Parametros!$G$11-Parametros!$E$11)/3.29)</f>
        <v>0.93634265989378818</v>
      </c>
      <c r="H245" s="201">
        <v>1</v>
      </c>
      <c r="I245" s="201">
        <f ca="1">Resumen!$E$78*C245</f>
        <v>218.49437203694453</v>
      </c>
      <c r="J245" s="201">
        <f ca="1">Resumen!$E$79*D245</f>
        <v>0</v>
      </c>
      <c r="K245" s="201">
        <f ca="1">Resumen!$E$80*E245</f>
        <v>0</v>
      </c>
      <c r="L245" s="201">
        <f ca="1">Resumen!$E$81*F245</f>
        <v>0</v>
      </c>
      <c r="M245" s="201">
        <f ca="1">Resumen!$E$82*G245</f>
        <v>0</v>
      </c>
      <c r="N245" s="201">
        <f>Resumen!$E$83*H245</f>
        <v>1237</v>
      </c>
      <c r="O245" s="201">
        <f t="shared" ca="1" si="3"/>
        <v>1455.4943720369445</v>
      </c>
    </row>
    <row r="246" spans="1:15" s="119" customFormat="1" ht="13.8" customHeight="1">
      <c r="A246" s="162"/>
      <c r="B246" s="200">
        <v>232</v>
      </c>
      <c r="C246" s="201">
        <f ca="1">NORMINV(RAND(),Parametros!$F$7,(Parametros!$G$7-Parametros!$E$7)/3.29)</f>
        <v>2.8376513418727951</v>
      </c>
      <c r="D246" s="201">
        <f ca="1">NORMINV(RAND(),Parametros!$F$8,(Parametros!$G$8-Parametros!$E$8)/3.29)</f>
        <v>0.5909358478448663</v>
      </c>
      <c r="E246" s="201">
        <f ca="1">NORMINV(RAND(),Parametros!$F$9,(Parametros!$G$9-Parametros!$E$9)/3.29)</f>
        <v>1.0224829353069051</v>
      </c>
      <c r="F246" s="201">
        <f ca="1">NORMINV(RAND(),Parametros!$F$10,(Parametros!$G$10-Parametros!$E$10)/3.29)</f>
        <v>1.1638188899357653</v>
      </c>
      <c r="G246" s="201">
        <f ca="1">NORMINV(RAND(),Parametros!$F$11,(Parametros!$G$11-Parametros!$E$11)/3.29)</f>
        <v>1.0646492784667798</v>
      </c>
      <c r="H246" s="201">
        <v>1</v>
      </c>
      <c r="I246" s="201">
        <f ca="1">Resumen!$E$78*C246</f>
        <v>746.30230291254509</v>
      </c>
      <c r="J246" s="201">
        <f ca="1">Resumen!$E$79*D246</f>
        <v>0</v>
      </c>
      <c r="K246" s="201">
        <f ca="1">Resumen!$E$80*E246</f>
        <v>0</v>
      </c>
      <c r="L246" s="201">
        <f ca="1">Resumen!$E$81*F246</f>
        <v>0</v>
      </c>
      <c r="M246" s="201">
        <f ca="1">Resumen!$E$82*G246</f>
        <v>0</v>
      </c>
      <c r="N246" s="201">
        <f>Resumen!$E$83*H246</f>
        <v>1237</v>
      </c>
      <c r="O246" s="201">
        <f t="shared" ca="1" si="3"/>
        <v>1983.3023029125452</v>
      </c>
    </row>
    <row r="247" spans="1:15" s="119" customFormat="1" ht="13.8" customHeight="1">
      <c r="A247" s="162"/>
      <c r="B247" s="200">
        <v>233</v>
      </c>
      <c r="C247" s="201">
        <f ca="1">NORMINV(RAND(),Parametros!$F$7,(Parametros!$G$7-Parametros!$E$7)/3.29)</f>
        <v>0.80989847043753316</v>
      </c>
      <c r="D247" s="201">
        <f ca="1">NORMINV(RAND(),Parametros!$F$8,(Parametros!$G$8-Parametros!$E$8)/3.29)</f>
        <v>0.90051001468683212</v>
      </c>
      <c r="E247" s="201">
        <f ca="1">NORMINV(RAND(),Parametros!$F$9,(Parametros!$G$9-Parametros!$E$9)/3.29)</f>
        <v>1.3639258651294701</v>
      </c>
      <c r="F247" s="201">
        <f ca="1">NORMINV(RAND(),Parametros!$F$10,(Parametros!$G$10-Parametros!$E$10)/3.29)</f>
        <v>1.0169187146547118</v>
      </c>
      <c r="G247" s="201">
        <f ca="1">NORMINV(RAND(),Parametros!$F$11,(Parametros!$G$11-Parametros!$E$11)/3.29)</f>
        <v>0.99035673928246926</v>
      </c>
      <c r="H247" s="201">
        <v>1</v>
      </c>
      <c r="I247" s="201">
        <f ca="1">Resumen!$E$78*C247</f>
        <v>213.00329772507121</v>
      </c>
      <c r="J247" s="201">
        <f ca="1">Resumen!$E$79*D247</f>
        <v>0</v>
      </c>
      <c r="K247" s="201">
        <f ca="1">Resumen!$E$80*E247</f>
        <v>0</v>
      </c>
      <c r="L247" s="201">
        <f ca="1">Resumen!$E$81*F247</f>
        <v>0</v>
      </c>
      <c r="M247" s="201">
        <f ca="1">Resumen!$E$82*G247</f>
        <v>0</v>
      </c>
      <c r="N247" s="201">
        <f>Resumen!$E$83*H247</f>
        <v>1237</v>
      </c>
      <c r="O247" s="201">
        <f t="shared" ca="1" si="3"/>
        <v>1450.0032977250712</v>
      </c>
    </row>
    <row r="248" spans="1:15" s="119" customFormat="1" ht="13.8" customHeight="1">
      <c r="A248" s="162"/>
      <c r="B248" s="200">
        <v>234</v>
      </c>
      <c r="C248" s="201">
        <f ca="1">NORMINV(RAND(),Parametros!$F$7,(Parametros!$G$7-Parametros!$E$7)/3.29)</f>
        <v>1.8247030645962776</v>
      </c>
      <c r="D248" s="201">
        <f ca="1">NORMINV(RAND(),Parametros!$F$8,(Parametros!$G$8-Parametros!$E$8)/3.29)</f>
        <v>0.79774676618786855</v>
      </c>
      <c r="E248" s="201">
        <f ca="1">NORMINV(RAND(),Parametros!$F$9,(Parametros!$G$9-Parametros!$E$9)/3.29)</f>
        <v>1.1827908560206277</v>
      </c>
      <c r="F248" s="201">
        <f ca="1">NORMINV(RAND(),Parametros!$F$10,(Parametros!$G$10-Parametros!$E$10)/3.29)</f>
        <v>1.0828920255551053</v>
      </c>
      <c r="G248" s="201">
        <f ca="1">NORMINV(RAND(),Parametros!$F$11,(Parametros!$G$11-Parametros!$E$11)/3.29)</f>
        <v>1.0406587055085115</v>
      </c>
      <c r="H248" s="201">
        <v>1</v>
      </c>
      <c r="I248" s="201">
        <f ca="1">Resumen!$E$78*C248</f>
        <v>479.896905988821</v>
      </c>
      <c r="J248" s="201">
        <f ca="1">Resumen!$E$79*D248</f>
        <v>0</v>
      </c>
      <c r="K248" s="201">
        <f ca="1">Resumen!$E$80*E248</f>
        <v>0</v>
      </c>
      <c r="L248" s="201">
        <f ca="1">Resumen!$E$81*F248</f>
        <v>0</v>
      </c>
      <c r="M248" s="201">
        <f ca="1">Resumen!$E$82*G248</f>
        <v>0</v>
      </c>
      <c r="N248" s="201">
        <f>Resumen!$E$83*H248</f>
        <v>1237</v>
      </c>
      <c r="O248" s="201">
        <f t="shared" ca="1" si="3"/>
        <v>1716.8969059888209</v>
      </c>
    </row>
    <row r="249" spans="1:15" s="119" customFormat="1" ht="13.8" customHeight="1">
      <c r="A249" s="162"/>
      <c r="B249" s="200">
        <v>235</v>
      </c>
      <c r="C249" s="201">
        <f ca="1">NORMINV(RAND(),Parametros!$F$7,(Parametros!$G$7-Parametros!$E$7)/3.29)</f>
        <v>2.343007419271006</v>
      </c>
      <c r="D249" s="201">
        <f ca="1">NORMINV(RAND(),Parametros!$F$8,(Parametros!$G$8-Parametros!$E$8)/3.29)</f>
        <v>1.3331686499168787</v>
      </c>
      <c r="E249" s="201">
        <f ca="1">NORMINV(RAND(),Parametros!$F$9,(Parametros!$G$9-Parametros!$E$9)/3.29)</f>
        <v>1.2524984007897901</v>
      </c>
      <c r="F249" s="201">
        <f ca="1">NORMINV(RAND(),Parametros!$F$10,(Parametros!$G$10-Parametros!$E$10)/3.29)</f>
        <v>0.96203287385237202</v>
      </c>
      <c r="G249" s="201">
        <f ca="1">NORMINV(RAND(),Parametros!$F$11,(Parametros!$G$11-Parametros!$E$11)/3.29)</f>
        <v>0.99633571660889109</v>
      </c>
      <c r="H249" s="201">
        <v>1</v>
      </c>
      <c r="I249" s="201">
        <f ca="1">Resumen!$E$78*C249</f>
        <v>616.21095126827458</v>
      </c>
      <c r="J249" s="201">
        <f ca="1">Resumen!$E$79*D249</f>
        <v>0</v>
      </c>
      <c r="K249" s="201">
        <f ca="1">Resumen!$E$80*E249</f>
        <v>0</v>
      </c>
      <c r="L249" s="201">
        <f ca="1">Resumen!$E$81*F249</f>
        <v>0</v>
      </c>
      <c r="M249" s="201">
        <f ca="1">Resumen!$E$82*G249</f>
        <v>0</v>
      </c>
      <c r="N249" s="201">
        <f>Resumen!$E$83*H249</f>
        <v>1237</v>
      </c>
      <c r="O249" s="201">
        <f t="shared" ca="1" si="3"/>
        <v>1853.2109512682746</v>
      </c>
    </row>
    <row r="250" spans="1:15" s="119" customFormat="1" ht="13.8" customHeight="1">
      <c r="A250" s="162"/>
      <c r="B250" s="200">
        <v>236</v>
      </c>
      <c r="C250" s="201">
        <f ca="1">NORMINV(RAND(),Parametros!$F$7,(Parametros!$G$7-Parametros!$E$7)/3.29)</f>
        <v>1.1365323342488951</v>
      </c>
      <c r="D250" s="201">
        <f ca="1">NORMINV(RAND(),Parametros!$F$8,(Parametros!$G$8-Parametros!$E$8)/3.29)</f>
        <v>1.1366275077055696</v>
      </c>
      <c r="E250" s="201">
        <f ca="1">NORMINV(RAND(),Parametros!$F$9,(Parametros!$G$9-Parametros!$E$9)/3.29)</f>
        <v>1.012732586314373</v>
      </c>
      <c r="F250" s="201">
        <f ca="1">NORMINV(RAND(),Parametros!$F$10,(Parametros!$G$10-Parametros!$E$10)/3.29)</f>
        <v>0.92298274329548446</v>
      </c>
      <c r="G250" s="201">
        <f ca="1">NORMINV(RAND(),Parametros!$F$11,(Parametros!$G$11-Parametros!$E$11)/3.29)</f>
        <v>1.0178093859352932</v>
      </c>
      <c r="H250" s="201">
        <v>1</v>
      </c>
      <c r="I250" s="201">
        <f ca="1">Resumen!$E$78*C250</f>
        <v>298.90800390745943</v>
      </c>
      <c r="J250" s="201">
        <f ca="1">Resumen!$E$79*D250</f>
        <v>0</v>
      </c>
      <c r="K250" s="201">
        <f ca="1">Resumen!$E$80*E250</f>
        <v>0</v>
      </c>
      <c r="L250" s="201">
        <f ca="1">Resumen!$E$81*F250</f>
        <v>0</v>
      </c>
      <c r="M250" s="201">
        <f ca="1">Resumen!$E$82*G250</f>
        <v>0</v>
      </c>
      <c r="N250" s="201">
        <f>Resumen!$E$83*H250</f>
        <v>1237</v>
      </c>
      <c r="O250" s="201">
        <f t="shared" ca="1" si="3"/>
        <v>1535.9080039074595</v>
      </c>
    </row>
    <row r="251" spans="1:15" s="119" customFormat="1" ht="13.8" customHeight="1">
      <c r="A251" s="162"/>
      <c r="B251" s="200">
        <v>237</v>
      </c>
      <c r="C251" s="201">
        <f ca="1">NORMINV(RAND(),Parametros!$F$7,(Parametros!$G$7-Parametros!$E$7)/3.29)</f>
        <v>0.28448740998448341</v>
      </c>
      <c r="D251" s="201">
        <f ca="1">NORMINV(RAND(),Parametros!$F$8,(Parametros!$G$8-Parametros!$E$8)/3.29)</f>
        <v>1.0886600987808561</v>
      </c>
      <c r="E251" s="201">
        <f ca="1">NORMINV(RAND(),Parametros!$F$9,(Parametros!$G$9-Parametros!$E$9)/3.29)</f>
        <v>1.1528984063245435</v>
      </c>
      <c r="F251" s="201">
        <f ca="1">NORMINV(RAND(),Parametros!$F$10,(Parametros!$G$10-Parametros!$E$10)/3.29)</f>
        <v>1.0761080718929521</v>
      </c>
      <c r="G251" s="201">
        <f ca="1">NORMINV(RAND(),Parametros!$F$11,(Parametros!$G$11-Parametros!$E$11)/3.29)</f>
        <v>0.98820180830355886</v>
      </c>
      <c r="H251" s="201">
        <v>1</v>
      </c>
      <c r="I251" s="201">
        <f ca="1">Resumen!$E$78*C251</f>
        <v>74.820188825919132</v>
      </c>
      <c r="J251" s="201">
        <f ca="1">Resumen!$E$79*D251</f>
        <v>0</v>
      </c>
      <c r="K251" s="201">
        <f ca="1">Resumen!$E$80*E251</f>
        <v>0</v>
      </c>
      <c r="L251" s="201">
        <f ca="1">Resumen!$E$81*F251</f>
        <v>0</v>
      </c>
      <c r="M251" s="201">
        <f ca="1">Resumen!$E$82*G251</f>
        <v>0</v>
      </c>
      <c r="N251" s="201">
        <f>Resumen!$E$83*H251</f>
        <v>1237</v>
      </c>
      <c r="O251" s="201">
        <f t="shared" ca="1" si="3"/>
        <v>1311.8201888259191</v>
      </c>
    </row>
    <row r="252" spans="1:15" s="119" customFormat="1" ht="13.8" customHeight="1">
      <c r="A252" s="162"/>
      <c r="B252" s="200">
        <v>238</v>
      </c>
      <c r="C252" s="201">
        <f ca="1">NORMINV(RAND(),Parametros!$F$7,(Parametros!$G$7-Parametros!$E$7)/3.29)</f>
        <v>2.2490820199041148</v>
      </c>
      <c r="D252" s="201">
        <f ca="1">NORMINV(RAND(),Parametros!$F$8,(Parametros!$G$8-Parametros!$E$8)/3.29)</f>
        <v>0.58656283511884799</v>
      </c>
      <c r="E252" s="201">
        <f ca="1">NORMINV(RAND(),Parametros!$F$9,(Parametros!$G$9-Parametros!$E$9)/3.29)</f>
        <v>0.81879072427878707</v>
      </c>
      <c r="F252" s="201">
        <f ca="1">NORMINV(RAND(),Parametros!$F$10,(Parametros!$G$10-Parametros!$E$10)/3.29)</f>
        <v>1.0428366334472088</v>
      </c>
      <c r="G252" s="201">
        <f ca="1">NORMINV(RAND(),Parametros!$F$11,(Parametros!$G$11-Parametros!$E$11)/3.29)</f>
        <v>0.97235459232330501</v>
      </c>
      <c r="H252" s="201">
        <v>1</v>
      </c>
      <c r="I252" s="201">
        <f ca="1">Resumen!$E$78*C252</f>
        <v>591.50857123478215</v>
      </c>
      <c r="J252" s="201">
        <f ca="1">Resumen!$E$79*D252</f>
        <v>0</v>
      </c>
      <c r="K252" s="201">
        <f ca="1">Resumen!$E$80*E252</f>
        <v>0</v>
      </c>
      <c r="L252" s="201">
        <f ca="1">Resumen!$E$81*F252</f>
        <v>0</v>
      </c>
      <c r="M252" s="201">
        <f ca="1">Resumen!$E$82*G252</f>
        <v>0</v>
      </c>
      <c r="N252" s="201">
        <f>Resumen!$E$83*H252</f>
        <v>1237</v>
      </c>
      <c r="O252" s="201">
        <f t="shared" ca="1" si="3"/>
        <v>1828.5085712347823</v>
      </c>
    </row>
    <row r="253" spans="1:15" s="119" customFormat="1" ht="13.8" customHeight="1">
      <c r="A253" s="162"/>
      <c r="B253" s="200">
        <v>239</v>
      </c>
      <c r="C253" s="201">
        <f ca="1">NORMINV(RAND(),Parametros!$F$7,(Parametros!$G$7-Parametros!$E$7)/3.29)</f>
        <v>-0.19877683469797747</v>
      </c>
      <c r="D253" s="201">
        <f ca="1">NORMINV(RAND(),Parametros!$F$8,(Parametros!$G$8-Parametros!$E$8)/3.29)</f>
        <v>1.2670854774878539</v>
      </c>
      <c r="E253" s="201">
        <f ca="1">NORMINV(RAND(),Parametros!$F$9,(Parametros!$G$9-Parametros!$E$9)/3.29)</f>
        <v>1.0056230688103527</v>
      </c>
      <c r="F253" s="201">
        <f ca="1">NORMINV(RAND(),Parametros!$F$10,(Parametros!$G$10-Parametros!$E$10)/3.29)</f>
        <v>0.94128440466237284</v>
      </c>
      <c r="G253" s="201">
        <f ca="1">NORMINV(RAND(),Parametros!$F$11,(Parametros!$G$11-Parametros!$E$11)/3.29)</f>
        <v>1.010592963905623</v>
      </c>
      <c r="H253" s="201">
        <v>1</v>
      </c>
      <c r="I253" s="201">
        <f ca="1">Resumen!$E$78*C253</f>
        <v>-52.278307525568074</v>
      </c>
      <c r="J253" s="201">
        <f ca="1">Resumen!$E$79*D253</f>
        <v>0</v>
      </c>
      <c r="K253" s="201">
        <f ca="1">Resumen!$E$80*E253</f>
        <v>0</v>
      </c>
      <c r="L253" s="201">
        <f ca="1">Resumen!$E$81*F253</f>
        <v>0</v>
      </c>
      <c r="M253" s="201">
        <f ca="1">Resumen!$E$82*G253</f>
        <v>0</v>
      </c>
      <c r="N253" s="201">
        <f>Resumen!$E$83*H253</f>
        <v>1237</v>
      </c>
      <c r="O253" s="201">
        <f t="shared" ca="1" si="3"/>
        <v>1184.7216924744318</v>
      </c>
    </row>
    <row r="254" spans="1:15" s="119" customFormat="1" ht="13.8" customHeight="1">
      <c r="A254" s="162"/>
      <c r="B254" s="200">
        <v>240</v>
      </c>
      <c r="C254" s="201">
        <f ca="1">NORMINV(RAND(),Parametros!$F$7,(Parametros!$G$7-Parametros!$E$7)/3.29)</f>
        <v>3.476789779391213</v>
      </c>
      <c r="D254" s="201">
        <f ca="1">NORMINV(RAND(),Parametros!$F$8,(Parametros!$G$8-Parametros!$E$8)/3.29)</f>
        <v>2.0675728907481137</v>
      </c>
      <c r="E254" s="201">
        <f ca="1">NORMINV(RAND(),Parametros!$F$9,(Parametros!$G$9-Parametros!$E$9)/3.29)</f>
        <v>0.65955635953735503</v>
      </c>
      <c r="F254" s="201">
        <f ca="1">NORMINV(RAND(),Parametros!$F$10,(Parametros!$G$10-Parametros!$E$10)/3.29)</f>
        <v>1.0637939061728958</v>
      </c>
      <c r="G254" s="201">
        <f ca="1">NORMINV(RAND(),Parametros!$F$11,(Parametros!$G$11-Parametros!$E$11)/3.29)</f>
        <v>0.97069933206849712</v>
      </c>
      <c r="H254" s="201">
        <v>1</v>
      </c>
      <c r="I254" s="201">
        <f ca="1">Resumen!$E$78*C254</f>
        <v>914.39571197988903</v>
      </c>
      <c r="J254" s="201">
        <f ca="1">Resumen!$E$79*D254</f>
        <v>0</v>
      </c>
      <c r="K254" s="201">
        <f ca="1">Resumen!$E$80*E254</f>
        <v>0</v>
      </c>
      <c r="L254" s="201">
        <f ca="1">Resumen!$E$81*F254</f>
        <v>0</v>
      </c>
      <c r="M254" s="201">
        <f ca="1">Resumen!$E$82*G254</f>
        <v>0</v>
      </c>
      <c r="N254" s="201">
        <f>Resumen!$E$83*H254</f>
        <v>1237</v>
      </c>
      <c r="O254" s="201">
        <f t="shared" ca="1" si="3"/>
        <v>2151.3957119798888</v>
      </c>
    </row>
    <row r="255" spans="1:15" s="119" customFormat="1" ht="13.8" customHeight="1">
      <c r="A255" s="162"/>
      <c r="B255" s="200">
        <v>241</v>
      </c>
      <c r="C255" s="201">
        <f ca="1">NORMINV(RAND(),Parametros!$F$7,(Parametros!$G$7-Parametros!$E$7)/3.29)</f>
        <v>2.7349087888957535</v>
      </c>
      <c r="D255" s="201">
        <f ca="1">NORMINV(RAND(),Parametros!$F$8,(Parametros!$G$8-Parametros!$E$8)/3.29)</f>
        <v>1.3566456747530995</v>
      </c>
      <c r="E255" s="201">
        <f ca="1">NORMINV(RAND(),Parametros!$F$9,(Parametros!$G$9-Parametros!$E$9)/3.29)</f>
        <v>1.1034574033788533</v>
      </c>
      <c r="F255" s="201">
        <f ca="1">NORMINV(RAND(),Parametros!$F$10,(Parametros!$G$10-Parametros!$E$10)/3.29)</f>
        <v>1.0177403559567897</v>
      </c>
      <c r="G255" s="201">
        <f ca="1">NORMINV(RAND(),Parametros!$F$11,(Parametros!$G$11-Parametros!$E$11)/3.29)</f>
        <v>0.94564357938142618</v>
      </c>
      <c r="H255" s="201">
        <v>1</v>
      </c>
      <c r="I255" s="201">
        <f ca="1">Resumen!$E$78*C255</f>
        <v>719.28101147958319</v>
      </c>
      <c r="J255" s="201">
        <f ca="1">Resumen!$E$79*D255</f>
        <v>0</v>
      </c>
      <c r="K255" s="201">
        <f ca="1">Resumen!$E$80*E255</f>
        <v>0</v>
      </c>
      <c r="L255" s="201">
        <f ca="1">Resumen!$E$81*F255</f>
        <v>0</v>
      </c>
      <c r="M255" s="201">
        <f ca="1">Resumen!$E$82*G255</f>
        <v>0</v>
      </c>
      <c r="N255" s="201">
        <f>Resumen!$E$83*H255</f>
        <v>1237</v>
      </c>
      <c r="O255" s="201">
        <f t="shared" ca="1" si="3"/>
        <v>1956.2810114795832</v>
      </c>
    </row>
    <row r="256" spans="1:15" s="119" customFormat="1" ht="13.8" customHeight="1">
      <c r="A256" s="162"/>
      <c r="B256" s="200">
        <v>242</v>
      </c>
      <c r="C256" s="201">
        <f ca="1">NORMINV(RAND(),Parametros!$F$7,(Parametros!$G$7-Parametros!$E$7)/3.29)</f>
        <v>1.6543008241561046</v>
      </c>
      <c r="D256" s="201">
        <f ca="1">NORMINV(RAND(),Parametros!$F$8,(Parametros!$G$8-Parametros!$E$8)/3.29)</f>
        <v>1.2486563516937284</v>
      </c>
      <c r="E256" s="201">
        <f ca="1">NORMINV(RAND(),Parametros!$F$9,(Parametros!$G$9-Parametros!$E$9)/3.29)</f>
        <v>1.2736533173085047</v>
      </c>
      <c r="F256" s="201">
        <f ca="1">NORMINV(RAND(),Parametros!$F$10,(Parametros!$G$10-Parametros!$E$10)/3.29)</f>
        <v>1.2312296368032654</v>
      </c>
      <c r="G256" s="201">
        <f ca="1">NORMINV(RAND(),Parametros!$F$11,(Parametros!$G$11-Parametros!$E$11)/3.29)</f>
        <v>1.0355613123300194</v>
      </c>
      <c r="H256" s="201">
        <v>1</v>
      </c>
      <c r="I256" s="201">
        <f ca="1">Resumen!$E$78*C256</f>
        <v>435.08111675305548</v>
      </c>
      <c r="J256" s="201">
        <f ca="1">Resumen!$E$79*D256</f>
        <v>0</v>
      </c>
      <c r="K256" s="201">
        <f ca="1">Resumen!$E$80*E256</f>
        <v>0</v>
      </c>
      <c r="L256" s="201">
        <f ca="1">Resumen!$E$81*F256</f>
        <v>0</v>
      </c>
      <c r="M256" s="201">
        <f ca="1">Resumen!$E$82*G256</f>
        <v>0</v>
      </c>
      <c r="N256" s="201">
        <f>Resumen!$E$83*H256</f>
        <v>1237</v>
      </c>
      <c r="O256" s="201">
        <f t="shared" ca="1" si="3"/>
        <v>1672.0811167530555</v>
      </c>
    </row>
    <row r="257" spans="1:15" s="119" customFormat="1" ht="13.8" customHeight="1">
      <c r="A257" s="162"/>
      <c r="B257" s="200">
        <v>243</v>
      </c>
      <c r="C257" s="201">
        <f ca="1">NORMINV(RAND(),Parametros!$F$7,(Parametros!$G$7-Parametros!$E$7)/3.29)</f>
        <v>1.0911255451429169</v>
      </c>
      <c r="D257" s="201">
        <f ca="1">NORMINV(RAND(),Parametros!$F$8,(Parametros!$G$8-Parametros!$E$8)/3.29)</f>
        <v>1.0231024142648197</v>
      </c>
      <c r="E257" s="201">
        <f ca="1">NORMINV(RAND(),Parametros!$F$9,(Parametros!$G$9-Parametros!$E$9)/3.29)</f>
        <v>1.2105242859209646</v>
      </c>
      <c r="F257" s="201">
        <f ca="1">NORMINV(RAND(),Parametros!$F$10,(Parametros!$G$10-Parametros!$E$10)/3.29)</f>
        <v>1.0957032347792133</v>
      </c>
      <c r="G257" s="201">
        <f ca="1">NORMINV(RAND(),Parametros!$F$11,(Parametros!$G$11-Parametros!$E$11)/3.29)</f>
        <v>1.064492206818908</v>
      </c>
      <c r="H257" s="201">
        <v>1</v>
      </c>
      <c r="I257" s="201">
        <f ca="1">Resumen!$E$78*C257</f>
        <v>286.96601837258714</v>
      </c>
      <c r="J257" s="201">
        <f ca="1">Resumen!$E$79*D257</f>
        <v>0</v>
      </c>
      <c r="K257" s="201">
        <f ca="1">Resumen!$E$80*E257</f>
        <v>0</v>
      </c>
      <c r="L257" s="201">
        <f ca="1">Resumen!$E$81*F257</f>
        <v>0</v>
      </c>
      <c r="M257" s="201">
        <f ca="1">Resumen!$E$82*G257</f>
        <v>0</v>
      </c>
      <c r="N257" s="201">
        <f>Resumen!$E$83*H257</f>
        <v>1237</v>
      </c>
      <c r="O257" s="201">
        <f t="shared" ca="1" si="3"/>
        <v>1523.9660183725871</v>
      </c>
    </row>
    <row r="258" spans="1:15" s="119" customFormat="1" ht="13.8" customHeight="1">
      <c r="A258" s="162"/>
      <c r="B258" s="200">
        <v>244</v>
      </c>
      <c r="C258" s="201">
        <f ca="1">NORMINV(RAND(),Parametros!$F$7,(Parametros!$G$7-Parametros!$E$7)/3.29)</f>
        <v>0.28121122354255701</v>
      </c>
      <c r="D258" s="201">
        <f ca="1">NORMINV(RAND(),Parametros!$F$8,(Parametros!$G$8-Parametros!$E$8)/3.29)</f>
        <v>0.9353720467623825</v>
      </c>
      <c r="E258" s="201">
        <f ca="1">NORMINV(RAND(),Parametros!$F$9,(Parametros!$G$9-Parametros!$E$9)/3.29)</f>
        <v>0.91900053735524923</v>
      </c>
      <c r="F258" s="201">
        <f ca="1">NORMINV(RAND(),Parametros!$F$10,(Parametros!$G$10-Parametros!$E$10)/3.29)</f>
        <v>1.0831166135487009</v>
      </c>
      <c r="G258" s="201">
        <f ca="1">NORMINV(RAND(),Parametros!$F$11,(Parametros!$G$11-Parametros!$E$11)/3.29)</f>
        <v>1.0158255903293754</v>
      </c>
      <c r="H258" s="201">
        <v>1</v>
      </c>
      <c r="I258" s="201">
        <f ca="1">Resumen!$E$78*C258</f>
        <v>73.9585517916925</v>
      </c>
      <c r="J258" s="201">
        <f ca="1">Resumen!$E$79*D258</f>
        <v>0</v>
      </c>
      <c r="K258" s="201">
        <f ca="1">Resumen!$E$80*E258</f>
        <v>0</v>
      </c>
      <c r="L258" s="201">
        <f ca="1">Resumen!$E$81*F258</f>
        <v>0</v>
      </c>
      <c r="M258" s="201">
        <f ca="1">Resumen!$E$82*G258</f>
        <v>0</v>
      </c>
      <c r="N258" s="201">
        <f>Resumen!$E$83*H258</f>
        <v>1237</v>
      </c>
      <c r="O258" s="201">
        <f t="shared" ca="1" si="3"/>
        <v>1310.9585517916926</v>
      </c>
    </row>
    <row r="259" spans="1:15" s="119" customFormat="1" ht="13.8" customHeight="1">
      <c r="A259" s="162"/>
      <c r="B259" s="200">
        <v>245</v>
      </c>
      <c r="C259" s="201">
        <f ca="1">NORMINV(RAND(),Parametros!$F$7,(Parametros!$G$7-Parametros!$E$7)/3.29)</f>
        <v>1.715323353891377</v>
      </c>
      <c r="D259" s="201">
        <f ca="1">NORMINV(RAND(),Parametros!$F$8,(Parametros!$G$8-Parametros!$E$8)/3.29)</f>
        <v>1.1397597618802264</v>
      </c>
      <c r="E259" s="201">
        <f ca="1">NORMINV(RAND(),Parametros!$F$9,(Parametros!$G$9-Parametros!$E$9)/3.29)</f>
        <v>1.0540628429516568</v>
      </c>
      <c r="F259" s="201">
        <f ca="1">NORMINV(RAND(),Parametros!$F$10,(Parametros!$G$10-Parametros!$E$10)/3.29)</f>
        <v>0.96722191535435009</v>
      </c>
      <c r="G259" s="201">
        <f ca="1">NORMINV(RAND(),Parametros!$F$11,(Parametros!$G$11-Parametros!$E$11)/3.29)</f>
        <v>0.99527946109826604</v>
      </c>
      <c r="H259" s="201">
        <v>1</v>
      </c>
      <c r="I259" s="201">
        <f ca="1">Resumen!$E$78*C259</f>
        <v>451.13004207343215</v>
      </c>
      <c r="J259" s="201">
        <f ca="1">Resumen!$E$79*D259</f>
        <v>0</v>
      </c>
      <c r="K259" s="201">
        <f ca="1">Resumen!$E$80*E259</f>
        <v>0</v>
      </c>
      <c r="L259" s="201">
        <f ca="1">Resumen!$E$81*F259</f>
        <v>0</v>
      </c>
      <c r="M259" s="201">
        <f ca="1">Resumen!$E$82*G259</f>
        <v>0</v>
      </c>
      <c r="N259" s="201">
        <f>Resumen!$E$83*H259</f>
        <v>1237</v>
      </c>
      <c r="O259" s="201">
        <f t="shared" ca="1" si="3"/>
        <v>1688.1300420734322</v>
      </c>
    </row>
    <row r="260" spans="1:15" s="119" customFormat="1" ht="13.8" customHeight="1">
      <c r="A260" s="162"/>
      <c r="B260" s="200">
        <v>246</v>
      </c>
      <c r="C260" s="201">
        <f ca="1">NORMINV(RAND(),Parametros!$F$7,(Parametros!$G$7-Parametros!$E$7)/3.29)</f>
        <v>0.95452219504278113</v>
      </c>
      <c r="D260" s="201">
        <f ca="1">NORMINV(RAND(),Parametros!$F$8,(Parametros!$G$8-Parametros!$E$8)/3.29)</f>
        <v>0.38774764690740293</v>
      </c>
      <c r="E260" s="201">
        <f ca="1">NORMINV(RAND(),Parametros!$F$9,(Parametros!$G$9-Parametros!$E$9)/3.29)</f>
        <v>1.2410654060353297</v>
      </c>
      <c r="F260" s="201">
        <f ca="1">NORMINV(RAND(),Parametros!$F$10,(Parametros!$G$10-Parametros!$E$10)/3.29)</f>
        <v>1.1140427079445845</v>
      </c>
      <c r="G260" s="201">
        <f ca="1">NORMINV(RAND(),Parametros!$F$11,(Parametros!$G$11-Parametros!$E$11)/3.29)</f>
        <v>1.0216728732809552</v>
      </c>
      <c r="H260" s="201">
        <v>1</v>
      </c>
      <c r="I260" s="201">
        <f ca="1">Resumen!$E$78*C260</f>
        <v>251.03933729625143</v>
      </c>
      <c r="J260" s="201">
        <f ca="1">Resumen!$E$79*D260</f>
        <v>0</v>
      </c>
      <c r="K260" s="201">
        <f ca="1">Resumen!$E$80*E260</f>
        <v>0</v>
      </c>
      <c r="L260" s="201">
        <f ca="1">Resumen!$E$81*F260</f>
        <v>0</v>
      </c>
      <c r="M260" s="201">
        <f ca="1">Resumen!$E$82*G260</f>
        <v>0</v>
      </c>
      <c r="N260" s="201">
        <f>Resumen!$E$83*H260</f>
        <v>1237</v>
      </c>
      <c r="O260" s="201">
        <f t="shared" ca="1" si="3"/>
        <v>1488.0393372962515</v>
      </c>
    </row>
    <row r="261" spans="1:15" s="119" customFormat="1" ht="13.8" customHeight="1">
      <c r="A261" s="162"/>
      <c r="B261" s="200">
        <v>247</v>
      </c>
      <c r="C261" s="201">
        <f ca="1">NORMINV(RAND(),Parametros!$F$7,(Parametros!$G$7-Parametros!$E$7)/3.29)</f>
        <v>1.9005136782651075</v>
      </c>
      <c r="D261" s="201">
        <f ca="1">NORMINV(RAND(),Parametros!$F$8,(Parametros!$G$8-Parametros!$E$8)/3.29)</f>
        <v>1.3344607807338147</v>
      </c>
      <c r="E261" s="201">
        <f ca="1">NORMINV(RAND(),Parametros!$F$9,(Parametros!$G$9-Parametros!$E$9)/3.29)</f>
        <v>1.523900552327399</v>
      </c>
      <c r="F261" s="201">
        <f ca="1">NORMINV(RAND(),Parametros!$F$10,(Parametros!$G$10-Parametros!$E$10)/3.29)</f>
        <v>0.94787845465231968</v>
      </c>
      <c r="G261" s="201">
        <f ca="1">NORMINV(RAND(),Parametros!$F$11,(Parametros!$G$11-Parametros!$E$11)/3.29)</f>
        <v>0.98643193911816129</v>
      </c>
      <c r="H261" s="201">
        <v>1</v>
      </c>
      <c r="I261" s="201">
        <f ca="1">Resumen!$E$78*C261</f>
        <v>499.83509738372328</v>
      </c>
      <c r="J261" s="201">
        <f ca="1">Resumen!$E$79*D261</f>
        <v>0</v>
      </c>
      <c r="K261" s="201">
        <f ca="1">Resumen!$E$80*E261</f>
        <v>0</v>
      </c>
      <c r="L261" s="201">
        <f ca="1">Resumen!$E$81*F261</f>
        <v>0</v>
      </c>
      <c r="M261" s="201">
        <f ca="1">Resumen!$E$82*G261</f>
        <v>0</v>
      </c>
      <c r="N261" s="201">
        <f>Resumen!$E$83*H261</f>
        <v>1237</v>
      </c>
      <c r="O261" s="201">
        <f t="shared" ca="1" si="3"/>
        <v>1736.8350973837232</v>
      </c>
    </row>
    <row r="262" spans="1:15" s="119" customFormat="1" ht="13.8" customHeight="1">
      <c r="A262" s="162"/>
      <c r="B262" s="200">
        <v>248</v>
      </c>
      <c r="C262" s="201">
        <f ca="1">NORMINV(RAND(),Parametros!$F$7,(Parametros!$G$7-Parametros!$E$7)/3.29)</f>
        <v>-0.8378129571761832</v>
      </c>
      <c r="D262" s="201">
        <f ca="1">NORMINV(RAND(),Parametros!$F$8,(Parametros!$G$8-Parametros!$E$8)/3.29)</f>
        <v>0.87180916189952717</v>
      </c>
      <c r="E262" s="201">
        <f ca="1">NORMINV(RAND(),Parametros!$F$9,(Parametros!$G$9-Parametros!$E$9)/3.29)</f>
        <v>1.3290233425670803</v>
      </c>
      <c r="F262" s="201">
        <f ca="1">NORMINV(RAND(),Parametros!$F$10,(Parametros!$G$10-Parametros!$E$10)/3.29)</f>
        <v>0.98106861371172771</v>
      </c>
      <c r="G262" s="201">
        <f ca="1">NORMINV(RAND(),Parametros!$F$11,(Parametros!$G$11-Parametros!$E$11)/3.29)</f>
        <v>1.0133363640736817</v>
      </c>
      <c r="H262" s="201">
        <v>1</v>
      </c>
      <c r="I262" s="201">
        <f ca="1">Resumen!$E$78*C262</f>
        <v>-220.34480773733617</v>
      </c>
      <c r="J262" s="201">
        <f ca="1">Resumen!$E$79*D262</f>
        <v>0</v>
      </c>
      <c r="K262" s="201">
        <f ca="1">Resumen!$E$80*E262</f>
        <v>0</v>
      </c>
      <c r="L262" s="201">
        <f ca="1">Resumen!$E$81*F262</f>
        <v>0</v>
      </c>
      <c r="M262" s="201">
        <f ca="1">Resumen!$E$82*G262</f>
        <v>0</v>
      </c>
      <c r="N262" s="201">
        <f>Resumen!$E$83*H262</f>
        <v>1237</v>
      </c>
      <c r="O262" s="201">
        <f t="shared" ca="1" si="3"/>
        <v>1016.6551922626638</v>
      </c>
    </row>
    <row r="263" spans="1:15" s="119" customFormat="1" ht="13.8" customHeight="1">
      <c r="A263" s="162"/>
      <c r="B263" s="200">
        <v>249</v>
      </c>
      <c r="C263" s="201">
        <f ca="1">NORMINV(RAND(),Parametros!$F$7,(Parametros!$G$7-Parametros!$E$7)/3.29)</f>
        <v>3.2066722198798447</v>
      </c>
      <c r="D263" s="201">
        <f ca="1">NORMINV(RAND(),Parametros!$F$8,(Parametros!$G$8-Parametros!$E$8)/3.29)</f>
        <v>1.9604188040434516</v>
      </c>
      <c r="E263" s="201">
        <f ca="1">NORMINV(RAND(),Parametros!$F$9,(Parametros!$G$9-Parametros!$E$9)/3.29)</f>
        <v>0.84397829403439151</v>
      </c>
      <c r="F263" s="201">
        <f ca="1">NORMINV(RAND(),Parametros!$F$10,(Parametros!$G$10-Parametros!$E$10)/3.29)</f>
        <v>0.96663681412523228</v>
      </c>
      <c r="G263" s="201">
        <f ca="1">NORMINV(RAND(),Parametros!$F$11,(Parametros!$G$11-Parametros!$E$11)/3.29)</f>
        <v>1.0472814273929207</v>
      </c>
      <c r="H263" s="201">
        <v>1</v>
      </c>
      <c r="I263" s="201">
        <f ca="1">Resumen!$E$78*C263</f>
        <v>843.35479382839912</v>
      </c>
      <c r="J263" s="201">
        <f ca="1">Resumen!$E$79*D263</f>
        <v>0</v>
      </c>
      <c r="K263" s="201">
        <f ca="1">Resumen!$E$80*E263</f>
        <v>0</v>
      </c>
      <c r="L263" s="201">
        <f ca="1">Resumen!$E$81*F263</f>
        <v>0</v>
      </c>
      <c r="M263" s="201">
        <f ca="1">Resumen!$E$82*G263</f>
        <v>0</v>
      </c>
      <c r="N263" s="201">
        <f>Resumen!$E$83*H263</f>
        <v>1237</v>
      </c>
      <c r="O263" s="201">
        <f t="shared" ca="1" si="3"/>
        <v>2080.3547938283991</v>
      </c>
    </row>
    <row r="264" spans="1:15" s="119" customFormat="1" ht="13.8" customHeight="1">
      <c r="A264" s="162"/>
      <c r="B264" s="200">
        <v>250</v>
      </c>
      <c r="C264" s="201">
        <f ca="1">NORMINV(RAND(),Parametros!$F$7,(Parametros!$G$7-Parametros!$E$7)/3.29)</f>
        <v>1.678584161541798</v>
      </c>
      <c r="D264" s="201">
        <f ca="1">NORMINV(RAND(),Parametros!$F$8,(Parametros!$G$8-Parametros!$E$8)/3.29)</f>
        <v>0.65710326096299898</v>
      </c>
      <c r="E264" s="201">
        <f ca="1">NORMINV(RAND(),Parametros!$F$9,(Parametros!$G$9-Parametros!$E$9)/3.29)</f>
        <v>1.0642436707919836</v>
      </c>
      <c r="F264" s="201">
        <f ca="1">NORMINV(RAND(),Parametros!$F$10,(Parametros!$G$10-Parametros!$E$10)/3.29)</f>
        <v>1.1951954086502001</v>
      </c>
      <c r="G264" s="201">
        <f ca="1">NORMINV(RAND(),Parametros!$F$11,(Parametros!$G$11-Parametros!$E$11)/3.29)</f>
        <v>0.98301614840859097</v>
      </c>
      <c r="H264" s="201">
        <v>1</v>
      </c>
      <c r="I264" s="201">
        <f ca="1">Resumen!$E$78*C264</f>
        <v>441.46763448549285</v>
      </c>
      <c r="J264" s="201">
        <f ca="1">Resumen!$E$79*D264</f>
        <v>0</v>
      </c>
      <c r="K264" s="201">
        <f ca="1">Resumen!$E$80*E264</f>
        <v>0</v>
      </c>
      <c r="L264" s="201">
        <f ca="1">Resumen!$E$81*F264</f>
        <v>0</v>
      </c>
      <c r="M264" s="201">
        <f ca="1">Resumen!$E$82*G264</f>
        <v>0</v>
      </c>
      <c r="N264" s="201">
        <f>Resumen!$E$83*H264</f>
        <v>1237</v>
      </c>
      <c r="O264" s="201">
        <f t="shared" ca="1" si="3"/>
        <v>1678.4676344854929</v>
      </c>
    </row>
    <row r="265" spans="1:15" s="119" customFormat="1" ht="13.8" customHeight="1">
      <c r="A265" s="162"/>
      <c r="B265" s="200">
        <v>251</v>
      </c>
      <c r="C265" s="201">
        <f ca="1">NORMINV(RAND(),Parametros!$F$7,(Parametros!$G$7-Parametros!$E$7)/3.29)</f>
        <v>2.7719695753722418</v>
      </c>
      <c r="D265" s="201">
        <f ca="1">NORMINV(RAND(),Parametros!$F$8,(Parametros!$G$8-Parametros!$E$8)/3.29)</f>
        <v>1.0855719630113096</v>
      </c>
      <c r="E265" s="201">
        <f ca="1">NORMINV(RAND(),Parametros!$F$9,(Parametros!$G$9-Parametros!$E$9)/3.29)</f>
        <v>1.2228031184577197</v>
      </c>
      <c r="F265" s="201">
        <f ca="1">NORMINV(RAND(),Parametros!$F$10,(Parametros!$G$10-Parametros!$E$10)/3.29)</f>
        <v>1.1930743100624976</v>
      </c>
      <c r="G265" s="201">
        <f ca="1">NORMINV(RAND(),Parametros!$F$11,(Parametros!$G$11-Parametros!$E$11)/3.29)</f>
        <v>0.98986870591692588</v>
      </c>
      <c r="H265" s="201">
        <v>1</v>
      </c>
      <c r="I265" s="201">
        <f ca="1">Resumen!$E$78*C265</f>
        <v>729.02799832289963</v>
      </c>
      <c r="J265" s="201">
        <f ca="1">Resumen!$E$79*D265</f>
        <v>0</v>
      </c>
      <c r="K265" s="201">
        <f ca="1">Resumen!$E$80*E265</f>
        <v>0</v>
      </c>
      <c r="L265" s="201">
        <f ca="1">Resumen!$E$81*F265</f>
        <v>0</v>
      </c>
      <c r="M265" s="201">
        <f ca="1">Resumen!$E$82*G265</f>
        <v>0</v>
      </c>
      <c r="N265" s="201">
        <f>Resumen!$E$83*H265</f>
        <v>1237</v>
      </c>
      <c r="O265" s="201">
        <f t="shared" ca="1" si="3"/>
        <v>1966.0279983228997</v>
      </c>
    </row>
    <row r="266" spans="1:15" s="119" customFormat="1" ht="13.8" customHeight="1">
      <c r="A266" s="162"/>
      <c r="B266" s="200">
        <v>252</v>
      </c>
      <c r="C266" s="201">
        <f ca="1">NORMINV(RAND(),Parametros!$F$7,(Parametros!$G$7-Parametros!$E$7)/3.29)</f>
        <v>2.7768243525679197</v>
      </c>
      <c r="D266" s="201">
        <f ca="1">NORMINV(RAND(),Parametros!$F$8,(Parametros!$G$8-Parametros!$E$8)/3.29)</f>
        <v>0.92448188584445634</v>
      </c>
      <c r="E266" s="201">
        <f ca="1">NORMINV(RAND(),Parametros!$F$9,(Parametros!$G$9-Parametros!$E$9)/3.29)</f>
        <v>0.80420076744057734</v>
      </c>
      <c r="F266" s="201">
        <f ca="1">NORMINV(RAND(),Parametros!$F$10,(Parametros!$G$10-Parametros!$E$10)/3.29)</f>
        <v>0.9922957527498113</v>
      </c>
      <c r="G266" s="201">
        <f ca="1">NORMINV(RAND(),Parametros!$F$11,(Parametros!$G$11-Parametros!$E$11)/3.29)</f>
        <v>1.0263954809895219</v>
      </c>
      <c r="H266" s="201">
        <v>1</v>
      </c>
      <c r="I266" s="201">
        <f ca="1">Resumen!$E$78*C266</f>
        <v>730.30480472536283</v>
      </c>
      <c r="J266" s="201">
        <f ca="1">Resumen!$E$79*D266</f>
        <v>0</v>
      </c>
      <c r="K266" s="201">
        <f ca="1">Resumen!$E$80*E266</f>
        <v>0</v>
      </c>
      <c r="L266" s="201">
        <f ca="1">Resumen!$E$81*F266</f>
        <v>0</v>
      </c>
      <c r="M266" s="201">
        <f ca="1">Resumen!$E$82*G266</f>
        <v>0</v>
      </c>
      <c r="N266" s="201">
        <f>Resumen!$E$83*H266</f>
        <v>1237</v>
      </c>
      <c r="O266" s="201">
        <f t="shared" ca="1" si="3"/>
        <v>1967.3048047253628</v>
      </c>
    </row>
    <row r="267" spans="1:15" s="119" customFormat="1" ht="13.8" customHeight="1">
      <c r="A267" s="162"/>
      <c r="B267" s="200">
        <v>253</v>
      </c>
      <c r="C267" s="201">
        <f ca="1">NORMINV(RAND(),Parametros!$F$7,(Parametros!$G$7-Parametros!$E$7)/3.29)</f>
        <v>0.48826544148067197</v>
      </c>
      <c r="D267" s="201">
        <f ca="1">NORMINV(RAND(),Parametros!$F$8,(Parametros!$G$8-Parametros!$E$8)/3.29)</f>
        <v>1.6247956409706452</v>
      </c>
      <c r="E267" s="201">
        <f ca="1">NORMINV(RAND(),Parametros!$F$9,(Parametros!$G$9-Parametros!$E$9)/3.29)</f>
        <v>0.84162411222537936</v>
      </c>
      <c r="F267" s="201">
        <f ca="1">NORMINV(RAND(),Parametros!$F$10,(Parametros!$G$10-Parametros!$E$10)/3.29)</f>
        <v>0.87807924370560786</v>
      </c>
      <c r="G267" s="201">
        <f ca="1">NORMINV(RAND(),Parametros!$F$11,(Parametros!$G$11-Parametros!$E$11)/3.29)</f>
        <v>1.0585337432539157</v>
      </c>
      <c r="H267" s="201">
        <v>1</v>
      </c>
      <c r="I267" s="201">
        <f ca="1">Resumen!$E$78*C267</f>
        <v>128.41381110941674</v>
      </c>
      <c r="J267" s="201">
        <f ca="1">Resumen!$E$79*D267</f>
        <v>0</v>
      </c>
      <c r="K267" s="201">
        <f ca="1">Resumen!$E$80*E267</f>
        <v>0</v>
      </c>
      <c r="L267" s="201">
        <f ca="1">Resumen!$E$81*F267</f>
        <v>0</v>
      </c>
      <c r="M267" s="201">
        <f ca="1">Resumen!$E$82*G267</f>
        <v>0</v>
      </c>
      <c r="N267" s="201">
        <f>Resumen!$E$83*H267</f>
        <v>1237</v>
      </c>
      <c r="O267" s="201">
        <f t="shared" ca="1" si="3"/>
        <v>1365.4138111094167</v>
      </c>
    </row>
    <row r="268" spans="1:15" s="119" customFormat="1" ht="13.8" customHeight="1">
      <c r="A268" s="162"/>
      <c r="B268" s="200">
        <v>254</v>
      </c>
      <c r="C268" s="201">
        <f ca="1">NORMINV(RAND(),Parametros!$F$7,(Parametros!$G$7-Parametros!$E$7)/3.29)</f>
        <v>1.7086600852261151</v>
      </c>
      <c r="D268" s="201">
        <f ca="1">NORMINV(RAND(),Parametros!$F$8,(Parametros!$G$8-Parametros!$E$8)/3.29)</f>
        <v>1.3686857937285011</v>
      </c>
      <c r="E268" s="201">
        <f ca="1">NORMINV(RAND(),Parametros!$F$9,(Parametros!$G$9-Parametros!$E$9)/3.29)</f>
        <v>1.1771513224168684</v>
      </c>
      <c r="F268" s="201">
        <f ca="1">NORMINV(RAND(),Parametros!$F$10,(Parametros!$G$10-Parametros!$E$10)/3.29)</f>
        <v>0.96374577299999442</v>
      </c>
      <c r="G268" s="201">
        <f ca="1">NORMINV(RAND(),Parametros!$F$11,(Parametros!$G$11-Parametros!$E$11)/3.29)</f>
        <v>1.0015796511265453</v>
      </c>
      <c r="H268" s="201">
        <v>1</v>
      </c>
      <c r="I268" s="201">
        <f ca="1">Resumen!$E$78*C268</f>
        <v>449.3776024144683</v>
      </c>
      <c r="J268" s="201">
        <f ca="1">Resumen!$E$79*D268</f>
        <v>0</v>
      </c>
      <c r="K268" s="201">
        <f ca="1">Resumen!$E$80*E268</f>
        <v>0</v>
      </c>
      <c r="L268" s="201">
        <f ca="1">Resumen!$E$81*F268</f>
        <v>0</v>
      </c>
      <c r="M268" s="201">
        <f ca="1">Resumen!$E$82*G268</f>
        <v>0</v>
      </c>
      <c r="N268" s="201">
        <f>Resumen!$E$83*H268</f>
        <v>1237</v>
      </c>
      <c r="O268" s="201">
        <f t="shared" ca="1" si="3"/>
        <v>1686.3776024144684</v>
      </c>
    </row>
    <row r="269" spans="1:15" s="119" customFormat="1" ht="13.8" customHeight="1">
      <c r="A269" s="162"/>
      <c r="B269" s="200">
        <v>255</v>
      </c>
      <c r="C269" s="201">
        <f ca="1">NORMINV(RAND(),Parametros!$F$7,(Parametros!$G$7-Parametros!$E$7)/3.29)</f>
        <v>1.8860020702743006</v>
      </c>
      <c r="D269" s="201">
        <f ca="1">NORMINV(RAND(),Parametros!$F$8,(Parametros!$G$8-Parametros!$E$8)/3.29)</f>
        <v>0.74483409086912955</v>
      </c>
      <c r="E269" s="201">
        <f ca="1">NORMINV(RAND(),Parametros!$F$9,(Parametros!$G$9-Parametros!$E$9)/3.29)</f>
        <v>0.91319575428220046</v>
      </c>
      <c r="F269" s="201">
        <f ca="1">NORMINV(RAND(),Parametros!$F$10,(Parametros!$G$10-Parametros!$E$10)/3.29)</f>
        <v>0.88128331259532955</v>
      </c>
      <c r="G269" s="201">
        <f ca="1">NORMINV(RAND(),Parametros!$F$11,(Parametros!$G$11-Parametros!$E$11)/3.29)</f>
        <v>1.015198495462631</v>
      </c>
      <c r="H269" s="201">
        <v>1</v>
      </c>
      <c r="I269" s="201">
        <f ca="1">Resumen!$E$78*C269</f>
        <v>496.01854448214107</v>
      </c>
      <c r="J269" s="201">
        <f ca="1">Resumen!$E$79*D269</f>
        <v>0</v>
      </c>
      <c r="K269" s="201">
        <f ca="1">Resumen!$E$80*E269</f>
        <v>0</v>
      </c>
      <c r="L269" s="201">
        <f ca="1">Resumen!$E$81*F269</f>
        <v>0</v>
      </c>
      <c r="M269" s="201">
        <f ca="1">Resumen!$E$82*G269</f>
        <v>0</v>
      </c>
      <c r="N269" s="201">
        <f>Resumen!$E$83*H269</f>
        <v>1237</v>
      </c>
      <c r="O269" s="201">
        <f t="shared" ca="1" si="3"/>
        <v>1733.0185444821411</v>
      </c>
    </row>
    <row r="270" spans="1:15" s="119" customFormat="1" ht="13.8" customHeight="1">
      <c r="A270" s="162"/>
      <c r="B270" s="200">
        <v>256</v>
      </c>
      <c r="C270" s="201">
        <f ca="1">NORMINV(RAND(),Parametros!$F$7,(Parametros!$G$7-Parametros!$E$7)/3.29)</f>
        <v>1.3621298715910495</v>
      </c>
      <c r="D270" s="201">
        <f ca="1">NORMINV(RAND(),Parametros!$F$8,(Parametros!$G$8-Parametros!$E$8)/3.29)</f>
        <v>1.6245283521362679</v>
      </c>
      <c r="E270" s="201">
        <f ca="1">NORMINV(RAND(),Parametros!$F$9,(Parametros!$G$9-Parametros!$E$9)/3.29)</f>
        <v>0.92082348837751171</v>
      </c>
      <c r="F270" s="201">
        <f ca="1">NORMINV(RAND(),Parametros!$F$10,(Parametros!$G$10-Parametros!$E$10)/3.29)</f>
        <v>1.1101330462126335</v>
      </c>
      <c r="G270" s="201">
        <f ca="1">NORMINV(RAND(),Parametros!$F$11,(Parametros!$G$11-Parametros!$E$11)/3.29)</f>
        <v>0.95748226397020664</v>
      </c>
      <c r="H270" s="201">
        <v>1</v>
      </c>
      <c r="I270" s="201">
        <f ca="1">Resumen!$E$78*C270</f>
        <v>358.24015622844604</v>
      </c>
      <c r="J270" s="201">
        <f ca="1">Resumen!$E$79*D270</f>
        <v>0</v>
      </c>
      <c r="K270" s="201">
        <f ca="1">Resumen!$E$80*E270</f>
        <v>0</v>
      </c>
      <c r="L270" s="201">
        <f ca="1">Resumen!$E$81*F270</f>
        <v>0</v>
      </c>
      <c r="M270" s="201">
        <f ca="1">Resumen!$E$82*G270</f>
        <v>0</v>
      </c>
      <c r="N270" s="201">
        <f>Resumen!$E$83*H270</f>
        <v>1237</v>
      </c>
      <c r="O270" s="201">
        <f t="shared" ca="1" si="3"/>
        <v>1595.240156228446</v>
      </c>
    </row>
    <row r="271" spans="1:15" s="119" customFormat="1" ht="13.8" customHeight="1">
      <c r="A271" s="162"/>
      <c r="B271" s="200">
        <v>257</v>
      </c>
      <c r="C271" s="201">
        <f ca="1">NORMINV(RAND(),Parametros!$F$7,(Parametros!$G$7-Parametros!$E$7)/3.29)</f>
        <v>2.7883958303991454</v>
      </c>
      <c r="D271" s="201">
        <f ca="1">NORMINV(RAND(),Parametros!$F$8,(Parametros!$G$8-Parametros!$E$8)/3.29)</f>
        <v>0.86748609770288221</v>
      </c>
      <c r="E271" s="201">
        <f ca="1">NORMINV(RAND(),Parametros!$F$9,(Parametros!$G$9-Parametros!$E$9)/3.29)</f>
        <v>1.3028601431372926</v>
      </c>
      <c r="F271" s="201">
        <f ca="1">NORMINV(RAND(),Parametros!$F$10,(Parametros!$G$10-Parametros!$E$10)/3.29)</f>
        <v>1.0661137346694789</v>
      </c>
      <c r="G271" s="201">
        <f ca="1">NORMINV(RAND(),Parametros!$F$11,(Parametros!$G$11-Parametros!$E$11)/3.29)</f>
        <v>1.0072413325432155</v>
      </c>
      <c r="H271" s="201">
        <v>1</v>
      </c>
      <c r="I271" s="201">
        <f ca="1">Resumen!$E$78*C271</f>
        <v>733.34810339497528</v>
      </c>
      <c r="J271" s="201">
        <f ca="1">Resumen!$E$79*D271</f>
        <v>0</v>
      </c>
      <c r="K271" s="201">
        <f ca="1">Resumen!$E$80*E271</f>
        <v>0</v>
      </c>
      <c r="L271" s="201">
        <f ca="1">Resumen!$E$81*F271</f>
        <v>0</v>
      </c>
      <c r="M271" s="201">
        <f ca="1">Resumen!$E$82*G271</f>
        <v>0</v>
      </c>
      <c r="N271" s="201">
        <f>Resumen!$E$83*H271</f>
        <v>1237</v>
      </c>
      <c r="O271" s="201">
        <f t="shared" ref="O271:O334" ca="1" si="4">SUM(I271:N271)</f>
        <v>1970.3481033949752</v>
      </c>
    </row>
    <row r="272" spans="1:15" s="119" customFormat="1" ht="13.8" customHeight="1">
      <c r="A272" s="162"/>
      <c r="B272" s="200">
        <v>258</v>
      </c>
      <c r="C272" s="201">
        <f ca="1">NORMINV(RAND(),Parametros!$F$7,(Parametros!$G$7-Parametros!$E$7)/3.29)</f>
        <v>4.1944427105037629</v>
      </c>
      <c r="D272" s="201">
        <f ca="1">NORMINV(RAND(),Parametros!$F$8,(Parametros!$G$8-Parametros!$E$8)/3.29)</f>
        <v>1.2371688956936531</v>
      </c>
      <c r="E272" s="201">
        <f ca="1">NORMINV(RAND(),Parametros!$F$9,(Parametros!$G$9-Parametros!$E$9)/3.29)</f>
        <v>1.3100464779697856</v>
      </c>
      <c r="F272" s="201">
        <f ca="1">NORMINV(RAND(),Parametros!$F$10,(Parametros!$G$10-Parametros!$E$10)/3.29)</f>
        <v>1.094111760438754</v>
      </c>
      <c r="G272" s="201">
        <f ca="1">NORMINV(RAND(),Parametros!$F$11,(Parametros!$G$11-Parametros!$E$11)/3.29)</f>
        <v>1.050717397783159</v>
      </c>
      <c r="H272" s="201">
        <v>1</v>
      </c>
      <c r="I272" s="201">
        <f ca="1">Resumen!$E$78*C272</f>
        <v>1103.1384328624897</v>
      </c>
      <c r="J272" s="201">
        <f ca="1">Resumen!$E$79*D272</f>
        <v>0</v>
      </c>
      <c r="K272" s="201">
        <f ca="1">Resumen!$E$80*E272</f>
        <v>0</v>
      </c>
      <c r="L272" s="201">
        <f ca="1">Resumen!$E$81*F272</f>
        <v>0</v>
      </c>
      <c r="M272" s="201">
        <f ca="1">Resumen!$E$82*G272</f>
        <v>0</v>
      </c>
      <c r="N272" s="201">
        <f>Resumen!$E$83*H272</f>
        <v>1237</v>
      </c>
      <c r="O272" s="201">
        <f t="shared" ca="1" si="4"/>
        <v>2340.1384328624899</v>
      </c>
    </row>
    <row r="273" spans="1:15" s="119" customFormat="1" ht="13.8" customHeight="1">
      <c r="A273" s="162"/>
      <c r="B273" s="200">
        <v>259</v>
      </c>
      <c r="C273" s="201">
        <f ca="1">NORMINV(RAND(),Parametros!$F$7,(Parametros!$G$7-Parametros!$E$7)/3.29)</f>
        <v>2.1197672701053678</v>
      </c>
      <c r="D273" s="201">
        <f ca="1">NORMINV(RAND(),Parametros!$F$8,(Parametros!$G$8-Parametros!$E$8)/3.29)</f>
        <v>1.3281655826796517</v>
      </c>
      <c r="E273" s="201">
        <f ca="1">NORMINV(RAND(),Parametros!$F$9,(Parametros!$G$9-Parametros!$E$9)/3.29)</f>
        <v>0.94906669837111091</v>
      </c>
      <c r="F273" s="201">
        <f ca="1">NORMINV(RAND(),Parametros!$F$10,(Parametros!$G$10-Parametros!$E$10)/3.29)</f>
        <v>1.1869384333306598</v>
      </c>
      <c r="G273" s="201">
        <f ca="1">NORMINV(RAND(),Parametros!$F$11,(Parametros!$G$11-Parametros!$E$11)/3.29)</f>
        <v>1.0074423704978832</v>
      </c>
      <c r="H273" s="201">
        <v>1</v>
      </c>
      <c r="I273" s="201">
        <f ca="1">Resumen!$E$78*C273</f>
        <v>557.49879203771172</v>
      </c>
      <c r="J273" s="201">
        <f ca="1">Resumen!$E$79*D273</f>
        <v>0</v>
      </c>
      <c r="K273" s="201">
        <f ca="1">Resumen!$E$80*E273</f>
        <v>0</v>
      </c>
      <c r="L273" s="201">
        <f ca="1">Resumen!$E$81*F273</f>
        <v>0</v>
      </c>
      <c r="M273" s="201">
        <f ca="1">Resumen!$E$82*G273</f>
        <v>0</v>
      </c>
      <c r="N273" s="201">
        <f>Resumen!$E$83*H273</f>
        <v>1237</v>
      </c>
      <c r="O273" s="201">
        <f t="shared" ca="1" si="4"/>
        <v>1794.4987920377116</v>
      </c>
    </row>
    <row r="274" spans="1:15" s="119" customFormat="1" ht="13.8" customHeight="1">
      <c r="A274" s="162"/>
      <c r="B274" s="200">
        <v>260</v>
      </c>
      <c r="C274" s="201">
        <f ca="1">NORMINV(RAND(),Parametros!$F$7,(Parametros!$G$7-Parametros!$E$7)/3.29)</f>
        <v>1.3377593896850515</v>
      </c>
      <c r="D274" s="201">
        <f ca="1">NORMINV(RAND(),Parametros!$F$8,(Parametros!$G$8-Parametros!$E$8)/3.29)</f>
        <v>0.26443488739780252</v>
      </c>
      <c r="E274" s="201">
        <f ca="1">NORMINV(RAND(),Parametros!$F$9,(Parametros!$G$9-Parametros!$E$9)/3.29)</f>
        <v>1.4855440416513501</v>
      </c>
      <c r="F274" s="201">
        <f ca="1">NORMINV(RAND(),Parametros!$F$10,(Parametros!$G$10-Parametros!$E$10)/3.29)</f>
        <v>1.2145536353392707</v>
      </c>
      <c r="G274" s="201">
        <f ca="1">NORMINV(RAND(),Parametros!$F$11,(Parametros!$G$11-Parametros!$E$11)/3.29)</f>
        <v>1.007229590133325</v>
      </c>
      <c r="H274" s="201">
        <v>1</v>
      </c>
      <c r="I274" s="201">
        <f ca="1">Resumen!$E$78*C274</f>
        <v>351.83071948716855</v>
      </c>
      <c r="J274" s="201">
        <f ca="1">Resumen!$E$79*D274</f>
        <v>0</v>
      </c>
      <c r="K274" s="201">
        <f ca="1">Resumen!$E$80*E274</f>
        <v>0</v>
      </c>
      <c r="L274" s="201">
        <f ca="1">Resumen!$E$81*F274</f>
        <v>0</v>
      </c>
      <c r="M274" s="201">
        <f ca="1">Resumen!$E$82*G274</f>
        <v>0</v>
      </c>
      <c r="N274" s="201">
        <f>Resumen!$E$83*H274</f>
        <v>1237</v>
      </c>
      <c r="O274" s="201">
        <f t="shared" ca="1" si="4"/>
        <v>1588.8307194871686</v>
      </c>
    </row>
    <row r="275" spans="1:15" s="119" customFormat="1" ht="13.8" customHeight="1">
      <c r="A275" s="162"/>
      <c r="B275" s="200">
        <v>261</v>
      </c>
      <c r="C275" s="201">
        <f ca="1">NORMINV(RAND(),Parametros!$F$7,(Parametros!$G$7-Parametros!$E$7)/3.29)</f>
        <v>2.0959051163920921</v>
      </c>
      <c r="D275" s="201">
        <f ca="1">NORMINV(RAND(),Parametros!$F$8,(Parametros!$G$8-Parametros!$E$8)/3.29)</f>
        <v>1.2985282580879711</v>
      </c>
      <c r="E275" s="201">
        <f ca="1">NORMINV(RAND(),Parametros!$F$9,(Parametros!$G$9-Parametros!$E$9)/3.29)</f>
        <v>0.82829601500355787</v>
      </c>
      <c r="F275" s="201">
        <f ca="1">NORMINV(RAND(),Parametros!$F$10,(Parametros!$G$10-Parametros!$E$10)/3.29)</f>
        <v>0.84153802241248843</v>
      </c>
      <c r="G275" s="201">
        <f ca="1">NORMINV(RAND(),Parametros!$F$11,(Parametros!$G$11-Parametros!$E$11)/3.29)</f>
        <v>0.99692484319536168</v>
      </c>
      <c r="H275" s="201">
        <v>1</v>
      </c>
      <c r="I275" s="201">
        <f ca="1">Resumen!$E$78*C275</f>
        <v>551.22304561112026</v>
      </c>
      <c r="J275" s="201">
        <f ca="1">Resumen!$E$79*D275</f>
        <v>0</v>
      </c>
      <c r="K275" s="201">
        <f ca="1">Resumen!$E$80*E275</f>
        <v>0</v>
      </c>
      <c r="L275" s="201">
        <f ca="1">Resumen!$E$81*F275</f>
        <v>0</v>
      </c>
      <c r="M275" s="201">
        <f ca="1">Resumen!$E$82*G275</f>
        <v>0</v>
      </c>
      <c r="N275" s="201">
        <f>Resumen!$E$83*H275</f>
        <v>1237</v>
      </c>
      <c r="O275" s="201">
        <f t="shared" ca="1" si="4"/>
        <v>1788.2230456111201</v>
      </c>
    </row>
    <row r="276" spans="1:15" s="119" customFormat="1" ht="13.8" customHeight="1">
      <c r="A276" s="162"/>
      <c r="B276" s="200">
        <v>262</v>
      </c>
      <c r="C276" s="201">
        <f ca="1">NORMINV(RAND(),Parametros!$F$7,(Parametros!$G$7-Parametros!$E$7)/3.29)</f>
        <v>2.7736185886592319</v>
      </c>
      <c r="D276" s="201">
        <f ca="1">NORMINV(RAND(),Parametros!$F$8,(Parametros!$G$8-Parametros!$E$8)/3.29)</f>
        <v>1.4447222460110947</v>
      </c>
      <c r="E276" s="201">
        <f ca="1">NORMINV(RAND(),Parametros!$F$9,(Parametros!$G$9-Parametros!$E$9)/3.29)</f>
        <v>0.84760267466493056</v>
      </c>
      <c r="F276" s="201">
        <f ca="1">NORMINV(RAND(),Parametros!$F$10,(Parametros!$G$10-Parametros!$E$10)/3.29)</f>
        <v>0.84256092345737899</v>
      </c>
      <c r="G276" s="201">
        <f ca="1">NORMINV(RAND(),Parametros!$F$11,(Parametros!$G$11-Parametros!$E$11)/3.29)</f>
        <v>0.98702491465250419</v>
      </c>
      <c r="H276" s="201">
        <v>1</v>
      </c>
      <c r="I276" s="201">
        <f ca="1">Resumen!$E$78*C276</f>
        <v>729.46168881737799</v>
      </c>
      <c r="J276" s="201">
        <f ca="1">Resumen!$E$79*D276</f>
        <v>0</v>
      </c>
      <c r="K276" s="201">
        <f ca="1">Resumen!$E$80*E276</f>
        <v>0</v>
      </c>
      <c r="L276" s="201">
        <f ca="1">Resumen!$E$81*F276</f>
        <v>0</v>
      </c>
      <c r="M276" s="201">
        <f ca="1">Resumen!$E$82*G276</f>
        <v>0</v>
      </c>
      <c r="N276" s="201">
        <f>Resumen!$E$83*H276</f>
        <v>1237</v>
      </c>
      <c r="O276" s="201">
        <f t="shared" ca="1" si="4"/>
        <v>1966.461688817378</v>
      </c>
    </row>
    <row r="277" spans="1:15" s="119" customFormat="1" ht="13.8" customHeight="1">
      <c r="A277" s="162"/>
      <c r="B277" s="200">
        <v>263</v>
      </c>
      <c r="C277" s="201">
        <f ca="1">NORMINV(RAND(),Parametros!$F$7,(Parametros!$G$7-Parametros!$E$7)/3.29)</f>
        <v>2.3452369006843719</v>
      </c>
      <c r="D277" s="201">
        <f ca="1">NORMINV(RAND(),Parametros!$F$8,(Parametros!$G$8-Parametros!$E$8)/3.29)</f>
        <v>0.65876066523614529</v>
      </c>
      <c r="E277" s="201">
        <f ca="1">NORMINV(RAND(),Parametros!$F$9,(Parametros!$G$9-Parametros!$E$9)/3.29)</f>
        <v>1.1087716710678046</v>
      </c>
      <c r="F277" s="201">
        <f ca="1">NORMINV(RAND(),Parametros!$F$10,(Parametros!$G$10-Parametros!$E$10)/3.29)</f>
        <v>0.88391550970098398</v>
      </c>
      <c r="G277" s="201">
        <f ca="1">NORMINV(RAND(),Parametros!$F$11,(Parametros!$G$11-Parametros!$E$11)/3.29)</f>
        <v>0.98621272098583268</v>
      </c>
      <c r="H277" s="201">
        <v>1</v>
      </c>
      <c r="I277" s="201">
        <f ca="1">Resumen!$E$78*C277</f>
        <v>616.79730487998984</v>
      </c>
      <c r="J277" s="201">
        <f ca="1">Resumen!$E$79*D277</f>
        <v>0</v>
      </c>
      <c r="K277" s="201">
        <f ca="1">Resumen!$E$80*E277</f>
        <v>0</v>
      </c>
      <c r="L277" s="201">
        <f ca="1">Resumen!$E$81*F277</f>
        <v>0</v>
      </c>
      <c r="M277" s="201">
        <f ca="1">Resumen!$E$82*G277</f>
        <v>0</v>
      </c>
      <c r="N277" s="201">
        <f>Resumen!$E$83*H277</f>
        <v>1237</v>
      </c>
      <c r="O277" s="201">
        <f t="shared" ca="1" si="4"/>
        <v>1853.79730487999</v>
      </c>
    </row>
    <row r="278" spans="1:15" s="119" customFormat="1" ht="13.8" customHeight="1">
      <c r="A278" s="162"/>
      <c r="B278" s="200">
        <v>264</v>
      </c>
      <c r="C278" s="201">
        <f ca="1">NORMINV(RAND(),Parametros!$F$7,(Parametros!$G$7-Parametros!$E$7)/3.29)</f>
        <v>2.489618839224506</v>
      </c>
      <c r="D278" s="201">
        <f ca="1">NORMINV(RAND(),Parametros!$F$8,(Parametros!$G$8-Parametros!$E$8)/3.29)</f>
        <v>0.682307404793979</v>
      </c>
      <c r="E278" s="201">
        <f ca="1">NORMINV(RAND(),Parametros!$F$9,(Parametros!$G$9-Parametros!$E$9)/3.29)</f>
        <v>0.51129196870838589</v>
      </c>
      <c r="F278" s="201">
        <f ca="1">NORMINV(RAND(),Parametros!$F$10,(Parametros!$G$10-Parametros!$E$10)/3.29)</f>
        <v>0.86640503335905639</v>
      </c>
      <c r="G278" s="201">
        <f ca="1">NORMINV(RAND(),Parametros!$F$11,(Parametros!$G$11-Parametros!$E$11)/3.29)</f>
        <v>1.0200991070663861</v>
      </c>
      <c r="H278" s="201">
        <v>1</v>
      </c>
      <c r="I278" s="201">
        <f ca="1">Resumen!$E$78*C278</f>
        <v>654.7697547160451</v>
      </c>
      <c r="J278" s="201">
        <f ca="1">Resumen!$E$79*D278</f>
        <v>0</v>
      </c>
      <c r="K278" s="201">
        <f ca="1">Resumen!$E$80*E278</f>
        <v>0</v>
      </c>
      <c r="L278" s="201">
        <f ca="1">Resumen!$E$81*F278</f>
        <v>0</v>
      </c>
      <c r="M278" s="201">
        <f ca="1">Resumen!$E$82*G278</f>
        <v>0</v>
      </c>
      <c r="N278" s="201">
        <f>Resumen!$E$83*H278</f>
        <v>1237</v>
      </c>
      <c r="O278" s="201">
        <f t="shared" ca="1" si="4"/>
        <v>1891.7697547160451</v>
      </c>
    </row>
    <row r="279" spans="1:15" s="119" customFormat="1" ht="13.8" customHeight="1">
      <c r="A279" s="162"/>
      <c r="B279" s="200">
        <v>265</v>
      </c>
      <c r="C279" s="201">
        <f ca="1">NORMINV(RAND(),Parametros!$F$7,(Parametros!$G$7-Parametros!$E$7)/3.29)</f>
        <v>2.6080964094593964</v>
      </c>
      <c r="D279" s="201">
        <f ca="1">NORMINV(RAND(),Parametros!$F$8,(Parametros!$G$8-Parametros!$E$8)/3.29)</f>
        <v>1.6954427441280271</v>
      </c>
      <c r="E279" s="201">
        <f ca="1">NORMINV(RAND(),Parametros!$F$9,(Parametros!$G$9-Parametros!$E$9)/3.29)</f>
        <v>1.0854907172860908</v>
      </c>
      <c r="F279" s="201">
        <f ca="1">NORMINV(RAND(),Parametros!$F$10,(Parametros!$G$10-Parametros!$E$10)/3.29)</f>
        <v>1.0257477234314829</v>
      </c>
      <c r="G279" s="201">
        <f ca="1">NORMINV(RAND(),Parametros!$F$11,(Parametros!$G$11-Parametros!$E$11)/3.29)</f>
        <v>1.013453071450122</v>
      </c>
      <c r="H279" s="201">
        <v>1</v>
      </c>
      <c r="I279" s="201">
        <f ca="1">Resumen!$E$78*C279</f>
        <v>685.92935568782127</v>
      </c>
      <c r="J279" s="201">
        <f ca="1">Resumen!$E$79*D279</f>
        <v>0</v>
      </c>
      <c r="K279" s="201">
        <f ca="1">Resumen!$E$80*E279</f>
        <v>0</v>
      </c>
      <c r="L279" s="201">
        <f ca="1">Resumen!$E$81*F279</f>
        <v>0</v>
      </c>
      <c r="M279" s="201">
        <f ca="1">Resumen!$E$82*G279</f>
        <v>0</v>
      </c>
      <c r="N279" s="201">
        <f>Resumen!$E$83*H279</f>
        <v>1237</v>
      </c>
      <c r="O279" s="201">
        <f t="shared" ca="1" si="4"/>
        <v>1922.9293556878213</v>
      </c>
    </row>
    <row r="280" spans="1:15" s="119" customFormat="1" ht="13.8" customHeight="1">
      <c r="A280" s="162"/>
      <c r="B280" s="200">
        <v>266</v>
      </c>
      <c r="C280" s="201">
        <f ca="1">NORMINV(RAND(),Parametros!$F$7,(Parametros!$G$7-Parametros!$E$7)/3.29)</f>
        <v>-0.35800586917496302</v>
      </c>
      <c r="D280" s="201">
        <f ca="1">NORMINV(RAND(),Parametros!$F$8,(Parametros!$G$8-Parametros!$E$8)/3.29)</f>
        <v>1.9423711970485633</v>
      </c>
      <c r="E280" s="201">
        <f ca="1">NORMINV(RAND(),Parametros!$F$9,(Parametros!$G$9-Parametros!$E$9)/3.29)</f>
        <v>1.1243296595163317</v>
      </c>
      <c r="F280" s="201">
        <f ca="1">NORMINV(RAND(),Parametros!$F$10,(Parametros!$G$10-Parametros!$E$10)/3.29)</f>
        <v>0.87579636189297716</v>
      </c>
      <c r="G280" s="201">
        <f ca="1">NORMINV(RAND(),Parametros!$F$11,(Parametros!$G$11-Parametros!$E$11)/3.29)</f>
        <v>0.9750063810833518</v>
      </c>
      <c r="H280" s="201">
        <v>1</v>
      </c>
      <c r="I280" s="201">
        <f ca="1">Resumen!$E$78*C280</f>
        <v>-94.155543593015281</v>
      </c>
      <c r="J280" s="201">
        <f ca="1">Resumen!$E$79*D280</f>
        <v>0</v>
      </c>
      <c r="K280" s="201">
        <f ca="1">Resumen!$E$80*E280</f>
        <v>0</v>
      </c>
      <c r="L280" s="201">
        <f ca="1">Resumen!$E$81*F280</f>
        <v>0</v>
      </c>
      <c r="M280" s="201">
        <f ca="1">Resumen!$E$82*G280</f>
        <v>0</v>
      </c>
      <c r="N280" s="201">
        <f>Resumen!$E$83*H280</f>
        <v>1237</v>
      </c>
      <c r="O280" s="201">
        <f t="shared" ca="1" si="4"/>
        <v>1142.8444564069848</v>
      </c>
    </row>
    <row r="281" spans="1:15" s="119" customFormat="1" ht="13.8" customHeight="1">
      <c r="A281" s="162"/>
      <c r="B281" s="200">
        <v>267</v>
      </c>
      <c r="C281" s="201">
        <f ca="1">NORMINV(RAND(),Parametros!$F$7,(Parametros!$G$7-Parametros!$E$7)/3.29)</f>
        <v>0.56369023563058973</v>
      </c>
      <c r="D281" s="201">
        <f ca="1">NORMINV(RAND(),Parametros!$F$8,(Parametros!$G$8-Parametros!$E$8)/3.29)</f>
        <v>1.2200406224325751</v>
      </c>
      <c r="E281" s="201">
        <f ca="1">NORMINV(RAND(),Parametros!$F$9,(Parametros!$G$9-Parametros!$E$9)/3.29)</f>
        <v>1.2321632255501453</v>
      </c>
      <c r="F281" s="201">
        <f ca="1">NORMINV(RAND(),Parametros!$F$10,(Parametros!$G$10-Parametros!$E$10)/3.29)</f>
        <v>1.3334349348204655</v>
      </c>
      <c r="G281" s="201">
        <f ca="1">NORMINV(RAND(),Parametros!$F$11,(Parametros!$G$11-Parametros!$E$11)/3.29)</f>
        <v>1.0009075406209831</v>
      </c>
      <c r="H281" s="201">
        <v>1</v>
      </c>
      <c r="I281" s="201">
        <f ca="1">Resumen!$E$78*C281</f>
        <v>148.25053197084509</v>
      </c>
      <c r="J281" s="201">
        <f ca="1">Resumen!$E$79*D281</f>
        <v>0</v>
      </c>
      <c r="K281" s="201">
        <f ca="1">Resumen!$E$80*E281</f>
        <v>0</v>
      </c>
      <c r="L281" s="201">
        <f ca="1">Resumen!$E$81*F281</f>
        <v>0</v>
      </c>
      <c r="M281" s="201">
        <f ca="1">Resumen!$E$82*G281</f>
        <v>0</v>
      </c>
      <c r="N281" s="201">
        <f>Resumen!$E$83*H281</f>
        <v>1237</v>
      </c>
      <c r="O281" s="201">
        <f t="shared" ca="1" si="4"/>
        <v>1385.250531970845</v>
      </c>
    </row>
    <row r="282" spans="1:15" s="119" customFormat="1" ht="13.8" customHeight="1">
      <c r="A282" s="162"/>
      <c r="B282" s="200">
        <v>268</v>
      </c>
      <c r="C282" s="201">
        <f ca="1">NORMINV(RAND(),Parametros!$F$7,(Parametros!$G$7-Parametros!$E$7)/3.29)</f>
        <v>0.95319306653692637</v>
      </c>
      <c r="D282" s="201">
        <f ca="1">NORMINV(RAND(),Parametros!$F$8,(Parametros!$G$8-Parametros!$E$8)/3.29)</f>
        <v>2.1609366763139124</v>
      </c>
      <c r="E282" s="201">
        <f ca="1">NORMINV(RAND(),Parametros!$F$9,(Parametros!$G$9-Parametros!$E$9)/3.29)</f>
        <v>1.1820019606792767</v>
      </c>
      <c r="F282" s="201">
        <f ca="1">NORMINV(RAND(),Parametros!$F$10,(Parametros!$G$10-Parametros!$E$10)/3.29)</f>
        <v>0.98624856405043815</v>
      </c>
      <c r="G282" s="201">
        <f ca="1">NORMINV(RAND(),Parametros!$F$11,(Parametros!$G$11-Parametros!$E$11)/3.29)</f>
        <v>0.94429210674329722</v>
      </c>
      <c r="H282" s="201">
        <v>1</v>
      </c>
      <c r="I282" s="201">
        <f ca="1">Resumen!$E$78*C282</f>
        <v>250.68977649921163</v>
      </c>
      <c r="J282" s="201">
        <f ca="1">Resumen!$E$79*D282</f>
        <v>0</v>
      </c>
      <c r="K282" s="201">
        <f ca="1">Resumen!$E$80*E282</f>
        <v>0</v>
      </c>
      <c r="L282" s="201">
        <f ca="1">Resumen!$E$81*F282</f>
        <v>0</v>
      </c>
      <c r="M282" s="201">
        <f ca="1">Resumen!$E$82*G282</f>
        <v>0</v>
      </c>
      <c r="N282" s="201">
        <f>Resumen!$E$83*H282</f>
        <v>1237</v>
      </c>
      <c r="O282" s="201">
        <f t="shared" ca="1" si="4"/>
        <v>1487.6897764992116</v>
      </c>
    </row>
    <row r="283" spans="1:15" s="119" customFormat="1" ht="13.8" customHeight="1">
      <c r="A283" s="162"/>
      <c r="B283" s="200">
        <v>269</v>
      </c>
      <c r="C283" s="201">
        <f ca="1">NORMINV(RAND(),Parametros!$F$7,(Parametros!$G$7-Parametros!$E$7)/3.29)</f>
        <v>2.8995460828357613</v>
      </c>
      <c r="D283" s="201">
        <f ca="1">NORMINV(RAND(),Parametros!$F$8,(Parametros!$G$8-Parametros!$E$8)/3.29)</f>
        <v>1.1417899769134556</v>
      </c>
      <c r="E283" s="201">
        <f ca="1">NORMINV(RAND(),Parametros!$F$9,(Parametros!$G$9-Parametros!$E$9)/3.29)</f>
        <v>1.1527512691036266</v>
      </c>
      <c r="F283" s="201">
        <f ca="1">NORMINV(RAND(),Parametros!$F$10,(Parametros!$G$10-Parametros!$E$10)/3.29)</f>
        <v>0.7991935765359417</v>
      </c>
      <c r="G283" s="201">
        <f ca="1">NORMINV(RAND(),Parametros!$F$11,(Parametros!$G$11-Parametros!$E$11)/3.29)</f>
        <v>1.0099408156766545</v>
      </c>
      <c r="H283" s="201">
        <v>1</v>
      </c>
      <c r="I283" s="201">
        <f ca="1">Resumen!$E$78*C283</f>
        <v>762.5806197858052</v>
      </c>
      <c r="J283" s="201">
        <f ca="1">Resumen!$E$79*D283</f>
        <v>0</v>
      </c>
      <c r="K283" s="201">
        <f ca="1">Resumen!$E$80*E283</f>
        <v>0</v>
      </c>
      <c r="L283" s="201">
        <f ca="1">Resumen!$E$81*F283</f>
        <v>0</v>
      </c>
      <c r="M283" s="201">
        <f ca="1">Resumen!$E$82*G283</f>
        <v>0</v>
      </c>
      <c r="N283" s="201">
        <f>Resumen!$E$83*H283</f>
        <v>1237</v>
      </c>
      <c r="O283" s="201">
        <f t="shared" ca="1" si="4"/>
        <v>1999.5806197858051</v>
      </c>
    </row>
    <row r="284" spans="1:15" s="119" customFormat="1" ht="13.8" customHeight="1">
      <c r="A284" s="162"/>
      <c r="B284" s="200">
        <v>270</v>
      </c>
      <c r="C284" s="201">
        <f ca="1">NORMINV(RAND(),Parametros!$F$7,(Parametros!$G$7-Parametros!$E$7)/3.29)</f>
        <v>-0.19447221347972476</v>
      </c>
      <c r="D284" s="201">
        <f ca="1">NORMINV(RAND(),Parametros!$F$8,(Parametros!$G$8-Parametros!$E$8)/3.29)</f>
        <v>1.2758523212608714</v>
      </c>
      <c r="E284" s="201">
        <f ca="1">NORMINV(RAND(),Parametros!$F$9,(Parametros!$G$9-Parametros!$E$9)/3.29)</f>
        <v>1.0295830419819796</v>
      </c>
      <c r="F284" s="201">
        <f ca="1">NORMINV(RAND(),Parametros!$F$10,(Parametros!$G$10-Parametros!$E$10)/3.29)</f>
        <v>1.3332535771570591</v>
      </c>
      <c r="G284" s="201">
        <f ca="1">NORMINV(RAND(),Parametros!$F$11,(Parametros!$G$11-Parametros!$E$11)/3.29)</f>
        <v>1.0076436219593612</v>
      </c>
      <c r="H284" s="201">
        <v>1</v>
      </c>
      <c r="I284" s="201">
        <f ca="1">Resumen!$E$78*C284</f>
        <v>-51.14619214516761</v>
      </c>
      <c r="J284" s="201">
        <f ca="1">Resumen!$E$79*D284</f>
        <v>0</v>
      </c>
      <c r="K284" s="201">
        <f ca="1">Resumen!$E$80*E284</f>
        <v>0</v>
      </c>
      <c r="L284" s="201">
        <f ca="1">Resumen!$E$81*F284</f>
        <v>0</v>
      </c>
      <c r="M284" s="201">
        <f ca="1">Resumen!$E$82*G284</f>
        <v>0</v>
      </c>
      <c r="N284" s="201">
        <f>Resumen!$E$83*H284</f>
        <v>1237</v>
      </c>
      <c r="O284" s="201">
        <f t="shared" ca="1" si="4"/>
        <v>1185.8538078548324</v>
      </c>
    </row>
    <row r="285" spans="1:15" s="119" customFormat="1" ht="13.8" customHeight="1">
      <c r="A285" s="162"/>
      <c r="B285" s="200">
        <v>271</v>
      </c>
      <c r="C285" s="201">
        <f ca="1">NORMINV(RAND(),Parametros!$F$7,(Parametros!$G$7-Parametros!$E$7)/3.29)</f>
        <v>2.3340056392939772</v>
      </c>
      <c r="D285" s="201">
        <f ca="1">NORMINV(RAND(),Parametros!$F$8,(Parametros!$G$8-Parametros!$E$8)/3.29)</f>
        <v>1.5957659628961307</v>
      </c>
      <c r="E285" s="201">
        <f ca="1">NORMINV(RAND(),Parametros!$F$9,(Parametros!$G$9-Parametros!$E$9)/3.29)</f>
        <v>0.90978958226768225</v>
      </c>
      <c r="F285" s="201">
        <f ca="1">NORMINV(RAND(),Parametros!$F$10,(Parametros!$G$10-Parametros!$E$10)/3.29)</f>
        <v>1.1578188181985123</v>
      </c>
      <c r="G285" s="201">
        <f ca="1">NORMINV(RAND(),Parametros!$F$11,(Parametros!$G$11-Parametros!$E$11)/3.29)</f>
        <v>0.97745280101552101</v>
      </c>
      <c r="H285" s="201">
        <v>1</v>
      </c>
      <c r="I285" s="201">
        <f ca="1">Resumen!$E$78*C285</f>
        <v>613.84348313431599</v>
      </c>
      <c r="J285" s="201">
        <f ca="1">Resumen!$E$79*D285</f>
        <v>0</v>
      </c>
      <c r="K285" s="201">
        <f ca="1">Resumen!$E$80*E285</f>
        <v>0</v>
      </c>
      <c r="L285" s="201">
        <f ca="1">Resumen!$E$81*F285</f>
        <v>0</v>
      </c>
      <c r="M285" s="201">
        <f ca="1">Resumen!$E$82*G285</f>
        <v>0</v>
      </c>
      <c r="N285" s="201">
        <f>Resumen!$E$83*H285</f>
        <v>1237</v>
      </c>
      <c r="O285" s="201">
        <f t="shared" ca="1" si="4"/>
        <v>1850.8434831343161</v>
      </c>
    </row>
    <row r="286" spans="1:15" s="119" customFormat="1" ht="13.8" customHeight="1">
      <c r="A286" s="162"/>
      <c r="B286" s="200">
        <v>272</v>
      </c>
      <c r="C286" s="201">
        <f ca="1">NORMINV(RAND(),Parametros!$F$7,(Parametros!$G$7-Parametros!$E$7)/3.29)</f>
        <v>3.638182317193035</v>
      </c>
      <c r="D286" s="201">
        <f ca="1">NORMINV(RAND(),Parametros!$F$8,(Parametros!$G$8-Parametros!$E$8)/3.29)</f>
        <v>0.90915557890110033</v>
      </c>
      <c r="E286" s="201">
        <f ca="1">NORMINV(RAND(),Parametros!$F$9,(Parametros!$G$9-Parametros!$E$9)/3.29)</f>
        <v>0.92360937720647207</v>
      </c>
      <c r="F286" s="201">
        <f ca="1">NORMINV(RAND(),Parametros!$F$10,(Parametros!$G$10-Parametros!$E$10)/3.29)</f>
        <v>0.93604272572646718</v>
      </c>
      <c r="G286" s="201">
        <f ca="1">NORMINV(RAND(),Parametros!$F$11,(Parametros!$G$11-Parametros!$E$11)/3.29)</f>
        <v>0.96054469713449586</v>
      </c>
      <c r="H286" s="201">
        <v>1</v>
      </c>
      <c r="I286" s="201">
        <f ca="1">Resumen!$E$78*C286</f>
        <v>956.84194942176816</v>
      </c>
      <c r="J286" s="201">
        <f ca="1">Resumen!$E$79*D286</f>
        <v>0</v>
      </c>
      <c r="K286" s="201">
        <f ca="1">Resumen!$E$80*E286</f>
        <v>0</v>
      </c>
      <c r="L286" s="201">
        <f ca="1">Resumen!$E$81*F286</f>
        <v>0</v>
      </c>
      <c r="M286" s="201">
        <f ca="1">Resumen!$E$82*G286</f>
        <v>0</v>
      </c>
      <c r="N286" s="201">
        <f>Resumen!$E$83*H286</f>
        <v>1237</v>
      </c>
      <c r="O286" s="201">
        <f t="shared" ca="1" si="4"/>
        <v>2193.8419494217683</v>
      </c>
    </row>
    <row r="287" spans="1:15" s="119" customFormat="1" ht="13.8" customHeight="1">
      <c r="A287" s="162"/>
      <c r="B287" s="200">
        <v>273</v>
      </c>
      <c r="C287" s="201">
        <f ca="1">NORMINV(RAND(),Parametros!$F$7,(Parametros!$G$7-Parametros!$E$7)/3.29)</f>
        <v>2.2733334489033514</v>
      </c>
      <c r="D287" s="201">
        <f ca="1">NORMINV(RAND(),Parametros!$F$8,(Parametros!$G$8-Parametros!$E$8)/3.29)</f>
        <v>1.4088227437078311</v>
      </c>
      <c r="E287" s="201">
        <f ca="1">NORMINV(RAND(),Parametros!$F$9,(Parametros!$G$9-Parametros!$E$9)/3.29)</f>
        <v>0.98287470034020918</v>
      </c>
      <c r="F287" s="201">
        <f ca="1">NORMINV(RAND(),Parametros!$F$10,(Parametros!$G$10-Parametros!$E$10)/3.29)</f>
        <v>0.78007936039917825</v>
      </c>
      <c r="G287" s="201">
        <f ca="1">NORMINV(RAND(),Parametros!$F$11,(Parametros!$G$11-Parametros!$E$11)/3.29)</f>
        <v>0.93781918326639202</v>
      </c>
      <c r="H287" s="201">
        <v>1</v>
      </c>
      <c r="I287" s="201">
        <f ca="1">Resumen!$E$78*C287</f>
        <v>597.88669706158146</v>
      </c>
      <c r="J287" s="201">
        <f ca="1">Resumen!$E$79*D287</f>
        <v>0</v>
      </c>
      <c r="K287" s="201">
        <f ca="1">Resumen!$E$80*E287</f>
        <v>0</v>
      </c>
      <c r="L287" s="201">
        <f ca="1">Resumen!$E$81*F287</f>
        <v>0</v>
      </c>
      <c r="M287" s="201">
        <f ca="1">Resumen!$E$82*G287</f>
        <v>0</v>
      </c>
      <c r="N287" s="201">
        <f>Resumen!$E$83*H287</f>
        <v>1237</v>
      </c>
      <c r="O287" s="201">
        <f t="shared" ca="1" si="4"/>
        <v>1834.8866970615813</v>
      </c>
    </row>
    <row r="288" spans="1:15" s="119" customFormat="1" ht="13.8" customHeight="1">
      <c r="A288" s="162"/>
      <c r="B288" s="200">
        <v>274</v>
      </c>
      <c r="C288" s="201">
        <f ca="1">NORMINV(RAND(),Parametros!$F$7,(Parametros!$G$7-Parametros!$E$7)/3.29)</f>
        <v>1.6689942452732385</v>
      </c>
      <c r="D288" s="201">
        <f ca="1">NORMINV(RAND(),Parametros!$F$8,(Parametros!$G$8-Parametros!$E$8)/3.29)</f>
        <v>1.5693613393706163</v>
      </c>
      <c r="E288" s="201">
        <f ca="1">NORMINV(RAND(),Parametros!$F$9,(Parametros!$G$9-Parametros!$E$9)/3.29)</f>
        <v>1.3026741250635807</v>
      </c>
      <c r="F288" s="201">
        <f ca="1">NORMINV(RAND(),Parametros!$F$10,(Parametros!$G$10-Parametros!$E$10)/3.29)</f>
        <v>0.91292510043741271</v>
      </c>
      <c r="G288" s="201">
        <f ca="1">NORMINV(RAND(),Parametros!$F$11,(Parametros!$G$11-Parametros!$E$11)/3.29)</f>
        <v>0.98072139903637612</v>
      </c>
      <c r="H288" s="201">
        <v>1</v>
      </c>
      <c r="I288" s="201">
        <f ca="1">Resumen!$E$78*C288</f>
        <v>438.9454865068617</v>
      </c>
      <c r="J288" s="201">
        <f ca="1">Resumen!$E$79*D288</f>
        <v>0</v>
      </c>
      <c r="K288" s="201">
        <f ca="1">Resumen!$E$80*E288</f>
        <v>0</v>
      </c>
      <c r="L288" s="201">
        <f ca="1">Resumen!$E$81*F288</f>
        <v>0</v>
      </c>
      <c r="M288" s="201">
        <f ca="1">Resumen!$E$82*G288</f>
        <v>0</v>
      </c>
      <c r="N288" s="201">
        <f>Resumen!$E$83*H288</f>
        <v>1237</v>
      </c>
      <c r="O288" s="201">
        <f t="shared" ca="1" si="4"/>
        <v>1675.9454865068617</v>
      </c>
    </row>
    <row r="289" spans="1:15" s="119" customFormat="1" ht="13.8" customHeight="1">
      <c r="A289" s="162"/>
      <c r="B289" s="200">
        <v>275</v>
      </c>
      <c r="C289" s="201">
        <f ca="1">NORMINV(RAND(),Parametros!$F$7,(Parametros!$G$7-Parametros!$E$7)/3.29)</f>
        <v>2.3408381251514507</v>
      </c>
      <c r="D289" s="201">
        <f ca="1">NORMINV(RAND(),Parametros!$F$8,(Parametros!$G$8-Parametros!$E$8)/3.29)</f>
        <v>1.2976141496034022</v>
      </c>
      <c r="E289" s="201">
        <f ca="1">NORMINV(RAND(),Parametros!$F$9,(Parametros!$G$9-Parametros!$E$9)/3.29)</f>
        <v>1.0333226567795133</v>
      </c>
      <c r="F289" s="201">
        <f ca="1">NORMINV(RAND(),Parametros!$F$10,(Parametros!$G$10-Parametros!$E$10)/3.29)</f>
        <v>1.2332306785301073</v>
      </c>
      <c r="G289" s="201">
        <f ca="1">NORMINV(RAND(),Parametros!$F$11,(Parametros!$G$11-Parametros!$E$11)/3.29)</f>
        <v>1.0254846157607935</v>
      </c>
      <c r="H289" s="201">
        <v>1</v>
      </c>
      <c r="I289" s="201">
        <f ca="1">Resumen!$E$78*C289</f>
        <v>615.64042691483155</v>
      </c>
      <c r="J289" s="201">
        <f ca="1">Resumen!$E$79*D289</f>
        <v>0</v>
      </c>
      <c r="K289" s="201">
        <f ca="1">Resumen!$E$80*E289</f>
        <v>0</v>
      </c>
      <c r="L289" s="201">
        <f ca="1">Resumen!$E$81*F289</f>
        <v>0</v>
      </c>
      <c r="M289" s="201">
        <f ca="1">Resumen!$E$82*G289</f>
        <v>0</v>
      </c>
      <c r="N289" s="201">
        <f>Resumen!$E$83*H289</f>
        <v>1237</v>
      </c>
      <c r="O289" s="201">
        <f t="shared" ca="1" si="4"/>
        <v>1852.6404269148316</v>
      </c>
    </row>
    <row r="290" spans="1:15" s="119" customFormat="1" ht="13.8" customHeight="1">
      <c r="A290" s="162"/>
      <c r="B290" s="200">
        <v>276</v>
      </c>
      <c r="C290" s="201">
        <f ca="1">NORMINV(RAND(),Parametros!$F$7,(Parametros!$G$7-Parametros!$E$7)/3.29)</f>
        <v>0.49950024540552684</v>
      </c>
      <c r="D290" s="201">
        <f ca="1">NORMINV(RAND(),Parametros!$F$8,(Parametros!$G$8-Parametros!$E$8)/3.29)</f>
        <v>1.0539396636884202</v>
      </c>
      <c r="E290" s="201">
        <f ca="1">NORMINV(RAND(),Parametros!$F$9,(Parametros!$G$9-Parametros!$E$9)/3.29)</f>
        <v>0.69021015007116904</v>
      </c>
      <c r="F290" s="201">
        <f ca="1">NORMINV(RAND(),Parametros!$F$10,(Parametros!$G$10-Parametros!$E$10)/3.29)</f>
        <v>1.2813501135724616</v>
      </c>
      <c r="G290" s="201">
        <f ca="1">NORMINV(RAND(),Parametros!$F$11,(Parametros!$G$11-Parametros!$E$11)/3.29)</f>
        <v>0.99953064168149341</v>
      </c>
      <c r="H290" s="201">
        <v>1</v>
      </c>
      <c r="I290" s="201">
        <f ca="1">Resumen!$E$78*C290</f>
        <v>131.36856454165357</v>
      </c>
      <c r="J290" s="201">
        <f ca="1">Resumen!$E$79*D290</f>
        <v>0</v>
      </c>
      <c r="K290" s="201">
        <f ca="1">Resumen!$E$80*E290</f>
        <v>0</v>
      </c>
      <c r="L290" s="201">
        <f ca="1">Resumen!$E$81*F290</f>
        <v>0</v>
      </c>
      <c r="M290" s="201">
        <f ca="1">Resumen!$E$82*G290</f>
        <v>0</v>
      </c>
      <c r="N290" s="201">
        <f>Resumen!$E$83*H290</f>
        <v>1237</v>
      </c>
      <c r="O290" s="201">
        <f t="shared" ca="1" si="4"/>
        <v>1368.3685645416535</v>
      </c>
    </row>
    <row r="291" spans="1:15" s="119" customFormat="1" ht="13.8" customHeight="1">
      <c r="A291" s="162"/>
      <c r="B291" s="200">
        <v>277</v>
      </c>
      <c r="C291" s="201">
        <f ca="1">NORMINV(RAND(),Parametros!$F$7,(Parametros!$G$7-Parametros!$E$7)/3.29)</f>
        <v>1.3421959610740974</v>
      </c>
      <c r="D291" s="201">
        <f ca="1">NORMINV(RAND(),Parametros!$F$8,(Parametros!$G$8-Parametros!$E$8)/3.29)</f>
        <v>0.73706981717985554</v>
      </c>
      <c r="E291" s="201">
        <f ca="1">NORMINV(RAND(),Parametros!$F$9,(Parametros!$G$9-Parametros!$E$9)/3.29)</f>
        <v>0.85864375431986961</v>
      </c>
      <c r="F291" s="201">
        <f ca="1">NORMINV(RAND(),Parametros!$F$10,(Parametros!$G$10-Parametros!$E$10)/3.29)</f>
        <v>1.0034347322468844</v>
      </c>
      <c r="G291" s="201">
        <f ca="1">NORMINV(RAND(),Parametros!$F$11,(Parametros!$G$11-Parametros!$E$11)/3.29)</f>
        <v>1.017181840800492</v>
      </c>
      <c r="H291" s="201">
        <v>1</v>
      </c>
      <c r="I291" s="201">
        <f ca="1">Resumen!$E$78*C291</f>
        <v>352.99753776248764</v>
      </c>
      <c r="J291" s="201">
        <f ca="1">Resumen!$E$79*D291</f>
        <v>0</v>
      </c>
      <c r="K291" s="201">
        <f ca="1">Resumen!$E$80*E291</f>
        <v>0</v>
      </c>
      <c r="L291" s="201">
        <f ca="1">Resumen!$E$81*F291</f>
        <v>0</v>
      </c>
      <c r="M291" s="201">
        <f ca="1">Resumen!$E$82*G291</f>
        <v>0</v>
      </c>
      <c r="N291" s="201">
        <f>Resumen!$E$83*H291</f>
        <v>1237</v>
      </c>
      <c r="O291" s="201">
        <f t="shared" ca="1" si="4"/>
        <v>1589.9975377624876</v>
      </c>
    </row>
    <row r="292" spans="1:15" s="119" customFormat="1" ht="13.8" customHeight="1">
      <c r="A292" s="162"/>
      <c r="B292" s="200">
        <v>278</v>
      </c>
      <c r="C292" s="201">
        <f ca="1">NORMINV(RAND(),Parametros!$F$7,(Parametros!$G$7-Parametros!$E$7)/3.29)</f>
        <v>3.3517411041953533</v>
      </c>
      <c r="D292" s="201">
        <f ca="1">NORMINV(RAND(),Parametros!$F$8,(Parametros!$G$8-Parametros!$E$8)/3.29)</f>
        <v>1.7210710184488829</v>
      </c>
      <c r="E292" s="201">
        <f ca="1">NORMINV(RAND(),Parametros!$F$9,(Parametros!$G$9-Parametros!$E$9)/3.29)</f>
        <v>1.016000295959413</v>
      </c>
      <c r="F292" s="201">
        <f ca="1">NORMINV(RAND(),Parametros!$F$10,(Parametros!$G$10-Parametros!$E$10)/3.29)</f>
        <v>1.0846001570023152</v>
      </c>
      <c r="G292" s="201">
        <f ca="1">NORMINV(RAND(),Parametros!$F$11,(Parametros!$G$11-Parametros!$E$11)/3.29)</f>
        <v>1.0347606672607048</v>
      </c>
      <c r="H292" s="201">
        <v>1</v>
      </c>
      <c r="I292" s="201">
        <f ca="1">Resumen!$E$78*C292</f>
        <v>881.50791040337788</v>
      </c>
      <c r="J292" s="201">
        <f ca="1">Resumen!$E$79*D292</f>
        <v>0</v>
      </c>
      <c r="K292" s="201">
        <f ca="1">Resumen!$E$80*E292</f>
        <v>0</v>
      </c>
      <c r="L292" s="201">
        <f ca="1">Resumen!$E$81*F292</f>
        <v>0</v>
      </c>
      <c r="M292" s="201">
        <f ca="1">Resumen!$E$82*G292</f>
        <v>0</v>
      </c>
      <c r="N292" s="201">
        <f>Resumen!$E$83*H292</f>
        <v>1237</v>
      </c>
      <c r="O292" s="201">
        <f t="shared" ca="1" si="4"/>
        <v>2118.507910403378</v>
      </c>
    </row>
    <row r="293" spans="1:15" s="119" customFormat="1" ht="13.8" customHeight="1">
      <c r="A293" s="162"/>
      <c r="B293" s="200">
        <v>279</v>
      </c>
      <c r="C293" s="201">
        <f ca="1">NORMINV(RAND(),Parametros!$F$7,(Parametros!$G$7-Parametros!$E$7)/3.29)</f>
        <v>2.5508161053315375</v>
      </c>
      <c r="D293" s="201">
        <f ca="1">NORMINV(RAND(),Parametros!$F$8,(Parametros!$G$8-Parametros!$E$8)/3.29)</f>
        <v>1.616231173671316</v>
      </c>
      <c r="E293" s="201">
        <f ca="1">NORMINV(RAND(),Parametros!$F$9,(Parametros!$G$9-Parametros!$E$9)/3.29)</f>
        <v>1.2667458025913791</v>
      </c>
      <c r="F293" s="201">
        <f ca="1">NORMINV(RAND(),Parametros!$F$10,(Parametros!$G$10-Parametros!$E$10)/3.29)</f>
        <v>0.71275246461208552</v>
      </c>
      <c r="G293" s="201">
        <f ca="1">NORMINV(RAND(),Parametros!$F$11,(Parametros!$G$11-Parametros!$E$11)/3.29)</f>
        <v>0.94160386957091402</v>
      </c>
      <c r="H293" s="201">
        <v>1</v>
      </c>
      <c r="I293" s="201">
        <f ca="1">Resumen!$E$78*C293</f>
        <v>670.86463570219439</v>
      </c>
      <c r="J293" s="201">
        <f ca="1">Resumen!$E$79*D293</f>
        <v>0</v>
      </c>
      <c r="K293" s="201">
        <f ca="1">Resumen!$E$80*E293</f>
        <v>0</v>
      </c>
      <c r="L293" s="201">
        <f ca="1">Resumen!$E$81*F293</f>
        <v>0</v>
      </c>
      <c r="M293" s="201">
        <f ca="1">Resumen!$E$82*G293</f>
        <v>0</v>
      </c>
      <c r="N293" s="201">
        <f>Resumen!$E$83*H293</f>
        <v>1237</v>
      </c>
      <c r="O293" s="201">
        <f t="shared" ca="1" si="4"/>
        <v>1907.8646357021944</v>
      </c>
    </row>
    <row r="294" spans="1:15" s="119" customFormat="1" ht="13.8" customHeight="1">
      <c r="A294" s="162"/>
      <c r="B294" s="200">
        <v>280</v>
      </c>
      <c r="C294" s="201">
        <f ca="1">NORMINV(RAND(),Parametros!$F$7,(Parametros!$G$7-Parametros!$E$7)/3.29)</f>
        <v>2.6634609065071091</v>
      </c>
      <c r="D294" s="201">
        <f ca="1">NORMINV(RAND(),Parametros!$F$8,(Parametros!$G$8-Parametros!$E$8)/3.29)</f>
        <v>0.71460964838208096</v>
      </c>
      <c r="E294" s="201">
        <f ca="1">NORMINV(RAND(),Parametros!$F$9,(Parametros!$G$9-Parametros!$E$9)/3.29)</f>
        <v>1.2924005877544382</v>
      </c>
      <c r="F294" s="201">
        <f ca="1">NORMINV(RAND(),Parametros!$F$10,(Parametros!$G$10-Parametros!$E$10)/3.29)</f>
        <v>0.90882418005136034</v>
      </c>
      <c r="G294" s="201">
        <f ca="1">NORMINV(RAND(),Parametros!$F$11,(Parametros!$G$11-Parametros!$E$11)/3.29)</f>
        <v>0.9499446859847529</v>
      </c>
      <c r="H294" s="201">
        <v>1</v>
      </c>
      <c r="I294" s="201">
        <f ca="1">Resumen!$E$78*C294</f>
        <v>700.49021841136971</v>
      </c>
      <c r="J294" s="201">
        <f ca="1">Resumen!$E$79*D294</f>
        <v>0</v>
      </c>
      <c r="K294" s="201">
        <f ca="1">Resumen!$E$80*E294</f>
        <v>0</v>
      </c>
      <c r="L294" s="201">
        <f ca="1">Resumen!$E$81*F294</f>
        <v>0</v>
      </c>
      <c r="M294" s="201">
        <f ca="1">Resumen!$E$82*G294</f>
        <v>0</v>
      </c>
      <c r="N294" s="201">
        <f>Resumen!$E$83*H294</f>
        <v>1237</v>
      </c>
      <c r="O294" s="201">
        <f t="shared" ca="1" si="4"/>
        <v>1937.4902184113698</v>
      </c>
    </row>
    <row r="295" spans="1:15" s="119" customFormat="1" ht="13.8" customHeight="1">
      <c r="A295" s="162"/>
      <c r="B295" s="200">
        <v>281</v>
      </c>
      <c r="C295" s="201">
        <f ca="1">NORMINV(RAND(),Parametros!$F$7,(Parametros!$G$7-Parametros!$E$7)/3.29)</f>
        <v>2.0283431555819278</v>
      </c>
      <c r="D295" s="201">
        <f ca="1">NORMINV(RAND(),Parametros!$F$8,(Parametros!$G$8-Parametros!$E$8)/3.29)</f>
        <v>1.123319251042469</v>
      </c>
      <c r="E295" s="201">
        <f ca="1">NORMINV(RAND(),Parametros!$F$9,(Parametros!$G$9-Parametros!$E$9)/3.29)</f>
        <v>1.1602222809499341</v>
      </c>
      <c r="F295" s="201">
        <f ca="1">NORMINV(RAND(),Parametros!$F$10,(Parametros!$G$10-Parametros!$E$10)/3.29)</f>
        <v>0.89758392660152475</v>
      </c>
      <c r="G295" s="201">
        <f ca="1">NORMINV(RAND(),Parametros!$F$11,(Parametros!$G$11-Parametros!$E$11)/3.29)</f>
        <v>1.0199144842564878</v>
      </c>
      <c r="H295" s="201">
        <v>1</v>
      </c>
      <c r="I295" s="201">
        <f ca="1">Resumen!$E$78*C295</f>
        <v>533.45424991804703</v>
      </c>
      <c r="J295" s="201">
        <f ca="1">Resumen!$E$79*D295</f>
        <v>0</v>
      </c>
      <c r="K295" s="201">
        <f ca="1">Resumen!$E$80*E295</f>
        <v>0</v>
      </c>
      <c r="L295" s="201">
        <f ca="1">Resumen!$E$81*F295</f>
        <v>0</v>
      </c>
      <c r="M295" s="201">
        <f ca="1">Resumen!$E$82*G295</f>
        <v>0</v>
      </c>
      <c r="N295" s="201">
        <f>Resumen!$E$83*H295</f>
        <v>1237</v>
      </c>
      <c r="O295" s="201">
        <f t="shared" ca="1" si="4"/>
        <v>1770.454249918047</v>
      </c>
    </row>
    <row r="296" spans="1:15" s="119" customFormat="1" ht="13.8" customHeight="1">
      <c r="A296" s="162"/>
      <c r="B296" s="200">
        <v>282</v>
      </c>
      <c r="C296" s="201">
        <f ca="1">NORMINV(RAND(),Parametros!$F$7,(Parametros!$G$7-Parametros!$E$7)/3.29)</f>
        <v>1.7454357210373723</v>
      </c>
      <c r="D296" s="201">
        <f ca="1">NORMINV(RAND(),Parametros!$F$8,(Parametros!$G$8-Parametros!$E$8)/3.29)</f>
        <v>1.1552810619310903</v>
      </c>
      <c r="E296" s="201">
        <f ca="1">NORMINV(RAND(),Parametros!$F$9,(Parametros!$G$9-Parametros!$E$9)/3.29)</f>
        <v>0.77827487345640356</v>
      </c>
      <c r="F296" s="201">
        <f ca="1">NORMINV(RAND(),Parametros!$F$10,(Parametros!$G$10-Parametros!$E$10)/3.29)</f>
        <v>1.3070431257110811</v>
      </c>
      <c r="G296" s="201">
        <f ca="1">NORMINV(RAND(),Parametros!$F$11,(Parametros!$G$11-Parametros!$E$11)/3.29)</f>
        <v>1.0534920087712281</v>
      </c>
      <c r="H296" s="201">
        <v>1</v>
      </c>
      <c r="I296" s="201">
        <f ca="1">Resumen!$E$78*C296</f>
        <v>459.04959463282893</v>
      </c>
      <c r="J296" s="201">
        <f ca="1">Resumen!$E$79*D296</f>
        <v>0</v>
      </c>
      <c r="K296" s="201">
        <f ca="1">Resumen!$E$80*E296</f>
        <v>0</v>
      </c>
      <c r="L296" s="201">
        <f ca="1">Resumen!$E$81*F296</f>
        <v>0</v>
      </c>
      <c r="M296" s="201">
        <f ca="1">Resumen!$E$82*G296</f>
        <v>0</v>
      </c>
      <c r="N296" s="201">
        <f>Resumen!$E$83*H296</f>
        <v>1237</v>
      </c>
      <c r="O296" s="201">
        <f t="shared" ca="1" si="4"/>
        <v>1696.049594632829</v>
      </c>
    </row>
    <row r="297" spans="1:15" s="119" customFormat="1" ht="13.8" customHeight="1">
      <c r="A297" s="162"/>
      <c r="B297" s="200">
        <v>283</v>
      </c>
      <c r="C297" s="201">
        <f ca="1">NORMINV(RAND(),Parametros!$F$7,(Parametros!$G$7-Parametros!$E$7)/3.29)</f>
        <v>0.4536724336675555</v>
      </c>
      <c r="D297" s="201">
        <f ca="1">NORMINV(RAND(),Parametros!$F$8,(Parametros!$G$8-Parametros!$E$8)/3.29)</f>
        <v>1.6845969460023771</v>
      </c>
      <c r="E297" s="201">
        <f ca="1">NORMINV(RAND(),Parametros!$F$9,(Parametros!$G$9-Parametros!$E$9)/3.29)</f>
        <v>0.82505532108600699</v>
      </c>
      <c r="F297" s="201">
        <f ca="1">NORMINV(RAND(),Parametros!$F$10,(Parametros!$G$10-Parametros!$E$10)/3.29)</f>
        <v>0.86384161543580329</v>
      </c>
      <c r="G297" s="201">
        <f ca="1">NORMINV(RAND(),Parametros!$F$11,(Parametros!$G$11-Parametros!$E$11)/3.29)</f>
        <v>0.9750322773972131</v>
      </c>
      <c r="H297" s="201">
        <v>1</v>
      </c>
      <c r="I297" s="201">
        <f ca="1">Resumen!$E$78*C297</f>
        <v>119.31585005456709</v>
      </c>
      <c r="J297" s="201">
        <f ca="1">Resumen!$E$79*D297</f>
        <v>0</v>
      </c>
      <c r="K297" s="201">
        <f ca="1">Resumen!$E$80*E297</f>
        <v>0</v>
      </c>
      <c r="L297" s="201">
        <f ca="1">Resumen!$E$81*F297</f>
        <v>0</v>
      </c>
      <c r="M297" s="201">
        <f ca="1">Resumen!$E$82*G297</f>
        <v>0</v>
      </c>
      <c r="N297" s="201">
        <f>Resumen!$E$83*H297</f>
        <v>1237</v>
      </c>
      <c r="O297" s="201">
        <f t="shared" ca="1" si="4"/>
        <v>1356.3158500545671</v>
      </c>
    </row>
    <row r="298" spans="1:15" s="119" customFormat="1" ht="13.8" customHeight="1">
      <c r="A298" s="162"/>
      <c r="B298" s="200">
        <v>284</v>
      </c>
      <c r="C298" s="201">
        <f ca="1">NORMINV(RAND(),Parametros!$F$7,(Parametros!$G$7-Parametros!$E$7)/3.29)</f>
        <v>2.4378327384806022</v>
      </c>
      <c r="D298" s="201">
        <f ca="1">NORMINV(RAND(),Parametros!$F$8,(Parametros!$G$8-Parametros!$E$8)/3.29)</f>
        <v>0.84152451948967488</v>
      </c>
      <c r="E298" s="201">
        <f ca="1">NORMINV(RAND(),Parametros!$F$9,(Parametros!$G$9-Parametros!$E$9)/3.29)</f>
        <v>1.04457153646482</v>
      </c>
      <c r="F298" s="201">
        <f ca="1">NORMINV(RAND(),Parametros!$F$10,(Parametros!$G$10-Parametros!$E$10)/3.29)</f>
        <v>0.71033147061757096</v>
      </c>
      <c r="G298" s="201">
        <f ca="1">NORMINV(RAND(),Parametros!$F$11,(Parametros!$G$11-Parametros!$E$11)/3.29)</f>
        <v>1.0577652868813925</v>
      </c>
      <c r="H298" s="201">
        <v>1</v>
      </c>
      <c r="I298" s="201">
        <f ca="1">Resumen!$E$78*C298</f>
        <v>641.15001022039837</v>
      </c>
      <c r="J298" s="201">
        <f ca="1">Resumen!$E$79*D298</f>
        <v>0</v>
      </c>
      <c r="K298" s="201">
        <f ca="1">Resumen!$E$80*E298</f>
        <v>0</v>
      </c>
      <c r="L298" s="201">
        <f ca="1">Resumen!$E$81*F298</f>
        <v>0</v>
      </c>
      <c r="M298" s="201">
        <f ca="1">Resumen!$E$82*G298</f>
        <v>0</v>
      </c>
      <c r="N298" s="201">
        <f>Resumen!$E$83*H298</f>
        <v>1237</v>
      </c>
      <c r="O298" s="201">
        <f t="shared" ca="1" si="4"/>
        <v>1878.1500102203984</v>
      </c>
    </row>
    <row r="299" spans="1:15" s="119" customFormat="1" ht="13.8" customHeight="1">
      <c r="A299" s="162"/>
      <c r="B299" s="200">
        <v>285</v>
      </c>
      <c r="C299" s="201">
        <f ca="1">NORMINV(RAND(),Parametros!$F$7,(Parametros!$G$7-Parametros!$E$7)/3.29)</f>
        <v>1.6480383208515283</v>
      </c>
      <c r="D299" s="201">
        <f ca="1">NORMINV(RAND(),Parametros!$F$8,(Parametros!$G$8-Parametros!$E$8)/3.29)</f>
        <v>0.94540575187373754</v>
      </c>
      <c r="E299" s="201">
        <f ca="1">NORMINV(RAND(),Parametros!$F$9,(Parametros!$G$9-Parametros!$E$9)/3.29)</f>
        <v>0.69097537588907487</v>
      </c>
      <c r="F299" s="201">
        <f ca="1">NORMINV(RAND(),Parametros!$F$10,(Parametros!$G$10-Parametros!$E$10)/3.29)</f>
        <v>1.0998295222559471</v>
      </c>
      <c r="G299" s="201">
        <f ca="1">NORMINV(RAND(),Parametros!$F$11,(Parametros!$G$11-Parametros!$E$11)/3.29)</f>
        <v>1.0198021644737247</v>
      </c>
      <c r="H299" s="201">
        <v>1</v>
      </c>
      <c r="I299" s="201">
        <f ca="1">Resumen!$E$78*C299</f>
        <v>433.43407838395194</v>
      </c>
      <c r="J299" s="201">
        <f ca="1">Resumen!$E$79*D299</f>
        <v>0</v>
      </c>
      <c r="K299" s="201">
        <f ca="1">Resumen!$E$80*E299</f>
        <v>0</v>
      </c>
      <c r="L299" s="201">
        <f ca="1">Resumen!$E$81*F299</f>
        <v>0</v>
      </c>
      <c r="M299" s="201">
        <f ca="1">Resumen!$E$82*G299</f>
        <v>0</v>
      </c>
      <c r="N299" s="201">
        <f>Resumen!$E$83*H299</f>
        <v>1237</v>
      </c>
      <c r="O299" s="201">
        <f t="shared" ca="1" si="4"/>
        <v>1670.4340783839521</v>
      </c>
    </row>
    <row r="300" spans="1:15" s="119" customFormat="1" ht="13.8" customHeight="1">
      <c r="A300" s="162"/>
      <c r="B300" s="200">
        <v>286</v>
      </c>
      <c r="C300" s="201">
        <f ca="1">NORMINV(RAND(),Parametros!$F$7,(Parametros!$G$7-Parametros!$E$7)/3.29)</f>
        <v>1.6118933639536559</v>
      </c>
      <c r="D300" s="201">
        <f ca="1">NORMINV(RAND(),Parametros!$F$8,(Parametros!$G$8-Parametros!$E$8)/3.29)</f>
        <v>0.39801410734103471</v>
      </c>
      <c r="E300" s="201">
        <f ca="1">NORMINV(RAND(),Parametros!$F$9,(Parametros!$G$9-Parametros!$E$9)/3.29)</f>
        <v>0.98541535019293014</v>
      </c>
      <c r="F300" s="201">
        <f ca="1">NORMINV(RAND(),Parametros!$F$10,(Parametros!$G$10-Parametros!$E$10)/3.29)</f>
        <v>1.2464058675626717</v>
      </c>
      <c r="G300" s="201">
        <f ca="1">NORMINV(RAND(),Parametros!$F$11,(Parametros!$G$11-Parametros!$E$11)/3.29)</f>
        <v>0.99877067739011904</v>
      </c>
      <c r="H300" s="201">
        <v>1</v>
      </c>
      <c r="I300" s="201">
        <f ca="1">Resumen!$E$78*C300</f>
        <v>423.92795471981151</v>
      </c>
      <c r="J300" s="201">
        <f ca="1">Resumen!$E$79*D300</f>
        <v>0</v>
      </c>
      <c r="K300" s="201">
        <f ca="1">Resumen!$E$80*E300</f>
        <v>0</v>
      </c>
      <c r="L300" s="201">
        <f ca="1">Resumen!$E$81*F300</f>
        <v>0</v>
      </c>
      <c r="M300" s="201">
        <f ca="1">Resumen!$E$82*G300</f>
        <v>0</v>
      </c>
      <c r="N300" s="201">
        <f>Resumen!$E$83*H300</f>
        <v>1237</v>
      </c>
      <c r="O300" s="201">
        <f t="shared" ca="1" si="4"/>
        <v>1660.9279547198116</v>
      </c>
    </row>
    <row r="301" spans="1:15" s="119" customFormat="1" ht="13.8" customHeight="1">
      <c r="A301" s="162"/>
      <c r="B301" s="200">
        <v>287</v>
      </c>
      <c r="C301" s="201">
        <f ca="1">NORMINV(RAND(),Parametros!$F$7,(Parametros!$G$7-Parametros!$E$7)/3.29)</f>
        <v>3.6991746735729376</v>
      </c>
      <c r="D301" s="201">
        <f ca="1">NORMINV(RAND(),Parametros!$F$8,(Parametros!$G$8-Parametros!$E$8)/3.29)</f>
        <v>1.0376923124379807</v>
      </c>
      <c r="E301" s="201">
        <f ca="1">NORMINV(RAND(),Parametros!$F$9,(Parametros!$G$9-Parametros!$E$9)/3.29)</f>
        <v>0.8249597691355488</v>
      </c>
      <c r="F301" s="201">
        <f ca="1">NORMINV(RAND(),Parametros!$F$10,(Parametros!$G$10-Parametros!$E$10)/3.29)</f>
        <v>0.99807984916990489</v>
      </c>
      <c r="G301" s="201">
        <f ca="1">NORMINV(RAND(),Parametros!$F$11,(Parametros!$G$11-Parametros!$E$11)/3.29)</f>
        <v>0.99628255555249534</v>
      </c>
      <c r="H301" s="201">
        <v>1</v>
      </c>
      <c r="I301" s="201">
        <f ca="1">Resumen!$E$78*C301</f>
        <v>972.88293914968256</v>
      </c>
      <c r="J301" s="201">
        <f ca="1">Resumen!$E$79*D301</f>
        <v>0</v>
      </c>
      <c r="K301" s="201">
        <f ca="1">Resumen!$E$80*E301</f>
        <v>0</v>
      </c>
      <c r="L301" s="201">
        <f ca="1">Resumen!$E$81*F301</f>
        <v>0</v>
      </c>
      <c r="M301" s="201">
        <f ca="1">Resumen!$E$82*G301</f>
        <v>0</v>
      </c>
      <c r="N301" s="201">
        <f>Resumen!$E$83*H301</f>
        <v>1237</v>
      </c>
      <c r="O301" s="201">
        <f t="shared" ca="1" si="4"/>
        <v>2209.8829391496824</v>
      </c>
    </row>
    <row r="302" spans="1:15" s="119" customFormat="1" ht="13.8" customHeight="1">
      <c r="A302" s="162"/>
      <c r="B302" s="200">
        <v>288</v>
      </c>
      <c r="C302" s="201">
        <f ca="1">NORMINV(RAND(),Parametros!$F$7,(Parametros!$G$7-Parametros!$E$7)/3.29)</f>
        <v>2.6154996355249391</v>
      </c>
      <c r="D302" s="201">
        <f ca="1">NORMINV(RAND(),Parametros!$F$8,(Parametros!$G$8-Parametros!$E$8)/3.29)</f>
        <v>1.5120698394237255</v>
      </c>
      <c r="E302" s="201">
        <f ca="1">NORMINV(RAND(),Parametros!$F$9,(Parametros!$G$9-Parametros!$E$9)/3.29)</f>
        <v>1.1564334840262147</v>
      </c>
      <c r="F302" s="201">
        <f ca="1">NORMINV(RAND(),Parametros!$F$10,(Parametros!$G$10-Parametros!$E$10)/3.29)</f>
        <v>1.0793354839575267</v>
      </c>
      <c r="G302" s="201">
        <f ca="1">NORMINV(RAND(),Parametros!$F$11,(Parametros!$G$11-Parametros!$E$11)/3.29)</f>
        <v>0.99190816544994587</v>
      </c>
      <c r="H302" s="201">
        <v>1</v>
      </c>
      <c r="I302" s="201">
        <f ca="1">Resumen!$E$78*C302</f>
        <v>687.87640414305895</v>
      </c>
      <c r="J302" s="201">
        <f ca="1">Resumen!$E$79*D302</f>
        <v>0</v>
      </c>
      <c r="K302" s="201">
        <f ca="1">Resumen!$E$80*E302</f>
        <v>0</v>
      </c>
      <c r="L302" s="201">
        <f ca="1">Resumen!$E$81*F302</f>
        <v>0</v>
      </c>
      <c r="M302" s="201">
        <f ca="1">Resumen!$E$82*G302</f>
        <v>0</v>
      </c>
      <c r="N302" s="201">
        <f>Resumen!$E$83*H302</f>
        <v>1237</v>
      </c>
      <c r="O302" s="201">
        <f t="shared" ca="1" si="4"/>
        <v>1924.8764041430591</v>
      </c>
    </row>
    <row r="303" spans="1:15" s="119" customFormat="1" ht="13.8" customHeight="1">
      <c r="A303" s="162"/>
      <c r="B303" s="200">
        <v>289</v>
      </c>
      <c r="C303" s="201">
        <f ca="1">NORMINV(RAND(),Parametros!$F$7,(Parametros!$G$7-Parametros!$E$7)/3.29)</f>
        <v>2.839313046464266</v>
      </c>
      <c r="D303" s="201">
        <f ca="1">NORMINV(RAND(),Parametros!$F$8,(Parametros!$G$8-Parametros!$E$8)/3.29)</f>
        <v>0.71806409112979641</v>
      </c>
      <c r="E303" s="201">
        <f ca="1">NORMINV(RAND(),Parametros!$F$9,(Parametros!$G$9-Parametros!$E$9)/3.29)</f>
        <v>0.96593502594752156</v>
      </c>
      <c r="F303" s="201">
        <f ca="1">NORMINV(RAND(),Parametros!$F$10,(Parametros!$G$10-Parametros!$E$10)/3.29)</f>
        <v>1.0058524599802898</v>
      </c>
      <c r="G303" s="201">
        <f ca="1">NORMINV(RAND(),Parametros!$F$11,(Parametros!$G$11-Parametros!$E$11)/3.29)</f>
        <v>1.0088363900594732</v>
      </c>
      <c r="H303" s="201">
        <v>1</v>
      </c>
      <c r="I303" s="201">
        <f ca="1">Resumen!$E$78*C303</f>
        <v>746.73933122010192</v>
      </c>
      <c r="J303" s="201">
        <f ca="1">Resumen!$E$79*D303</f>
        <v>0</v>
      </c>
      <c r="K303" s="201">
        <f ca="1">Resumen!$E$80*E303</f>
        <v>0</v>
      </c>
      <c r="L303" s="201">
        <f ca="1">Resumen!$E$81*F303</f>
        <v>0</v>
      </c>
      <c r="M303" s="201">
        <f ca="1">Resumen!$E$82*G303</f>
        <v>0</v>
      </c>
      <c r="N303" s="201">
        <f>Resumen!$E$83*H303</f>
        <v>1237</v>
      </c>
      <c r="O303" s="201">
        <f t="shared" ca="1" si="4"/>
        <v>1983.739331220102</v>
      </c>
    </row>
    <row r="304" spans="1:15" s="119" customFormat="1" ht="13.8" customHeight="1">
      <c r="A304" s="162"/>
      <c r="B304" s="200">
        <v>290</v>
      </c>
      <c r="C304" s="201">
        <f ca="1">NORMINV(RAND(),Parametros!$F$7,(Parametros!$G$7-Parametros!$E$7)/3.29)</f>
        <v>0.97766553780297194</v>
      </c>
      <c r="D304" s="201">
        <f ca="1">NORMINV(RAND(),Parametros!$F$8,(Parametros!$G$8-Parametros!$E$8)/3.29)</f>
        <v>1.6096858330769255</v>
      </c>
      <c r="E304" s="201">
        <f ca="1">NORMINV(RAND(),Parametros!$F$9,(Parametros!$G$9-Parametros!$E$9)/3.29)</f>
        <v>1.0805350917298864</v>
      </c>
      <c r="F304" s="201">
        <f ca="1">NORMINV(RAND(),Parametros!$F$10,(Parametros!$G$10-Parametros!$E$10)/3.29)</f>
        <v>0.99983157208219564</v>
      </c>
      <c r="G304" s="201">
        <f ca="1">NORMINV(RAND(),Parametros!$F$11,(Parametros!$G$11-Parametros!$E$11)/3.29)</f>
        <v>1.0080059516529554</v>
      </c>
      <c r="H304" s="201">
        <v>1</v>
      </c>
      <c r="I304" s="201">
        <f ca="1">Resumen!$E$78*C304</f>
        <v>257.1260364421816</v>
      </c>
      <c r="J304" s="201">
        <f ca="1">Resumen!$E$79*D304</f>
        <v>0</v>
      </c>
      <c r="K304" s="201">
        <f ca="1">Resumen!$E$80*E304</f>
        <v>0</v>
      </c>
      <c r="L304" s="201">
        <f ca="1">Resumen!$E$81*F304</f>
        <v>0</v>
      </c>
      <c r="M304" s="201">
        <f ca="1">Resumen!$E$82*G304</f>
        <v>0</v>
      </c>
      <c r="N304" s="201">
        <f>Resumen!$E$83*H304</f>
        <v>1237</v>
      </c>
      <c r="O304" s="201">
        <f t="shared" ca="1" si="4"/>
        <v>1494.1260364421817</v>
      </c>
    </row>
    <row r="305" spans="1:15" s="119" customFormat="1" ht="13.8" customHeight="1">
      <c r="A305" s="162"/>
      <c r="B305" s="200">
        <v>291</v>
      </c>
      <c r="C305" s="201">
        <f ca="1">NORMINV(RAND(),Parametros!$F$7,(Parametros!$G$7-Parametros!$E$7)/3.29)</f>
        <v>1.6874124124231344</v>
      </c>
      <c r="D305" s="201">
        <f ca="1">NORMINV(RAND(),Parametros!$F$8,(Parametros!$G$8-Parametros!$E$8)/3.29)</f>
        <v>0.54394427972628234</v>
      </c>
      <c r="E305" s="201">
        <f ca="1">NORMINV(RAND(),Parametros!$F$9,(Parametros!$G$9-Parametros!$E$9)/3.29)</f>
        <v>1.0944030417910904</v>
      </c>
      <c r="F305" s="201">
        <f ca="1">NORMINV(RAND(),Parametros!$F$10,(Parametros!$G$10-Parametros!$E$10)/3.29)</f>
        <v>1.2084789986665609</v>
      </c>
      <c r="G305" s="201">
        <f ca="1">NORMINV(RAND(),Parametros!$F$11,(Parametros!$G$11-Parametros!$E$11)/3.29)</f>
        <v>0.98941384685503198</v>
      </c>
      <c r="H305" s="201">
        <v>1</v>
      </c>
      <c r="I305" s="201">
        <f ca="1">Resumen!$E$78*C305</f>
        <v>443.78946446728435</v>
      </c>
      <c r="J305" s="201">
        <f ca="1">Resumen!$E$79*D305</f>
        <v>0</v>
      </c>
      <c r="K305" s="201">
        <f ca="1">Resumen!$E$80*E305</f>
        <v>0</v>
      </c>
      <c r="L305" s="201">
        <f ca="1">Resumen!$E$81*F305</f>
        <v>0</v>
      </c>
      <c r="M305" s="201">
        <f ca="1">Resumen!$E$82*G305</f>
        <v>0</v>
      </c>
      <c r="N305" s="201">
        <f>Resumen!$E$83*H305</f>
        <v>1237</v>
      </c>
      <c r="O305" s="201">
        <f t="shared" ca="1" si="4"/>
        <v>1680.7894644672842</v>
      </c>
    </row>
    <row r="306" spans="1:15" s="119" customFormat="1" ht="13.8" customHeight="1">
      <c r="A306" s="162"/>
      <c r="B306" s="200">
        <v>292</v>
      </c>
      <c r="C306" s="201">
        <f ca="1">NORMINV(RAND(),Parametros!$F$7,(Parametros!$G$7-Parametros!$E$7)/3.29)</f>
        <v>-0.13572860072259063</v>
      </c>
      <c r="D306" s="201">
        <f ca="1">NORMINV(RAND(),Parametros!$F$8,(Parametros!$G$8-Parametros!$E$8)/3.29)</f>
        <v>1.132513689765493</v>
      </c>
      <c r="E306" s="201">
        <f ca="1">NORMINV(RAND(),Parametros!$F$9,(Parametros!$G$9-Parametros!$E$9)/3.29)</f>
        <v>1.0150940865257008</v>
      </c>
      <c r="F306" s="201">
        <f ca="1">NORMINV(RAND(),Parametros!$F$10,(Parametros!$G$10-Parametros!$E$10)/3.29)</f>
        <v>0.60380923075857995</v>
      </c>
      <c r="G306" s="201">
        <f ca="1">NORMINV(RAND(),Parametros!$F$11,(Parametros!$G$11-Parametros!$E$11)/3.29)</f>
        <v>0.97631856141982998</v>
      </c>
      <c r="H306" s="201">
        <v>1</v>
      </c>
      <c r="I306" s="201">
        <f ca="1">Resumen!$E$78*C306</f>
        <v>-35.696621990041336</v>
      </c>
      <c r="J306" s="201">
        <f ca="1">Resumen!$E$79*D306</f>
        <v>0</v>
      </c>
      <c r="K306" s="201">
        <f ca="1">Resumen!$E$80*E306</f>
        <v>0</v>
      </c>
      <c r="L306" s="201">
        <f ca="1">Resumen!$E$81*F306</f>
        <v>0</v>
      </c>
      <c r="M306" s="201">
        <f ca="1">Resumen!$E$82*G306</f>
        <v>0</v>
      </c>
      <c r="N306" s="201">
        <f>Resumen!$E$83*H306</f>
        <v>1237</v>
      </c>
      <c r="O306" s="201">
        <f t="shared" ca="1" si="4"/>
        <v>1201.3033780099586</v>
      </c>
    </row>
    <row r="307" spans="1:15" s="119" customFormat="1" ht="13.8" customHeight="1">
      <c r="A307" s="162"/>
      <c r="B307" s="200">
        <v>293</v>
      </c>
      <c r="C307" s="201">
        <f ca="1">NORMINV(RAND(),Parametros!$F$7,(Parametros!$G$7-Parametros!$E$7)/3.29)</f>
        <v>2.3965952607227403</v>
      </c>
      <c r="D307" s="201">
        <f ca="1">NORMINV(RAND(),Parametros!$F$8,(Parametros!$G$8-Parametros!$E$8)/3.29)</f>
        <v>1.1108991229038938</v>
      </c>
      <c r="E307" s="201">
        <f ca="1">NORMINV(RAND(),Parametros!$F$9,(Parametros!$G$9-Parametros!$E$9)/3.29)</f>
        <v>1.0781135072108103</v>
      </c>
      <c r="F307" s="201">
        <f ca="1">NORMINV(RAND(),Parametros!$F$10,(Parametros!$G$10-Parametros!$E$10)/3.29)</f>
        <v>1.058392947065478</v>
      </c>
      <c r="G307" s="201">
        <f ca="1">NORMINV(RAND(),Parametros!$F$11,(Parametros!$G$11-Parametros!$E$11)/3.29)</f>
        <v>1.0257154244168882</v>
      </c>
      <c r="H307" s="201">
        <v>1</v>
      </c>
      <c r="I307" s="201">
        <f ca="1">Resumen!$E$78*C307</f>
        <v>630.30455357008066</v>
      </c>
      <c r="J307" s="201">
        <f ca="1">Resumen!$E$79*D307</f>
        <v>0</v>
      </c>
      <c r="K307" s="201">
        <f ca="1">Resumen!$E$80*E307</f>
        <v>0</v>
      </c>
      <c r="L307" s="201">
        <f ca="1">Resumen!$E$81*F307</f>
        <v>0</v>
      </c>
      <c r="M307" s="201">
        <f ca="1">Resumen!$E$82*G307</f>
        <v>0</v>
      </c>
      <c r="N307" s="201">
        <f>Resumen!$E$83*H307</f>
        <v>1237</v>
      </c>
      <c r="O307" s="201">
        <f t="shared" ca="1" si="4"/>
        <v>1867.3045535700808</v>
      </c>
    </row>
    <row r="308" spans="1:15" s="119" customFormat="1" ht="13.8" customHeight="1">
      <c r="A308" s="162"/>
      <c r="B308" s="200">
        <v>294</v>
      </c>
      <c r="C308" s="201">
        <f ca="1">NORMINV(RAND(),Parametros!$F$7,(Parametros!$G$7-Parametros!$E$7)/3.29)</f>
        <v>1.4965138901857618</v>
      </c>
      <c r="D308" s="201">
        <f ca="1">NORMINV(RAND(),Parametros!$F$8,(Parametros!$G$8-Parametros!$E$8)/3.29)</f>
        <v>1.0832915203950371</v>
      </c>
      <c r="E308" s="201">
        <f ca="1">NORMINV(RAND(),Parametros!$F$9,(Parametros!$G$9-Parametros!$E$9)/3.29)</f>
        <v>1.3769580584159438</v>
      </c>
      <c r="F308" s="201">
        <f ca="1">NORMINV(RAND(),Parametros!$F$10,(Parametros!$G$10-Parametros!$E$10)/3.29)</f>
        <v>1.1676966916907998</v>
      </c>
      <c r="G308" s="201">
        <f ca="1">NORMINV(RAND(),Parametros!$F$11,(Parametros!$G$11-Parametros!$E$11)/3.29)</f>
        <v>1.0021217446255848</v>
      </c>
      <c r="H308" s="201">
        <v>1</v>
      </c>
      <c r="I308" s="201">
        <f ca="1">Resumen!$E$78*C308</f>
        <v>393.58315311885536</v>
      </c>
      <c r="J308" s="201">
        <f ca="1">Resumen!$E$79*D308</f>
        <v>0</v>
      </c>
      <c r="K308" s="201">
        <f ca="1">Resumen!$E$80*E308</f>
        <v>0</v>
      </c>
      <c r="L308" s="201">
        <f ca="1">Resumen!$E$81*F308</f>
        <v>0</v>
      </c>
      <c r="M308" s="201">
        <f ca="1">Resumen!$E$82*G308</f>
        <v>0</v>
      </c>
      <c r="N308" s="201">
        <f>Resumen!$E$83*H308</f>
        <v>1237</v>
      </c>
      <c r="O308" s="201">
        <f t="shared" ca="1" si="4"/>
        <v>1630.5831531188553</v>
      </c>
    </row>
    <row r="309" spans="1:15" s="119" customFormat="1" ht="13.8" customHeight="1">
      <c r="A309" s="162"/>
      <c r="B309" s="200">
        <v>295</v>
      </c>
      <c r="C309" s="201">
        <f ca="1">NORMINV(RAND(),Parametros!$F$7,(Parametros!$G$7-Parametros!$E$7)/3.29)</f>
        <v>2.7879223212174424</v>
      </c>
      <c r="D309" s="201">
        <f ca="1">NORMINV(RAND(),Parametros!$F$8,(Parametros!$G$8-Parametros!$E$8)/3.29)</f>
        <v>0.71246948854432335</v>
      </c>
      <c r="E309" s="201">
        <f ca="1">NORMINV(RAND(),Parametros!$F$9,(Parametros!$G$9-Parametros!$E$9)/3.29)</f>
        <v>1.2750693864703526</v>
      </c>
      <c r="F309" s="201">
        <f ca="1">NORMINV(RAND(),Parametros!$F$10,(Parametros!$G$10-Parametros!$E$10)/3.29)</f>
        <v>0.89764552412670096</v>
      </c>
      <c r="G309" s="201">
        <f ca="1">NORMINV(RAND(),Parametros!$F$11,(Parametros!$G$11-Parametros!$E$11)/3.29)</f>
        <v>1.0286196563403875</v>
      </c>
      <c r="H309" s="201">
        <v>1</v>
      </c>
      <c r="I309" s="201">
        <f ca="1">Resumen!$E$78*C309</f>
        <v>733.22357048018739</v>
      </c>
      <c r="J309" s="201">
        <f ca="1">Resumen!$E$79*D309</f>
        <v>0</v>
      </c>
      <c r="K309" s="201">
        <f ca="1">Resumen!$E$80*E309</f>
        <v>0</v>
      </c>
      <c r="L309" s="201">
        <f ca="1">Resumen!$E$81*F309</f>
        <v>0</v>
      </c>
      <c r="M309" s="201">
        <f ca="1">Resumen!$E$82*G309</f>
        <v>0</v>
      </c>
      <c r="N309" s="201">
        <f>Resumen!$E$83*H309</f>
        <v>1237</v>
      </c>
      <c r="O309" s="201">
        <f t="shared" ca="1" si="4"/>
        <v>1970.2235704801874</v>
      </c>
    </row>
    <row r="310" spans="1:15" s="119" customFormat="1" ht="13.8" customHeight="1">
      <c r="A310" s="162"/>
      <c r="B310" s="200">
        <v>296</v>
      </c>
      <c r="C310" s="201">
        <f ca="1">NORMINV(RAND(),Parametros!$F$7,(Parametros!$G$7-Parametros!$E$7)/3.29)</f>
        <v>1.0523603861631541</v>
      </c>
      <c r="D310" s="201">
        <f ca="1">NORMINV(RAND(),Parametros!$F$8,(Parametros!$G$8-Parametros!$E$8)/3.29)</f>
        <v>1.3797373839802467</v>
      </c>
      <c r="E310" s="201">
        <f ca="1">NORMINV(RAND(),Parametros!$F$9,(Parametros!$G$9-Parametros!$E$9)/3.29)</f>
        <v>1.1298705888486766</v>
      </c>
      <c r="F310" s="201">
        <f ca="1">NORMINV(RAND(),Parametros!$F$10,(Parametros!$G$10-Parametros!$E$10)/3.29)</f>
        <v>1.0214633178533576</v>
      </c>
      <c r="G310" s="201">
        <f ca="1">NORMINV(RAND(),Parametros!$F$11,(Parametros!$G$11-Parametros!$E$11)/3.29)</f>
        <v>1.0444379627023828</v>
      </c>
      <c r="H310" s="201">
        <v>1</v>
      </c>
      <c r="I310" s="201">
        <f ca="1">Resumen!$E$78*C310</f>
        <v>276.77078156090954</v>
      </c>
      <c r="J310" s="201">
        <f ca="1">Resumen!$E$79*D310</f>
        <v>0</v>
      </c>
      <c r="K310" s="201">
        <f ca="1">Resumen!$E$80*E310</f>
        <v>0</v>
      </c>
      <c r="L310" s="201">
        <f ca="1">Resumen!$E$81*F310</f>
        <v>0</v>
      </c>
      <c r="M310" s="201">
        <f ca="1">Resumen!$E$82*G310</f>
        <v>0</v>
      </c>
      <c r="N310" s="201">
        <f>Resumen!$E$83*H310</f>
        <v>1237</v>
      </c>
      <c r="O310" s="201">
        <f t="shared" ca="1" si="4"/>
        <v>1513.7707815609097</v>
      </c>
    </row>
    <row r="311" spans="1:15" s="119" customFormat="1" ht="13.8" customHeight="1">
      <c r="A311" s="162"/>
      <c r="B311" s="200">
        <v>297</v>
      </c>
      <c r="C311" s="201">
        <f ca="1">NORMINV(RAND(),Parametros!$F$7,(Parametros!$G$7-Parametros!$E$7)/3.29)</f>
        <v>0.43165020636241613</v>
      </c>
      <c r="D311" s="201">
        <f ca="1">NORMINV(RAND(),Parametros!$F$8,(Parametros!$G$8-Parametros!$E$8)/3.29)</f>
        <v>1.9352539090559104</v>
      </c>
      <c r="E311" s="201">
        <f ca="1">NORMINV(RAND(),Parametros!$F$9,(Parametros!$G$9-Parametros!$E$9)/3.29)</f>
        <v>1.2580744253137464</v>
      </c>
      <c r="F311" s="201">
        <f ca="1">NORMINV(RAND(),Parametros!$F$10,(Parametros!$G$10-Parametros!$E$10)/3.29)</f>
        <v>1.2269921995659834</v>
      </c>
      <c r="G311" s="201">
        <f ca="1">NORMINV(RAND(),Parametros!$F$11,(Parametros!$G$11-Parametros!$E$11)/3.29)</f>
        <v>1.0006539023132734</v>
      </c>
      <c r="H311" s="201">
        <v>1</v>
      </c>
      <c r="I311" s="201">
        <f ca="1">Resumen!$E$78*C311</f>
        <v>113.52400427331544</v>
      </c>
      <c r="J311" s="201">
        <f ca="1">Resumen!$E$79*D311</f>
        <v>0</v>
      </c>
      <c r="K311" s="201">
        <f ca="1">Resumen!$E$80*E311</f>
        <v>0</v>
      </c>
      <c r="L311" s="201">
        <f ca="1">Resumen!$E$81*F311</f>
        <v>0</v>
      </c>
      <c r="M311" s="201">
        <f ca="1">Resumen!$E$82*G311</f>
        <v>0</v>
      </c>
      <c r="N311" s="201">
        <f>Resumen!$E$83*H311</f>
        <v>1237</v>
      </c>
      <c r="O311" s="201">
        <f t="shared" ca="1" si="4"/>
        <v>1350.5240042733155</v>
      </c>
    </row>
    <row r="312" spans="1:15" s="119" customFormat="1" ht="13.8" customHeight="1">
      <c r="A312" s="162"/>
      <c r="B312" s="200">
        <v>298</v>
      </c>
      <c r="C312" s="201">
        <f ca="1">NORMINV(RAND(),Parametros!$F$7,(Parametros!$G$7-Parametros!$E$7)/3.29)</f>
        <v>2.4096409371417744</v>
      </c>
      <c r="D312" s="201">
        <f ca="1">NORMINV(RAND(),Parametros!$F$8,(Parametros!$G$8-Parametros!$E$8)/3.29)</f>
        <v>2.0652771173825348</v>
      </c>
      <c r="E312" s="201">
        <f ca="1">NORMINV(RAND(),Parametros!$F$9,(Parametros!$G$9-Parametros!$E$9)/3.29)</f>
        <v>1.3023778785162079</v>
      </c>
      <c r="F312" s="201">
        <f ca="1">NORMINV(RAND(),Parametros!$F$10,(Parametros!$G$10-Parametros!$E$10)/3.29)</f>
        <v>1.0165825515344438</v>
      </c>
      <c r="G312" s="201">
        <f ca="1">NORMINV(RAND(),Parametros!$F$11,(Parametros!$G$11-Parametros!$E$11)/3.29)</f>
        <v>0.96421733223622474</v>
      </c>
      <c r="H312" s="201">
        <v>1</v>
      </c>
      <c r="I312" s="201">
        <f ca="1">Resumen!$E$78*C312</f>
        <v>633.73556646828672</v>
      </c>
      <c r="J312" s="201">
        <f ca="1">Resumen!$E$79*D312</f>
        <v>0</v>
      </c>
      <c r="K312" s="201">
        <f ca="1">Resumen!$E$80*E312</f>
        <v>0</v>
      </c>
      <c r="L312" s="201">
        <f ca="1">Resumen!$E$81*F312</f>
        <v>0</v>
      </c>
      <c r="M312" s="201">
        <f ca="1">Resumen!$E$82*G312</f>
        <v>0</v>
      </c>
      <c r="N312" s="201">
        <f>Resumen!$E$83*H312</f>
        <v>1237</v>
      </c>
      <c r="O312" s="201">
        <f t="shared" ca="1" si="4"/>
        <v>1870.7355664682868</v>
      </c>
    </row>
    <row r="313" spans="1:15" s="119" customFormat="1" ht="13.8" customHeight="1">
      <c r="A313" s="162"/>
      <c r="B313" s="200">
        <v>299</v>
      </c>
      <c r="C313" s="201">
        <f ca="1">NORMINV(RAND(),Parametros!$F$7,(Parametros!$G$7-Parametros!$E$7)/3.29)</f>
        <v>2.8568800424917562</v>
      </c>
      <c r="D313" s="201">
        <f ca="1">NORMINV(RAND(),Parametros!$F$8,(Parametros!$G$8-Parametros!$E$8)/3.29)</f>
        <v>1.3733925991781388</v>
      </c>
      <c r="E313" s="201">
        <f ca="1">NORMINV(RAND(),Parametros!$F$9,(Parametros!$G$9-Parametros!$E$9)/3.29)</f>
        <v>1.1010971810918035</v>
      </c>
      <c r="F313" s="201">
        <f ca="1">NORMINV(RAND(),Parametros!$F$10,(Parametros!$G$10-Parametros!$E$10)/3.29)</f>
        <v>0.75275492380779729</v>
      </c>
      <c r="G313" s="201">
        <f ca="1">NORMINV(RAND(),Parametros!$F$11,(Parametros!$G$11-Parametros!$E$11)/3.29)</f>
        <v>0.94020948199882959</v>
      </c>
      <c r="H313" s="201">
        <v>1</v>
      </c>
      <c r="I313" s="201">
        <f ca="1">Resumen!$E$78*C313</f>
        <v>751.35945117533186</v>
      </c>
      <c r="J313" s="201">
        <f ca="1">Resumen!$E$79*D313</f>
        <v>0</v>
      </c>
      <c r="K313" s="201">
        <f ca="1">Resumen!$E$80*E313</f>
        <v>0</v>
      </c>
      <c r="L313" s="201">
        <f ca="1">Resumen!$E$81*F313</f>
        <v>0</v>
      </c>
      <c r="M313" s="201">
        <f ca="1">Resumen!$E$82*G313</f>
        <v>0</v>
      </c>
      <c r="N313" s="201">
        <f>Resumen!$E$83*H313</f>
        <v>1237</v>
      </c>
      <c r="O313" s="201">
        <f t="shared" ca="1" si="4"/>
        <v>1988.3594511753317</v>
      </c>
    </row>
    <row r="314" spans="1:15" s="119" customFormat="1" ht="13.8" customHeight="1">
      <c r="A314" s="162"/>
      <c r="B314" s="200">
        <v>300</v>
      </c>
      <c r="C314" s="201">
        <f ca="1">NORMINV(RAND(),Parametros!$F$7,(Parametros!$G$7-Parametros!$E$7)/3.29)</f>
        <v>3.0339000921375749</v>
      </c>
      <c r="D314" s="201">
        <f ca="1">NORMINV(RAND(),Parametros!$F$8,(Parametros!$G$8-Parametros!$E$8)/3.29)</f>
        <v>1.2349108805921294</v>
      </c>
      <c r="E314" s="201">
        <f ca="1">NORMINV(RAND(),Parametros!$F$9,(Parametros!$G$9-Parametros!$E$9)/3.29)</f>
        <v>1.0292132170347303</v>
      </c>
      <c r="F314" s="201">
        <f ca="1">NORMINV(RAND(),Parametros!$F$10,(Parametros!$G$10-Parametros!$E$10)/3.29)</f>
        <v>0.95840564092602787</v>
      </c>
      <c r="G314" s="201">
        <f ca="1">NORMINV(RAND(),Parametros!$F$11,(Parametros!$G$11-Parametros!$E$11)/3.29)</f>
        <v>0.993601661287281</v>
      </c>
      <c r="H314" s="201">
        <v>1</v>
      </c>
      <c r="I314" s="201">
        <f ca="1">Resumen!$E$78*C314</f>
        <v>797.91572423218224</v>
      </c>
      <c r="J314" s="201">
        <f ca="1">Resumen!$E$79*D314</f>
        <v>0</v>
      </c>
      <c r="K314" s="201">
        <f ca="1">Resumen!$E$80*E314</f>
        <v>0</v>
      </c>
      <c r="L314" s="201">
        <f ca="1">Resumen!$E$81*F314</f>
        <v>0</v>
      </c>
      <c r="M314" s="201">
        <f ca="1">Resumen!$E$82*G314</f>
        <v>0</v>
      </c>
      <c r="N314" s="201">
        <f>Resumen!$E$83*H314</f>
        <v>1237</v>
      </c>
      <c r="O314" s="201">
        <f t="shared" ca="1" si="4"/>
        <v>2034.9157242321821</v>
      </c>
    </row>
    <row r="315" spans="1:15" s="119" customFormat="1" ht="13.8" customHeight="1">
      <c r="A315" s="162"/>
      <c r="B315" s="200">
        <v>301</v>
      </c>
      <c r="C315" s="201">
        <f ca="1">NORMINV(RAND(),Parametros!$F$7,(Parametros!$G$7-Parametros!$E$7)/3.29)</f>
        <v>2.322031318149596</v>
      </c>
      <c r="D315" s="201">
        <f ca="1">NORMINV(RAND(),Parametros!$F$8,(Parametros!$G$8-Parametros!$E$8)/3.29)</f>
        <v>1.4097321070969662</v>
      </c>
      <c r="E315" s="201">
        <f ca="1">NORMINV(RAND(),Parametros!$F$9,(Parametros!$G$9-Parametros!$E$9)/3.29)</f>
        <v>1.0971959932836031</v>
      </c>
      <c r="F315" s="201">
        <f ca="1">NORMINV(RAND(),Parametros!$F$10,(Parametros!$G$10-Parametros!$E$10)/3.29)</f>
        <v>0.95629294534405518</v>
      </c>
      <c r="G315" s="201">
        <f ca="1">NORMINV(RAND(),Parametros!$F$11,(Parametros!$G$11-Parametros!$E$11)/3.29)</f>
        <v>1.032582171383909</v>
      </c>
      <c r="H315" s="201">
        <v>1</v>
      </c>
      <c r="I315" s="201">
        <f ca="1">Resumen!$E$78*C315</f>
        <v>610.69423667334377</v>
      </c>
      <c r="J315" s="201">
        <f ca="1">Resumen!$E$79*D315</f>
        <v>0</v>
      </c>
      <c r="K315" s="201">
        <f ca="1">Resumen!$E$80*E315</f>
        <v>0</v>
      </c>
      <c r="L315" s="201">
        <f ca="1">Resumen!$E$81*F315</f>
        <v>0</v>
      </c>
      <c r="M315" s="201">
        <f ca="1">Resumen!$E$82*G315</f>
        <v>0</v>
      </c>
      <c r="N315" s="201">
        <f>Resumen!$E$83*H315</f>
        <v>1237</v>
      </c>
      <c r="O315" s="201">
        <f t="shared" ca="1" si="4"/>
        <v>1847.6942366733438</v>
      </c>
    </row>
    <row r="316" spans="1:15" s="119" customFormat="1" ht="13.8" customHeight="1">
      <c r="A316" s="162"/>
      <c r="B316" s="200">
        <v>302</v>
      </c>
      <c r="C316" s="201">
        <f ca="1">NORMINV(RAND(),Parametros!$F$7,(Parametros!$G$7-Parametros!$E$7)/3.29)</f>
        <v>0.63990661526952319</v>
      </c>
      <c r="D316" s="201">
        <f ca="1">NORMINV(RAND(),Parametros!$F$8,(Parametros!$G$8-Parametros!$E$8)/3.29)</f>
        <v>1.8545358987676779</v>
      </c>
      <c r="E316" s="201">
        <f ca="1">NORMINV(RAND(),Parametros!$F$9,(Parametros!$G$9-Parametros!$E$9)/3.29)</f>
        <v>0.73934516363899272</v>
      </c>
      <c r="F316" s="201">
        <f ca="1">NORMINV(RAND(),Parametros!$F$10,(Parametros!$G$10-Parametros!$E$10)/3.29)</f>
        <v>0.83454208387726014</v>
      </c>
      <c r="G316" s="201">
        <f ca="1">NORMINV(RAND(),Parametros!$F$11,(Parametros!$G$11-Parametros!$E$11)/3.29)</f>
        <v>1.0356763544122141</v>
      </c>
      <c r="H316" s="201">
        <v>1</v>
      </c>
      <c r="I316" s="201">
        <f ca="1">Resumen!$E$78*C316</f>
        <v>168.29543981588461</v>
      </c>
      <c r="J316" s="201">
        <f ca="1">Resumen!$E$79*D316</f>
        <v>0</v>
      </c>
      <c r="K316" s="201">
        <f ca="1">Resumen!$E$80*E316</f>
        <v>0</v>
      </c>
      <c r="L316" s="201">
        <f ca="1">Resumen!$E$81*F316</f>
        <v>0</v>
      </c>
      <c r="M316" s="201">
        <f ca="1">Resumen!$E$82*G316</f>
        <v>0</v>
      </c>
      <c r="N316" s="201">
        <f>Resumen!$E$83*H316</f>
        <v>1237</v>
      </c>
      <c r="O316" s="201">
        <f t="shared" ca="1" si="4"/>
        <v>1405.2954398158845</v>
      </c>
    </row>
    <row r="317" spans="1:15" s="119" customFormat="1" ht="13.8" customHeight="1">
      <c r="A317" s="162"/>
      <c r="B317" s="200">
        <v>303</v>
      </c>
      <c r="C317" s="201">
        <f ca="1">NORMINV(RAND(),Parametros!$F$7,(Parametros!$G$7-Parametros!$E$7)/3.29)</f>
        <v>1.8986469283171514</v>
      </c>
      <c r="D317" s="201">
        <f ca="1">NORMINV(RAND(),Parametros!$F$8,(Parametros!$G$8-Parametros!$E$8)/3.29)</f>
        <v>0.43621726940928152</v>
      </c>
      <c r="E317" s="201">
        <f ca="1">NORMINV(RAND(),Parametros!$F$9,(Parametros!$G$9-Parametros!$E$9)/3.29)</f>
        <v>1.1115875694614676</v>
      </c>
      <c r="F317" s="201">
        <f ca="1">NORMINV(RAND(),Parametros!$F$10,(Parametros!$G$10-Parametros!$E$10)/3.29)</f>
        <v>0.83303188089033375</v>
      </c>
      <c r="G317" s="201">
        <f ca="1">NORMINV(RAND(),Parametros!$F$11,(Parametros!$G$11-Parametros!$E$11)/3.29)</f>
        <v>1.0408795579495043</v>
      </c>
      <c r="H317" s="201">
        <v>1</v>
      </c>
      <c r="I317" s="201">
        <f ca="1">Resumen!$E$78*C317</f>
        <v>499.34414214741082</v>
      </c>
      <c r="J317" s="201">
        <f ca="1">Resumen!$E$79*D317</f>
        <v>0</v>
      </c>
      <c r="K317" s="201">
        <f ca="1">Resumen!$E$80*E317</f>
        <v>0</v>
      </c>
      <c r="L317" s="201">
        <f ca="1">Resumen!$E$81*F317</f>
        <v>0</v>
      </c>
      <c r="M317" s="201">
        <f ca="1">Resumen!$E$82*G317</f>
        <v>0</v>
      </c>
      <c r="N317" s="201">
        <f>Resumen!$E$83*H317</f>
        <v>1237</v>
      </c>
      <c r="O317" s="201">
        <f t="shared" ca="1" si="4"/>
        <v>1736.3441421474108</v>
      </c>
    </row>
    <row r="318" spans="1:15" s="119" customFormat="1" ht="13.8" customHeight="1">
      <c r="A318" s="162"/>
      <c r="B318" s="200">
        <v>304</v>
      </c>
      <c r="C318" s="201">
        <f ca="1">NORMINV(RAND(),Parametros!$F$7,(Parametros!$G$7-Parametros!$E$7)/3.29)</f>
        <v>3.1020820032285292</v>
      </c>
      <c r="D318" s="201">
        <f ca="1">NORMINV(RAND(),Parametros!$F$8,(Parametros!$G$8-Parametros!$E$8)/3.29)</f>
        <v>1.5141952983174454</v>
      </c>
      <c r="E318" s="201">
        <f ca="1">NORMINV(RAND(),Parametros!$F$9,(Parametros!$G$9-Parametros!$E$9)/3.29)</f>
        <v>1.0820100504728991</v>
      </c>
      <c r="F318" s="201">
        <f ca="1">NORMINV(RAND(),Parametros!$F$10,(Parametros!$G$10-Parametros!$E$10)/3.29)</f>
        <v>1.0367120975724213</v>
      </c>
      <c r="G318" s="201">
        <f ca="1">NORMINV(RAND(),Parametros!$F$11,(Parametros!$G$11-Parametros!$E$11)/3.29)</f>
        <v>0.98687792602430102</v>
      </c>
      <c r="H318" s="201">
        <v>1</v>
      </c>
      <c r="I318" s="201">
        <f ca="1">Resumen!$E$78*C318</f>
        <v>815.84756684910315</v>
      </c>
      <c r="J318" s="201">
        <f ca="1">Resumen!$E$79*D318</f>
        <v>0</v>
      </c>
      <c r="K318" s="201">
        <f ca="1">Resumen!$E$80*E318</f>
        <v>0</v>
      </c>
      <c r="L318" s="201">
        <f ca="1">Resumen!$E$81*F318</f>
        <v>0</v>
      </c>
      <c r="M318" s="201">
        <f ca="1">Resumen!$E$82*G318</f>
        <v>0</v>
      </c>
      <c r="N318" s="201">
        <f>Resumen!$E$83*H318</f>
        <v>1237</v>
      </c>
      <c r="O318" s="201">
        <f t="shared" ca="1" si="4"/>
        <v>2052.8475668491033</v>
      </c>
    </row>
    <row r="319" spans="1:15" s="119" customFormat="1" ht="13.8" customHeight="1">
      <c r="A319" s="162"/>
      <c r="B319" s="200">
        <v>305</v>
      </c>
      <c r="C319" s="201">
        <f ca="1">NORMINV(RAND(),Parametros!$F$7,(Parametros!$G$7-Parametros!$E$7)/3.29)</f>
        <v>3.1594223920237594</v>
      </c>
      <c r="D319" s="201">
        <f ca="1">NORMINV(RAND(),Parametros!$F$8,(Parametros!$G$8-Parametros!$E$8)/3.29)</f>
        <v>0.92992779984867591</v>
      </c>
      <c r="E319" s="201">
        <f ca="1">NORMINV(RAND(),Parametros!$F$9,(Parametros!$G$9-Parametros!$E$9)/3.29)</f>
        <v>1.0523357890918894</v>
      </c>
      <c r="F319" s="201">
        <f ca="1">NORMINV(RAND(),Parametros!$F$10,(Parametros!$G$10-Parametros!$E$10)/3.29)</f>
        <v>0.96882551047657317</v>
      </c>
      <c r="G319" s="201">
        <f ca="1">NORMINV(RAND(),Parametros!$F$11,(Parametros!$G$11-Parametros!$E$11)/3.29)</f>
        <v>1.0031646742119431</v>
      </c>
      <c r="H319" s="201">
        <v>1</v>
      </c>
      <c r="I319" s="201">
        <f ca="1">Resumen!$E$78*C319</f>
        <v>830.92808910224869</v>
      </c>
      <c r="J319" s="201">
        <f ca="1">Resumen!$E$79*D319</f>
        <v>0</v>
      </c>
      <c r="K319" s="201">
        <f ca="1">Resumen!$E$80*E319</f>
        <v>0</v>
      </c>
      <c r="L319" s="201">
        <f ca="1">Resumen!$E$81*F319</f>
        <v>0</v>
      </c>
      <c r="M319" s="201">
        <f ca="1">Resumen!$E$82*G319</f>
        <v>0</v>
      </c>
      <c r="N319" s="201">
        <f>Resumen!$E$83*H319</f>
        <v>1237</v>
      </c>
      <c r="O319" s="201">
        <f t="shared" ca="1" si="4"/>
        <v>2067.9280891022486</v>
      </c>
    </row>
    <row r="320" spans="1:15" s="119" customFormat="1" ht="13.8" customHeight="1">
      <c r="A320" s="162"/>
      <c r="B320" s="200">
        <v>306</v>
      </c>
      <c r="C320" s="201">
        <f ca="1">NORMINV(RAND(),Parametros!$F$7,(Parametros!$G$7-Parametros!$E$7)/3.29)</f>
        <v>1.1055454036372432</v>
      </c>
      <c r="D320" s="201">
        <f ca="1">NORMINV(RAND(),Parametros!$F$8,(Parametros!$G$8-Parametros!$E$8)/3.29)</f>
        <v>1.8105295655242313</v>
      </c>
      <c r="E320" s="201">
        <f ca="1">NORMINV(RAND(),Parametros!$F$9,(Parametros!$G$9-Parametros!$E$9)/3.29)</f>
        <v>0.54661175721318755</v>
      </c>
      <c r="F320" s="201">
        <f ca="1">NORMINV(RAND(),Parametros!$F$10,(Parametros!$G$10-Parametros!$E$10)/3.29)</f>
        <v>1.0373299153774533</v>
      </c>
      <c r="G320" s="201">
        <f ca="1">NORMINV(RAND(),Parametros!$F$11,(Parametros!$G$11-Parametros!$E$11)/3.29)</f>
        <v>0.97880883567113652</v>
      </c>
      <c r="H320" s="201">
        <v>1</v>
      </c>
      <c r="I320" s="201">
        <f ca="1">Resumen!$E$78*C320</f>
        <v>290.75844115659498</v>
      </c>
      <c r="J320" s="201">
        <f ca="1">Resumen!$E$79*D320</f>
        <v>0</v>
      </c>
      <c r="K320" s="201">
        <f ca="1">Resumen!$E$80*E320</f>
        <v>0</v>
      </c>
      <c r="L320" s="201">
        <f ca="1">Resumen!$E$81*F320</f>
        <v>0</v>
      </c>
      <c r="M320" s="201">
        <f ca="1">Resumen!$E$82*G320</f>
        <v>0</v>
      </c>
      <c r="N320" s="201">
        <f>Resumen!$E$83*H320</f>
        <v>1237</v>
      </c>
      <c r="O320" s="201">
        <f t="shared" ca="1" si="4"/>
        <v>1527.7584411565949</v>
      </c>
    </row>
    <row r="321" spans="1:15" s="119" customFormat="1" ht="13.8" customHeight="1">
      <c r="A321" s="162"/>
      <c r="B321" s="200">
        <v>307</v>
      </c>
      <c r="C321" s="201">
        <f ca="1">NORMINV(RAND(),Parametros!$F$7,(Parametros!$G$7-Parametros!$E$7)/3.29)</f>
        <v>1.3506935929700852</v>
      </c>
      <c r="D321" s="201">
        <f ca="1">NORMINV(RAND(),Parametros!$F$8,(Parametros!$G$8-Parametros!$E$8)/3.29)</f>
        <v>0.50815010949858164</v>
      </c>
      <c r="E321" s="201">
        <f ca="1">NORMINV(RAND(),Parametros!$F$9,(Parametros!$G$9-Parametros!$E$9)/3.29)</f>
        <v>0.64413532299769805</v>
      </c>
      <c r="F321" s="201">
        <f ca="1">NORMINV(RAND(),Parametros!$F$10,(Parametros!$G$10-Parametros!$E$10)/3.29)</f>
        <v>1.0071463631699518</v>
      </c>
      <c r="G321" s="201">
        <f ca="1">NORMINV(RAND(),Parametros!$F$11,(Parametros!$G$11-Parametros!$E$11)/3.29)</f>
        <v>0.99157929721770766</v>
      </c>
      <c r="H321" s="201">
        <v>1</v>
      </c>
      <c r="I321" s="201">
        <f ca="1">Resumen!$E$78*C321</f>
        <v>355.2324149511324</v>
      </c>
      <c r="J321" s="201">
        <f ca="1">Resumen!$E$79*D321</f>
        <v>0</v>
      </c>
      <c r="K321" s="201">
        <f ca="1">Resumen!$E$80*E321</f>
        <v>0</v>
      </c>
      <c r="L321" s="201">
        <f ca="1">Resumen!$E$81*F321</f>
        <v>0</v>
      </c>
      <c r="M321" s="201">
        <f ca="1">Resumen!$E$82*G321</f>
        <v>0</v>
      </c>
      <c r="N321" s="201">
        <f>Resumen!$E$83*H321</f>
        <v>1237</v>
      </c>
      <c r="O321" s="201">
        <f t="shared" ca="1" si="4"/>
        <v>1592.2324149511323</v>
      </c>
    </row>
    <row r="322" spans="1:15" s="119" customFormat="1" ht="13.8" customHeight="1">
      <c r="A322" s="162"/>
      <c r="B322" s="200">
        <v>308</v>
      </c>
      <c r="C322" s="201">
        <f ca="1">NORMINV(RAND(),Parametros!$F$7,(Parametros!$G$7-Parametros!$E$7)/3.29)</f>
        <v>2.2321535567441062</v>
      </c>
      <c r="D322" s="201">
        <f ca="1">NORMINV(RAND(),Parametros!$F$8,(Parametros!$G$8-Parametros!$E$8)/3.29)</f>
        <v>0.89461435143626888</v>
      </c>
      <c r="E322" s="201">
        <f ca="1">NORMINV(RAND(),Parametros!$F$9,(Parametros!$G$9-Parametros!$E$9)/3.29)</f>
        <v>1.2726581707559916</v>
      </c>
      <c r="F322" s="201">
        <f ca="1">NORMINV(RAND(),Parametros!$F$10,(Parametros!$G$10-Parametros!$E$10)/3.29)</f>
        <v>0.86782396680430107</v>
      </c>
      <c r="G322" s="201">
        <f ca="1">NORMINV(RAND(),Parametros!$F$11,(Parametros!$G$11-Parametros!$E$11)/3.29)</f>
        <v>1.0122380531483754</v>
      </c>
      <c r="H322" s="201">
        <v>1</v>
      </c>
      <c r="I322" s="201">
        <f ca="1">Resumen!$E$78*C322</f>
        <v>587.05638542369991</v>
      </c>
      <c r="J322" s="201">
        <f ca="1">Resumen!$E$79*D322</f>
        <v>0</v>
      </c>
      <c r="K322" s="201">
        <f ca="1">Resumen!$E$80*E322</f>
        <v>0</v>
      </c>
      <c r="L322" s="201">
        <f ca="1">Resumen!$E$81*F322</f>
        <v>0</v>
      </c>
      <c r="M322" s="201">
        <f ca="1">Resumen!$E$82*G322</f>
        <v>0</v>
      </c>
      <c r="N322" s="201">
        <f>Resumen!$E$83*H322</f>
        <v>1237</v>
      </c>
      <c r="O322" s="201">
        <f t="shared" ca="1" si="4"/>
        <v>1824.0563854236998</v>
      </c>
    </row>
    <row r="323" spans="1:15" s="119" customFormat="1" ht="13.8" customHeight="1">
      <c r="A323" s="162"/>
      <c r="B323" s="200">
        <v>309</v>
      </c>
      <c r="C323" s="201">
        <f ca="1">NORMINV(RAND(),Parametros!$F$7,(Parametros!$G$7-Parametros!$E$7)/3.29)</f>
        <v>1.7533667144843856</v>
      </c>
      <c r="D323" s="201">
        <f ca="1">NORMINV(RAND(),Parametros!$F$8,(Parametros!$G$8-Parametros!$E$8)/3.29)</f>
        <v>1.5362840510432865</v>
      </c>
      <c r="E323" s="201">
        <f ca="1">NORMINV(RAND(),Parametros!$F$9,(Parametros!$G$9-Parametros!$E$9)/3.29)</f>
        <v>1.2596765890799382</v>
      </c>
      <c r="F323" s="201">
        <f ca="1">NORMINV(RAND(),Parametros!$F$10,(Parametros!$G$10-Parametros!$E$10)/3.29)</f>
        <v>0.75316396013782616</v>
      </c>
      <c r="G323" s="201">
        <f ca="1">NORMINV(RAND(),Parametros!$F$11,(Parametros!$G$11-Parametros!$E$11)/3.29)</f>
        <v>0.97451663097176811</v>
      </c>
      <c r="H323" s="201">
        <v>1</v>
      </c>
      <c r="I323" s="201">
        <f ca="1">Resumen!$E$78*C323</f>
        <v>461.13544590939341</v>
      </c>
      <c r="J323" s="201">
        <f ca="1">Resumen!$E$79*D323</f>
        <v>0</v>
      </c>
      <c r="K323" s="201">
        <f ca="1">Resumen!$E$80*E323</f>
        <v>0</v>
      </c>
      <c r="L323" s="201">
        <f ca="1">Resumen!$E$81*F323</f>
        <v>0</v>
      </c>
      <c r="M323" s="201">
        <f ca="1">Resumen!$E$82*G323</f>
        <v>0</v>
      </c>
      <c r="N323" s="201">
        <f>Resumen!$E$83*H323</f>
        <v>1237</v>
      </c>
      <c r="O323" s="201">
        <f t="shared" ca="1" si="4"/>
        <v>1698.1354459093934</v>
      </c>
    </row>
    <row r="324" spans="1:15" s="119" customFormat="1" ht="13.8" customHeight="1">
      <c r="A324" s="162"/>
      <c r="B324" s="200">
        <v>310</v>
      </c>
      <c r="C324" s="201">
        <f ca="1">NORMINV(RAND(),Parametros!$F$7,(Parametros!$G$7-Parametros!$E$7)/3.29)</f>
        <v>1.9896757814012549</v>
      </c>
      <c r="D324" s="201">
        <f ca="1">NORMINV(RAND(),Parametros!$F$8,(Parametros!$G$8-Parametros!$E$8)/3.29)</f>
        <v>1.1576294597161332</v>
      </c>
      <c r="E324" s="201">
        <f ca="1">NORMINV(RAND(),Parametros!$F$9,(Parametros!$G$9-Parametros!$E$9)/3.29)</f>
        <v>1.1071506409671912</v>
      </c>
      <c r="F324" s="201">
        <f ca="1">NORMINV(RAND(),Parametros!$F$10,(Parametros!$G$10-Parametros!$E$10)/3.29)</f>
        <v>0.87725043227762411</v>
      </c>
      <c r="G324" s="201">
        <f ca="1">NORMINV(RAND(),Parametros!$F$11,(Parametros!$G$11-Parametros!$E$11)/3.29)</f>
        <v>1.0540436113549472</v>
      </c>
      <c r="H324" s="201">
        <v>1</v>
      </c>
      <c r="I324" s="201">
        <f ca="1">Resumen!$E$78*C324</f>
        <v>523.28473050853006</v>
      </c>
      <c r="J324" s="201">
        <f ca="1">Resumen!$E$79*D324</f>
        <v>0</v>
      </c>
      <c r="K324" s="201">
        <f ca="1">Resumen!$E$80*E324</f>
        <v>0</v>
      </c>
      <c r="L324" s="201">
        <f ca="1">Resumen!$E$81*F324</f>
        <v>0</v>
      </c>
      <c r="M324" s="201">
        <f ca="1">Resumen!$E$82*G324</f>
        <v>0</v>
      </c>
      <c r="N324" s="201">
        <f>Resumen!$E$83*H324</f>
        <v>1237</v>
      </c>
      <c r="O324" s="201">
        <f t="shared" ca="1" si="4"/>
        <v>1760.2847305085302</v>
      </c>
    </row>
    <row r="325" spans="1:15" s="119" customFormat="1" ht="13.8" customHeight="1">
      <c r="A325" s="162"/>
      <c r="B325" s="200">
        <v>311</v>
      </c>
      <c r="C325" s="201">
        <f ca="1">NORMINV(RAND(),Parametros!$F$7,(Parametros!$G$7-Parametros!$E$7)/3.29)</f>
        <v>4.3277964153373674</v>
      </c>
      <c r="D325" s="201">
        <f ca="1">NORMINV(RAND(),Parametros!$F$8,(Parametros!$G$8-Parametros!$E$8)/3.29)</f>
        <v>0.43518973214903989</v>
      </c>
      <c r="E325" s="201">
        <f ca="1">NORMINV(RAND(),Parametros!$F$9,(Parametros!$G$9-Parametros!$E$9)/3.29)</f>
        <v>0.98142117354525393</v>
      </c>
      <c r="F325" s="201">
        <f ca="1">NORMINV(RAND(),Parametros!$F$10,(Parametros!$G$10-Parametros!$E$10)/3.29)</f>
        <v>1.082435657419424</v>
      </c>
      <c r="G325" s="201">
        <f ca="1">NORMINV(RAND(),Parametros!$F$11,(Parametros!$G$11-Parametros!$E$11)/3.29)</f>
        <v>0.99589766500018861</v>
      </c>
      <c r="H325" s="201">
        <v>1</v>
      </c>
      <c r="I325" s="201">
        <f ca="1">Resumen!$E$78*C325</f>
        <v>1138.2104572337275</v>
      </c>
      <c r="J325" s="201">
        <f ca="1">Resumen!$E$79*D325</f>
        <v>0</v>
      </c>
      <c r="K325" s="201">
        <f ca="1">Resumen!$E$80*E325</f>
        <v>0</v>
      </c>
      <c r="L325" s="201">
        <f ca="1">Resumen!$E$81*F325</f>
        <v>0</v>
      </c>
      <c r="M325" s="201">
        <f ca="1">Resumen!$E$82*G325</f>
        <v>0</v>
      </c>
      <c r="N325" s="201">
        <f>Resumen!$E$83*H325</f>
        <v>1237</v>
      </c>
      <c r="O325" s="201">
        <f t="shared" ca="1" si="4"/>
        <v>2375.2104572337275</v>
      </c>
    </row>
    <row r="326" spans="1:15" s="119" customFormat="1" ht="13.8" customHeight="1">
      <c r="A326" s="162"/>
      <c r="B326" s="200">
        <v>312</v>
      </c>
      <c r="C326" s="201">
        <f ca="1">NORMINV(RAND(),Parametros!$F$7,(Parametros!$G$7-Parametros!$E$7)/3.29)</f>
        <v>-7.4057630348471015E-2</v>
      </c>
      <c r="D326" s="201">
        <f ca="1">NORMINV(RAND(),Parametros!$F$8,(Parametros!$G$8-Parametros!$E$8)/3.29)</f>
        <v>1.2277674806167136</v>
      </c>
      <c r="E326" s="201">
        <f ca="1">NORMINV(RAND(),Parametros!$F$9,(Parametros!$G$9-Parametros!$E$9)/3.29)</f>
        <v>0.93850256387687636</v>
      </c>
      <c r="F326" s="201">
        <f ca="1">NORMINV(RAND(),Parametros!$F$10,(Parametros!$G$10-Parametros!$E$10)/3.29)</f>
        <v>0.966631794898964</v>
      </c>
      <c r="G326" s="201">
        <f ca="1">NORMINV(RAND(),Parametros!$F$11,(Parametros!$G$11-Parametros!$E$11)/3.29)</f>
        <v>1.0393590736286253</v>
      </c>
      <c r="H326" s="201">
        <v>1</v>
      </c>
      <c r="I326" s="201">
        <f ca="1">Resumen!$E$78*C326</f>
        <v>-19.477156781647878</v>
      </c>
      <c r="J326" s="201">
        <f ca="1">Resumen!$E$79*D326</f>
        <v>0</v>
      </c>
      <c r="K326" s="201">
        <f ca="1">Resumen!$E$80*E326</f>
        <v>0</v>
      </c>
      <c r="L326" s="201">
        <f ca="1">Resumen!$E$81*F326</f>
        <v>0</v>
      </c>
      <c r="M326" s="201">
        <f ca="1">Resumen!$E$82*G326</f>
        <v>0</v>
      </c>
      <c r="N326" s="201">
        <f>Resumen!$E$83*H326</f>
        <v>1237</v>
      </c>
      <c r="O326" s="201">
        <f t="shared" ca="1" si="4"/>
        <v>1217.5228432183521</v>
      </c>
    </row>
    <row r="327" spans="1:15" s="119" customFormat="1" ht="13.8" customHeight="1">
      <c r="A327" s="162"/>
      <c r="B327" s="200">
        <v>313</v>
      </c>
      <c r="C327" s="201">
        <f ca="1">NORMINV(RAND(),Parametros!$F$7,(Parametros!$G$7-Parametros!$E$7)/3.29)</f>
        <v>2.2996504883537532</v>
      </c>
      <c r="D327" s="201">
        <f ca="1">NORMINV(RAND(),Parametros!$F$8,(Parametros!$G$8-Parametros!$E$8)/3.29)</f>
        <v>1.1639974866787461</v>
      </c>
      <c r="E327" s="201">
        <f ca="1">NORMINV(RAND(),Parametros!$F$9,(Parametros!$G$9-Parametros!$E$9)/3.29)</f>
        <v>0.88803922894297493</v>
      </c>
      <c r="F327" s="201">
        <f ca="1">NORMINV(RAND(),Parametros!$F$10,(Parametros!$G$10-Parametros!$E$10)/3.29)</f>
        <v>1.0124330146637313</v>
      </c>
      <c r="G327" s="201">
        <f ca="1">NORMINV(RAND(),Parametros!$F$11,(Parametros!$G$11-Parametros!$E$11)/3.29)</f>
        <v>0.99676481952864315</v>
      </c>
      <c r="H327" s="201">
        <v>1</v>
      </c>
      <c r="I327" s="201">
        <f ca="1">Resumen!$E$78*C327</f>
        <v>604.80807843703712</v>
      </c>
      <c r="J327" s="201">
        <f ca="1">Resumen!$E$79*D327</f>
        <v>0</v>
      </c>
      <c r="K327" s="201">
        <f ca="1">Resumen!$E$80*E327</f>
        <v>0</v>
      </c>
      <c r="L327" s="201">
        <f ca="1">Resumen!$E$81*F327</f>
        <v>0</v>
      </c>
      <c r="M327" s="201">
        <f ca="1">Resumen!$E$82*G327</f>
        <v>0</v>
      </c>
      <c r="N327" s="201">
        <f>Resumen!$E$83*H327</f>
        <v>1237</v>
      </c>
      <c r="O327" s="201">
        <f t="shared" ca="1" si="4"/>
        <v>1841.8080784370372</v>
      </c>
    </row>
    <row r="328" spans="1:15" s="119" customFormat="1" ht="13.8" customHeight="1">
      <c r="A328" s="162"/>
      <c r="B328" s="200">
        <v>314</v>
      </c>
      <c r="C328" s="201">
        <f ca="1">NORMINV(RAND(),Parametros!$F$7,(Parametros!$G$7-Parametros!$E$7)/3.29)</f>
        <v>2.5883692304490746</v>
      </c>
      <c r="D328" s="201">
        <f ca="1">NORMINV(RAND(),Parametros!$F$8,(Parametros!$G$8-Parametros!$E$8)/3.29)</f>
        <v>1.9947087431384656</v>
      </c>
      <c r="E328" s="201">
        <f ca="1">NORMINV(RAND(),Parametros!$F$9,(Parametros!$G$9-Parametros!$E$9)/3.29)</f>
        <v>1.3877118516886422</v>
      </c>
      <c r="F328" s="201">
        <f ca="1">NORMINV(RAND(),Parametros!$F$10,(Parametros!$G$10-Parametros!$E$10)/3.29)</f>
        <v>1.0631579702179546</v>
      </c>
      <c r="G328" s="201">
        <f ca="1">NORMINV(RAND(),Parametros!$F$11,(Parametros!$G$11-Parametros!$E$11)/3.29)</f>
        <v>1.0184130750667002</v>
      </c>
      <c r="H328" s="201">
        <v>1</v>
      </c>
      <c r="I328" s="201">
        <f ca="1">Resumen!$E$78*C328</f>
        <v>680.74110760810663</v>
      </c>
      <c r="J328" s="201">
        <f ca="1">Resumen!$E$79*D328</f>
        <v>0</v>
      </c>
      <c r="K328" s="201">
        <f ca="1">Resumen!$E$80*E328</f>
        <v>0</v>
      </c>
      <c r="L328" s="201">
        <f ca="1">Resumen!$E$81*F328</f>
        <v>0</v>
      </c>
      <c r="M328" s="201">
        <f ca="1">Resumen!$E$82*G328</f>
        <v>0</v>
      </c>
      <c r="N328" s="201">
        <f>Resumen!$E$83*H328</f>
        <v>1237</v>
      </c>
      <c r="O328" s="201">
        <f t="shared" ca="1" si="4"/>
        <v>1917.7411076081066</v>
      </c>
    </row>
    <row r="329" spans="1:15" s="119" customFormat="1" ht="13.8" customHeight="1">
      <c r="A329" s="162"/>
      <c r="B329" s="200">
        <v>315</v>
      </c>
      <c r="C329" s="201">
        <f ca="1">NORMINV(RAND(),Parametros!$F$7,(Parametros!$G$7-Parametros!$E$7)/3.29)</f>
        <v>0.92868206466672554</v>
      </c>
      <c r="D329" s="201">
        <f ca="1">NORMINV(RAND(),Parametros!$F$8,(Parametros!$G$8-Parametros!$E$8)/3.29)</f>
        <v>1.53664769634169</v>
      </c>
      <c r="E329" s="201">
        <f ca="1">NORMINV(RAND(),Parametros!$F$9,(Parametros!$G$9-Parametros!$E$9)/3.29)</f>
        <v>1.368266424013393</v>
      </c>
      <c r="F329" s="201">
        <f ca="1">NORMINV(RAND(),Parametros!$F$10,(Parametros!$G$10-Parametros!$E$10)/3.29)</f>
        <v>0.99441466500079245</v>
      </c>
      <c r="G329" s="201">
        <f ca="1">NORMINV(RAND(),Parametros!$F$11,(Parametros!$G$11-Parametros!$E$11)/3.29)</f>
        <v>0.95304175024136795</v>
      </c>
      <c r="H329" s="201">
        <v>1</v>
      </c>
      <c r="I329" s="201">
        <f ca="1">Resumen!$E$78*C329</f>
        <v>244.24338300734883</v>
      </c>
      <c r="J329" s="201">
        <f ca="1">Resumen!$E$79*D329</f>
        <v>0</v>
      </c>
      <c r="K329" s="201">
        <f ca="1">Resumen!$E$80*E329</f>
        <v>0</v>
      </c>
      <c r="L329" s="201">
        <f ca="1">Resumen!$E$81*F329</f>
        <v>0</v>
      </c>
      <c r="M329" s="201">
        <f ca="1">Resumen!$E$82*G329</f>
        <v>0</v>
      </c>
      <c r="N329" s="201">
        <f>Resumen!$E$83*H329</f>
        <v>1237</v>
      </c>
      <c r="O329" s="201">
        <f t="shared" ca="1" si="4"/>
        <v>1481.2433830073487</v>
      </c>
    </row>
    <row r="330" spans="1:15" s="119" customFormat="1" ht="13.8" customHeight="1">
      <c r="A330" s="162"/>
      <c r="B330" s="200">
        <v>316</v>
      </c>
      <c r="C330" s="201">
        <f ca="1">NORMINV(RAND(),Parametros!$F$7,(Parametros!$G$7-Parametros!$E$7)/3.29)</f>
        <v>1.0674505136778285</v>
      </c>
      <c r="D330" s="201">
        <f ca="1">NORMINV(RAND(),Parametros!$F$8,(Parametros!$G$8-Parametros!$E$8)/3.29)</f>
        <v>1.5860793668090305</v>
      </c>
      <c r="E330" s="201">
        <f ca="1">NORMINV(RAND(),Parametros!$F$9,(Parametros!$G$9-Parametros!$E$9)/3.29)</f>
        <v>1.1549555942211738</v>
      </c>
      <c r="F330" s="201">
        <f ca="1">NORMINV(RAND(),Parametros!$F$10,(Parametros!$G$10-Parametros!$E$10)/3.29)</f>
        <v>0.96884269905085696</v>
      </c>
      <c r="G330" s="201">
        <f ca="1">NORMINV(RAND(),Parametros!$F$11,(Parametros!$G$11-Parametros!$E$11)/3.29)</f>
        <v>0.99120680012819484</v>
      </c>
      <c r="H330" s="201">
        <v>1</v>
      </c>
      <c r="I330" s="201">
        <f ca="1">Resumen!$E$78*C330</f>
        <v>280.73948509726887</v>
      </c>
      <c r="J330" s="201">
        <f ca="1">Resumen!$E$79*D330</f>
        <v>0</v>
      </c>
      <c r="K330" s="201">
        <f ca="1">Resumen!$E$80*E330</f>
        <v>0</v>
      </c>
      <c r="L330" s="201">
        <f ca="1">Resumen!$E$81*F330</f>
        <v>0</v>
      </c>
      <c r="M330" s="201">
        <f ca="1">Resumen!$E$82*G330</f>
        <v>0</v>
      </c>
      <c r="N330" s="201">
        <f>Resumen!$E$83*H330</f>
        <v>1237</v>
      </c>
      <c r="O330" s="201">
        <f t="shared" ca="1" si="4"/>
        <v>1517.7394850972689</v>
      </c>
    </row>
    <row r="331" spans="1:15" s="119" customFormat="1" ht="13.8" customHeight="1">
      <c r="A331" s="162"/>
      <c r="B331" s="200">
        <v>317</v>
      </c>
      <c r="C331" s="201">
        <f ca="1">NORMINV(RAND(),Parametros!$F$7,(Parametros!$G$7-Parametros!$E$7)/3.29)</f>
        <v>1.888507564053145</v>
      </c>
      <c r="D331" s="201">
        <f ca="1">NORMINV(RAND(),Parametros!$F$8,(Parametros!$G$8-Parametros!$E$8)/3.29)</f>
        <v>1.7817279413256557</v>
      </c>
      <c r="E331" s="201">
        <f ca="1">NORMINV(RAND(),Parametros!$F$9,(Parametros!$G$9-Parametros!$E$9)/3.29)</f>
        <v>1.1241045725090113</v>
      </c>
      <c r="F331" s="201">
        <f ca="1">NORMINV(RAND(),Parametros!$F$10,(Parametros!$G$10-Parametros!$E$10)/3.29)</f>
        <v>1.0637676401905016</v>
      </c>
      <c r="G331" s="201">
        <f ca="1">NORMINV(RAND(),Parametros!$F$11,(Parametros!$G$11-Parametros!$E$11)/3.29)</f>
        <v>1.0463877723254527</v>
      </c>
      <c r="H331" s="201">
        <v>1</v>
      </c>
      <c r="I331" s="201">
        <f ca="1">Resumen!$E$78*C331</f>
        <v>496.67748934597716</v>
      </c>
      <c r="J331" s="201">
        <f ca="1">Resumen!$E$79*D331</f>
        <v>0</v>
      </c>
      <c r="K331" s="201">
        <f ca="1">Resumen!$E$80*E331</f>
        <v>0</v>
      </c>
      <c r="L331" s="201">
        <f ca="1">Resumen!$E$81*F331</f>
        <v>0</v>
      </c>
      <c r="M331" s="201">
        <f ca="1">Resumen!$E$82*G331</f>
        <v>0</v>
      </c>
      <c r="N331" s="201">
        <f>Resumen!$E$83*H331</f>
        <v>1237</v>
      </c>
      <c r="O331" s="201">
        <f t="shared" ca="1" si="4"/>
        <v>1733.6774893459772</v>
      </c>
    </row>
    <row r="332" spans="1:15" s="119" customFormat="1" ht="13.8" customHeight="1">
      <c r="A332" s="162"/>
      <c r="B332" s="200">
        <v>318</v>
      </c>
      <c r="C332" s="201">
        <f ca="1">NORMINV(RAND(),Parametros!$F$7,(Parametros!$G$7-Parametros!$E$7)/3.29)</f>
        <v>2.8339506438368116</v>
      </c>
      <c r="D332" s="201">
        <f ca="1">NORMINV(RAND(),Parametros!$F$8,(Parametros!$G$8-Parametros!$E$8)/3.29)</f>
        <v>1.2822864812724166</v>
      </c>
      <c r="E332" s="201">
        <f ca="1">NORMINV(RAND(),Parametros!$F$9,(Parametros!$G$9-Parametros!$E$9)/3.29)</f>
        <v>1.208253253269987</v>
      </c>
      <c r="F332" s="201">
        <f ca="1">NORMINV(RAND(),Parametros!$F$10,(Parametros!$G$10-Parametros!$E$10)/3.29)</f>
        <v>0.9867072843915311</v>
      </c>
      <c r="G332" s="201">
        <f ca="1">NORMINV(RAND(),Parametros!$F$11,(Parametros!$G$11-Parametros!$E$11)/3.29)</f>
        <v>1.0088828240899119</v>
      </c>
      <c r="H332" s="201">
        <v>1</v>
      </c>
      <c r="I332" s="201">
        <f ca="1">Resumen!$E$78*C332</f>
        <v>745.32901932908146</v>
      </c>
      <c r="J332" s="201">
        <f ca="1">Resumen!$E$79*D332</f>
        <v>0</v>
      </c>
      <c r="K332" s="201">
        <f ca="1">Resumen!$E$80*E332</f>
        <v>0</v>
      </c>
      <c r="L332" s="201">
        <f ca="1">Resumen!$E$81*F332</f>
        <v>0</v>
      </c>
      <c r="M332" s="201">
        <f ca="1">Resumen!$E$82*G332</f>
        <v>0</v>
      </c>
      <c r="N332" s="201">
        <f>Resumen!$E$83*H332</f>
        <v>1237</v>
      </c>
      <c r="O332" s="201">
        <f t="shared" ca="1" si="4"/>
        <v>1982.3290193290813</v>
      </c>
    </row>
    <row r="333" spans="1:15" s="119" customFormat="1" ht="13.8" customHeight="1">
      <c r="A333" s="162"/>
      <c r="B333" s="200">
        <v>319</v>
      </c>
      <c r="C333" s="201">
        <f ca="1">NORMINV(RAND(),Parametros!$F$7,(Parametros!$G$7-Parametros!$E$7)/3.29)</f>
        <v>2.1932816325938762</v>
      </c>
      <c r="D333" s="201">
        <f ca="1">NORMINV(RAND(),Parametros!$F$8,(Parametros!$G$8-Parametros!$E$8)/3.29)</f>
        <v>1.2908587774909348</v>
      </c>
      <c r="E333" s="201">
        <f ca="1">NORMINV(RAND(),Parametros!$F$9,(Parametros!$G$9-Parametros!$E$9)/3.29)</f>
        <v>0.57779497105555255</v>
      </c>
      <c r="F333" s="201">
        <f ca="1">NORMINV(RAND(),Parametros!$F$10,(Parametros!$G$10-Parametros!$E$10)/3.29)</f>
        <v>0.80128072281820206</v>
      </c>
      <c r="G333" s="201">
        <f ca="1">NORMINV(RAND(),Parametros!$F$11,(Parametros!$G$11-Parametros!$E$11)/3.29)</f>
        <v>0.99263140992442622</v>
      </c>
      <c r="H333" s="201">
        <v>1</v>
      </c>
      <c r="I333" s="201">
        <f ca="1">Resumen!$E$78*C333</f>
        <v>576.83306937218947</v>
      </c>
      <c r="J333" s="201">
        <f ca="1">Resumen!$E$79*D333</f>
        <v>0</v>
      </c>
      <c r="K333" s="201">
        <f ca="1">Resumen!$E$80*E333</f>
        <v>0</v>
      </c>
      <c r="L333" s="201">
        <f ca="1">Resumen!$E$81*F333</f>
        <v>0</v>
      </c>
      <c r="M333" s="201">
        <f ca="1">Resumen!$E$82*G333</f>
        <v>0</v>
      </c>
      <c r="N333" s="201">
        <f>Resumen!$E$83*H333</f>
        <v>1237</v>
      </c>
      <c r="O333" s="201">
        <f t="shared" ca="1" si="4"/>
        <v>1813.8330693721896</v>
      </c>
    </row>
    <row r="334" spans="1:15" s="119" customFormat="1" ht="13.8" customHeight="1">
      <c r="A334" s="162"/>
      <c r="B334" s="200">
        <v>320</v>
      </c>
      <c r="C334" s="201">
        <f ca="1">NORMINV(RAND(),Parametros!$F$7,(Parametros!$G$7-Parametros!$E$7)/3.29)</f>
        <v>0.63011571045463244</v>
      </c>
      <c r="D334" s="201">
        <f ca="1">NORMINV(RAND(),Parametros!$F$8,(Parametros!$G$8-Parametros!$E$8)/3.29)</f>
        <v>1.0096817494867538</v>
      </c>
      <c r="E334" s="201">
        <f ca="1">NORMINV(RAND(),Parametros!$F$9,(Parametros!$G$9-Parametros!$E$9)/3.29)</f>
        <v>1.177185519772082</v>
      </c>
      <c r="F334" s="201">
        <f ca="1">NORMINV(RAND(),Parametros!$F$10,(Parametros!$G$10-Parametros!$E$10)/3.29)</f>
        <v>1.2097789979673212</v>
      </c>
      <c r="G334" s="201">
        <f ca="1">NORMINV(RAND(),Parametros!$F$11,(Parametros!$G$11-Parametros!$E$11)/3.29)</f>
        <v>0.99879940366684128</v>
      </c>
      <c r="H334" s="201">
        <v>1</v>
      </c>
      <c r="I334" s="201">
        <f ca="1">Resumen!$E$78*C334</f>
        <v>165.72043184956834</v>
      </c>
      <c r="J334" s="201">
        <f ca="1">Resumen!$E$79*D334</f>
        <v>0</v>
      </c>
      <c r="K334" s="201">
        <f ca="1">Resumen!$E$80*E334</f>
        <v>0</v>
      </c>
      <c r="L334" s="201">
        <f ca="1">Resumen!$E$81*F334</f>
        <v>0</v>
      </c>
      <c r="M334" s="201">
        <f ca="1">Resumen!$E$82*G334</f>
        <v>0</v>
      </c>
      <c r="N334" s="201">
        <f>Resumen!$E$83*H334</f>
        <v>1237</v>
      </c>
      <c r="O334" s="201">
        <f t="shared" ca="1" si="4"/>
        <v>1402.7204318495683</v>
      </c>
    </row>
    <row r="335" spans="1:15" s="119" customFormat="1" ht="13.8" customHeight="1">
      <c r="A335" s="162"/>
      <c r="B335" s="200">
        <v>321</v>
      </c>
      <c r="C335" s="201">
        <f ca="1">NORMINV(RAND(),Parametros!$F$7,(Parametros!$G$7-Parametros!$E$7)/3.29)</f>
        <v>3.4653173854053234</v>
      </c>
      <c r="D335" s="201">
        <f ca="1">NORMINV(RAND(),Parametros!$F$8,(Parametros!$G$8-Parametros!$E$8)/3.29)</f>
        <v>1.421962117587698</v>
      </c>
      <c r="E335" s="201">
        <f ca="1">NORMINV(RAND(),Parametros!$F$9,(Parametros!$G$9-Parametros!$E$9)/3.29)</f>
        <v>1.3679327793693066</v>
      </c>
      <c r="F335" s="201">
        <f ca="1">NORMINV(RAND(),Parametros!$F$10,(Parametros!$G$10-Parametros!$E$10)/3.29)</f>
        <v>1.0889448422713841</v>
      </c>
      <c r="G335" s="201">
        <f ca="1">NORMINV(RAND(),Parametros!$F$11,(Parametros!$G$11-Parametros!$E$11)/3.29)</f>
        <v>1.0482735248220421</v>
      </c>
      <c r="H335" s="201">
        <v>1</v>
      </c>
      <c r="I335" s="201">
        <f ca="1">Resumen!$E$78*C335</f>
        <v>911.37847236160007</v>
      </c>
      <c r="J335" s="201">
        <f ca="1">Resumen!$E$79*D335</f>
        <v>0</v>
      </c>
      <c r="K335" s="201">
        <f ca="1">Resumen!$E$80*E335</f>
        <v>0</v>
      </c>
      <c r="L335" s="201">
        <f ca="1">Resumen!$E$81*F335</f>
        <v>0</v>
      </c>
      <c r="M335" s="201">
        <f ca="1">Resumen!$E$82*G335</f>
        <v>0</v>
      </c>
      <c r="N335" s="201">
        <f>Resumen!$E$83*H335</f>
        <v>1237</v>
      </c>
      <c r="O335" s="201">
        <f t="shared" ref="O335:O398" ca="1" si="5">SUM(I335:N335)</f>
        <v>2148.3784723616</v>
      </c>
    </row>
    <row r="336" spans="1:15" s="119" customFormat="1" ht="13.8" customHeight="1">
      <c r="A336" s="162"/>
      <c r="B336" s="200">
        <v>322</v>
      </c>
      <c r="C336" s="201">
        <f ca="1">NORMINV(RAND(),Parametros!$F$7,(Parametros!$G$7-Parametros!$E$7)/3.29)</f>
        <v>-0.3720444096082427</v>
      </c>
      <c r="D336" s="201">
        <f ca="1">NORMINV(RAND(),Parametros!$F$8,(Parametros!$G$8-Parametros!$E$8)/3.29)</f>
        <v>1.8309351463295367</v>
      </c>
      <c r="E336" s="201">
        <f ca="1">NORMINV(RAND(),Parametros!$F$9,(Parametros!$G$9-Parametros!$E$9)/3.29)</f>
        <v>1.244022445614051</v>
      </c>
      <c r="F336" s="201">
        <f ca="1">NORMINV(RAND(),Parametros!$F$10,(Parametros!$G$10-Parametros!$E$10)/3.29)</f>
        <v>0.98693140955993652</v>
      </c>
      <c r="G336" s="201">
        <f ca="1">NORMINV(RAND(),Parametros!$F$11,(Parametros!$G$11-Parametros!$E$11)/3.29)</f>
        <v>0.99305704613464119</v>
      </c>
      <c r="H336" s="201">
        <v>1</v>
      </c>
      <c r="I336" s="201">
        <f ca="1">Resumen!$E$78*C336</f>
        <v>-97.847679726967826</v>
      </c>
      <c r="J336" s="201">
        <f ca="1">Resumen!$E$79*D336</f>
        <v>0</v>
      </c>
      <c r="K336" s="201">
        <f ca="1">Resumen!$E$80*E336</f>
        <v>0</v>
      </c>
      <c r="L336" s="201">
        <f ca="1">Resumen!$E$81*F336</f>
        <v>0</v>
      </c>
      <c r="M336" s="201">
        <f ca="1">Resumen!$E$82*G336</f>
        <v>0</v>
      </c>
      <c r="N336" s="201">
        <f>Resumen!$E$83*H336</f>
        <v>1237</v>
      </c>
      <c r="O336" s="201">
        <f t="shared" ca="1" si="5"/>
        <v>1139.1523202730323</v>
      </c>
    </row>
    <row r="337" spans="1:15" s="119" customFormat="1" ht="13.8" customHeight="1">
      <c r="A337" s="162"/>
      <c r="B337" s="200">
        <v>323</v>
      </c>
      <c r="C337" s="201">
        <f ca="1">NORMINV(RAND(),Parametros!$F$7,(Parametros!$G$7-Parametros!$E$7)/3.29)</f>
        <v>0.71802091421510861</v>
      </c>
      <c r="D337" s="201">
        <f ca="1">NORMINV(RAND(),Parametros!$F$8,(Parametros!$G$8-Parametros!$E$8)/3.29)</f>
        <v>1.9723674451588029</v>
      </c>
      <c r="E337" s="201">
        <f ca="1">NORMINV(RAND(),Parametros!$F$9,(Parametros!$G$9-Parametros!$E$9)/3.29)</f>
        <v>1.5246939146350835</v>
      </c>
      <c r="F337" s="201">
        <f ca="1">NORMINV(RAND(),Parametros!$F$10,(Parametros!$G$10-Parametros!$E$10)/3.29)</f>
        <v>0.88266903716530165</v>
      </c>
      <c r="G337" s="201">
        <f ca="1">NORMINV(RAND(),Parametros!$F$11,(Parametros!$G$11-Parametros!$E$11)/3.29)</f>
        <v>1.0308783764621776</v>
      </c>
      <c r="H337" s="201">
        <v>1</v>
      </c>
      <c r="I337" s="201">
        <f ca="1">Resumen!$E$78*C337</f>
        <v>188.83950043857357</v>
      </c>
      <c r="J337" s="201">
        <f ca="1">Resumen!$E$79*D337</f>
        <v>0</v>
      </c>
      <c r="K337" s="201">
        <f ca="1">Resumen!$E$80*E337</f>
        <v>0</v>
      </c>
      <c r="L337" s="201">
        <f ca="1">Resumen!$E$81*F337</f>
        <v>0</v>
      </c>
      <c r="M337" s="201">
        <f ca="1">Resumen!$E$82*G337</f>
        <v>0</v>
      </c>
      <c r="N337" s="201">
        <f>Resumen!$E$83*H337</f>
        <v>1237</v>
      </c>
      <c r="O337" s="201">
        <f t="shared" ca="1" si="5"/>
        <v>1425.8395004385736</v>
      </c>
    </row>
    <row r="338" spans="1:15" s="119" customFormat="1" ht="13.8" customHeight="1">
      <c r="A338" s="162"/>
      <c r="B338" s="200">
        <v>324</v>
      </c>
      <c r="C338" s="201">
        <f ca="1">NORMINV(RAND(),Parametros!$F$7,(Parametros!$G$7-Parametros!$E$7)/3.29)</f>
        <v>2.4840175903140658</v>
      </c>
      <c r="D338" s="201">
        <f ca="1">NORMINV(RAND(),Parametros!$F$8,(Parametros!$G$8-Parametros!$E$8)/3.29)</f>
        <v>1.4954208209715145</v>
      </c>
      <c r="E338" s="201">
        <f ca="1">NORMINV(RAND(),Parametros!$F$9,(Parametros!$G$9-Parametros!$E$9)/3.29)</f>
        <v>1.1014842658693835</v>
      </c>
      <c r="F338" s="201">
        <f ca="1">NORMINV(RAND(),Parametros!$F$10,(Parametros!$G$10-Parametros!$E$10)/3.29)</f>
        <v>1.022805819394913</v>
      </c>
      <c r="G338" s="201">
        <f ca="1">NORMINV(RAND(),Parametros!$F$11,(Parametros!$G$11-Parametros!$E$11)/3.29)</f>
        <v>1.0117798708895513</v>
      </c>
      <c r="H338" s="201">
        <v>1</v>
      </c>
      <c r="I338" s="201">
        <f ca="1">Resumen!$E$78*C338</f>
        <v>653.29662625259925</v>
      </c>
      <c r="J338" s="201">
        <f ca="1">Resumen!$E$79*D338</f>
        <v>0</v>
      </c>
      <c r="K338" s="201">
        <f ca="1">Resumen!$E$80*E338</f>
        <v>0</v>
      </c>
      <c r="L338" s="201">
        <f ca="1">Resumen!$E$81*F338</f>
        <v>0</v>
      </c>
      <c r="M338" s="201">
        <f ca="1">Resumen!$E$82*G338</f>
        <v>0</v>
      </c>
      <c r="N338" s="201">
        <f>Resumen!$E$83*H338</f>
        <v>1237</v>
      </c>
      <c r="O338" s="201">
        <f t="shared" ca="1" si="5"/>
        <v>1890.2966262525993</v>
      </c>
    </row>
    <row r="339" spans="1:15" s="119" customFormat="1" ht="13.8" customHeight="1">
      <c r="A339" s="162"/>
      <c r="B339" s="200">
        <v>325</v>
      </c>
      <c r="C339" s="201">
        <f ca="1">NORMINV(RAND(),Parametros!$F$7,(Parametros!$G$7-Parametros!$E$7)/3.29)</f>
        <v>3.7749940981649193</v>
      </c>
      <c r="D339" s="201">
        <f ca="1">NORMINV(RAND(),Parametros!$F$8,(Parametros!$G$8-Parametros!$E$8)/3.29)</f>
        <v>1.101282980082491</v>
      </c>
      <c r="E339" s="201">
        <f ca="1">NORMINV(RAND(),Parametros!$F$9,(Parametros!$G$9-Parametros!$E$9)/3.29)</f>
        <v>0.62530386413564965</v>
      </c>
      <c r="F339" s="201">
        <f ca="1">NORMINV(RAND(),Parametros!$F$10,(Parametros!$G$10-Parametros!$E$10)/3.29)</f>
        <v>0.94344868550065564</v>
      </c>
      <c r="G339" s="201">
        <f ca="1">NORMINV(RAND(),Parametros!$F$11,(Parametros!$G$11-Parametros!$E$11)/3.29)</f>
        <v>0.9800715100983457</v>
      </c>
      <c r="H339" s="201">
        <v>1</v>
      </c>
      <c r="I339" s="201">
        <f ca="1">Resumen!$E$78*C339</f>
        <v>992.82344781737379</v>
      </c>
      <c r="J339" s="201">
        <f ca="1">Resumen!$E$79*D339</f>
        <v>0</v>
      </c>
      <c r="K339" s="201">
        <f ca="1">Resumen!$E$80*E339</f>
        <v>0</v>
      </c>
      <c r="L339" s="201">
        <f ca="1">Resumen!$E$81*F339</f>
        <v>0</v>
      </c>
      <c r="M339" s="201">
        <f ca="1">Resumen!$E$82*G339</f>
        <v>0</v>
      </c>
      <c r="N339" s="201">
        <f>Resumen!$E$83*H339</f>
        <v>1237</v>
      </c>
      <c r="O339" s="201">
        <f t="shared" ca="1" si="5"/>
        <v>2229.8234478173736</v>
      </c>
    </row>
    <row r="340" spans="1:15" s="119" customFormat="1" ht="13.8" customHeight="1">
      <c r="A340" s="162"/>
      <c r="B340" s="200">
        <v>326</v>
      </c>
      <c r="C340" s="201">
        <f ca="1">NORMINV(RAND(),Parametros!$F$7,(Parametros!$G$7-Parametros!$E$7)/3.29)</f>
        <v>2.0702044225947773</v>
      </c>
      <c r="D340" s="201">
        <f ca="1">NORMINV(RAND(),Parametros!$F$8,(Parametros!$G$8-Parametros!$E$8)/3.29)</f>
        <v>1.2674979659243337</v>
      </c>
      <c r="E340" s="201">
        <f ca="1">NORMINV(RAND(),Parametros!$F$9,(Parametros!$G$9-Parametros!$E$9)/3.29)</f>
        <v>1.4411299839313825</v>
      </c>
      <c r="F340" s="201">
        <f ca="1">NORMINV(RAND(),Parametros!$F$10,(Parametros!$G$10-Parametros!$E$10)/3.29)</f>
        <v>1.0063184355729085</v>
      </c>
      <c r="G340" s="201">
        <f ca="1">NORMINV(RAND(),Parametros!$F$11,(Parametros!$G$11-Parametros!$E$11)/3.29)</f>
        <v>1.0085785599391572</v>
      </c>
      <c r="H340" s="201">
        <v>1</v>
      </c>
      <c r="I340" s="201">
        <f ca="1">Resumen!$E$78*C340</f>
        <v>544.46376314242639</v>
      </c>
      <c r="J340" s="201">
        <f ca="1">Resumen!$E$79*D340</f>
        <v>0</v>
      </c>
      <c r="K340" s="201">
        <f ca="1">Resumen!$E$80*E340</f>
        <v>0</v>
      </c>
      <c r="L340" s="201">
        <f ca="1">Resumen!$E$81*F340</f>
        <v>0</v>
      </c>
      <c r="M340" s="201">
        <f ca="1">Resumen!$E$82*G340</f>
        <v>0</v>
      </c>
      <c r="N340" s="201">
        <f>Resumen!$E$83*H340</f>
        <v>1237</v>
      </c>
      <c r="O340" s="201">
        <f t="shared" ca="1" si="5"/>
        <v>1781.4637631424264</v>
      </c>
    </row>
    <row r="341" spans="1:15" s="119" customFormat="1" ht="13.8" customHeight="1">
      <c r="A341" s="162"/>
      <c r="B341" s="200">
        <v>327</v>
      </c>
      <c r="C341" s="201">
        <f ca="1">NORMINV(RAND(),Parametros!$F$7,(Parametros!$G$7-Parametros!$E$7)/3.29)</f>
        <v>0.8922783866702011</v>
      </c>
      <c r="D341" s="201">
        <f ca="1">NORMINV(RAND(),Parametros!$F$8,(Parametros!$G$8-Parametros!$E$8)/3.29)</f>
        <v>1.0186438307833947</v>
      </c>
      <c r="E341" s="201">
        <f ca="1">NORMINV(RAND(),Parametros!$F$9,(Parametros!$G$9-Parametros!$E$9)/3.29)</f>
        <v>0.93397948944299869</v>
      </c>
      <c r="F341" s="201">
        <f ca="1">NORMINV(RAND(),Parametros!$F$10,(Parametros!$G$10-Parametros!$E$10)/3.29)</f>
        <v>0.77608150779638208</v>
      </c>
      <c r="G341" s="201">
        <f ca="1">NORMINV(RAND(),Parametros!$F$11,(Parametros!$G$11-Parametros!$E$11)/3.29)</f>
        <v>1.0140879062752433</v>
      </c>
      <c r="H341" s="201">
        <v>1</v>
      </c>
      <c r="I341" s="201">
        <f ca="1">Resumen!$E$78*C341</f>
        <v>234.66921569426287</v>
      </c>
      <c r="J341" s="201">
        <f ca="1">Resumen!$E$79*D341</f>
        <v>0</v>
      </c>
      <c r="K341" s="201">
        <f ca="1">Resumen!$E$80*E341</f>
        <v>0</v>
      </c>
      <c r="L341" s="201">
        <f ca="1">Resumen!$E$81*F341</f>
        <v>0</v>
      </c>
      <c r="M341" s="201">
        <f ca="1">Resumen!$E$82*G341</f>
        <v>0</v>
      </c>
      <c r="N341" s="201">
        <f>Resumen!$E$83*H341</f>
        <v>1237</v>
      </c>
      <c r="O341" s="201">
        <f t="shared" ca="1" si="5"/>
        <v>1471.6692156942629</v>
      </c>
    </row>
    <row r="342" spans="1:15" s="119" customFormat="1" ht="13.8" customHeight="1">
      <c r="A342" s="162"/>
      <c r="B342" s="200">
        <v>328</v>
      </c>
      <c r="C342" s="201">
        <f ca="1">NORMINV(RAND(),Parametros!$F$7,(Parametros!$G$7-Parametros!$E$7)/3.29)</f>
        <v>2.3850332560227363</v>
      </c>
      <c r="D342" s="201">
        <f ca="1">NORMINV(RAND(),Parametros!$F$8,(Parametros!$G$8-Parametros!$E$8)/3.29)</f>
        <v>0.6231174750699906</v>
      </c>
      <c r="E342" s="201">
        <f ca="1">NORMINV(RAND(),Parametros!$F$9,(Parametros!$G$9-Parametros!$E$9)/3.29)</f>
        <v>1.2837377547100557</v>
      </c>
      <c r="F342" s="201">
        <f ca="1">NORMINV(RAND(),Parametros!$F$10,(Parametros!$G$10-Parametros!$E$10)/3.29)</f>
        <v>1.0810723552363217</v>
      </c>
      <c r="G342" s="201">
        <f ca="1">NORMINV(RAND(),Parametros!$F$11,(Parametros!$G$11-Parametros!$E$11)/3.29)</f>
        <v>1.0437314909315609</v>
      </c>
      <c r="H342" s="201">
        <v>1</v>
      </c>
      <c r="I342" s="201">
        <f ca="1">Resumen!$E$78*C342</f>
        <v>627.26374633397961</v>
      </c>
      <c r="J342" s="201">
        <f ca="1">Resumen!$E$79*D342</f>
        <v>0</v>
      </c>
      <c r="K342" s="201">
        <f ca="1">Resumen!$E$80*E342</f>
        <v>0</v>
      </c>
      <c r="L342" s="201">
        <f ca="1">Resumen!$E$81*F342</f>
        <v>0</v>
      </c>
      <c r="M342" s="201">
        <f ca="1">Resumen!$E$82*G342</f>
        <v>0</v>
      </c>
      <c r="N342" s="201">
        <f>Resumen!$E$83*H342</f>
        <v>1237</v>
      </c>
      <c r="O342" s="201">
        <f t="shared" ca="1" si="5"/>
        <v>1864.2637463339797</v>
      </c>
    </row>
    <row r="343" spans="1:15" s="119" customFormat="1" ht="13.8" customHeight="1">
      <c r="A343" s="162"/>
      <c r="B343" s="200">
        <v>329</v>
      </c>
      <c r="C343" s="201">
        <f ca="1">NORMINV(RAND(),Parametros!$F$7,(Parametros!$G$7-Parametros!$E$7)/3.29)</f>
        <v>2.7686103077571484</v>
      </c>
      <c r="D343" s="201">
        <f ca="1">NORMINV(RAND(),Parametros!$F$8,(Parametros!$G$8-Parametros!$E$8)/3.29)</f>
        <v>0.8668387310762784</v>
      </c>
      <c r="E343" s="201">
        <f ca="1">NORMINV(RAND(),Parametros!$F$9,(Parametros!$G$9-Parametros!$E$9)/3.29)</f>
        <v>1.2445957833194983</v>
      </c>
      <c r="F343" s="201">
        <f ca="1">NORMINV(RAND(),Parametros!$F$10,(Parametros!$G$10-Parametros!$E$10)/3.29)</f>
        <v>1.2471415165962783</v>
      </c>
      <c r="G343" s="201">
        <f ca="1">NORMINV(RAND(),Parametros!$F$11,(Parametros!$G$11-Parametros!$E$11)/3.29)</f>
        <v>0.99739369853772053</v>
      </c>
      <c r="H343" s="201">
        <v>1</v>
      </c>
      <c r="I343" s="201">
        <f ca="1">Resumen!$E$78*C343</f>
        <v>728.14451094013009</v>
      </c>
      <c r="J343" s="201">
        <f ca="1">Resumen!$E$79*D343</f>
        <v>0</v>
      </c>
      <c r="K343" s="201">
        <f ca="1">Resumen!$E$80*E343</f>
        <v>0</v>
      </c>
      <c r="L343" s="201">
        <f ca="1">Resumen!$E$81*F343</f>
        <v>0</v>
      </c>
      <c r="M343" s="201">
        <f ca="1">Resumen!$E$82*G343</f>
        <v>0</v>
      </c>
      <c r="N343" s="201">
        <f>Resumen!$E$83*H343</f>
        <v>1237</v>
      </c>
      <c r="O343" s="201">
        <f t="shared" ca="1" si="5"/>
        <v>1965.1445109401302</v>
      </c>
    </row>
    <row r="344" spans="1:15" s="119" customFormat="1" ht="13.8" customHeight="1">
      <c r="A344" s="162"/>
      <c r="B344" s="200">
        <v>330</v>
      </c>
      <c r="C344" s="201">
        <f ca="1">NORMINV(RAND(),Parametros!$F$7,(Parametros!$G$7-Parametros!$E$7)/3.29)</f>
        <v>0.11460913602083611</v>
      </c>
      <c r="D344" s="201">
        <f ca="1">NORMINV(RAND(),Parametros!$F$8,(Parametros!$G$8-Parametros!$E$8)/3.29)</f>
        <v>1.6112687895260847</v>
      </c>
      <c r="E344" s="201">
        <f ca="1">NORMINV(RAND(),Parametros!$F$9,(Parametros!$G$9-Parametros!$E$9)/3.29)</f>
        <v>0.8150067133370219</v>
      </c>
      <c r="F344" s="201">
        <f ca="1">NORMINV(RAND(),Parametros!$F$10,(Parametros!$G$10-Parametros!$E$10)/3.29)</f>
        <v>0.88314461871844285</v>
      </c>
      <c r="G344" s="201">
        <f ca="1">NORMINV(RAND(),Parametros!$F$11,(Parametros!$G$11-Parametros!$E$11)/3.29)</f>
        <v>1.00655200519795</v>
      </c>
      <c r="H344" s="201">
        <v>1</v>
      </c>
      <c r="I344" s="201">
        <f ca="1">Resumen!$E$78*C344</f>
        <v>30.142202773479898</v>
      </c>
      <c r="J344" s="201">
        <f ca="1">Resumen!$E$79*D344</f>
        <v>0</v>
      </c>
      <c r="K344" s="201">
        <f ca="1">Resumen!$E$80*E344</f>
        <v>0</v>
      </c>
      <c r="L344" s="201">
        <f ca="1">Resumen!$E$81*F344</f>
        <v>0</v>
      </c>
      <c r="M344" s="201">
        <f ca="1">Resumen!$E$82*G344</f>
        <v>0</v>
      </c>
      <c r="N344" s="201">
        <f>Resumen!$E$83*H344</f>
        <v>1237</v>
      </c>
      <c r="O344" s="201">
        <f t="shared" ca="1" si="5"/>
        <v>1267.14220277348</v>
      </c>
    </row>
    <row r="345" spans="1:15" s="119" customFormat="1" ht="13.8" customHeight="1">
      <c r="A345" s="162"/>
      <c r="B345" s="200">
        <v>331</v>
      </c>
      <c r="C345" s="201">
        <f ca="1">NORMINV(RAND(),Parametros!$F$7,(Parametros!$G$7-Parametros!$E$7)/3.29)</f>
        <v>2.5229598357215677</v>
      </c>
      <c r="D345" s="201">
        <f ca="1">NORMINV(RAND(),Parametros!$F$8,(Parametros!$G$8-Parametros!$E$8)/3.29)</f>
        <v>1.1376448470836262</v>
      </c>
      <c r="E345" s="201">
        <f ca="1">NORMINV(RAND(),Parametros!$F$9,(Parametros!$G$9-Parametros!$E$9)/3.29)</f>
        <v>0.92899919884753035</v>
      </c>
      <c r="F345" s="201">
        <f ca="1">NORMINV(RAND(),Parametros!$F$10,(Parametros!$G$10-Parametros!$E$10)/3.29)</f>
        <v>1.0138112573483882</v>
      </c>
      <c r="G345" s="201">
        <f ca="1">NORMINV(RAND(),Parametros!$F$11,(Parametros!$G$11-Parametros!$E$11)/3.29)</f>
        <v>1.0363979762125459</v>
      </c>
      <c r="H345" s="201">
        <v>1</v>
      </c>
      <c r="I345" s="201">
        <f ca="1">Resumen!$E$78*C345</f>
        <v>663.53843679477234</v>
      </c>
      <c r="J345" s="201">
        <f ca="1">Resumen!$E$79*D345</f>
        <v>0</v>
      </c>
      <c r="K345" s="201">
        <f ca="1">Resumen!$E$80*E345</f>
        <v>0</v>
      </c>
      <c r="L345" s="201">
        <f ca="1">Resumen!$E$81*F345</f>
        <v>0</v>
      </c>
      <c r="M345" s="201">
        <f ca="1">Resumen!$E$82*G345</f>
        <v>0</v>
      </c>
      <c r="N345" s="201">
        <f>Resumen!$E$83*H345</f>
        <v>1237</v>
      </c>
      <c r="O345" s="201">
        <f t="shared" ca="1" si="5"/>
        <v>1900.5384367947722</v>
      </c>
    </row>
    <row r="346" spans="1:15" s="119" customFormat="1" ht="13.8" customHeight="1">
      <c r="A346" s="162"/>
      <c r="B346" s="200">
        <v>332</v>
      </c>
      <c r="C346" s="201">
        <f ca="1">NORMINV(RAND(),Parametros!$F$7,(Parametros!$G$7-Parametros!$E$7)/3.29)</f>
        <v>-0.60722886057790237</v>
      </c>
      <c r="D346" s="201">
        <f ca="1">NORMINV(RAND(),Parametros!$F$8,(Parametros!$G$8-Parametros!$E$8)/3.29)</f>
        <v>0.58080608017158941</v>
      </c>
      <c r="E346" s="201">
        <f ca="1">NORMINV(RAND(),Parametros!$F$9,(Parametros!$G$9-Parametros!$E$9)/3.29)</f>
        <v>1.018392990070714</v>
      </c>
      <c r="F346" s="201">
        <f ca="1">NORMINV(RAND(),Parametros!$F$10,(Parametros!$G$10-Parametros!$E$10)/3.29)</f>
        <v>0.96803766932639934</v>
      </c>
      <c r="G346" s="201">
        <f ca="1">NORMINV(RAND(),Parametros!$F$11,(Parametros!$G$11-Parametros!$E$11)/3.29)</f>
        <v>0.99331613495375382</v>
      </c>
      <c r="H346" s="201">
        <v>1</v>
      </c>
      <c r="I346" s="201">
        <f ca="1">Resumen!$E$78*C346</f>
        <v>-159.70119033198833</v>
      </c>
      <c r="J346" s="201">
        <f ca="1">Resumen!$E$79*D346</f>
        <v>0</v>
      </c>
      <c r="K346" s="201">
        <f ca="1">Resumen!$E$80*E346</f>
        <v>0</v>
      </c>
      <c r="L346" s="201">
        <f ca="1">Resumen!$E$81*F346</f>
        <v>0</v>
      </c>
      <c r="M346" s="201">
        <f ca="1">Resumen!$E$82*G346</f>
        <v>0</v>
      </c>
      <c r="N346" s="201">
        <f>Resumen!$E$83*H346</f>
        <v>1237</v>
      </c>
      <c r="O346" s="201">
        <f t="shared" ca="1" si="5"/>
        <v>1077.2988096680117</v>
      </c>
    </row>
    <row r="347" spans="1:15" s="119" customFormat="1" ht="13.8" customHeight="1">
      <c r="A347" s="162"/>
      <c r="B347" s="200">
        <v>333</v>
      </c>
      <c r="C347" s="201">
        <f ca="1">NORMINV(RAND(),Parametros!$F$7,(Parametros!$G$7-Parametros!$E$7)/3.29)</f>
        <v>3.3862724431961464</v>
      </c>
      <c r="D347" s="201">
        <f ca="1">NORMINV(RAND(),Parametros!$F$8,(Parametros!$G$8-Parametros!$E$8)/3.29)</f>
        <v>0.80039112767523579</v>
      </c>
      <c r="E347" s="201">
        <f ca="1">NORMINV(RAND(),Parametros!$F$9,(Parametros!$G$9-Parametros!$E$9)/3.29)</f>
        <v>1.3406553656819689</v>
      </c>
      <c r="F347" s="201">
        <f ca="1">NORMINV(RAND(),Parametros!$F$10,(Parametros!$G$10-Parametros!$E$10)/3.29)</f>
        <v>0.9606066966502036</v>
      </c>
      <c r="G347" s="201">
        <f ca="1">NORMINV(RAND(),Parametros!$F$11,(Parametros!$G$11-Parametros!$E$11)/3.29)</f>
        <v>1.0256924989495499</v>
      </c>
      <c r="H347" s="201">
        <v>1</v>
      </c>
      <c r="I347" s="201">
        <f ca="1">Resumen!$E$78*C347</f>
        <v>890.5896525605865</v>
      </c>
      <c r="J347" s="201">
        <f ca="1">Resumen!$E$79*D347</f>
        <v>0</v>
      </c>
      <c r="K347" s="201">
        <f ca="1">Resumen!$E$80*E347</f>
        <v>0</v>
      </c>
      <c r="L347" s="201">
        <f ca="1">Resumen!$E$81*F347</f>
        <v>0</v>
      </c>
      <c r="M347" s="201">
        <f ca="1">Resumen!$E$82*G347</f>
        <v>0</v>
      </c>
      <c r="N347" s="201">
        <f>Resumen!$E$83*H347</f>
        <v>1237</v>
      </c>
      <c r="O347" s="201">
        <f t="shared" ca="1" si="5"/>
        <v>2127.5896525605867</v>
      </c>
    </row>
    <row r="348" spans="1:15" s="119" customFormat="1" ht="13.8" customHeight="1">
      <c r="A348" s="162"/>
      <c r="B348" s="200">
        <v>334</v>
      </c>
      <c r="C348" s="201">
        <f ca="1">NORMINV(RAND(),Parametros!$F$7,(Parametros!$G$7-Parametros!$E$7)/3.29)</f>
        <v>2.0837860061934861</v>
      </c>
      <c r="D348" s="201">
        <f ca="1">NORMINV(RAND(),Parametros!$F$8,(Parametros!$G$8-Parametros!$E$8)/3.29)</f>
        <v>1.6441019892873552</v>
      </c>
      <c r="E348" s="201">
        <f ca="1">NORMINV(RAND(),Parametros!$F$9,(Parametros!$G$9-Parametros!$E$9)/3.29)</f>
        <v>0.98858940610483925</v>
      </c>
      <c r="F348" s="201">
        <f ca="1">NORMINV(RAND(),Parametros!$F$10,(Parametros!$G$10-Parametros!$E$10)/3.29)</f>
        <v>1.1561331598495559</v>
      </c>
      <c r="G348" s="201">
        <f ca="1">NORMINV(RAND(),Parametros!$F$11,(Parametros!$G$11-Parametros!$E$11)/3.29)</f>
        <v>0.95399544993418384</v>
      </c>
      <c r="H348" s="201">
        <v>1</v>
      </c>
      <c r="I348" s="201">
        <f ca="1">Resumen!$E$78*C348</f>
        <v>548.0357196288868</v>
      </c>
      <c r="J348" s="201">
        <f ca="1">Resumen!$E$79*D348</f>
        <v>0</v>
      </c>
      <c r="K348" s="201">
        <f ca="1">Resumen!$E$80*E348</f>
        <v>0</v>
      </c>
      <c r="L348" s="201">
        <f ca="1">Resumen!$E$81*F348</f>
        <v>0</v>
      </c>
      <c r="M348" s="201">
        <f ca="1">Resumen!$E$82*G348</f>
        <v>0</v>
      </c>
      <c r="N348" s="201">
        <f>Resumen!$E$83*H348</f>
        <v>1237</v>
      </c>
      <c r="O348" s="201">
        <f t="shared" ca="1" si="5"/>
        <v>1785.0357196288869</v>
      </c>
    </row>
    <row r="349" spans="1:15" s="119" customFormat="1" ht="13.8" customHeight="1">
      <c r="A349" s="162"/>
      <c r="B349" s="200">
        <v>335</v>
      </c>
      <c r="C349" s="201">
        <f ca="1">NORMINV(RAND(),Parametros!$F$7,(Parametros!$G$7-Parametros!$E$7)/3.29)</f>
        <v>2.6414311259479257</v>
      </c>
      <c r="D349" s="201">
        <f ca="1">NORMINV(RAND(),Parametros!$F$8,(Parametros!$G$8-Parametros!$E$8)/3.29)</f>
        <v>1.5278642197174905</v>
      </c>
      <c r="E349" s="201">
        <f ca="1">NORMINV(RAND(),Parametros!$F$9,(Parametros!$G$9-Parametros!$E$9)/3.29)</f>
        <v>0.79820692070147747</v>
      </c>
      <c r="F349" s="201">
        <f ca="1">NORMINV(RAND(),Parametros!$F$10,(Parametros!$G$10-Parametros!$E$10)/3.29)</f>
        <v>0.76052846790295181</v>
      </c>
      <c r="G349" s="201">
        <f ca="1">NORMINV(RAND(),Parametros!$F$11,(Parametros!$G$11-Parametros!$E$11)/3.29)</f>
        <v>1.0060130962853051</v>
      </c>
      <c r="H349" s="201">
        <v>1</v>
      </c>
      <c r="I349" s="201">
        <f ca="1">Resumen!$E$78*C349</f>
        <v>694.69638612430447</v>
      </c>
      <c r="J349" s="201">
        <f ca="1">Resumen!$E$79*D349</f>
        <v>0</v>
      </c>
      <c r="K349" s="201">
        <f ca="1">Resumen!$E$80*E349</f>
        <v>0</v>
      </c>
      <c r="L349" s="201">
        <f ca="1">Resumen!$E$81*F349</f>
        <v>0</v>
      </c>
      <c r="M349" s="201">
        <f ca="1">Resumen!$E$82*G349</f>
        <v>0</v>
      </c>
      <c r="N349" s="201">
        <f>Resumen!$E$83*H349</f>
        <v>1237</v>
      </c>
      <c r="O349" s="201">
        <f t="shared" ca="1" si="5"/>
        <v>1931.6963861243044</v>
      </c>
    </row>
    <row r="350" spans="1:15" s="119" customFormat="1" ht="13.8" customHeight="1">
      <c r="A350" s="162"/>
      <c r="B350" s="200">
        <v>336</v>
      </c>
      <c r="C350" s="201">
        <f ca="1">NORMINV(RAND(),Parametros!$F$7,(Parametros!$G$7-Parametros!$E$7)/3.29)</f>
        <v>3.5740871379613974</v>
      </c>
      <c r="D350" s="201">
        <f ca="1">NORMINV(RAND(),Parametros!$F$8,(Parametros!$G$8-Parametros!$E$8)/3.29)</f>
        <v>1.0325212246848501</v>
      </c>
      <c r="E350" s="201">
        <f ca="1">NORMINV(RAND(),Parametros!$F$9,(Parametros!$G$9-Parametros!$E$9)/3.29)</f>
        <v>1.2477430573302848</v>
      </c>
      <c r="F350" s="201">
        <f ca="1">NORMINV(RAND(),Parametros!$F$10,(Parametros!$G$10-Parametros!$E$10)/3.29)</f>
        <v>0.83105591750439156</v>
      </c>
      <c r="G350" s="201">
        <f ca="1">NORMINV(RAND(),Parametros!$F$11,(Parametros!$G$11-Parametros!$E$11)/3.29)</f>
        <v>1.0175279080349486</v>
      </c>
      <c r="H350" s="201">
        <v>1</v>
      </c>
      <c r="I350" s="201">
        <f ca="1">Resumen!$E$78*C350</f>
        <v>939.98491728384749</v>
      </c>
      <c r="J350" s="201">
        <f ca="1">Resumen!$E$79*D350</f>
        <v>0</v>
      </c>
      <c r="K350" s="201">
        <f ca="1">Resumen!$E$80*E350</f>
        <v>0</v>
      </c>
      <c r="L350" s="201">
        <f ca="1">Resumen!$E$81*F350</f>
        <v>0</v>
      </c>
      <c r="M350" s="201">
        <f ca="1">Resumen!$E$82*G350</f>
        <v>0</v>
      </c>
      <c r="N350" s="201">
        <f>Resumen!$E$83*H350</f>
        <v>1237</v>
      </c>
      <c r="O350" s="201">
        <f t="shared" ca="1" si="5"/>
        <v>2176.9849172838476</v>
      </c>
    </row>
    <row r="351" spans="1:15" s="119" customFormat="1" ht="13.8" customHeight="1">
      <c r="A351" s="162"/>
      <c r="B351" s="200">
        <v>337</v>
      </c>
      <c r="C351" s="201">
        <f ca="1">NORMINV(RAND(),Parametros!$F$7,(Parametros!$G$7-Parametros!$E$7)/3.29)</f>
        <v>0.88543437105514444</v>
      </c>
      <c r="D351" s="201">
        <f ca="1">NORMINV(RAND(),Parametros!$F$8,(Parametros!$G$8-Parametros!$E$8)/3.29)</f>
        <v>0.80800396475534386</v>
      </c>
      <c r="E351" s="201">
        <f ca="1">NORMINV(RAND(),Parametros!$F$9,(Parametros!$G$9-Parametros!$E$9)/3.29)</f>
        <v>0.79904963140924568</v>
      </c>
      <c r="F351" s="201">
        <f ca="1">NORMINV(RAND(),Parametros!$F$10,(Parametros!$G$10-Parametros!$E$10)/3.29)</f>
        <v>0.97462856172245504</v>
      </c>
      <c r="G351" s="201">
        <f ca="1">NORMINV(RAND(),Parametros!$F$11,(Parametros!$G$11-Parametros!$E$11)/3.29)</f>
        <v>1.0514752154495048</v>
      </c>
      <c r="H351" s="201">
        <v>1</v>
      </c>
      <c r="I351" s="201">
        <f ca="1">Resumen!$E$78*C351</f>
        <v>232.86923958750299</v>
      </c>
      <c r="J351" s="201">
        <f ca="1">Resumen!$E$79*D351</f>
        <v>0</v>
      </c>
      <c r="K351" s="201">
        <f ca="1">Resumen!$E$80*E351</f>
        <v>0</v>
      </c>
      <c r="L351" s="201">
        <f ca="1">Resumen!$E$81*F351</f>
        <v>0</v>
      </c>
      <c r="M351" s="201">
        <f ca="1">Resumen!$E$82*G351</f>
        <v>0</v>
      </c>
      <c r="N351" s="201">
        <f>Resumen!$E$83*H351</f>
        <v>1237</v>
      </c>
      <c r="O351" s="201">
        <f t="shared" ca="1" si="5"/>
        <v>1469.869239587503</v>
      </c>
    </row>
    <row r="352" spans="1:15" s="119" customFormat="1" ht="13.8" customHeight="1">
      <c r="A352" s="162"/>
      <c r="B352" s="200">
        <v>338</v>
      </c>
      <c r="C352" s="201">
        <f ca="1">NORMINV(RAND(),Parametros!$F$7,(Parametros!$G$7-Parametros!$E$7)/3.29)</f>
        <v>3.0163721644383381</v>
      </c>
      <c r="D352" s="201">
        <f ca="1">NORMINV(RAND(),Parametros!$F$8,(Parametros!$G$8-Parametros!$E$8)/3.29)</f>
        <v>0.16508426731570003</v>
      </c>
      <c r="E352" s="201">
        <f ca="1">NORMINV(RAND(),Parametros!$F$9,(Parametros!$G$9-Parametros!$E$9)/3.29)</f>
        <v>0.95503523359996767</v>
      </c>
      <c r="F352" s="201">
        <f ca="1">NORMINV(RAND(),Parametros!$F$10,(Parametros!$G$10-Parametros!$E$10)/3.29)</f>
        <v>1.2149187005176922</v>
      </c>
      <c r="G352" s="201">
        <f ca="1">NORMINV(RAND(),Parametros!$F$11,(Parametros!$G$11-Parametros!$E$11)/3.29)</f>
        <v>0.98571655893700416</v>
      </c>
      <c r="H352" s="201">
        <v>1</v>
      </c>
      <c r="I352" s="201">
        <f ca="1">Resumen!$E$78*C352</f>
        <v>793.30587924728297</v>
      </c>
      <c r="J352" s="201">
        <f ca="1">Resumen!$E$79*D352</f>
        <v>0</v>
      </c>
      <c r="K352" s="201">
        <f ca="1">Resumen!$E$80*E352</f>
        <v>0</v>
      </c>
      <c r="L352" s="201">
        <f ca="1">Resumen!$E$81*F352</f>
        <v>0</v>
      </c>
      <c r="M352" s="201">
        <f ca="1">Resumen!$E$82*G352</f>
        <v>0</v>
      </c>
      <c r="N352" s="201">
        <f>Resumen!$E$83*H352</f>
        <v>1237</v>
      </c>
      <c r="O352" s="201">
        <f t="shared" ca="1" si="5"/>
        <v>2030.305879247283</v>
      </c>
    </row>
    <row r="353" spans="1:15" s="119" customFormat="1" ht="13.8" customHeight="1">
      <c r="A353" s="162"/>
      <c r="B353" s="200">
        <v>339</v>
      </c>
      <c r="C353" s="201">
        <f ca="1">NORMINV(RAND(),Parametros!$F$7,(Parametros!$G$7-Parametros!$E$7)/3.29)</f>
        <v>-0.13707558028572198</v>
      </c>
      <c r="D353" s="201">
        <f ca="1">NORMINV(RAND(),Parametros!$F$8,(Parametros!$G$8-Parametros!$E$8)/3.29)</f>
        <v>1.1813721058602773</v>
      </c>
      <c r="E353" s="201">
        <f ca="1">NORMINV(RAND(),Parametros!$F$9,(Parametros!$G$9-Parametros!$E$9)/3.29)</f>
        <v>1.3113899813851937</v>
      </c>
      <c r="F353" s="201">
        <f ca="1">NORMINV(RAND(),Parametros!$F$10,(Parametros!$G$10-Parametros!$E$10)/3.29)</f>
        <v>1.096600849723115</v>
      </c>
      <c r="G353" s="201">
        <f ca="1">NORMINV(RAND(),Parametros!$F$11,(Parametros!$G$11-Parametros!$E$11)/3.29)</f>
        <v>1.0390330384617881</v>
      </c>
      <c r="H353" s="201">
        <v>1</v>
      </c>
      <c r="I353" s="201">
        <f ca="1">Resumen!$E$78*C353</f>
        <v>-36.050877615144877</v>
      </c>
      <c r="J353" s="201">
        <f ca="1">Resumen!$E$79*D353</f>
        <v>0</v>
      </c>
      <c r="K353" s="201">
        <f ca="1">Resumen!$E$80*E353</f>
        <v>0</v>
      </c>
      <c r="L353" s="201">
        <f ca="1">Resumen!$E$81*F353</f>
        <v>0</v>
      </c>
      <c r="M353" s="201">
        <f ca="1">Resumen!$E$82*G353</f>
        <v>0</v>
      </c>
      <c r="N353" s="201">
        <f>Resumen!$E$83*H353</f>
        <v>1237</v>
      </c>
      <c r="O353" s="201">
        <f t="shared" ca="1" si="5"/>
        <v>1200.9491223848552</v>
      </c>
    </row>
    <row r="354" spans="1:15" s="119" customFormat="1" ht="13.8" customHeight="1">
      <c r="A354" s="162"/>
      <c r="B354" s="200">
        <v>340</v>
      </c>
      <c r="C354" s="201">
        <f ca="1">NORMINV(RAND(),Parametros!$F$7,(Parametros!$G$7-Parametros!$E$7)/3.29)</f>
        <v>3.225618938266412</v>
      </c>
      <c r="D354" s="201">
        <f ca="1">NORMINV(RAND(),Parametros!$F$8,(Parametros!$G$8-Parametros!$E$8)/3.29)</f>
        <v>0.76217760074463892</v>
      </c>
      <c r="E354" s="201">
        <f ca="1">NORMINV(RAND(),Parametros!$F$9,(Parametros!$G$9-Parametros!$E$9)/3.29)</f>
        <v>0.66425923586983515</v>
      </c>
      <c r="F354" s="201">
        <f ca="1">NORMINV(RAND(),Parametros!$F$10,(Parametros!$G$10-Parametros!$E$10)/3.29)</f>
        <v>1.2552713272513178</v>
      </c>
      <c r="G354" s="201">
        <f ca="1">NORMINV(RAND(),Parametros!$F$11,(Parametros!$G$11-Parametros!$E$11)/3.29)</f>
        <v>1.0243432406719455</v>
      </c>
      <c r="H354" s="201">
        <v>1</v>
      </c>
      <c r="I354" s="201">
        <f ca="1">Resumen!$E$78*C354</f>
        <v>848.33778076406634</v>
      </c>
      <c r="J354" s="201">
        <f ca="1">Resumen!$E$79*D354</f>
        <v>0</v>
      </c>
      <c r="K354" s="201">
        <f ca="1">Resumen!$E$80*E354</f>
        <v>0</v>
      </c>
      <c r="L354" s="201">
        <f ca="1">Resumen!$E$81*F354</f>
        <v>0</v>
      </c>
      <c r="M354" s="201">
        <f ca="1">Resumen!$E$82*G354</f>
        <v>0</v>
      </c>
      <c r="N354" s="201">
        <f>Resumen!$E$83*H354</f>
        <v>1237</v>
      </c>
      <c r="O354" s="201">
        <f t="shared" ca="1" si="5"/>
        <v>2085.3377807640663</v>
      </c>
    </row>
    <row r="355" spans="1:15" s="119" customFormat="1" ht="13.8" customHeight="1">
      <c r="A355" s="162"/>
      <c r="B355" s="200">
        <v>341</v>
      </c>
      <c r="C355" s="201">
        <f ca="1">NORMINV(RAND(),Parametros!$F$7,(Parametros!$G$7-Parametros!$E$7)/3.29)</f>
        <v>3.2769588997735197</v>
      </c>
      <c r="D355" s="201">
        <f ca="1">NORMINV(RAND(),Parametros!$F$8,(Parametros!$G$8-Parametros!$E$8)/3.29)</f>
        <v>0.91103597851291895</v>
      </c>
      <c r="E355" s="201">
        <f ca="1">NORMINV(RAND(),Parametros!$F$9,(Parametros!$G$9-Parametros!$E$9)/3.29)</f>
        <v>0.87074126335545121</v>
      </c>
      <c r="F355" s="201">
        <f ca="1">NORMINV(RAND(),Parametros!$F$10,(Parametros!$G$10-Parametros!$E$10)/3.29)</f>
        <v>0.98837870160816799</v>
      </c>
      <c r="G355" s="201">
        <f ca="1">NORMINV(RAND(),Parametros!$F$11,(Parametros!$G$11-Parametros!$E$11)/3.29)</f>
        <v>1.0226427934980158</v>
      </c>
      <c r="H355" s="201">
        <v>1</v>
      </c>
      <c r="I355" s="201">
        <f ca="1">Resumen!$E$78*C355</f>
        <v>861.84019064043571</v>
      </c>
      <c r="J355" s="201">
        <f ca="1">Resumen!$E$79*D355</f>
        <v>0</v>
      </c>
      <c r="K355" s="201">
        <f ca="1">Resumen!$E$80*E355</f>
        <v>0</v>
      </c>
      <c r="L355" s="201">
        <f ca="1">Resumen!$E$81*F355</f>
        <v>0</v>
      </c>
      <c r="M355" s="201">
        <f ca="1">Resumen!$E$82*G355</f>
        <v>0</v>
      </c>
      <c r="N355" s="201">
        <f>Resumen!$E$83*H355</f>
        <v>1237</v>
      </c>
      <c r="O355" s="201">
        <f t="shared" ca="1" si="5"/>
        <v>2098.8401906404356</v>
      </c>
    </row>
    <row r="356" spans="1:15" s="119" customFormat="1" ht="13.8" customHeight="1">
      <c r="A356" s="162"/>
      <c r="B356" s="200">
        <v>342</v>
      </c>
      <c r="C356" s="201">
        <f ca="1">NORMINV(RAND(),Parametros!$F$7,(Parametros!$G$7-Parametros!$E$7)/3.29)</f>
        <v>1.0411460718893353</v>
      </c>
      <c r="D356" s="201">
        <f ca="1">NORMINV(RAND(),Parametros!$F$8,(Parametros!$G$8-Parametros!$E$8)/3.29)</f>
        <v>0.64385374705274334</v>
      </c>
      <c r="E356" s="201">
        <f ca="1">NORMINV(RAND(),Parametros!$F$9,(Parametros!$G$9-Parametros!$E$9)/3.29)</f>
        <v>0.95823401519017737</v>
      </c>
      <c r="F356" s="201">
        <f ca="1">NORMINV(RAND(),Parametros!$F$10,(Parametros!$G$10-Parametros!$E$10)/3.29)</f>
        <v>1.1431871992491724</v>
      </c>
      <c r="G356" s="201">
        <f ca="1">NORMINV(RAND(),Parametros!$F$11,(Parametros!$G$11-Parametros!$E$11)/3.29)</f>
        <v>0.98550281190939315</v>
      </c>
      <c r="H356" s="201">
        <v>1</v>
      </c>
      <c r="I356" s="201">
        <f ca="1">Resumen!$E$78*C356</f>
        <v>273.82141690689519</v>
      </c>
      <c r="J356" s="201">
        <f ca="1">Resumen!$E$79*D356</f>
        <v>0</v>
      </c>
      <c r="K356" s="201">
        <f ca="1">Resumen!$E$80*E356</f>
        <v>0</v>
      </c>
      <c r="L356" s="201">
        <f ca="1">Resumen!$E$81*F356</f>
        <v>0</v>
      </c>
      <c r="M356" s="201">
        <f ca="1">Resumen!$E$82*G356</f>
        <v>0</v>
      </c>
      <c r="N356" s="201">
        <f>Resumen!$E$83*H356</f>
        <v>1237</v>
      </c>
      <c r="O356" s="201">
        <f t="shared" ca="1" si="5"/>
        <v>1510.8214169068951</v>
      </c>
    </row>
    <row r="357" spans="1:15" s="119" customFormat="1" ht="13.8" customHeight="1">
      <c r="A357" s="162"/>
      <c r="B357" s="200">
        <v>343</v>
      </c>
      <c r="C357" s="201">
        <f ca="1">NORMINV(RAND(),Parametros!$F$7,(Parametros!$G$7-Parametros!$E$7)/3.29)</f>
        <v>2.1851060279928416</v>
      </c>
      <c r="D357" s="201">
        <f ca="1">NORMINV(RAND(),Parametros!$F$8,(Parametros!$G$8-Parametros!$E$8)/3.29)</f>
        <v>0.91985882787003015</v>
      </c>
      <c r="E357" s="201">
        <f ca="1">NORMINV(RAND(),Parametros!$F$9,(Parametros!$G$9-Parametros!$E$9)/3.29)</f>
        <v>1.2929088681133896</v>
      </c>
      <c r="F357" s="201">
        <f ca="1">NORMINV(RAND(),Parametros!$F$10,(Parametros!$G$10-Parametros!$E$10)/3.29)</f>
        <v>0.88224682928572595</v>
      </c>
      <c r="G357" s="201">
        <f ca="1">NORMINV(RAND(),Parametros!$F$11,(Parametros!$G$11-Parametros!$E$11)/3.29)</f>
        <v>0.97043585036492641</v>
      </c>
      <c r="H357" s="201">
        <v>1</v>
      </c>
      <c r="I357" s="201">
        <f ca="1">Resumen!$E$78*C357</f>
        <v>574.6828853621173</v>
      </c>
      <c r="J357" s="201">
        <f ca="1">Resumen!$E$79*D357</f>
        <v>0</v>
      </c>
      <c r="K357" s="201">
        <f ca="1">Resumen!$E$80*E357</f>
        <v>0</v>
      </c>
      <c r="L357" s="201">
        <f ca="1">Resumen!$E$81*F357</f>
        <v>0</v>
      </c>
      <c r="M357" s="201">
        <f ca="1">Resumen!$E$82*G357</f>
        <v>0</v>
      </c>
      <c r="N357" s="201">
        <f>Resumen!$E$83*H357</f>
        <v>1237</v>
      </c>
      <c r="O357" s="201">
        <f t="shared" ca="1" si="5"/>
        <v>1811.6828853621173</v>
      </c>
    </row>
    <row r="358" spans="1:15" s="119" customFormat="1" ht="13.8" customHeight="1">
      <c r="A358" s="162"/>
      <c r="B358" s="200">
        <v>344</v>
      </c>
      <c r="C358" s="201">
        <f ca="1">NORMINV(RAND(),Parametros!$F$7,(Parametros!$G$7-Parametros!$E$7)/3.29)</f>
        <v>3.4451751093932739</v>
      </c>
      <c r="D358" s="201">
        <f ca="1">NORMINV(RAND(),Parametros!$F$8,(Parametros!$G$8-Parametros!$E$8)/3.29)</f>
        <v>1.4366536121907736</v>
      </c>
      <c r="E358" s="201">
        <f ca="1">NORMINV(RAND(),Parametros!$F$9,(Parametros!$G$9-Parametros!$E$9)/3.29)</f>
        <v>0.98216107071405379</v>
      </c>
      <c r="F358" s="201">
        <f ca="1">NORMINV(RAND(),Parametros!$F$10,(Parametros!$G$10-Parametros!$E$10)/3.29)</f>
        <v>1.3598454393017441</v>
      </c>
      <c r="G358" s="201">
        <f ca="1">NORMINV(RAND(),Parametros!$F$11,(Parametros!$G$11-Parametros!$E$11)/3.29)</f>
        <v>0.99306748668823264</v>
      </c>
      <c r="H358" s="201">
        <v>1</v>
      </c>
      <c r="I358" s="201">
        <f ca="1">Resumen!$E$78*C358</f>
        <v>906.08105377043103</v>
      </c>
      <c r="J358" s="201">
        <f ca="1">Resumen!$E$79*D358</f>
        <v>0</v>
      </c>
      <c r="K358" s="201">
        <f ca="1">Resumen!$E$80*E358</f>
        <v>0</v>
      </c>
      <c r="L358" s="201">
        <f ca="1">Resumen!$E$81*F358</f>
        <v>0</v>
      </c>
      <c r="M358" s="201">
        <f ca="1">Resumen!$E$82*G358</f>
        <v>0</v>
      </c>
      <c r="N358" s="201">
        <f>Resumen!$E$83*H358</f>
        <v>1237</v>
      </c>
      <c r="O358" s="201">
        <f t="shared" ca="1" si="5"/>
        <v>2143.081053770431</v>
      </c>
    </row>
    <row r="359" spans="1:15" s="119" customFormat="1" ht="13.8" customHeight="1">
      <c r="A359" s="162"/>
      <c r="B359" s="200">
        <v>345</v>
      </c>
      <c r="C359" s="201">
        <f ca="1">NORMINV(RAND(),Parametros!$F$7,(Parametros!$G$7-Parametros!$E$7)/3.29)</f>
        <v>0.93694077107175477</v>
      </c>
      <c r="D359" s="201">
        <f ca="1">NORMINV(RAND(),Parametros!$F$8,(Parametros!$G$8-Parametros!$E$8)/3.29)</f>
        <v>1.0457467768797715</v>
      </c>
      <c r="E359" s="201">
        <f ca="1">NORMINV(RAND(),Parametros!$F$9,(Parametros!$G$9-Parametros!$E$9)/3.29)</f>
        <v>1.1454431049500446</v>
      </c>
      <c r="F359" s="201">
        <f ca="1">NORMINV(RAND(),Parametros!$F$10,(Parametros!$G$10-Parametros!$E$10)/3.29)</f>
        <v>1.2616866924955521</v>
      </c>
      <c r="G359" s="201">
        <f ca="1">NORMINV(RAND(),Parametros!$F$11,(Parametros!$G$11-Parametros!$E$11)/3.29)</f>
        <v>0.97923112070270113</v>
      </c>
      <c r="H359" s="201">
        <v>1</v>
      </c>
      <c r="I359" s="201">
        <f ca="1">Resumen!$E$78*C359</f>
        <v>246.41542279187149</v>
      </c>
      <c r="J359" s="201">
        <f ca="1">Resumen!$E$79*D359</f>
        <v>0</v>
      </c>
      <c r="K359" s="201">
        <f ca="1">Resumen!$E$80*E359</f>
        <v>0</v>
      </c>
      <c r="L359" s="201">
        <f ca="1">Resumen!$E$81*F359</f>
        <v>0</v>
      </c>
      <c r="M359" s="201">
        <f ca="1">Resumen!$E$82*G359</f>
        <v>0</v>
      </c>
      <c r="N359" s="201">
        <f>Resumen!$E$83*H359</f>
        <v>1237</v>
      </c>
      <c r="O359" s="201">
        <f t="shared" ca="1" si="5"/>
        <v>1483.4154227918716</v>
      </c>
    </row>
    <row r="360" spans="1:15" s="119" customFormat="1" ht="13.8" customHeight="1">
      <c r="A360" s="162"/>
      <c r="B360" s="200">
        <v>346</v>
      </c>
      <c r="C360" s="201">
        <f ca="1">NORMINV(RAND(),Parametros!$F$7,(Parametros!$G$7-Parametros!$E$7)/3.29)</f>
        <v>1.8834905844016867</v>
      </c>
      <c r="D360" s="201">
        <f ca="1">NORMINV(RAND(),Parametros!$F$8,(Parametros!$G$8-Parametros!$E$8)/3.29)</f>
        <v>1.3484914351502084</v>
      </c>
      <c r="E360" s="201">
        <f ca="1">NORMINV(RAND(),Parametros!$F$9,(Parametros!$G$9-Parametros!$E$9)/3.29)</f>
        <v>1.3440215479344144</v>
      </c>
      <c r="F360" s="201">
        <f ca="1">NORMINV(RAND(),Parametros!$F$10,(Parametros!$G$10-Parametros!$E$10)/3.29)</f>
        <v>0.85522088659363438</v>
      </c>
      <c r="G360" s="201">
        <f ca="1">NORMINV(RAND(),Parametros!$F$11,(Parametros!$G$11-Parametros!$E$11)/3.29)</f>
        <v>1.012621202389459</v>
      </c>
      <c r="H360" s="201">
        <v>1</v>
      </c>
      <c r="I360" s="201">
        <f ca="1">Resumen!$E$78*C360</f>
        <v>495.3580236976436</v>
      </c>
      <c r="J360" s="201">
        <f ca="1">Resumen!$E$79*D360</f>
        <v>0</v>
      </c>
      <c r="K360" s="201">
        <f ca="1">Resumen!$E$80*E360</f>
        <v>0</v>
      </c>
      <c r="L360" s="201">
        <f ca="1">Resumen!$E$81*F360</f>
        <v>0</v>
      </c>
      <c r="M360" s="201">
        <f ca="1">Resumen!$E$82*G360</f>
        <v>0</v>
      </c>
      <c r="N360" s="201">
        <f>Resumen!$E$83*H360</f>
        <v>1237</v>
      </c>
      <c r="O360" s="201">
        <f t="shared" ca="1" si="5"/>
        <v>1732.3580236976436</v>
      </c>
    </row>
    <row r="361" spans="1:15" s="119" customFormat="1" ht="13.8" customHeight="1">
      <c r="A361" s="162"/>
      <c r="B361" s="200">
        <v>347</v>
      </c>
      <c r="C361" s="201">
        <f ca="1">NORMINV(RAND(),Parametros!$F$7,(Parametros!$G$7-Parametros!$E$7)/3.29)</f>
        <v>1.9889801551536155</v>
      </c>
      <c r="D361" s="201">
        <f ca="1">NORMINV(RAND(),Parametros!$F$8,(Parametros!$G$8-Parametros!$E$8)/3.29)</f>
        <v>1.6362562762175883</v>
      </c>
      <c r="E361" s="201">
        <f ca="1">NORMINV(RAND(),Parametros!$F$9,(Parametros!$G$9-Parametros!$E$9)/3.29)</f>
        <v>1.0537498072222928</v>
      </c>
      <c r="F361" s="201">
        <f ca="1">NORMINV(RAND(),Parametros!$F$10,(Parametros!$G$10-Parametros!$E$10)/3.29)</f>
        <v>0.83333182341363432</v>
      </c>
      <c r="G361" s="201">
        <f ca="1">NORMINV(RAND(),Parametros!$F$11,(Parametros!$G$11-Parametros!$E$11)/3.29)</f>
        <v>0.98392542664486471</v>
      </c>
      <c r="H361" s="201">
        <v>1</v>
      </c>
      <c r="I361" s="201">
        <f ca="1">Resumen!$E$78*C361</f>
        <v>523.10178080540084</v>
      </c>
      <c r="J361" s="201">
        <f ca="1">Resumen!$E$79*D361</f>
        <v>0</v>
      </c>
      <c r="K361" s="201">
        <f ca="1">Resumen!$E$80*E361</f>
        <v>0</v>
      </c>
      <c r="L361" s="201">
        <f ca="1">Resumen!$E$81*F361</f>
        <v>0</v>
      </c>
      <c r="M361" s="201">
        <f ca="1">Resumen!$E$82*G361</f>
        <v>0</v>
      </c>
      <c r="N361" s="201">
        <f>Resumen!$E$83*H361</f>
        <v>1237</v>
      </c>
      <c r="O361" s="201">
        <f t="shared" ca="1" si="5"/>
        <v>1760.1017808054007</v>
      </c>
    </row>
    <row r="362" spans="1:15" s="119" customFormat="1" ht="13.8" customHeight="1">
      <c r="A362" s="162"/>
      <c r="B362" s="200">
        <v>348</v>
      </c>
      <c r="C362" s="201">
        <f ca="1">NORMINV(RAND(),Parametros!$F$7,(Parametros!$G$7-Parametros!$E$7)/3.29)</f>
        <v>2.7266047848376362</v>
      </c>
      <c r="D362" s="201">
        <f ca="1">NORMINV(RAND(),Parametros!$F$8,(Parametros!$G$8-Parametros!$E$8)/3.29)</f>
        <v>1.2481566342558601</v>
      </c>
      <c r="E362" s="201">
        <f ca="1">NORMINV(RAND(),Parametros!$F$9,(Parametros!$G$9-Parametros!$E$9)/3.29)</f>
        <v>1.3270686636769569</v>
      </c>
      <c r="F362" s="201">
        <f ca="1">NORMINV(RAND(),Parametros!$F$10,(Parametros!$G$10-Parametros!$E$10)/3.29)</f>
        <v>1.082233110677252</v>
      </c>
      <c r="G362" s="201">
        <f ca="1">NORMINV(RAND(),Parametros!$F$11,(Parametros!$G$11-Parametros!$E$11)/3.29)</f>
        <v>1.0371272231906485</v>
      </c>
      <c r="H362" s="201">
        <v>1</v>
      </c>
      <c r="I362" s="201">
        <f ca="1">Resumen!$E$78*C362</f>
        <v>717.09705841229834</v>
      </c>
      <c r="J362" s="201">
        <f ca="1">Resumen!$E$79*D362</f>
        <v>0</v>
      </c>
      <c r="K362" s="201">
        <f ca="1">Resumen!$E$80*E362</f>
        <v>0</v>
      </c>
      <c r="L362" s="201">
        <f ca="1">Resumen!$E$81*F362</f>
        <v>0</v>
      </c>
      <c r="M362" s="201">
        <f ca="1">Resumen!$E$82*G362</f>
        <v>0</v>
      </c>
      <c r="N362" s="201">
        <f>Resumen!$E$83*H362</f>
        <v>1237</v>
      </c>
      <c r="O362" s="201">
        <f t="shared" ca="1" si="5"/>
        <v>1954.0970584122983</v>
      </c>
    </row>
    <row r="363" spans="1:15" s="119" customFormat="1" ht="13.8" customHeight="1">
      <c r="A363" s="162"/>
      <c r="B363" s="200">
        <v>349</v>
      </c>
      <c r="C363" s="201">
        <f ca="1">NORMINV(RAND(),Parametros!$F$7,(Parametros!$G$7-Parametros!$E$7)/3.29)</f>
        <v>3.9955626762465117</v>
      </c>
      <c r="D363" s="201">
        <f ca="1">NORMINV(RAND(),Parametros!$F$8,(Parametros!$G$8-Parametros!$E$8)/3.29)</f>
        <v>0.34151037077080693</v>
      </c>
      <c r="E363" s="201">
        <f ca="1">NORMINV(RAND(),Parametros!$F$9,(Parametros!$G$9-Parametros!$E$9)/3.29)</f>
        <v>1.1329169535460917</v>
      </c>
      <c r="F363" s="201">
        <f ca="1">NORMINV(RAND(),Parametros!$F$10,(Parametros!$G$10-Parametros!$E$10)/3.29)</f>
        <v>0.87198651568361618</v>
      </c>
      <c r="G363" s="201">
        <f ca="1">NORMINV(RAND(),Parametros!$F$11,(Parametros!$G$11-Parametros!$E$11)/3.29)</f>
        <v>1.0343548318979727</v>
      </c>
      <c r="H363" s="201">
        <v>1</v>
      </c>
      <c r="I363" s="201">
        <f ca="1">Resumen!$E$78*C363</f>
        <v>1050.8329838528325</v>
      </c>
      <c r="J363" s="201">
        <f ca="1">Resumen!$E$79*D363</f>
        <v>0</v>
      </c>
      <c r="K363" s="201">
        <f ca="1">Resumen!$E$80*E363</f>
        <v>0</v>
      </c>
      <c r="L363" s="201">
        <f ca="1">Resumen!$E$81*F363</f>
        <v>0</v>
      </c>
      <c r="M363" s="201">
        <f ca="1">Resumen!$E$82*G363</f>
        <v>0</v>
      </c>
      <c r="N363" s="201">
        <f>Resumen!$E$83*H363</f>
        <v>1237</v>
      </c>
      <c r="O363" s="201">
        <f t="shared" ca="1" si="5"/>
        <v>2287.8329838528325</v>
      </c>
    </row>
    <row r="364" spans="1:15" s="119" customFormat="1" ht="13.8" customHeight="1">
      <c r="A364" s="162"/>
      <c r="B364" s="200">
        <v>350</v>
      </c>
      <c r="C364" s="201">
        <f ca="1">NORMINV(RAND(),Parametros!$F$7,(Parametros!$G$7-Parametros!$E$7)/3.29)</f>
        <v>3.0432232871454543</v>
      </c>
      <c r="D364" s="201">
        <f ca="1">NORMINV(RAND(),Parametros!$F$8,(Parametros!$G$8-Parametros!$E$8)/3.29)</f>
        <v>0.8985361717167446</v>
      </c>
      <c r="E364" s="201">
        <f ca="1">NORMINV(RAND(),Parametros!$F$9,(Parametros!$G$9-Parametros!$E$9)/3.29)</f>
        <v>1.0558747991152293</v>
      </c>
      <c r="F364" s="201">
        <f ca="1">NORMINV(RAND(),Parametros!$F$10,(Parametros!$G$10-Parametros!$E$10)/3.29)</f>
        <v>1.0618442555898322</v>
      </c>
      <c r="G364" s="201">
        <f ca="1">NORMINV(RAND(),Parametros!$F$11,(Parametros!$G$11-Parametros!$E$11)/3.29)</f>
        <v>0.9610628238860246</v>
      </c>
      <c r="H364" s="201">
        <v>1</v>
      </c>
      <c r="I364" s="201">
        <f ca="1">Resumen!$E$78*C364</f>
        <v>800.36772451925447</v>
      </c>
      <c r="J364" s="201">
        <f ca="1">Resumen!$E$79*D364</f>
        <v>0</v>
      </c>
      <c r="K364" s="201">
        <f ca="1">Resumen!$E$80*E364</f>
        <v>0</v>
      </c>
      <c r="L364" s="201">
        <f ca="1">Resumen!$E$81*F364</f>
        <v>0</v>
      </c>
      <c r="M364" s="201">
        <f ca="1">Resumen!$E$82*G364</f>
        <v>0</v>
      </c>
      <c r="N364" s="201">
        <f>Resumen!$E$83*H364</f>
        <v>1237</v>
      </c>
      <c r="O364" s="201">
        <f t="shared" ca="1" si="5"/>
        <v>2037.3677245192544</v>
      </c>
    </row>
    <row r="365" spans="1:15" s="119" customFormat="1" ht="13.8" customHeight="1">
      <c r="A365" s="162"/>
      <c r="B365" s="200">
        <v>351</v>
      </c>
      <c r="C365" s="201">
        <f ca="1">NORMINV(RAND(),Parametros!$F$7,(Parametros!$G$7-Parametros!$E$7)/3.29)</f>
        <v>-0.27250805870042427</v>
      </c>
      <c r="D365" s="201">
        <f ca="1">NORMINV(RAND(),Parametros!$F$8,(Parametros!$G$8-Parametros!$E$8)/3.29)</f>
        <v>1.3454843981210061</v>
      </c>
      <c r="E365" s="201">
        <f ca="1">NORMINV(RAND(),Parametros!$F$9,(Parametros!$G$9-Parametros!$E$9)/3.29)</f>
        <v>0.92592379401464564</v>
      </c>
      <c r="F365" s="201">
        <f ca="1">NORMINV(RAND(),Parametros!$F$10,(Parametros!$G$10-Parametros!$E$10)/3.29)</f>
        <v>0.9149378898624333</v>
      </c>
      <c r="G365" s="201">
        <f ca="1">NORMINV(RAND(),Parametros!$F$11,(Parametros!$G$11-Parametros!$E$11)/3.29)</f>
        <v>1.0103277739533456</v>
      </c>
      <c r="H365" s="201">
        <v>1</v>
      </c>
      <c r="I365" s="201">
        <f ca="1">Resumen!$E$78*C365</f>
        <v>-71.669619438211583</v>
      </c>
      <c r="J365" s="201">
        <f ca="1">Resumen!$E$79*D365</f>
        <v>0</v>
      </c>
      <c r="K365" s="201">
        <f ca="1">Resumen!$E$80*E365</f>
        <v>0</v>
      </c>
      <c r="L365" s="201">
        <f ca="1">Resumen!$E$81*F365</f>
        <v>0</v>
      </c>
      <c r="M365" s="201">
        <f ca="1">Resumen!$E$82*G365</f>
        <v>0</v>
      </c>
      <c r="N365" s="201">
        <f>Resumen!$E$83*H365</f>
        <v>1237</v>
      </c>
      <c r="O365" s="201">
        <f t="shared" ca="1" si="5"/>
        <v>1165.3303805617884</v>
      </c>
    </row>
    <row r="366" spans="1:15" s="119" customFormat="1" ht="13.8" customHeight="1">
      <c r="A366" s="162"/>
      <c r="B366" s="200">
        <v>352</v>
      </c>
      <c r="C366" s="201">
        <f ca="1">NORMINV(RAND(),Parametros!$F$7,(Parametros!$G$7-Parametros!$E$7)/3.29)</f>
        <v>-2.0362632012730142E-2</v>
      </c>
      <c r="D366" s="201">
        <f ca="1">NORMINV(RAND(),Parametros!$F$8,(Parametros!$G$8-Parametros!$E$8)/3.29)</f>
        <v>1.1361098228060014</v>
      </c>
      <c r="E366" s="201">
        <f ca="1">NORMINV(RAND(),Parametros!$F$9,(Parametros!$G$9-Parametros!$E$9)/3.29)</f>
        <v>1.1758218597092085</v>
      </c>
      <c r="F366" s="201">
        <f ca="1">NORMINV(RAND(),Parametros!$F$10,(Parametros!$G$10-Parametros!$E$10)/3.29)</f>
        <v>1.1833304211292355</v>
      </c>
      <c r="G366" s="201">
        <f ca="1">NORMINV(RAND(),Parametros!$F$11,(Parametros!$G$11-Parametros!$E$11)/3.29)</f>
        <v>1.0118948525667637</v>
      </c>
      <c r="H366" s="201">
        <v>1</v>
      </c>
      <c r="I366" s="201">
        <f ca="1">Resumen!$E$78*C366</f>
        <v>-5.3553722193480269</v>
      </c>
      <c r="J366" s="201">
        <f ca="1">Resumen!$E$79*D366</f>
        <v>0</v>
      </c>
      <c r="K366" s="201">
        <f ca="1">Resumen!$E$80*E366</f>
        <v>0</v>
      </c>
      <c r="L366" s="201">
        <f ca="1">Resumen!$E$81*F366</f>
        <v>0</v>
      </c>
      <c r="M366" s="201">
        <f ca="1">Resumen!$E$82*G366</f>
        <v>0</v>
      </c>
      <c r="N366" s="201">
        <f>Resumen!$E$83*H366</f>
        <v>1237</v>
      </c>
      <c r="O366" s="201">
        <f t="shared" ca="1" si="5"/>
        <v>1231.6446277806519</v>
      </c>
    </row>
    <row r="367" spans="1:15" s="119" customFormat="1" ht="13.8" customHeight="1">
      <c r="A367" s="162"/>
      <c r="B367" s="200">
        <v>353</v>
      </c>
      <c r="C367" s="201">
        <f ca="1">NORMINV(RAND(),Parametros!$F$7,(Parametros!$G$7-Parametros!$E$7)/3.29)</f>
        <v>4.7671030265386705</v>
      </c>
      <c r="D367" s="201">
        <f ca="1">NORMINV(RAND(),Parametros!$F$8,(Parametros!$G$8-Parametros!$E$8)/3.29)</f>
        <v>1.4714263402988663</v>
      </c>
      <c r="E367" s="201">
        <f ca="1">NORMINV(RAND(),Parametros!$F$9,(Parametros!$G$9-Parametros!$E$9)/3.29)</f>
        <v>1.2058027273740801</v>
      </c>
      <c r="F367" s="201">
        <f ca="1">NORMINV(RAND(),Parametros!$F$10,(Parametros!$G$10-Parametros!$E$10)/3.29)</f>
        <v>0.99862724692144178</v>
      </c>
      <c r="G367" s="201">
        <f ca="1">NORMINV(RAND(),Parametros!$F$11,(Parametros!$G$11-Parametros!$E$11)/3.29)</f>
        <v>1.0055139007104155</v>
      </c>
      <c r="H367" s="201">
        <v>1</v>
      </c>
      <c r="I367" s="201">
        <f ca="1">Resumen!$E$78*C367</f>
        <v>1253.7480959796703</v>
      </c>
      <c r="J367" s="201">
        <f ca="1">Resumen!$E$79*D367</f>
        <v>0</v>
      </c>
      <c r="K367" s="201">
        <f ca="1">Resumen!$E$80*E367</f>
        <v>0</v>
      </c>
      <c r="L367" s="201">
        <f ca="1">Resumen!$E$81*F367</f>
        <v>0</v>
      </c>
      <c r="M367" s="201">
        <f ca="1">Resumen!$E$82*G367</f>
        <v>0</v>
      </c>
      <c r="N367" s="201">
        <f>Resumen!$E$83*H367</f>
        <v>1237</v>
      </c>
      <c r="O367" s="201">
        <f t="shared" ca="1" si="5"/>
        <v>2490.7480959796703</v>
      </c>
    </row>
    <row r="368" spans="1:15" s="119" customFormat="1" ht="13.8" customHeight="1">
      <c r="A368" s="162"/>
      <c r="B368" s="200">
        <v>354</v>
      </c>
      <c r="C368" s="201">
        <f ca="1">NORMINV(RAND(),Parametros!$F$7,(Parametros!$G$7-Parametros!$E$7)/3.29)</f>
        <v>4.1884142380139746</v>
      </c>
      <c r="D368" s="201">
        <f ca="1">NORMINV(RAND(),Parametros!$F$8,(Parametros!$G$8-Parametros!$E$8)/3.29)</f>
        <v>1.2624465706412278</v>
      </c>
      <c r="E368" s="201">
        <f ca="1">NORMINV(RAND(),Parametros!$F$9,(Parametros!$G$9-Parametros!$E$9)/3.29)</f>
        <v>1.1793555896037631</v>
      </c>
      <c r="F368" s="201">
        <f ca="1">NORMINV(RAND(),Parametros!$F$10,(Parametros!$G$10-Parametros!$E$10)/3.29)</f>
        <v>1.1351137296644311</v>
      </c>
      <c r="G368" s="201">
        <f ca="1">NORMINV(RAND(),Parametros!$F$11,(Parametros!$G$11-Parametros!$E$11)/3.29)</f>
        <v>1.0087435065424473</v>
      </c>
      <c r="H368" s="201">
        <v>1</v>
      </c>
      <c r="I368" s="201">
        <f ca="1">Resumen!$E$78*C368</f>
        <v>1101.5529445976754</v>
      </c>
      <c r="J368" s="201">
        <f ca="1">Resumen!$E$79*D368</f>
        <v>0</v>
      </c>
      <c r="K368" s="201">
        <f ca="1">Resumen!$E$80*E368</f>
        <v>0</v>
      </c>
      <c r="L368" s="201">
        <f ca="1">Resumen!$E$81*F368</f>
        <v>0</v>
      </c>
      <c r="M368" s="201">
        <f ca="1">Resumen!$E$82*G368</f>
        <v>0</v>
      </c>
      <c r="N368" s="201">
        <f>Resumen!$E$83*H368</f>
        <v>1237</v>
      </c>
      <c r="O368" s="201">
        <f t="shared" ca="1" si="5"/>
        <v>2338.5529445976754</v>
      </c>
    </row>
    <row r="369" spans="1:15" s="119" customFormat="1" ht="13.8" customHeight="1">
      <c r="A369" s="162"/>
      <c r="B369" s="200">
        <v>355</v>
      </c>
      <c r="C369" s="201">
        <f ca="1">NORMINV(RAND(),Parametros!$F$7,(Parametros!$G$7-Parametros!$E$7)/3.29)</f>
        <v>1.2616741871096135</v>
      </c>
      <c r="D369" s="201">
        <f ca="1">NORMINV(RAND(),Parametros!$F$8,(Parametros!$G$8-Parametros!$E$8)/3.29)</f>
        <v>2.2699288750061966</v>
      </c>
      <c r="E369" s="201">
        <f ca="1">NORMINV(RAND(),Parametros!$F$9,(Parametros!$G$9-Parametros!$E$9)/3.29)</f>
        <v>0.83910423132443313</v>
      </c>
      <c r="F369" s="201">
        <f ca="1">NORMINV(RAND(),Parametros!$F$10,(Parametros!$G$10-Parametros!$E$10)/3.29)</f>
        <v>0.97783851317956083</v>
      </c>
      <c r="G369" s="201">
        <f ca="1">NORMINV(RAND(),Parametros!$F$11,(Parametros!$G$11-Parametros!$E$11)/3.29)</f>
        <v>1.0433552630034302</v>
      </c>
      <c r="H369" s="201">
        <v>1</v>
      </c>
      <c r="I369" s="201">
        <f ca="1">Resumen!$E$78*C369</f>
        <v>331.82031120982839</v>
      </c>
      <c r="J369" s="201">
        <f ca="1">Resumen!$E$79*D369</f>
        <v>0</v>
      </c>
      <c r="K369" s="201">
        <f ca="1">Resumen!$E$80*E369</f>
        <v>0</v>
      </c>
      <c r="L369" s="201">
        <f ca="1">Resumen!$E$81*F369</f>
        <v>0</v>
      </c>
      <c r="M369" s="201">
        <f ca="1">Resumen!$E$82*G369</f>
        <v>0</v>
      </c>
      <c r="N369" s="201">
        <f>Resumen!$E$83*H369</f>
        <v>1237</v>
      </c>
      <c r="O369" s="201">
        <f t="shared" ca="1" si="5"/>
        <v>1568.8203112098283</v>
      </c>
    </row>
    <row r="370" spans="1:15" s="119" customFormat="1" ht="13.8" customHeight="1">
      <c r="A370" s="162"/>
      <c r="B370" s="200">
        <v>356</v>
      </c>
      <c r="C370" s="201">
        <f ca="1">NORMINV(RAND(),Parametros!$F$7,(Parametros!$G$7-Parametros!$E$7)/3.29)</f>
        <v>1.0477193806014904</v>
      </c>
      <c r="D370" s="201">
        <f ca="1">NORMINV(RAND(),Parametros!$F$8,(Parametros!$G$8-Parametros!$E$8)/3.29)</f>
        <v>1.1816178357610876</v>
      </c>
      <c r="E370" s="201">
        <f ca="1">NORMINV(RAND(),Parametros!$F$9,(Parametros!$G$9-Parametros!$E$9)/3.29)</f>
        <v>1.1281900293883826</v>
      </c>
      <c r="F370" s="201">
        <f ca="1">NORMINV(RAND(),Parametros!$F$10,(Parametros!$G$10-Parametros!$E$10)/3.29)</f>
        <v>1.0386375248236042</v>
      </c>
      <c r="G370" s="201">
        <f ca="1">NORMINV(RAND(),Parametros!$F$11,(Parametros!$G$11-Parametros!$E$11)/3.29)</f>
        <v>1.0664542320168398</v>
      </c>
      <c r="H370" s="201">
        <v>1</v>
      </c>
      <c r="I370" s="201">
        <f ca="1">Resumen!$E$78*C370</f>
        <v>275.55019709819197</v>
      </c>
      <c r="J370" s="201">
        <f ca="1">Resumen!$E$79*D370</f>
        <v>0</v>
      </c>
      <c r="K370" s="201">
        <f ca="1">Resumen!$E$80*E370</f>
        <v>0</v>
      </c>
      <c r="L370" s="201">
        <f ca="1">Resumen!$E$81*F370</f>
        <v>0</v>
      </c>
      <c r="M370" s="201">
        <f ca="1">Resumen!$E$82*G370</f>
        <v>0</v>
      </c>
      <c r="N370" s="201">
        <f>Resumen!$E$83*H370</f>
        <v>1237</v>
      </c>
      <c r="O370" s="201">
        <f t="shared" ca="1" si="5"/>
        <v>1512.550197098192</v>
      </c>
    </row>
    <row r="371" spans="1:15" s="119" customFormat="1" ht="13.8" customHeight="1">
      <c r="A371" s="162"/>
      <c r="B371" s="200">
        <v>357</v>
      </c>
      <c r="C371" s="201">
        <f ca="1">NORMINV(RAND(),Parametros!$F$7,(Parametros!$G$7-Parametros!$E$7)/3.29)</f>
        <v>2.2485555520242961</v>
      </c>
      <c r="D371" s="201">
        <f ca="1">NORMINV(RAND(),Parametros!$F$8,(Parametros!$G$8-Parametros!$E$8)/3.29)</f>
        <v>1.8541203768038856</v>
      </c>
      <c r="E371" s="201">
        <f ca="1">NORMINV(RAND(),Parametros!$F$9,(Parametros!$G$9-Parametros!$E$9)/3.29)</f>
        <v>1.4920169528986027</v>
      </c>
      <c r="F371" s="201">
        <f ca="1">NORMINV(RAND(),Parametros!$F$10,(Parametros!$G$10-Parametros!$E$10)/3.29)</f>
        <v>1.177019807507965</v>
      </c>
      <c r="G371" s="201">
        <f ca="1">NORMINV(RAND(),Parametros!$F$11,(Parametros!$G$11-Parametros!$E$11)/3.29)</f>
        <v>1.0185566894876636</v>
      </c>
      <c r="H371" s="201">
        <v>1</v>
      </c>
      <c r="I371" s="201">
        <f ca="1">Resumen!$E$78*C371</f>
        <v>591.37011018238991</v>
      </c>
      <c r="J371" s="201">
        <f ca="1">Resumen!$E$79*D371</f>
        <v>0</v>
      </c>
      <c r="K371" s="201">
        <f ca="1">Resumen!$E$80*E371</f>
        <v>0</v>
      </c>
      <c r="L371" s="201">
        <f ca="1">Resumen!$E$81*F371</f>
        <v>0</v>
      </c>
      <c r="M371" s="201">
        <f ca="1">Resumen!$E$82*G371</f>
        <v>0</v>
      </c>
      <c r="N371" s="201">
        <f>Resumen!$E$83*H371</f>
        <v>1237</v>
      </c>
      <c r="O371" s="201">
        <f t="shared" ca="1" si="5"/>
        <v>1828.3701101823899</v>
      </c>
    </row>
    <row r="372" spans="1:15" s="119" customFormat="1" ht="13.8" customHeight="1">
      <c r="A372" s="162"/>
      <c r="B372" s="200">
        <v>358</v>
      </c>
      <c r="C372" s="201">
        <f ca="1">NORMINV(RAND(),Parametros!$F$7,(Parametros!$G$7-Parametros!$E$7)/3.29)</f>
        <v>3.3225886049016689</v>
      </c>
      <c r="D372" s="201">
        <f ca="1">NORMINV(RAND(),Parametros!$F$8,(Parametros!$G$8-Parametros!$E$8)/3.29)</f>
        <v>1.6137952870105337</v>
      </c>
      <c r="E372" s="201">
        <f ca="1">NORMINV(RAND(),Parametros!$F$9,(Parametros!$G$9-Parametros!$E$9)/3.29)</f>
        <v>0.89502413848790296</v>
      </c>
      <c r="F372" s="201">
        <f ca="1">NORMINV(RAND(),Parametros!$F$10,(Parametros!$G$10-Parametros!$E$10)/3.29)</f>
        <v>1.184744734217926</v>
      </c>
      <c r="G372" s="201">
        <f ca="1">NORMINV(RAND(),Parametros!$F$11,(Parametros!$G$11-Parametros!$E$11)/3.29)</f>
        <v>0.96781951274494893</v>
      </c>
      <c r="H372" s="201">
        <v>1</v>
      </c>
      <c r="I372" s="201">
        <f ca="1">Resumen!$E$78*C372</f>
        <v>873.84080308913894</v>
      </c>
      <c r="J372" s="201">
        <f ca="1">Resumen!$E$79*D372</f>
        <v>0</v>
      </c>
      <c r="K372" s="201">
        <f ca="1">Resumen!$E$80*E372</f>
        <v>0</v>
      </c>
      <c r="L372" s="201">
        <f ca="1">Resumen!$E$81*F372</f>
        <v>0</v>
      </c>
      <c r="M372" s="201">
        <f ca="1">Resumen!$E$82*G372</f>
        <v>0</v>
      </c>
      <c r="N372" s="201">
        <f>Resumen!$E$83*H372</f>
        <v>1237</v>
      </c>
      <c r="O372" s="201">
        <f t="shared" ca="1" si="5"/>
        <v>2110.8408030891387</v>
      </c>
    </row>
    <row r="373" spans="1:15" s="119" customFormat="1" ht="13.8" customHeight="1">
      <c r="A373" s="162"/>
      <c r="B373" s="200">
        <v>359</v>
      </c>
      <c r="C373" s="201">
        <f ca="1">NORMINV(RAND(),Parametros!$F$7,(Parametros!$G$7-Parametros!$E$7)/3.29)</f>
        <v>4.7883148230711825E-3</v>
      </c>
      <c r="D373" s="201">
        <f ca="1">NORMINV(RAND(),Parametros!$F$8,(Parametros!$G$8-Parametros!$E$8)/3.29)</f>
        <v>2.0094390891598741</v>
      </c>
      <c r="E373" s="201">
        <f ca="1">NORMINV(RAND(),Parametros!$F$9,(Parametros!$G$9-Parametros!$E$9)/3.29)</f>
        <v>1.2131172789219435</v>
      </c>
      <c r="F373" s="201">
        <f ca="1">NORMINV(RAND(),Parametros!$F$10,(Parametros!$G$10-Parametros!$E$10)/3.29)</f>
        <v>0.95260642443880006</v>
      </c>
      <c r="G373" s="201">
        <f ca="1">NORMINV(RAND(),Parametros!$F$11,(Parametros!$G$11-Parametros!$E$11)/3.29)</f>
        <v>0.99142578773715306</v>
      </c>
      <c r="H373" s="201">
        <v>1</v>
      </c>
      <c r="I373" s="201">
        <f ca="1">Resumen!$E$78*C373</f>
        <v>1.259326798467721</v>
      </c>
      <c r="J373" s="201">
        <f ca="1">Resumen!$E$79*D373</f>
        <v>0</v>
      </c>
      <c r="K373" s="201">
        <f ca="1">Resumen!$E$80*E373</f>
        <v>0</v>
      </c>
      <c r="L373" s="201">
        <f ca="1">Resumen!$E$81*F373</f>
        <v>0</v>
      </c>
      <c r="M373" s="201">
        <f ca="1">Resumen!$E$82*G373</f>
        <v>0</v>
      </c>
      <c r="N373" s="201">
        <f>Resumen!$E$83*H373</f>
        <v>1237</v>
      </c>
      <c r="O373" s="201">
        <f t="shared" ca="1" si="5"/>
        <v>1238.2593267984678</v>
      </c>
    </row>
    <row r="374" spans="1:15" s="119" customFormat="1" ht="13.8" customHeight="1">
      <c r="A374" s="162"/>
      <c r="B374" s="200">
        <v>360</v>
      </c>
      <c r="C374" s="201">
        <f ca="1">NORMINV(RAND(),Parametros!$F$7,(Parametros!$G$7-Parametros!$E$7)/3.29)</f>
        <v>1.6647580145325982</v>
      </c>
      <c r="D374" s="201">
        <f ca="1">NORMINV(RAND(),Parametros!$F$8,(Parametros!$G$8-Parametros!$E$8)/3.29)</f>
        <v>0.85413732246707208</v>
      </c>
      <c r="E374" s="201">
        <f ca="1">NORMINV(RAND(),Parametros!$F$9,(Parametros!$G$9-Parametros!$E$9)/3.29)</f>
        <v>1.1159311012209796</v>
      </c>
      <c r="F374" s="201">
        <f ca="1">NORMINV(RAND(),Parametros!$F$10,(Parametros!$G$10-Parametros!$E$10)/3.29)</f>
        <v>1.1506335769719547</v>
      </c>
      <c r="G374" s="201">
        <f ca="1">NORMINV(RAND(),Parametros!$F$11,(Parametros!$G$11-Parametros!$E$11)/3.29)</f>
        <v>0.94716630089398324</v>
      </c>
      <c r="H374" s="201">
        <v>1</v>
      </c>
      <c r="I374" s="201">
        <f ca="1">Resumen!$E$78*C374</f>
        <v>437.8313578220733</v>
      </c>
      <c r="J374" s="201">
        <f ca="1">Resumen!$E$79*D374</f>
        <v>0</v>
      </c>
      <c r="K374" s="201">
        <f ca="1">Resumen!$E$80*E374</f>
        <v>0</v>
      </c>
      <c r="L374" s="201">
        <f ca="1">Resumen!$E$81*F374</f>
        <v>0</v>
      </c>
      <c r="M374" s="201">
        <f ca="1">Resumen!$E$82*G374</f>
        <v>0</v>
      </c>
      <c r="N374" s="201">
        <f>Resumen!$E$83*H374</f>
        <v>1237</v>
      </c>
      <c r="O374" s="201">
        <f t="shared" ca="1" si="5"/>
        <v>1674.8313578220732</v>
      </c>
    </row>
    <row r="375" spans="1:15" s="119" customFormat="1" ht="13.8" customHeight="1">
      <c r="A375" s="162"/>
      <c r="B375" s="200">
        <v>361</v>
      </c>
      <c r="C375" s="201">
        <f ca="1">NORMINV(RAND(),Parametros!$F$7,(Parametros!$G$7-Parametros!$E$7)/3.29)</f>
        <v>2.7548019754670143</v>
      </c>
      <c r="D375" s="201">
        <f ca="1">NORMINV(RAND(),Parametros!$F$8,(Parametros!$G$8-Parametros!$E$8)/3.29)</f>
        <v>1.0936742250770177</v>
      </c>
      <c r="E375" s="201">
        <f ca="1">NORMINV(RAND(),Parametros!$F$9,(Parametros!$G$9-Parametros!$E$9)/3.29)</f>
        <v>0.89231169428774781</v>
      </c>
      <c r="F375" s="201">
        <f ca="1">NORMINV(RAND(),Parametros!$F$10,(Parametros!$G$10-Parametros!$E$10)/3.29)</f>
        <v>1.0508903145910327</v>
      </c>
      <c r="G375" s="201">
        <f ca="1">NORMINV(RAND(),Parametros!$F$11,(Parametros!$G$11-Parametros!$E$11)/3.29)</f>
        <v>0.97104471818042737</v>
      </c>
      <c r="H375" s="201">
        <v>1</v>
      </c>
      <c r="I375" s="201">
        <f ca="1">Resumen!$E$78*C375</f>
        <v>724.51291954782482</v>
      </c>
      <c r="J375" s="201">
        <f ca="1">Resumen!$E$79*D375</f>
        <v>0</v>
      </c>
      <c r="K375" s="201">
        <f ca="1">Resumen!$E$80*E375</f>
        <v>0</v>
      </c>
      <c r="L375" s="201">
        <f ca="1">Resumen!$E$81*F375</f>
        <v>0</v>
      </c>
      <c r="M375" s="201">
        <f ca="1">Resumen!$E$82*G375</f>
        <v>0</v>
      </c>
      <c r="N375" s="201">
        <f>Resumen!$E$83*H375</f>
        <v>1237</v>
      </c>
      <c r="O375" s="201">
        <f t="shared" ca="1" si="5"/>
        <v>1961.5129195478248</v>
      </c>
    </row>
    <row r="376" spans="1:15" s="119" customFormat="1" ht="13.8" customHeight="1">
      <c r="A376" s="162"/>
      <c r="B376" s="200">
        <v>362</v>
      </c>
      <c r="C376" s="201">
        <f ca="1">NORMINV(RAND(),Parametros!$F$7,(Parametros!$G$7-Parametros!$E$7)/3.29)</f>
        <v>2.9266196558403608</v>
      </c>
      <c r="D376" s="201">
        <f ca="1">NORMINV(RAND(),Parametros!$F$8,(Parametros!$G$8-Parametros!$E$8)/3.29)</f>
        <v>1.2219508065785312</v>
      </c>
      <c r="E376" s="201">
        <f ca="1">NORMINV(RAND(),Parametros!$F$9,(Parametros!$G$9-Parametros!$E$9)/3.29)</f>
        <v>0.67438702909644066</v>
      </c>
      <c r="F376" s="201">
        <f ca="1">NORMINV(RAND(),Parametros!$F$10,(Parametros!$G$10-Parametros!$E$10)/3.29)</f>
        <v>1.060512866927191</v>
      </c>
      <c r="G376" s="201">
        <f ca="1">NORMINV(RAND(),Parametros!$F$11,(Parametros!$G$11-Parametros!$E$11)/3.29)</f>
        <v>1.0029848973774844</v>
      </c>
      <c r="H376" s="201">
        <v>1</v>
      </c>
      <c r="I376" s="201">
        <f ca="1">Resumen!$E$78*C376</f>
        <v>769.70096948601486</v>
      </c>
      <c r="J376" s="201">
        <f ca="1">Resumen!$E$79*D376</f>
        <v>0</v>
      </c>
      <c r="K376" s="201">
        <f ca="1">Resumen!$E$80*E376</f>
        <v>0</v>
      </c>
      <c r="L376" s="201">
        <f ca="1">Resumen!$E$81*F376</f>
        <v>0</v>
      </c>
      <c r="M376" s="201">
        <f ca="1">Resumen!$E$82*G376</f>
        <v>0</v>
      </c>
      <c r="N376" s="201">
        <f>Resumen!$E$83*H376</f>
        <v>1237</v>
      </c>
      <c r="O376" s="201">
        <f t="shared" ca="1" si="5"/>
        <v>2006.7009694860149</v>
      </c>
    </row>
    <row r="377" spans="1:15" s="119" customFormat="1" ht="13.8" customHeight="1">
      <c r="A377" s="162"/>
      <c r="B377" s="200">
        <v>363</v>
      </c>
      <c r="C377" s="201">
        <f ca="1">NORMINV(RAND(),Parametros!$F$7,(Parametros!$G$7-Parametros!$E$7)/3.29)</f>
        <v>2.7175713858642108</v>
      </c>
      <c r="D377" s="201">
        <f ca="1">NORMINV(RAND(),Parametros!$F$8,(Parametros!$G$8-Parametros!$E$8)/3.29)</f>
        <v>0.98447539127837347</v>
      </c>
      <c r="E377" s="201">
        <f ca="1">NORMINV(RAND(),Parametros!$F$9,(Parametros!$G$9-Parametros!$E$9)/3.29)</f>
        <v>1.2292800733125548</v>
      </c>
      <c r="F377" s="201">
        <f ca="1">NORMINV(RAND(),Parametros!$F$10,(Parametros!$G$10-Parametros!$E$10)/3.29)</f>
        <v>1.0717001599848754</v>
      </c>
      <c r="G377" s="201">
        <f ca="1">NORMINV(RAND(),Parametros!$F$11,(Parametros!$G$11-Parametros!$E$11)/3.29)</f>
        <v>1.0560922673519744</v>
      </c>
      <c r="H377" s="201">
        <v>1</v>
      </c>
      <c r="I377" s="201">
        <f ca="1">Resumen!$E$78*C377</f>
        <v>714.72127448228741</v>
      </c>
      <c r="J377" s="201">
        <f ca="1">Resumen!$E$79*D377</f>
        <v>0</v>
      </c>
      <c r="K377" s="201">
        <f ca="1">Resumen!$E$80*E377</f>
        <v>0</v>
      </c>
      <c r="L377" s="201">
        <f ca="1">Resumen!$E$81*F377</f>
        <v>0</v>
      </c>
      <c r="M377" s="201">
        <f ca="1">Resumen!$E$82*G377</f>
        <v>0</v>
      </c>
      <c r="N377" s="201">
        <f>Resumen!$E$83*H377</f>
        <v>1237</v>
      </c>
      <c r="O377" s="201">
        <f t="shared" ca="1" si="5"/>
        <v>1951.7212744822873</v>
      </c>
    </row>
    <row r="378" spans="1:15" s="119" customFormat="1" ht="13.8" customHeight="1">
      <c r="A378" s="162"/>
      <c r="B378" s="200">
        <v>364</v>
      </c>
      <c r="C378" s="201">
        <f ca="1">NORMINV(RAND(),Parametros!$F$7,(Parametros!$G$7-Parametros!$E$7)/3.29)</f>
        <v>2.9175616380694951</v>
      </c>
      <c r="D378" s="201">
        <f ca="1">NORMINV(RAND(),Parametros!$F$8,(Parametros!$G$8-Parametros!$E$8)/3.29)</f>
        <v>1.1946481981547952</v>
      </c>
      <c r="E378" s="201">
        <f ca="1">NORMINV(RAND(),Parametros!$F$9,(Parametros!$G$9-Parametros!$E$9)/3.29)</f>
        <v>1.1527605014689049</v>
      </c>
      <c r="F378" s="201">
        <f ca="1">NORMINV(RAND(),Parametros!$F$10,(Parametros!$G$10-Parametros!$E$10)/3.29)</f>
        <v>0.9058692777550722</v>
      </c>
      <c r="G378" s="201">
        <f ca="1">NORMINV(RAND(),Parametros!$F$11,(Parametros!$G$11-Parametros!$E$11)/3.29)</f>
        <v>0.99202613090868996</v>
      </c>
      <c r="H378" s="201">
        <v>1</v>
      </c>
      <c r="I378" s="201">
        <f ca="1">Resumen!$E$78*C378</f>
        <v>767.31871081227723</v>
      </c>
      <c r="J378" s="201">
        <f ca="1">Resumen!$E$79*D378</f>
        <v>0</v>
      </c>
      <c r="K378" s="201">
        <f ca="1">Resumen!$E$80*E378</f>
        <v>0</v>
      </c>
      <c r="L378" s="201">
        <f ca="1">Resumen!$E$81*F378</f>
        <v>0</v>
      </c>
      <c r="M378" s="201">
        <f ca="1">Resumen!$E$82*G378</f>
        <v>0</v>
      </c>
      <c r="N378" s="201">
        <f>Resumen!$E$83*H378</f>
        <v>1237</v>
      </c>
      <c r="O378" s="201">
        <f t="shared" ca="1" si="5"/>
        <v>2004.3187108122772</v>
      </c>
    </row>
    <row r="379" spans="1:15" s="119" customFormat="1" ht="13.8" customHeight="1">
      <c r="A379" s="162"/>
      <c r="B379" s="200">
        <v>365</v>
      </c>
      <c r="C379" s="201">
        <f ca="1">NORMINV(RAND(),Parametros!$F$7,(Parametros!$G$7-Parametros!$E$7)/3.29)</f>
        <v>1.4578768113769838</v>
      </c>
      <c r="D379" s="201">
        <f ca="1">NORMINV(RAND(),Parametros!$F$8,(Parametros!$G$8-Parametros!$E$8)/3.29)</f>
        <v>0.94039275596952709</v>
      </c>
      <c r="E379" s="201">
        <f ca="1">NORMINV(RAND(),Parametros!$F$9,(Parametros!$G$9-Parametros!$E$9)/3.29)</f>
        <v>1.39050633264361</v>
      </c>
      <c r="F379" s="201">
        <f ca="1">NORMINV(RAND(),Parametros!$F$10,(Parametros!$G$10-Parametros!$E$10)/3.29)</f>
        <v>1.102115240771476</v>
      </c>
      <c r="G379" s="201">
        <f ca="1">NORMINV(RAND(),Parametros!$F$11,(Parametros!$G$11-Parametros!$E$11)/3.29)</f>
        <v>1.0007428574485293</v>
      </c>
      <c r="H379" s="201">
        <v>1</v>
      </c>
      <c r="I379" s="201">
        <f ca="1">Resumen!$E$78*C379</f>
        <v>383.42160139214673</v>
      </c>
      <c r="J379" s="201">
        <f ca="1">Resumen!$E$79*D379</f>
        <v>0</v>
      </c>
      <c r="K379" s="201">
        <f ca="1">Resumen!$E$80*E379</f>
        <v>0</v>
      </c>
      <c r="L379" s="201">
        <f ca="1">Resumen!$E$81*F379</f>
        <v>0</v>
      </c>
      <c r="M379" s="201">
        <f ca="1">Resumen!$E$82*G379</f>
        <v>0</v>
      </c>
      <c r="N379" s="201">
        <f>Resumen!$E$83*H379</f>
        <v>1237</v>
      </c>
      <c r="O379" s="201">
        <f t="shared" ca="1" si="5"/>
        <v>1620.4216013921468</v>
      </c>
    </row>
    <row r="380" spans="1:15" s="119" customFormat="1" ht="13.8" customHeight="1">
      <c r="A380" s="162"/>
      <c r="B380" s="200">
        <v>366</v>
      </c>
      <c r="C380" s="201">
        <f ca="1">NORMINV(RAND(),Parametros!$F$7,(Parametros!$G$7-Parametros!$E$7)/3.29)</f>
        <v>-0.11021690281993068</v>
      </c>
      <c r="D380" s="201">
        <f ca="1">NORMINV(RAND(),Parametros!$F$8,(Parametros!$G$8-Parametros!$E$8)/3.29)</f>
        <v>1.6616557183219958</v>
      </c>
      <c r="E380" s="201">
        <f ca="1">NORMINV(RAND(),Parametros!$F$9,(Parametros!$G$9-Parametros!$E$9)/3.29)</f>
        <v>0.59817141751679337</v>
      </c>
      <c r="F380" s="201">
        <f ca="1">NORMINV(RAND(),Parametros!$F$10,(Parametros!$G$10-Parametros!$E$10)/3.29)</f>
        <v>0.72412341817044279</v>
      </c>
      <c r="G380" s="201">
        <f ca="1">NORMINV(RAND(),Parametros!$F$11,(Parametros!$G$11-Parametros!$E$11)/3.29)</f>
        <v>0.99309659731193201</v>
      </c>
      <c r="H380" s="201">
        <v>1</v>
      </c>
      <c r="I380" s="201">
        <f ca="1">Resumen!$E$78*C380</f>
        <v>-28.987045441641769</v>
      </c>
      <c r="J380" s="201">
        <f ca="1">Resumen!$E$79*D380</f>
        <v>0</v>
      </c>
      <c r="K380" s="201">
        <f ca="1">Resumen!$E$80*E380</f>
        <v>0</v>
      </c>
      <c r="L380" s="201">
        <f ca="1">Resumen!$E$81*F380</f>
        <v>0</v>
      </c>
      <c r="M380" s="201">
        <f ca="1">Resumen!$E$82*G380</f>
        <v>0</v>
      </c>
      <c r="N380" s="201">
        <f>Resumen!$E$83*H380</f>
        <v>1237</v>
      </c>
      <c r="O380" s="201">
        <f t="shared" ca="1" si="5"/>
        <v>1208.0129545583582</v>
      </c>
    </row>
    <row r="381" spans="1:15" s="119" customFormat="1" ht="13.8" customHeight="1">
      <c r="A381" s="162"/>
      <c r="B381" s="200">
        <v>367</v>
      </c>
      <c r="C381" s="201">
        <f ca="1">NORMINV(RAND(),Parametros!$F$7,(Parametros!$G$7-Parametros!$E$7)/3.29)</f>
        <v>4.1099960529469639</v>
      </c>
      <c r="D381" s="201">
        <f ca="1">NORMINV(RAND(),Parametros!$F$8,(Parametros!$G$8-Parametros!$E$8)/3.29)</f>
        <v>1.6088364761135971</v>
      </c>
      <c r="E381" s="201">
        <f ca="1">NORMINV(RAND(),Parametros!$F$9,(Parametros!$G$9-Parametros!$E$9)/3.29)</f>
        <v>0.80652397406452403</v>
      </c>
      <c r="F381" s="201">
        <f ca="1">NORMINV(RAND(),Parametros!$F$10,(Parametros!$G$10-Parametros!$E$10)/3.29)</f>
        <v>0.73426170282298653</v>
      </c>
      <c r="G381" s="201">
        <f ca="1">NORMINV(RAND(),Parametros!$F$11,(Parametros!$G$11-Parametros!$E$11)/3.29)</f>
        <v>0.99258784611846473</v>
      </c>
      <c r="H381" s="201">
        <v>1</v>
      </c>
      <c r="I381" s="201">
        <f ca="1">Resumen!$E$78*C381</f>
        <v>1080.9289619250515</v>
      </c>
      <c r="J381" s="201">
        <f ca="1">Resumen!$E$79*D381</f>
        <v>0</v>
      </c>
      <c r="K381" s="201">
        <f ca="1">Resumen!$E$80*E381</f>
        <v>0</v>
      </c>
      <c r="L381" s="201">
        <f ca="1">Resumen!$E$81*F381</f>
        <v>0</v>
      </c>
      <c r="M381" s="201">
        <f ca="1">Resumen!$E$82*G381</f>
        <v>0</v>
      </c>
      <c r="N381" s="201">
        <f>Resumen!$E$83*H381</f>
        <v>1237</v>
      </c>
      <c r="O381" s="201">
        <f t="shared" ca="1" si="5"/>
        <v>2317.9289619250512</v>
      </c>
    </row>
    <row r="382" spans="1:15" s="119" customFormat="1" ht="13.8" customHeight="1">
      <c r="A382" s="162"/>
      <c r="B382" s="200">
        <v>368</v>
      </c>
      <c r="C382" s="201">
        <f ca="1">NORMINV(RAND(),Parametros!$F$7,(Parametros!$G$7-Parametros!$E$7)/3.29)</f>
        <v>0.39036335490423024</v>
      </c>
      <c r="D382" s="201">
        <f ca="1">NORMINV(RAND(),Parametros!$F$8,(Parametros!$G$8-Parametros!$E$8)/3.29)</f>
        <v>1.7678913639450455</v>
      </c>
      <c r="E382" s="201">
        <f ca="1">NORMINV(RAND(),Parametros!$F$9,(Parametros!$G$9-Parametros!$E$9)/3.29)</f>
        <v>1.4582009611347591</v>
      </c>
      <c r="F382" s="201">
        <f ca="1">NORMINV(RAND(),Parametros!$F$10,(Parametros!$G$10-Parametros!$E$10)/3.29)</f>
        <v>1.2487301123116421</v>
      </c>
      <c r="G382" s="201">
        <f ca="1">NORMINV(RAND(),Parametros!$F$11,(Parametros!$G$11-Parametros!$E$11)/3.29)</f>
        <v>1.0464532479085209</v>
      </c>
      <c r="H382" s="201">
        <v>1</v>
      </c>
      <c r="I382" s="201">
        <f ca="1">Resumen!$E$78*C382</f>
        <v>102.66556233981255</v>
      </c>
      <c r="J382" s="201">
        <f ca="1">Resumen!$E$79*D382</f>
        <v>0</v>
      </c>
      <c r="K382" s="201">
        <f ca="1">Resumen!$E$80*E382</f>
        <v>0</v>
      </c>
      <c r="L382" s="201">
        <f ca="1">Resumen!$E$81*F382</f>
        <v>0</v>
      </c>
      <c r="M382" s="201">
        <f ca="1">Resumen!$E$82*G382</f>
        <v>0</v>
      </c>
      <c r="N382" s="201">
        <f>Resumen!$E$83*H382</f>
        <v>1237</v>
      </c>
      <c r="O382" s="201">
        <f t="shared" ca="1" si="5"/>
        <v>1339.6655623398126</v>
      </c>
    </row>
    <row r="383" spans="1:15" s="119" customFormat="1" ht="13.8" customHeight="1">
      <c r="A383" s="162"/>
      <c r="B383" s="200">
        <v>369</v>
      </c>
      <c r="C383" s="201">
        <f ca="1">NORMINV(RAND(),Parametros!$F$7,(Parametros!$G$7-Parametros!$E$7)/3.29)</f>
        <v>1.983382087032719</v>
      </c>
      <c r="D383" s="201">
        <f ca="1">NORMINV(RAND(),Parametros!$F$8,(Parametros!$G$8-Parametros!$E$8)/3.29)</f>
        <v>1.6545661744714402</v>
      </c>
      <c r="E383" s="201">
        <f ca="1">NORMINV(RAND(),Parametros!$F$9,(Parametros!$G$9-Parametros!$E$9)/3.29)</f>
        <v>1.2120470295892831</v>
      </c>
      <c r="F383" s="201">
        <f ca="1">NORMINV(RAND(),Parametros!$F$10,(Parametros!$G$10-Parametros!$E$10)/3.29)</f>
        <v>0.97589374829890252</v>
      </c>
      <c r="G383" s="201">
        <f ca="1">NORMINV(RAND(),Parametros!$F$11,(Parametros!$G$11-Parametros!$E$11)/3.29)</f>
        <v>1.0487967268703953</v>
      </c>
      <c r="H383" s="201">
        <v>1</v>
      </c>
      <c r="I383" s="201">
        <f ca="1">Resumen!$E$78*C383</f>
        <v>521.62948888960511</v>
      </c>
      <c r="J383" s="201">
        <f ca="1">Resumen!$E$79*D383</f>
        <v>0</v>
      </c>
      <c r="K383" s="201">
        <f ca="1">Resumen!$E$80*E383</f>
        <v>0</v>
      </c>
      <c r="L383" s="201">
        <f ca="1">Resumen!$E$81*F383</f>
        <v>0</v>
      </c>
      <c r="M383" s="201">
        <f ca="1">Resumen!$E$82*G383</f>
        <v>0</v>
      </c>
      <c r="N383" s="201">
        <f>Resumen!$E$83*H383</f>
        <v>1237</v>
      </c>
      <c r="O383" s="201">
        <f t="shared" ca="1" si="5"/>
        <v>1758.629488889605</v>
      </c>
    </row>
    <row r="384" spans="1:15" s="119" customFormat="1" ht="13.8" customHeight="1">
      <c r="A384" s="162"/>
      <c r="B384" s="200">
        <v>370</v>
      </c>
      <c r="C384" s="201">
        <f ca="1">NORMINV(RAND(),Parametros!$F$7,(Parametros!$G$7-Parametros!$E$7)/3.29)</f>
        <v>2.6665541517287075</v>
      </c>
      <c r="D384" s="201">
        <f ca="1">NORMINV(RAND(),Parametros!$F$8,(Parametros!$G$8-Parametros!$E$8)/3.29)</f>
        <v>0.47958477457865278</v>
      </c>
      <c r="E384" s="201">
        <f ca="1">NORMINV(RAND(),Parametros!$F$9,(Parametros!$G$9-Parametros!$E$9)/3.29)</f>
        <v>0.71643557457125862</v>
      </c>
      <c r="F384" s="201">
        <f ca="1">NORMINV(RAND(),Parametros!$F$10,(Parametros!$G$10-Parametros!$E$10)/3.29)</f>
        <v>0.83688730519747612</v>
      </c>
      <c r="G384" s="201">
        <f ca="1">NORMINV(RAND(),Parametros!$F$11,(Parametros!$G$11-Parametros!$E$11)/3.29)</f>
        <v>0.99705412269948812</v>
      </c>
      <c r="H384" s="201">
        <v>1</v>
      </c>
      <c r="I384" s="201">
        <f ca="1">Resumen!$E$78*C384</f>
        <v>701.30374190465011</v>
      </c>
      <c r="J384" s="201">
        <f ca="1">Resumen!$E$79*D384</f>
        <v>0</v>
      </c>
      <c r="K384" s="201">
        <f ca="1">Resumen!$E$80*E384</f>
        <v>0</v>
      </c>
      <c r="L384" s="201">
        <f ca="1">Resumen!$E$81*F384</f>
        <v>0</v>
      </c>
      <c r="M384" s="201">
        <f ca="1">Resumen!$E$82*G384</f>
        <v>0</v>
      </c>
      <c r="N384" s="201">
        <f>Resumen!$E$83*H384</f>
        <v>1237</v>
      </c>
      <c r="O384" s="201">
        <f t="shared" ca="1" si="5"/>
        <v>1938.30374190465</v>
      </c>
    </row>
    <row r="385" spans="1:15" s="119" customFormat="1" ht="13.8" customHeight="1">
      <c r="A385" s="162"/>
      <c r="B385" s="200">
        <v>371</v>
      </c>
      <c r="C385" s="201">
        <f ca="1">NORMINV(RAND(),Parametros!$F$7,(Parametros!$G$7-Parametros!$E$7)/3.29)</f>
        <v>0.11168300799172837</v>
      </c>
      <c r="D385" s="201">
        <f ca="1">NORMINV(RAND(),Parametros!$F$8,(Parametros!$G$8-Parametros!$E$8)/3.29)</f>
        <v>1.377435365702117</v>
      </c>
      <c r="E385" s="201">
        <f ca="1">NORMINV(RAND(),Parametros!$F$9,(Parametros!$G$9-Parametros!$E$9)/3.29)</f>
        <v>1.400858292490142</v>
      </c>
      <c r="F385" s="201">
        <f ca="1">NORMINV(RAND(),Parametros!$F$10,(Parametros!$G$10-Parametros!$E$10)/3.29)</f>
        <v>1.3410529317421993</v>
      </c>
      <c r="G385" s="201">
        <f ca="1">NORMINV(RAND(),Parametros!$F$11,(Parametros!$G$11-Parametros!$E$11)/3.29)</f>
        <v>0.96946156335551004</v>
      </c>
      <c r="H385" s="201">
        <v>1</v>
      </c>
      <c r="I385" s="201">
        <f ca="1">Resumen!$E$78*C385</f>
        <v>29.37263110182456</v>
      </c>
      <c r="J385" s="201">
        <f ca="1">Resumen!$E$79*D385</f>
        <v>0</v>
      </c>
      <c r="K385" s="201">
        <f ca="1">Resumen!$E$80*E385</f>
        <v>0</v>
      </c>
      <c r="L385" s="201">
        <f ca="1">Resumen!$E$81*F385</f>
        <v>0</v>
      </c>
      <c r="M385" s="201">
        <f ca="1">Resumen!$E$82*G385</f>
        <v>0</v>
      </c>
      <c r="N385" s="201">
        <f>Resumen!$E$83*H385</f>
        <v>1237</v>
      </c>
      <c r="O385" s="201">
        <f t="shared" ca="1" si="5"/>
        <v>1266.3726311018245</v>
      </c>
    </row>
    <row r="386" spans="1:15" s="119" customFormat="1" ht="13.8" customHeight="1">
      <c r="A386" s="162"/>
      <c r="B386" s="200">
        <v>372</v>
      </c>
      <c r="C386" s="201">
        <f ca="1">NORMINV(RAND(),Parametros!$F$7,(Parametros!$G$7-Parametros!$E$7)/3.29)</f>
        <v>2.6216974066323897</v>
      </c>
      <c r="D386" s="201">
        <f ca="1">NORMINV(RAND(),Parametros!$F$8,(Parametros!$G$8-Parametros!$E$8)/3.29)</f>
        <v>1.5743886904567144</v>
      </c>
      <c r="E386" s="201">
        <f ca="1">NORMINV(RAND(),Parametros!$F$9,(Parametros!$G$9-Parametros!$E$9)/3.29)</f>
        <v>0.89093263272374379</v>
      </c>
      <c r="F386" s="201">
        <f ca="1">NORMINV(RAND(),Parametros!$F$10,(Parametros!$G$10-Parametros!$E$10)/3.29)</f>
        <v>0.95304300809258591</v>
      </c>
      <c r="G386" s="201">
        <f ca="1">NORMINV(RAND(),Parametros!$F$11,(Parametros!$G$11-Parametros!$E$11)/3.29)</f>
        <v>0.97476051969078981</v>
      </c>
      <c r="H386" s="201">
        <v>1</v>
      </c>
      <c r="I386" s="201">
        <f ca="1">Resumen!$E$78*C386</f>
        <v>689.50641794431851</v>
      </c>
      <c r="J386" s="201">
        <f ca="1">Resumen!$E$79*D386</f>
        <v>0</v>
      </c>
      <c r="K386" s="201">
        <f ca="1">Resumen!$E$80*E386</f>
        <v>0</v>
      </c>
      <c r="L386" s="201">
        <f ca="1">Resumen!$E$81*F386</f>
        <v>0</v>
      </c>
      <c r="M386" s="201">
        <f ca="1">Resumen!$E$82*G386</f>
        <v>0</v>
      </c>
      <c r="N386" s="201">
        <f>Resumen!$E$83*H386</f>
        <v>1237</v>
      </c>
      <c r="O386" s="201">
        <f t="shared" ca="1" si="5"/>
        <v>1926.5064179443184</v>
      </c>
    </row>
    <row r="387" spans="1:15" s="119" customFormat="1" ht="13.8" customHeight="1">
      <c r="A387" s="162"/>
      <c r="B387" s="200">
        <v>373</v>
      </c>
      <c r="C387" s="201">
        <f ca="1">NORMINV(RAND(),Parametros!$F$7,(Parametros!$G$7-Parametros!$E$7)/3.29)</f>
        <v>1.7047517618912602</v>
      </c>
      <c r="D387" s="201">
        <f ca="1">NORMINV(RAND(),Parametros!$F$8,(Parametros!$G$8-Parametros!$E$8)/3.29)</f>
        <v>1.7666083796438556</v>
      </c>
      <c r="E387" s="201">
        <f ca="1">NORMINV(RAND(),Parametros!$F$9,(Parametros!$G$9-Parametros!$E$9)/3.29)</f>
        <v>1.1186833711418676</v>
      </c>
      <c r="F387" s="201">
        <f ca="1">NORMINV(RAND(),Parametros!$F$10,(Parametros!$G$10-Parametros!$E$10)/3.29)</f>
        <v>0.77478318573507277</v>
      </c>
      <c r="G387" s="201">
        <f ca="1">NORMINV(RAND(),Parametros!$F$11,(Parametros!$G$11-Parametros!$E$11)/3.29)</f>
        <v>0.9834762441028998</v>
      </c>
      <c r="H387" s="201">
        <v>1</v>
      </c>
      <c r="I387" s="201">
        <f ca="1">Resumen!$E$78*C387</f>
        <v>448.34971337740143</v>
      </c>
      <c r="J387" s="201">
        <f ca="1">Resumen!$E$79*D387</f>
        <v>0</v>
      </c>
      <c r="K387" s="201">
        <f ca="1">Resumen!$E$80*E387</f>
        <v>0</v>
      </c>
      <c r="L387" s="201">
        <f ca="1">Resumen!$E$81*F387</f>
        <v>0</v>
      </c>
      <c r="M387" s="201">
        <f ca="1">Resumen!$E$82*G387</f>
        <v>0</v>
      </c>
      <c r="N387" s="201">
        <f>Resumen!$E$83*H387</f>
        <v>1237</v>
      </c>
      <c r="O387" s="201">
        <f t="shared" ca="1" si="5"/>
        <v>1685.3497133774015</v>
      </c>
    </row>
    <row r="388" spans="1:15" s="119" customFormat="1" ht="13.8" customHeight="1">
      <c r="A388" s="162"/>
      <c r="B388" s="200">
        <v>374</v>
      </c>
      <c r="C388" s="201">
        <f ca="1">NORMINV(RAND(),Parametros!$F$7,(Parametros!$G$7-Parametros!$E$7)/3.29)</f>
        <v>3.1575564220105043</v>
      </c>
      <c r="D388" s="201">
        <f ca="1">NORMINV(RAND(),Parametros!$F$8,(Parametros!$G$8-Parametros!$E$8)/3.29)</f>
        <v>0.87581482653194953</v>
      </c>
      <c r="E388" s="201">
        <f ca="1">NORMINV(RAND(),Parametros!$F$9,(Parametros!$G$9-Parametros!$E$9)/3.29)</f>
        <v>1.4404182478845873</v>
      </c>
      <c r="F388" s="201">
        <f ca="1">NORMINV(RAND(),Parametros!$F$10,(Parametros!$G$10-Parametros!$E$10)/3.29)</f>
        <v>1.1557737475999736</v>
      </c>
      <c r="G388" s="201">
        <f ca="1">NORMINV(RAND(),Parametros!$F$11,(Parametros!$G$11-Parametros!$E$11)/3.29)</f>
        <v>0.98133843171766133</v>
      </c>
      <c r="H388" s="201">
        <v>1</v>
      </c>
      <c r="I388" s="201">
        <f ca="1">Resumen!$E$78*C388</f>
        <v>830.43733898876269</v>
      </c>
      <c r="J388" s="201">
        <f ca="1">Resumen!$E$79*D388</f>
        <v>0</v>
      </c>
      <c r="K388" s="201">
        <f ca="1">Resumen!$E$80*E388</f>
        <v>0</v>
      </c>
      <c r="L388" s="201">
        <f ca="1">Resumen!$E$81*F388</f>
        <v>0</v>
      </c>
      <c r="M388" s="201">
        <f ca="1">Resumen!$E$82*G388</f>
        <v>0</v>
      </c>
      <c r="N388" s="201">
        <f>Resumen!$E$83*H388</f>
        <v>1237</v>
      </c>
      <c r="O388" s="201">
        <f t="shared" ca="1" si="5"/>
        <v>2067.4373389887628</v>
      </c>
    </row>
    <row r="389" spans="1:15" s="119" customFormat="1" ht="13.8" customHeight="1">
      <c r="A389" s="162"/>
      <c r="B389" s="200">
        <v>375</v>
      </c>
      <c r="C389" s="201">
        <f ca="1">NORMINV(RAND(),Parametros!$F$7,(Parametros!$G$7-Parametros!$E$7)/3.29)</f>
        <v>1.0367742162022677</v>
      </c>
      <c r="D389" s="201">
        <f ca="1">NORMINV(RAND(),Parametros!$F$8,(Parametros!$G$8-Parametros!$E$8)/3.29)</f>
        <v>1.5844079326563678</v>
      </c>
      <c r="E389" s="201">
        <f ca="1">NORMINV(RAND(),Parametros!$F$9,(Parametros!$G$9-Parametros!$E$9)/3.29)</f>
        <v>1.3567889047503272</v>
      </c>
      <c r="F389" s="201">
        <f ca="1">NORMINV(RAND(),Parametros!$F$10,(Parametros!$G$10-Parametros!$E$10)/3.29)</f>
        <v>1.0821230639774002</v>
      </c>
      <c r="G389" s="201">
        <f ca="1">NORMINV(RAND(),Parametros!$F$11,(Parametros!$G$11-Parametros!$E$11)/3.29)</f>
        <v>0.95311942358098978</v>
      </c>
      <c r="H389" s="201">
        <v>1</v>
      </c>
      <c r="I389" s="201">
        <f ca="1">Resumen!$E$78*C389</f>
        <v>272.67161886119641</v>
      </c>
      <c r="J389" s="201">
        <f ca="1">Resumen!$E$79*D389</f>
        <v>0</v>
      </c>
      <c r="K389" s="201">
        <f ca="1">Resumen!$E$80*E389</f>
        <v>0</v>
      </c>
      <c r="L389" s="201">
        <f ca="1">Resumen!$E$81*F389</f>
        <v>0</v>
      </c>
      <c r="M389" s="201">
        <f ca="1">Resumen!$E$82*G389</f>
        <v>0</v>
      </c>
      <c r="N389" s="201">
        <f>Resumen!$E$83*H389</f>
        <v>1237</v>
      </c>
      <c r="O389" s="201">
        <f t="shared" ca="1" si="5"/>
        <v>1509.6716188611963</v>
      </c>
    </row>
    <row r="390" spans="1:15" s="119" customFormat="1" ht="13.8" customHeight="1">
      <c r="A390" s="162"/>
      <c r="B390" s="200">
        <v>376</v>
      </c>
      <c r="C390" s="201">
        <f ca="1">NORMINV(RAND(),Parametros!$F$7,(Parametros!$G$7-Parametros!$E$7)/3.29)</f>
        <v>3.1313084418327115</v>
      </c>
      <c r="D390" s="201">
        <f ca="1">NORMINV(RAND(),Parametros!$F$8,(Parametros!$G$8-Parametros!$E$8)/3.29)</f>
        <v>1.0791291274468366</v>
      </c>
      <c r="E390" s="201">
        <f ca="1">NORMINV(RAND(),Parametros!$F$9,(Parametros!$G$9-Parametros!$E$9)/3.29)</f>
        <v>1.1449810610171669</v>
      </c>
      <c r="F390" s="201">
        <f ca="1">NORMINV(RAND(),Parametros!$F$10,(Parametros!$G$10-Parametros!$E$10)/3.29)</f>
        <v>1.2368685228900469</v>
      </c>
      <c r="G390" s="201">
        <f ca="1">NORMINV(RAND(),Parametros!$F$11,(Parametros!$G$11-Parametros!$E$11)/3.29)</f>
        <v>0.99561728498895752</v>
      </c>
      <c r="H390" s="201">
        <v>1</v>
      </c>
      <c r="I390" s="201">
        <f ca="1">Resumen!$E$78*C390</f>
        <v>823.53412020200312</v>
      </c>
      <c r="J390" s="201">
        <f ca="1">Resumen!$E$79*D390</f>
        <v>0</v>
      </c>
      <c r="K390" s="201">
        <f ca="1">Resumen!$E$80*E390</f>
        <v>0</v>
      </c>
      <c r="L390" s="201">
        <f ca="1">Resumen!$E$81*F390</f>
        <v>0</v>
      </c>
      <c r="M390" s="201">
        <f ca="1">Resumen!$E$82*G390</f>
        <v>0</v>
      </c>
      <c r="N390" s="201">
        <f>Resumen!$E$83*H390</f>
        <v>1237</v>
      </c>
      <c r="O390" s="201">
        <f t="shared" ca="1" si="5"/>
        <v>2060.5341202020031</v>
      </c>
    </row>
    <row r="391" spans="1:15" s="119" customFormat="1" ht="13.8" customHeight="1">
      <c r="A391" s="162"/>
      <c r="B391" s="200">
        <v>377</v>
      </c>
      <c r="C391" s="201">
        <f ca="1">NORMINV(RAND(),Parametros!$F$7,(Parametros!$G$7-Parametros!$E$7)/3.29)</f>
        <v>1.0035171642984733</v>
      </c>
      <c r="D391" s="201">
        <f ca="1">NORMINV(RAND(),Parametros!$F$8,(Parametros!$G$8-Parametros!$E$8)/3.29)</f>
        <v>1.4477559034248928</v>
      </c>
      <c r="E391" s="201">
        <f ca="1">NORMINV(RAND(),Parametros!$F$9,(Parametros!$G$9-Parametros!$E$9)/3.29)</f>
        <v>1.0243253115909676</v>
      </c>
      <c r="F391" s="201">
        <f ca="1">NORMINV(RAND(),Parametros!$F$10,(Parametros!$G$10-Parametros!$E$10)/3.29)</f>
        <v>1.0733384129588863</v>
      </c>
      <c r="G391" s="201">
        <f ca="1">NORMINV(RAND(),Parametros!$F$11,(Parametros!$G$11-Parametros!$E$11)/3.29)</f>
        <v>0.99443225010309522</v>
      </c>
      <c r="H391" s="201">
        <v>1</v>
      </c>
      <c r="I391" s="201">
        <f ca="1">Resumen!$E$78*C391</f>
        <v>263.92501421049849</v>
      </c>
      <c r="J391" s="201">
        <f ca="1">Resumen!$E$79*D391</f>
        <v>0</v>
      </c>
      <c r="K391" s="201">
        <f ca="1">Resumen!$E$80*E391</f>
        <v>0</v>
      </c>
      <c r="L391" s="201">
        <f ca="1">Resumen!$E$81*F391</f>
        <v>0</v>
      </c>
      <c r="M391" s="201">
        <f ca="1">Resumen!$E$82*G391</f>
        <v>0</v>
      </c>
      <c r="N391" s="201">
        <f>Resumen!$E$83*H391</f>
        <v>1237</v>
      </c>
      <c r="O391" s="201">
        <f t="shared" ca="1" si="5"/>
        <v>1500.9250142104984</v>
      </c>
    </row>
    <row r="392" spans="1:15" s="119" customFormat="1" ht="13.8" customHeight="1">
      <c r="A392" s="162"/>
      <c r="B392" s="200">
        <v>378</v>
      </c>
      <c r="C392" s="201">
        <f ca="1">NORMINV(RAND(),Parametros!$F$7,(Parametros!$G$7-Parametros!$E$7)/3.29)</f>
        <v>2.5762960163083983</v>
      </c>
      <c r="D392" s="201">
        <f ca="1">NORMINV(RAND(),Parametros!$F$8,(Parametros!$G$8-Parametros!$E$8)/3.29)</f>
        <v>2.2791918768861184</v>
      </c>
      <c r="E392" s="201">
        <f ca="1">NORMINV(RAND(),Parametros!$F$9,(Parametros!$G$9-Parametros!$E$9)/3.29)</f>
        <v>1.4501472892294252</v>
      </c>
      <c r="F392" s="201">
        <f ca="1">NORMINV(RAND(),Parametros!$F$10,(Parametros!$G$10-Parametros!$E$10)/3.29)</f>
        <v>0.98197898762321278</v>
      </c>
      <c r="G392" s="201">
        <f ca="1">NORMINV(RAND(),Parametros!$F$11,(Parametros!$G$11-Parametros!$E$11)/3.29)</f>
        <v>1.075873329181487</v>
      </c>
      <c r="H392" s="201">
        <v>1</v>
      </c>
      <c r="I392" s="201">
        <f ca="1">Resumen!$E$78*C392</f>
        <v>677.56585228910876</v>
      </c>
      <c r="J392" s="201">
        <f ca="1">Resumen!$E$79*D392</f>
        <v>0</v>
      </c>
      <c r="K392" s="201">
        <f ca="1">Resumen!$E$80*E392</f>
        <v>0</v>
      </c>
      <c r="L392" s="201">
        <f ca="1">Resumen!$E$81*F392</f>
        <v>0</v>
      </c>
      <c r="M392" s="201">
        <f ca="1">Resumen!$E$82*G392</f>
        <v>0</v>
      </c>
      <c r="N392" s="201">
        <f>Resumen!$E$83*H392</f>
        <v>1237</v>
      </c>
      <c r="O392" s="201">
        <f t="shared" ca="1" si="5"/>
        <v>1914.5658522891088</v>
      </c>
    </row>
    <row r="393" spans="1:15" s="119" customFormat="1" ht="13.8" customHeight="1">
      <c r="A393" s="162"/>
      <c r="B393" s="200">
        <v>379</v>
      </c>
      <c r="C393" s="201">
        <f ca="1">NORMINV(RAND(),Parametros!$F$7,(Parametros!$G$7-Parametros!$E$7)/3.29)</f>
        <v>2.4158093770060556</v>
      </c>
      <c r="D393" s="201">
        <f ca="1">NORMINV(RAND(),Parametros!$F$8,(Parametros!$G$8-Parametros!$E$8)/3.29)</f>
        <v>1.2352443876712231</v>
      </c>
      <c r="E393" s="201">
        <f ca="1">NORMINV(RAND(),Parametros!$F$9,(Parametros!$G$9-Parametros!$E$9)/3.29)</f>
        <v>0.94269119968297277</v>
      </c>
      <c r="F393" s="201">
        <f ca="1">NORMINV(RAND(),Parametros!$F$10,(Parametros!$G$10-Parametros!$E$10)/3.29)</f>
        <v>1.0037066654421622</v>
      </c>
      <c r="G393" s="201">
        <f ca="1">NORMINV(RAND(),Parametros!$F$11,(Parametros!$G$11-Parametros!$E$11)/3.29)</f>
        <v>1.0394445337827116</v>
      </c>
      <c r="H393" s="201">
        <v>1</v>
      </c>
      <c r="I393" s="201">
        <f ca="1">Resumen!$E$78*C393</f>
        <v>635.35786615259258</v>
      </c>
      <c r="J393" s="201">
        <f ca="1">Resumen!$E$79*D393</f>
        <v>0</v>
      </c>
      <c r="K393" s="201">
        <f ca="1">Resumen!$E$80*E393</f>
        <v>0</v>
      </c>
      <c r="L393" s="201">
        <f ca="1">Resumen!$E$81*F393</f>
        <v>0</v>
      </c>
      <c r="M393" s="201">
        <f ca="1">Resumen!$E$82*G393</f>
        <v>0</v>
      </c>
      <c r="N393" s="201">
        <f>Resumen!$E$83*H393</f>
        <v>1237</v>
      </c>
      <c r="O393" s="201">
        <f t="shared" ca="1" si="5"/>
        <v>1872.3578661525926</v>
      </c>
    </row>
    <row r="394" spans="1:15" s="119" customFormat="1" ht="13.8" customHeight="1">
      <c r="A394" s="162"/>
      <c r="B394" s="200">
        <v>380</v>
      </c>
      <c r="C394" s="201">
        <f ca="1">NORMINV(RAND(),Parametros!$F$7,(Parametros!$G$7-Parametros!$E$7)/3.29)</f>
        <v>3.0929592253950124</v>
      </c>
      <c r="D394" s="201">
        <f ca="1">NORMINV(RAND(),Parametros!$F$8,(Parametros!$G$8-Parametros!$E$8)/3.29)</f>
        <v>1.1109242092003715</v>
      </c>
      <c r="E394" s="201">
        <f ca="1">NORMINV(RAND(),Parametros!$F$9,(Parametros!$G$9-Parametros!$E$9)/3.29)</f>
        <v>1.3035760207378724</v>
      </c>
      <c r="F394" s="201">
        <f ca="1">NORMINV(RAND(),Parametros!$F$10,(Parametros!$G$10-Parametros!$E$10)/3.29)</f>
        <v>1.3009444157804413</v>
      </c>
      <c r="G394" s="201">
        <f ca="1">NORMINV(RAND(),Parametros!$F$11,(Parametros!$G$11-Parametros!$E$11)/3.29)</f>
        <v>0.98793670289115965</v>
      </c>
      <c r="H394" s="201">
        <v>1</v>
      </c>
      <c r="I394" s="201">
        <f ca="1">Resumen!$E$78*C394</f>
        <v>813.44827627888833</v>
      </c>
      <c r="J394" s="201">
        <f ca="1">Resumen!$E$79*D394</f>
        <v>0</v>
      </c>
      <c r="K394" s="201">
        <f ca="1">Resumen!$E$80*E394</f>
        <v>0</v>
      </c>
      <c r="L394" s="201">
        <f ca="1">Resumen!$E$81*F394</f>
        <v>0</v>
      </c>
      <c r="M394" s="201">
        <f ca="1">Resumen!$E$82*G394</f>
        <v>0</v>
      </c>
      <c r="N394" s="201">
        <f>Resumen!$E$83*H394</f>
        <v>1237</v>
      </c>
      <c r="O394" s="201">
        <f t="shared" ca="1" si="5"/>
        <v>2050.4482762788884</v>
      </c>
    </row>
    <row r="395" spans="1:15" s="119" customFormat="1" ht="13.8" customHeight="1">
      <c r="A395" s="162"/>
      <c r="B395" s="200">
        <v>381</v>
      </c>
      <c r="C395" s="201">
        <f ca="1">NORMINV(RAND(),Parametros!$F$7,(Parametros!$G$7-Parametros!$E$7)/3.29)</f>
        <v>0.13001340827687136</v>
      </c>
      <c r="D395" s="201">
        <f ca="1">NORMINV(RAND(),Parametros!$F$8,(Parametros!$G$8-Parametros!$E$8)/3.29)</f>
        <v>1.181839854464181</v>
      </c>
      <c r="E395" s="201">
        <f ca="1">NORMINV(RAND(),Parametros!$F$9,(Parametros!$G$9-Parametros!$E$9)/3.29)</f>
        <v>0.93814921079798785</v>
      </c>
      <c r="F395" s="201">
        <f ca="1">NORMINV(RAND(),Parametros!$F$10,(Parametros!$G$10-Parametros!$E$10)/3.29)</f>
        <v>0.80764427669488348</v>
      </c>
      <c r="G395" s="201">
        <f ca="1">NORMINV(RAND(),Parametros!$F$11,(Parametros!$G$11-Parametros!$E$11)/3.29)</f>
        <v>0.99131175865436338</v>
      </c>
      <c r="H395" s="201">
        <v>1</v>
      </c>
      <c r="I395" s="201">
        <f ca="1">Resumen!$E$78*C395</f>
        <v>34.193526376817168</v>
      </c>
      <c r="J395" s="201">
        <f ca="1">Resumen!$E$79*D395</f>
        <v>0</v>
      </c>
      <c r="K395" s="201">
        <f ca="1">Resumen!$E$80*E395</f>
        <v>0</v>
      </c>
      <c r="L395" s="201">
        <f ca="1">Resumen!$E$81*F395</f>
        <v>0</v>
      </c>
      <c r="M395" s="201">
        <f ca="1">Resumen!$E$82*G395</f>
        <v>0</v>
      </c>
      <c r="N395" s="201">
        <f>Resumen!$E$83*H395</f>
        <v>1237</v>
      </c>
      <c r="O395" s="201">
        <f t="shared" ca="1" si="5"/>
        <v>1271.1935263768171</v>
      </c>
    </row>
    <row r="396" spans="1:15" s="119" customFormat="1" ht="13.8" customHeight="1">
      <c r="A396" s="162"/>
      <c r="B396" s="200">
        <v>382</v>
      </c>
      <c r="C396" s="201">
        <f ca="1">NORMINV(RAND(),Parametros!$F$7,(Parametros!$G$7-Parametros!$E$7)/3.29)</f>
        <v>2.0834380347154622</v>
      </c>
      <c r="D396" s="201">
        <f ca="1">NORMINV(RAND(),Parametros!$F$8,(Parametros!$G$8-Parametros!$E$8)/3.29)</f>
        <v>1.30170997307263</v>
      </c>
      <c r="E396" s="201">
        <f ca="1">NORMINV(RAND(),Parametros!$F$9,(Parametros!$G$9-Parametros!$E$9)/3.29)</f>
        <v>1.3782065304984299</v>
      </c>
      <c r="F396" s="201">
        <f ca="1">NORMINV(RAND(),Parametros!$F$10,(Parametros!$G$10-Parametros!$E$10)/3.29)</f>
        <v>1.0298628787798212</v>
      </c>
      <c r="G396" s="201">
        <f ca="1">NORMINV(RAND(),Parametros!$F$11,(Parametros!$G$11-Parametros!$E$11)/3.29)</f>
        <v>0.99728173678693122</v>
      </c>
      <c r="H396" s="201">
        <v>1</v>
      </c>
      <c r="I396" s="201">
        <f ca="1">Resumen!$E$78*C396</f>
        <v>547.94420313016656</v>
      </c>
      <c r="J396" s="201">
        <f ca="1">Resumen!$E$79*D396</f>
        <v>0</v>
      </c>
      <c r="K396" s="201">
        <f ca="1">Resumen!$E$80*E396</f>
        <v>0</v>
      </c>
      <c r="L396" s="201">
        <f ca="1">Resumen!$E$81*F396</f>
        <v>0</v>
      </c>
      <c r="M396" s="201">
        <f ca="1">Resumen!$E$82*G396</f>
        <v>0</v>
      </c>
      <c r="N396" s="201">
        <f>Resumen!$E$83*H396</f>
        <v>1237</v>
      </c>
      <c r="O396" s="201">
        <f t="shared" ca="1" si="5"/>
        <v>1784.9442031301664</v>
      </c>
    </row>
    <row r="397" spans="1:15" s="119" customFormat="1" ht="13.8" customHeight="1">
      <c r="A397" s="162"/>
      <c r="B397" s="200">
        <v>383</v>
      </c>
      <c r="C397" s="201">
        <f ca="1">NORMINV(RAND(),Parametros!$F$7,(Parametros!$G$7-Parametros!$E$7)/3.29)</f>
        <v>5.0235355058570219</v>
      </c>
      <c r="D397" s="201">
        <f ca="1">NORMINV(RAND(),Parametros!$F$8,(Parametros!$G$8-Parametros!$E$8)/3.29)</f>
        <v>1.0941272681167726</v>
      </c>
      <c r="E397" s="201">
        <f ca="1">NORMINV(RAND(),Parametros!$F$9,(Parametros!$G$9-Parametros!$E$9)/3.29)</f>
        <v>1.2359752950279763</v>
      </c>
      <c r="F397" s="201">
        <f ca="1">NORMINV(RAND(),Parametros!$F$10,(Parametros!$G$10-Parametros!$E$10)/3.29)</f>
        <v>0.98480375110078855</v>
      </c>
      <c r="G397" s="201">
        <f ca="1">NORMINV(RAND(),Parametros!$F$11,(Parametros!$G$11-Parametros!$E$11)/3.29)</f>
        <v>0.99177656924941437</v>
      </c>
      <c r="H397" s="201">
        <v>1</v>
      </c>
      <c r="I397" s="201">
        <f ca="1">Resumen!$E$78*C397</f>
        <v>1321.1898380403968</v>
      </c>
      <c r="J397" s="201">
        <f ca="1">Resumen!$E$79*D397</f>
        <v>0</v>
      </c>
      <c r="K397" s="201">
        <f ca="1">Resumen!$E$80*E397</f>
        <v>0</v>
      </c>
      <c r="L397" s="201">
        <f ca="1">Resumen!$E$81*F397</f>
        <v>0</v>
      </c>
      <c r="M397" s="201">
        <f ca="1">Resumen!$E$82*G397</f>
        <v>0</v>
      </c>
      <c r="N397" s="201">
        <f>Resumen!$E$83*H397</f>
        <v>1237</v>
      </c>
      <c r="O397" s="201">
        <f t="shared" ca="1" si="5"/>
        <v>2558.1898380403968</v>
      </c>
    </row>
    <row r="398" spans="1:15" s="119" customFormat="1" ht="13.8" customHeight="1">
      <c r="A398" s="162"/>
      <c r="B398" s="200">
        <v>384</v>
      </c>
      <c r="C398" s="201">
        <f ca="1">NORMINV(RAND(),Parametros!$F$7,(Parametros!$G$7-Parametros!$E$7)/3.29)</f>
        <v>1.2211042876985911</v>
      </c>
      <c r="D398" s="201">
        <f ca="1">NORMINV(RAND(),Parametros!$F$8,(Parametros!$G$8-Parametros!$E$8)/3.29)</f>
        <v>1.1541625065278538</v>
      </c>
      <c r="E398" s="201">
        <f ca="1">NORMINV(RAND(),Parametros!$F$9,(Parametros!$G$9-Parametros!$E$9)/3.29)</f>
        <v>0.86813880212764871</v>
      </c>
      <c r="F398" s="201">
        <f ca="1">NORMINV(RAND(),Parametros!$F$10,(Parametros!$G$10-Parametros!$E$10)/3.29)</f>
        <v>1.0059830457785186</v>
      </c>
      <c r="G398" s="201">
        <f ca="1">NORMINV(RAND(),Parametros!$F$11,(Parametros!$G$11-Parametros!$E$11)/3.29)</f>
        <v>1.007227031325562</v>
      </c>
      <c r="H398" s="201">
        <v>1</v>
      </c>
      <c r="I398" s="201">
        <f ca="1">Resumen!$E$78*C398</f>
        <v>321.15042766472948</v>
      </c>
      <c r="J398" s="201">
        <f ca="1">Resumen!$E$79*D398</f>
        <v>0</v>
      </c>
      <c r="K398" s="201">
        <f ca="1">Resumen!$E$80*E398</f>
        <v>0</v>
      </c>
      <c r="L398" s="201">
        <f ca="1">Resumen!$E$81*F398</f>
        <v>0</v>
      </c>
      <c r="M398" s="201">
        <f ca="1">Resumen!$E$82*G398</f>
        <v>0</v>
      </c>
      <c r="N398" s="201">
        <f>Resumen!$E$83*H398</f>
        <v>1237</v>
      </c>
      <c r="O398" s="201">
        <f t="shared" ca="1" si="5"/>
        <v>1558.1504276647295</v>
      </c>
    </row>
    <row r="399" spans="1:15" s="119" customFormat="1" ht="13.8" customHeight="1">
      <c r="A399" s="162"/>
      <c r="B399" s="200">
        <v>385</v>
      </c>
      <c r="C399" s="201">
        <f ca="1">NORMINV(RAND(),Parametros!$F$7,(Parametros!$G$7-Parametros!$E$7)/3.29)</f>
        <v>2.8124905970922178</v>
      </c>
      <c r="D399" s="201">
        <f ca="1">NORMINV(RAND(),Parametros!$F$8,(Parametros!$G$8-Parametros!$E$8)/3.29)</f>
        <v>1.7145180240039009</v>
      </c>
      <c r="E399" s="201">
        <f ca="1">NORMINV(RAND(),Parametros!$F$9,(Parametros!$G$9-Parametros!$E$9)/3.29)</f>
        <v>0.7396297868440187</v>
      </c>
      <c r="F399" s="201">
        <f ca="1">NORMINV(RAND(),Parametros!$F$10,(Parametros!$G$10-Parametros!$E$10)/3.29)</f>
        <v>0.94646134424203154</v>
      </c>
      <c r="G399" s="201">
        <f ca="1">NORMINV(RAND(),Parametros!$F$11,(Parametros!$G$11-Parametros!$E$11)/3.29)</f>
        <v>0.97847849116798358</v>
      </c>
      <c r="H399" s="201">
        <v>1</v>
      </c>
      <c r="I399" s="201">
        <f ca="1">Resumen!$E$78*C399</f>
        <v>739.68502703525326</v>
      </c>
      <c r="J399" s="201">
        <f ca="1">Resumen!$E$79*D399</f>
        <v>0</v>
      </c>
      <c r="K399" s="201">
        <f ca="1">Resumen!$E$80*E399</f>
        <v>0</v>
      </c>
      <c r="L399" s="201">
        <f ca="1">Resumen!$E$81*F399</f>
        <v>0</v>
      </c>
      <c r="M399" s="201">
        <f ca="1">Resumen!$E$82*G399</f>
        <v>0</v>
      </c>
      <c r="N399" s="201">
        <f>Resumen!$E$83*H399</f>
        <v>1237</v>
      </c>
      <c r="O399" s="201">
        <f t="shared" ref="O399:O462" ca="1" si="6">SUM(I399:N399)</f>
        <v>1976.6850270352534</v>
      </c>
    </row>
    <row r="400" spans="1:15" s="119" customFormat="1" ht="13.8" customHeight="1">
      <c r="A400" s="162"/>
      <c r="B400" s="200">
        <v>386</v>
      </c>
      <c r="C400" s="201">
        <f ca="1">NORMINV(RAND(),Parametros!$F$7,(Parametros!$G$7-Parametros!$E$7)/3.29)</f>
        <v>1.3096288359140855</v>
      </c>
      <c r="D400" s="201">
        <f ca="1">NORMINV(RAND(),Parametros!$F$8,(Parametros!$G$8-Parametros!$E$8)/3.29)</f>
        <v>1.2489399670000978</v>
      </c>
      <c r="E400" s="201">
        <f ca="1">NORMINV(RAND(),Parametros!$F$9,(Parametros!$G$9-Parametros!$E$9)/3.29)</f>
        <v>0.96817729873584524</v>
      </c>
      <c r="F400" s="201">
        <f ca="1">NORMINV(RAND(),Parametros!$F$10,(Parametros!$G$10-Parametros!$E$10)/3.29)</f>
        <v>1.0346909480951556</v>
      </c>
      <c r="G400" s="201">
        <f ca="1">NORMINV(RAND(),Parametros!$F$11,(Parametros!$G$11-Parametros!$E$11)/3.29)</f>
        <v>0.96856181537590369</v>
      </c>
      <c r="H400" s="201">
        <v>1</v>
      </c>
      <c r="I400" s="201">
        <f ca="1">Resumen!$E$78*C400</f>
        <v>344.4323838454045</v>
      </c>
      <c r="J400" s="201">
        <f ca="1">Resumen!$E$79*D400</f>
        <v>0</v>
      </c>
      <c r="K400" s="201">
        <f ca="1">Resumen!$E$80*E400</f>
        <v>0</v>
      </c>
      <c r="L400" s="201">
        <f ca="1">Resumen!$E$81*F400</f>
        <v>0</v>
      </c>
      <c r="M400" s="201">
        <f ca="1">Resumen!$E$82*G400</f>
        <v>0</v>
      </c>
      <c r="N400" s="201">
        <f>Resumen!$E$83*H400</f>
        <v>1237</v>
      </c>
      <c r="O400" s="201">
        <f t="shared" ca="1" si="6"/>
        <v>1581.4323838454045</v>
      </c>
    </row>
    <row r="401" spans="1:15" s="119" customFormat="1" ht="13.8" customHeight="1">
      <c r="A401" s="162"/>
      <c r="B401" s="200">
        <v>387</v>
      </c>
      <c r="C401" s="201">
        <f ca="1">NORMINV(RAND(),Parametros!$F$7,(Parametros!$G$7-Parametros!$E$7)/3.29)</f>
        <v>1.2305461600137653</v>
      </c>
      <c r="D401" s="201">
        <f ca="1">NORMINV(RAND(),Parametros!$F$8,(Parametros!$G$8-Parametros!$E$8)/3.29)</f>
        <v>1.4393493887150419</v>
      </c>
      <c r="E401" s="201">
        <f ca="1">NORMINV(RAND(),Parametros!$F$9,(Parametros!$G$9-Parametros!$E$9)/3.29)</f>
        <v>1.1136794954910121</v>
      </c>
      <c r="F401" s="201">
        <f ca="1">NORMINV(RAND(),Parametros!$F$10,(Parametros!$G$10-Parametros!$E$10)/3.29)</f>
        <v>1.0038656542560382</v>
      </c>
      <c r="G401" s="201">
        <f ca="1">NORMINV(RAND(),Parametros!$F$11,(Parametros!$G$11-Parametros!$E$11)/3.29)</f>
        <v>0.98406762243618462</v>
      </c>
      <c r="H401" s="201">
        <v>1</v>
      </c>
      <c r="I401" s="201">
        <f ca="1">Resumen!$E$78*C401</f>
        <v>323.63364008362026</v>
      </c>
      <c r="J401" s="201">
        <f ca="1">Resumen!$E$79*D401</f>
        <v>0</v>
      </c>
      <c r="K401" s="201">
        <f ca="1">Resumen!$E$80*E401</f>
        <v>0</v>
      </c>
      <c r="L401" s="201">
        <f ca="1">Resumen!$E$81*F401</f>
        <v>0</v>
      </c>
      <c r="M401" s="201">
        <f ca="1">Resumen!$E$82*G401</f>
        <v>0</v>
      </c>
      <c r="N401" s="201">
        <f>Resumen!$E$83*H401</f>
        <v>1237</v>
      </c>
      <c r="O401" s="201">
        <f t="shared" ca="1" si="6"/>
        <v>1560.6336400836203</v>
      </c>
    </row>
    <row r="402" spans="1:15" s="119" customFormat="1" ht="13.8" customHeight="1">
      <c r="A402" s="162"/>
      <c r="B402" s="200">
        <v>388</v>
      </c>
      <c r="C402" s="201">
        <f ca="1">NORMINV(RAND(),Parametros!$F$7,(Parametros!$G$7-Parametros!$E$7)/3.29)</f>
        <v>0.60366274030412659</v>
      </c>
      <c r="D402" s="201">
        <f ca="1">NORMINV(RAND(),Parametros!$F$8,(Parametros!$G$8-Parametros!$E$8)/3.29)</f>
        <v>0.44423738869582174</v>
      </c>
      <c r="E402" s="201">
        <f ca="1">NORMINV(RAND(),Parametros!$F$9,(Parametros!$G$9-Parametros!$E$9)/3.29)</f>
        <v>1.0996229714276551</v>
      </c>
      <c r="F402" s="201">
        <f ca="1">NORMINV(RAND(),Parametros!$F$10,(Parametros!$G$10-Parametros!$E$10)/3.29)</f>
        <v>0.90672451005185861</v>
      </c>
      <c r="G402" s="201">
        <f ca="1">NORMINV(RAND(),Parametros!$F$11,(Parametros!$G$11-Parametros!$E$11)/3.29)</f>
        <v>0.99441908472247831</v>
      </c>
      <c r="H402" s="201">
        <v>1</v>
      </c>
      <c r="I402" s="201">
        <f ca="1">Resumen!$E$78*C402</f>
        <v>158.76330069998528</v>
      </c>
      <c r="J402" s="201">
        <f ca="1">Resumen!$E$79*D402</f>
        <v>0</v>
      </c>
      <c r="K402" s="201">
        <f ca="1">Resumen!$E$80*E402</f>
        <v>0</v>
      </c>
      <c r="L402" s="201">
        <f ca="1">Resumen!$E$81*F402</f>
        <v>0</v>
      </c>
      <c r="M402" s="201">
        <f ca="1">Resumen!$E$82*G402</f>
        <v>0</v>
      </c>
      <c r="N402" s="201">
        <f>Resumen!$E$83*H402</f>
        <v>1237</v>
      </c>
      <c r="O402" s="201">
        <f t="shared" ca="1" si="6"/>
        <v>1395.7633006999854</v>
      </c>
    </row>
    <row r="403" spans="1:15" s="119" customFormat="1" ht="13.8" customHeight="1">
      <c r="A403" s="162"/>
      <c r="B403" s="200">
        <v>389</v>
      </c>
      <c r="C403" s="201">
        <f ca="1">NORMINV(RAND(),Parametros!$F$7,(Parametros!$G$7-Parametros!$E$7)/3.29)</f>
        <v>2.0138199926775746</v>
      </c>
      <c r="D403" s="201">
        <f ca="1">NORMINV(RAND(),Parametros!$F$8,(Parametros!$G$8-Parametros!$E$8)/3.29)</f>
        <v>0.90491122686906778</v>
      </c>
      <c r="E403" s="201">
        <f ca="1">NORMINV(RAND(),Parametros!$F$9,(Parametros!$G$9-Parametros!$E$9)/3.29)</f>
        <v>1.4356369219420138</v>
      </c>
      <c r="F403" s="201">
        <f ca="1">NORMINV(RAND(),Parametros!$F$10,(Parametros!$G$10-Parametros!$E$10)/3.29)</f>
        <v>0.87677408035333915</v>
      </c>
      <c r="G403" s="201">
        <f ca="1">NORMINV(RAND(),Parametros!$F$11,(Parametros!$G$11-Parametros!$E$11)/3.29)</f>
        <v>0.99481582463412543</v>
      </c>
      <c r="H403" s="201">
        <v>1</v>
      </c>
      <c r="I403" s="201">
        <f ca="1">Resumen!$E$78*C403</f>
        <v>529.63465807420209</v>
      </c>
      <c r="J403" s="201">
        <f ca="1">Resumen!$E$79*D403</f>
        <v>0</v>
      </c>
      <c r="K403" s="201">
        <f ca="1">Resumen!$E$80*E403</f>
        <v>0</v>
      </c>
      <c r="L403" s="201">
        <f ca="1">Resumen!$E$81*F403</f>
        <v>0</v>
      </c>
      <c r="M403" s="201">
        <f ca="1">Resumen!$E$82*G403</f>
        <v>0</v>
      </c>
      <c r="N403" s="201">
        <f>Resumen!$E$83*H403</f>
        <v>1237</v>
      </c>
      <c r="O403" s="201">
        <f t="shared" ca="1" si="6"/>
        <v>1766.634658074202</v>
      </c>
    </row>
    <row r="404" spans="1:15" s="119" customFormat="1" ht="13.8" customHeight="1">
      <c r="A404" s="162"/>
      <c r="B404" s="200">
        <v>390</v>
      </c>
      <c r="C404" s="201">
        <f ca="1">NORMINV(RAND(),Parametros!$F$7,(Parametros!$G$7-Parametros!$E$7)/3.29)</f>
        <v>3.3941538569010365</v>
      </c>
      <c r="D404" s="201">
        <f ca="1">NORMINV(RAND(),Parametros!$F$8,(Parametros!$G$8-Parametros!$E$8)/3.29)</f>
        <v>1.5653670716861239</v>
      </c>
      <c r="E404" s="201">
        <f ca="1">NORMINV(RAND(),Parametros!$F$9,(Parametros!$G$9-Parametros!$E$9)/3.29)</f>
        <v>1.2065922033003242</v>
      </c>
      <c r="F404" s="201">
        <f ca="1">NORMINV(RAND(),Parametros!$F$10,(Parametros!$G$10-Parametros!$E$10)/3.29)</f>
        <v>0.99202739828786701</v>
      </c>
      <c r="G404" s="201">
        <f ca="1">NORMINV(RAND(),Parametros!$F$11,(Parametros!$G$11-Parametros!$E$11)/3.29)</f>
        <v>1.0390371002021086</v>
      </c>
      <c r="H404" s="201">
        <v>1</v>
      </c>
      <c r="I404" s="201">
        <f ca="1">Resumen!$E$78*C404</f>
        <v>892.66246436497261</v>
      </c>
      <c r="J404" s="201">
        <f ca="1">Resumen!$E$79*D404</f>
        <v>0</v>
      </c>
      <c r="K404" s="201">
        <f ca="1">Resumen!$E$80*E404</f>
        <v>0</v>
      </c>
      <c r="L404" s="201">
        <f ca="1">Resumen!$E$81*F404</f>
        <v>0</v>
      </c>
      <c r="M404" s="201">
        <f ca="1">Resumen!$E$82*G404</f>
        <v>0</v>
      </c>
      <c r="N404" s="201">
        <f>Resumen!$E$83*H404</f>
        <v>1237</v>
      </c>
      <c r="O404" s="201">
        <f t="shared" ca="1" si="6"/>
        <v>2129.6624643649725</v>
      </c>
    </row>
    <row r="405" spans="1:15" s="119" customFormat="1" ht="13.8" customHeight="1">
      <c r="A405" s="162"/>
      <c r="B405" s="200">
        <v>391</v>
      </c>
      <c r="C405" s="201">
        <f ca="1">NORMINV(RAND(),Parametros!$F$7,(Parametros!$G$7-Parametros!$E$7)/3.29)</f>
        <v>-0.24595478665126613</v>
      </c>
      <c r="D405" s="201">
        <f ca="1">NORMINV(RAND(),Parametros!$F$8,(Parametros!$G$8-Parametros!$E$8)/3.29)</f>
        <v>1.2242644176217889</v>
      </c>
      <c r="E405" s="201">
        <f ca="1">NORMINV(RAND(),Parametros!$F$9,(Parametros!$G$9-Parametros!$E$9)/3.29)</f>
        <v>1.1242705021809258</v>
      </c>
      <c r="F405" s="201">
        <f ca="1">NORMINV(RAND(),Parametros!$F$10,(Parametros!$G$10-Parametros!$E$10)/3.29)</f>
        <v>1.0998535191662466</v>
      </c>
      <c r="G405" s="201">
        <f ca="1">NORMINV(RAND(),Parametros!$F$11,(Parametros!$G$11-Parametros!$E$11)/3.29)</f>
        <v>1.0110396288786121</v>
      </c>
      <c r="H405" s="201">
        <v>1</v>
      </c>
      <c r="I405" s="201">
        <f ca="1">Resumen!$E$78*C405</f>
        <v>-64.686108889282991</v>
      </c>
      <c r="J405" s="201">
        <f ca="1">Resumen!$E$79*D405</f>
        <v>0</v>
      </c>
      <c r="K405" s="201">
        <f ca="1">Resumen!$E$80*E405</f>
        <v>0</v>
      </c>
      <c r="L405" s="201">
        <f ca="1">Resumen!$E$81*F405</f>
        <v>0</v>
      </c>
      <c r="M405" s="201">
        <f ca="1">Resumen!$E$82*G405</f>
        <v>0</v>
      </c>
      <c r="N405" s="201">
        <f>Resumen!$E$83*H405</f>
        <v>1237</v>
      </c>
      <c r="O405" s="201">
        <f t="shared" ca="1" si="6"/>
        <v>1172.3138911107171</v>
      </c>
    </row>
    <row r="406" spans="1:15" s="119" customFormat="1" ht="13.8" customHeight="1">
      <c r="A406" s="162"/>
      <c r="B406" s="200">
        <v>392</v>
      </c>
      <c r="C406" s="201">
        <f ca="1">NORMINV(RAND(),Parametros!$F$7,(Parametros!$G$7-Parametros!$E$7)/3.29)</f>
        <v>2.8282541303218611</v>
      </c>
      <c r="D406" s="201">
        <f ca="1">NORMINV(RAND(),Parametros!$F$8,(Parametros!$G$8-Parametros!$E$8)/3.29)</f>
        <v>2.0018726067787447</v>
      </c>
      <c r="E406" s="201">
        <f ca="1">NORMINV(RAND(),Parametros!$F$9,(Parametros!$G$9-Parametros!$E$9)/3.29)</f>
        <v>1.0688245230511026</v>
      </c>
      <c r="F406" s="201">
        <f ca="1">NORMINV(RAND(),Parametros!$F$10,(Parametros!$G$10-Parametros!$E$10)/3.29)</f>
        <v>1.1976529843107562</v>
      </c>
      <c r="G406" s="201">
        <f ca="1">NORMINV(RAND(),Parametros!$F$11,(Parametros!$G$11-Parametros!$E$11)/3.29)</f>
        <v>1.0215830412489144</v>
      </c>
      <c r="H406" s="201">
        <v>1</v>
      </c>
      <c r="I406" s="201">
        <f ca="1">Resumen!$E$78*C406</f>
        <v>743.83083627464953</v>
      </c>
      <c r="J406" s="201">
        <f ca="1">Resumen!$E$79*D406</f>
        <v>0</v>
      </c>
      <c r="K406" s="201">
        <f ca="1">Resumen!$E$80*E406</f>
        <v>0</v>
      </c>
      <c r="L406" s="201">
        <f ca="1">Resumen!$E$81*F406</f>
        <v>0</v>
      </c>
      <c r="M406" s="201">
        <f ca="1">Resumen!$E$82*G406</f>
        <v>0</v>
      </c>
      <c r="N406" s="201">
        <f>Resumen!$E$83*H406</f>
        <v>1237</v>
      </c>
      <c r="O406" s="201">
        <f t="shared" ca="1" si="6"/>
        <v>1980.8308362746495</v>
      </c>
    </row>
    <row r="407" spans="1:15" s="119" customFormat="1" ht="13.8" customHeight="1">
      <c r="A407" s="162"/>
      <c r="B407" s="200">
        <v>393</v>
      </c>
      <c r="C407" s="201">
        <f ca="1">NORMINV(RAND(),Parametros!$F$7,(Parametros!$G$7-Parametros!$E$7)/3.29)</f>
        <v>2.3886139516111178</v>
      </c>
      <c r="D407" s="201">
        <f ca="1">NORMINV(RAND(),Parametros!$F$8,(Parametros!$G$8-Parametros!$E$8)/3.29)</f>
        <v>1.6606275222769848</v>
      </c>
      <c r="E407" s="201">
        <f ca="1">NORMINV(RAND(),Parametros!$F$9,(Parametros!$G$9-Parametros!$E$9)/3.29)</f>
        <v>1.0433496971009839</v>
      </c>
      <c r="F407" s="201">
        <f ca="1">NORMINV(RAND(),Parametros!$F$10,(Parametros!$G$10-Parametros!$E$10)/3.29)</f>
        <v>0.99839002144621869</v>
      </c>
      <c r="G407" s="201">
        <f ca="1">NORMINV(RAND(),Parametros!$F$11,(Parametros!$G$11-Parametros!$E$11)/3.29)</f>
        <v>0.96479429085687129</v>
      </c>
      <c r="H407" s="201">
        <v>1</v>
      </c>
      <c r="I407" s="201">
        <f ca="1">Resumen!$E$78*C407</f>
        <v>628.20546927372402</v>
      </c>
      <c r="J407" s="201">
        <f ca="1">Resumen!$E$79*D407</f>
        <v>0</v>
      </c>
      <c r="K407" s="201">
        <f ca="1">Resumen!$E$80*E407</f>
        <v>0</v>
      </c>
      <c r="L407" s="201">
        <f ca="1">Resumen!$E$81*F407</f>
        <v>0</v>
      </c>
      <c r="M407" s="201">
        <f ca="1">Resumen!$E$82*G407</f>
        <v>0</v>
      </c>
      <c r="N407" s="201">
        <f>Resumen!$E$83*H407</f>
        <v>1237</v>
      </c>
      <c r="O407" s="201">
        <f t="shared" ca="1" si="6"/>
        <v>1865.205469273724</v>
      </c>
    </row>
    <row r="408" spans="1:15" s="119" customFormat="1" ht="13.8" customHeight="1">
      <c r="A408" s="162"/>
      <c r="B408" s="200">
        <v>394</v>
      </c>
      <c r="C408" s="201">
        <f ca="1">NORMINV(RAND(),Parametros!$F$7,(Parametros!$G$7-Parametros!$E$7)/3.29)</f>
        <v>2.891341549421834</v>
      </c>
      <c r="D408" s="201">
        <f ca="1">NORMINV(RAND(),Parametros!$F$8,(Parametros!$G$8-Parametros!$E$8)/3.29)</f>
        <v>0.51141073525653158</v>
      </c>
      <c r="E408" s="201">
        <f ca="1">NORMINV(RAND(),Parametros!$F$9,(Parametros!$G$9-Parametros!$E$9)/3.29)</f>
        <v>1.3612187357487109</v>
      </c>
      <c r="F408" s="201">
        <f ca="1">NORMINV(RAND(),Parametros!$F$10,(Parametros!$G$10-Parametros!$E$10)/3.29)</f>
        <v>1.0931883139945007</v>
      </c>
      <c r="G408" s="201">
        <f ca="1">NORMINV(RAND(),Parametros!$F$11,(Parametros!$G$11-Parametros!$E$11)/3.29)</f>
        <v>1.0037727724867918</v>
      </c>
      <c r="H408" s="201">
        <v>1</v>
      </c>
      <c r="I408" s="201">
        <f ca="1">Resumen!$E$78*C408</f>
        <v>760.42282749794231</v>
      </c>
      <c r="J408" s="201">
        <f ca="1">Resumen!$E$79*D408</f>
        <v>0</v>
      </c>
      <c r="K408" s="201">
        <f ca="1">Resumen!$E$80*E408</f>
        <v>0</v>
      </c>
      <c r="L408" s="201">
        <f ca="1">Resumen!$E$81*F408</f>
        <v>0</v>
      </c>
      <c r="M408" s="201">
        <f ca="1">Resumen!$E$82*G408</f>
        <v>0</v>
      </c>
      <c r="N408" s="201">
        <f>Resumen!$E$83*H408</f>
        <v>1237</v>
      </c>
      <c r="O408" s="201">
        <f t="shared" ca="1" si="6"/>
        <v>1997.4228274979423</v>
      </c>
    </row>
    <row r="409" spans="1:15" s="119" customFormat="1" ht="13.8" customHeight="1">
      <c r="A409" s="162"/>
      <c r="B409" s="200">
        <v>395</v>
      </c>
      <c r="C409" s="201">
        <f ca="1">NORMINV(RAND(),Parametros!$F$7,(Parametros!$G$7-Parametros!$E$7)/3.29)</f>
        <v>2.4989727095090042</v>
      </c>
      <c r="D409" s="201">
        <f ca="1">NORMINV(RAND(),Parametros!$F$8,(Parametros!$G$8-Parametros!$E$8)/3.29)</f>
        <v>1.7402780884429947</v>
      </c>
      <c r="E409" s="201">
        <f ca="1">NORMINV(RAND(),Parametros!$F$9,(Parametros!$G$9-Parametros!$E$9)/3.29)</f>
        <v>1.5744172372574592</v>
      </c>
      <c r="F409" s="201">
        <f ca="1">NORMINV(RAND(),Parametros!$F$10,(Parametros!$G$10-Parametros!$E$10)/3.29)</f>
        <v>0.87932495578448755</v>
      </c>
      <c r="G409" s="201">
        <f ca="1">NORMINV(RAND(),Parametros!$F$11,(Parametros!$G$11-Parametros!$E$11)/3.29)</f>
        <v>0.97166224120582922</v>
      </c>
      <c r="H409" s="201">
        <v>1</v>
      </c>
      <c r="I409" s="201">
        <f ca="1">Resumen!$E$78*C409</f>
        <v>657.22982260086815</v>
      </c>
      <c r="J409" s="201">
        <f ca="1">Resumen!$E$79*D409</f>
        <v>0</v>
      </c>
      <c r="K409" s="201">
        <f ca="1">Resumen!$E$80*E409</f>
        <v>0</v>
      </c>
      <c r="L409" s="201">
        <f ca="1">Resumen!$E$81*F409</f>
        <v>0</v>
      </c>
      <c r="M409" s="201">
        <f ca="1">Resumen!$E$82*G409</f>
        <v>0</v>
      </c>
      <c r="N409" s="201">
        <f>Resumen!$E$83*H409</f>
        <v>1237</v>
      </c>
      <c r="O409" s="201">
        <f t="shared" ca="1" si="6"/>
        <v>1894.2298226008681</v>
      </c>
    </row>
    <row r="410" spans="1:15" s="119" customFormat="1" ht="13.8" customHeight="1">
      <c r="A410" s="162"/>
      <c r="B410" s="200">
        <v>396</v>
      </c>
      <c r="C410" s="201">
        <f ca="1">NORMINV(RAND(),Parametros!$F$7,(Parametros!$G$7-Parametros!$E$7)/3.29)</f>
        <v>3.627696796450369</v>
      </c>
      <c r="D410" s="201">
        <f ca="1">NORMINV(RAND(),Parametros!$F$8,(Parametros!$G$8-Parametros!$E$8)/3.29)</f>
        <v>1.2590969426585963</v>
      </c>
      <c r="E410" s="201">
        <f ca="1">NORMINV(RAND(),Parametros!$F$9,(Parametros!$G$9-Parametros!$E$9)/3.29)</f>
        <v>0.66856453352677314</v>
      </c>
      <c r="F410" s="201">
        <f ca="1">NORMINV(RAND(),Parametros!$F$10,(Parametros!$G$10-Parametros!$E$10)/3.29)</f>
        <v>0.9199866465519535</v>
      </c>
      <c r="G410" s="201">
        <f ca="1">NORMINV(RAND(),Parametros!$F$11,(Parametros!$G$11-Parametros!$E$11)/3.29)</f>
        <v>1.0414054249218176</v>
      </c>
      <c r="H410" s="201">
        <v>1</v>
      </c>
      <c r="I410" s="201">
        <f ca="1">Resumen!$E$78*C410</f>
        <v>954.08425746644707</v>
      </c>
      <c r="J410" s="201">
        <f ca="1">Resumen!$E$79*D410</f>
        <v>0</v>
      </c>
      <c r="K410" s="201">
        <f ca="1">Resumen!$E$80*E410</f>
        <v>0</v>
      </c>
      <c r="L410" s="201">
        <f ca="1">Resumen!$E$81*F410</f>
        <v>0</v>
      </c>
      <c r="M410" s="201">
        <f ca="1">Resumen!$E$82*G410</f>
        <v>0</v>
      </c>
      <c r="N410" s="201">
        <f>Resumen!$E$83*H410</f>
        <v>1237</v>
      </c>
      <c r="O410" s="201">
        <f t="shared" ca="1" si="6"/>
        <v>2191.0842574664471</v>
      </c>
    </row>
    <row r="411" spans="1:15" s="119" customFormat="1" ht="13.8" customHeight="1">
      <c r="A411" s="162"/>
      <c r="B411" s="200">
        <v>397</v>
      </c>
      <c r="C411" s="201">
        <f ca="1">NORMINV(RAND(),Parametros!$F$7,(Parametros!$G$7-Parametros!$E$7)/3.29)</f>
        <v>-8.6832229144934381E-2</v>
      </c>
      <c r="D411" s="201">
        <f ca="1">NORMINV(RAND(),Parametros!$F$8,(Parametros!$G$8-Parametros!$E$8)/3.29)</f>
        <v>0.66287085347154173</v>
      </c>
      <c r="E411" s="201">
        <f ca="1">NORMINV(RAND(),Parametros!$F$9,(Parametros!$G$9-Parametros!$E$9)/3.29)</f>
        <v>0.80857409000480462</v>
      </c>
      <c r="F411" s="201">
        <f ca="1">NORMINV(RAND(),Parametros!$F$10,(Parametros!$G$10-Parametros!$E$10)/3.29)</f>
        <v>1.1221161823240036</v>
      </c>
      <c r="G411" s="201">
        <f ca="1">NORMINV(RAND(),Parametros!$F$11,(Parametros!$G$11-Parametros!$E$11)/3.29)</f>
        <v>0.98843212265250546</v>
      </c>
      <c r="H411" s="201">
        <v>1</v>
      </c>
      <c r="I411" s="201">
        <f ca="1">Resumen!$E$78*C411</f>
        <v>-22.836876265117741</v>
      </c>
      <c r="J411" s="201">
        <f ca="1">Resumen!$E$79*D411</f>
        <v>0</v>
      </c>
      <c r="K411" s="201">
        <f ca="1">Resumen!$E$80*E411</f>
        <v>0</v>
      </c>
      <c r="L411" s="201">
        <f ca="1">Resumen!$E$81*F411</f>
        <v>0</v>
      </c>
      <c r="M411" s="201">
        <f ca="1">Resumen!$E$82*G411</f>
        <v>0</v>
      </c>
      <c r="N411" s="201">
        <f>Resumen!$E$83*H411</f>
        <v>1237</v>
      </c>
      <c r="O411" s="201">
        <f t="shared" ca="1" si="6"/>
        <v>1214.1631237348822</v>
      </c>
    </row>
    <row r="412" spans="1:15" s="119" customFormat="1" ht="13.8" customHeight="1">
      <c r="A412" s="162"/>
      <c r="B412" s="200">
        <v>398</v>
      </c>
      <c r="C412" s="201">
        <f ca="1">NORMINV(RAND(),Parametros!$F$7,(Parametros!$G$7-Parametros!$E$7)/3.29)</f>
        <v>0.69450111226473465</v>
      </c>
      <c r="D412" s="201">
        <f ca="1">NORMINV(RAND(),Parametros!$F$8,(Parametros!$G$8-Parametros!$E$8)/3.29)</f>
        <v>1.3741406766365269</v>
      </c>
      <c r="E412" s="201">
        <f ca="1">NORMINV(RAND(),Parametros!$F$9,(Parametros!$G$9-Parametros!$E$9)/3.29)</f>
        <v>1.2023874332683409</v>
      </c>
      <c r="F412" s="201">
        <f ca="1">NORMINV(RAND(),Parametros!$F$10,(Parametros!$G$10-Parametros!$E$10)/3.29)</f>
        <v>1.2401071356017326</v>
      </c>
      <c r="G412" s="201">
        <f ca="1">NORMINV(RAND(),Parametros!$F$11,(Parametros!$G$11-Parametros!$E$11)/3.29)</f>
        <v>1.0422856555152682</v>
      </c>
      <c r="H412" s="201">
        <v>1</v>
      </c>
      <c r="I412" s="201">
        <f ca="1">Resumen!$E$78*C412</f>
        <v>182.65379252562522</v>
      </c>
      <c r="J412" s="201">
        <f ca="1">Resumen!$E$79*D412</f>
        <v>0</v>
      </c>
      <c r="K412" s="201">
        <f ca="1">Resumen!$E$80*E412</f>
        <v>0</v>
      </c>
      <c r="L412" s="201">
        <f ca="1">Resumen!$E$81*F412</f>
        <v>0</v>
      </c>
      <c r="M412" s="201">
        <f ca="1">Resumen!$E$82*G412</f>
        <v>0</v>
      </c>
      <c r="N412" s="201">
        <f>Resumen!$E$83*H412</f>
        <v>1237</v>
      </c>
      <c r="O412" s="201">
        <f t="shared" ca="1" si="6"/>
        <v>1419.6537925256252</v>
      </c>
    </row>
    <row r="413" spans="1:15" s="119" customFormat="1" ht="13.8" customHeight="1">
      <c r="A413" s="162"/>
      <c r="B413" s="200">
        <v>399</v>
      </c>
      <c r="C413" s="201">
        <f ca="1">NORMINV(RAND(),Parametros!$F$7,(Parametros!$G$7-Parametros!$E$7)/3.29)</f>
        <v>2.5194734867568598</v>
      </c>
      <c r="D413" s="201">
        <f ca="1">NORMINV(RAND(),Parametros!$F$8,(Parametros!$G$8-Parametros!$E$8)/3.29)</f>
        <v>1.2085972818865656</v>
      </c>
      <c r="E413" s="201">
        <f ca="1">NORMINV(RAND(),Parametros!$F$9,(Parametros!$G$9-Parametros!$E$9)/3.29)</f>
        <v>1.2586044768524647</v>
      </c>
      <c r="F413" s="201">
        <f ca="1">NORMINV(RAND(),Parametros!$F$10,(Parametros!$G$10-Parametros!$E$10)/3.29)</f>
        <v>0.95029744223832679</v>
      </c>
      <c r="G413" s="201">
        <f ca="1">NORMINV(RAND(),Parametros!$F$11,(Parametros!$G$11-Parametros!$E$11)/3.29)</f>
        <v>0.97460346409242571</v>
      </c>
      <c r="H413" s="201">
        <v>1</v>
      </c>
      <c r="I413" s="201">
        <f ca="1">Resumen!$E$78*C413</f>
        <v>662.62152701705418</v>
      </c>
      <c r="J413" s="201">
        <f ca="1">Resumen!$E$79*D413</f>
        <v>0</v>
      </c>
      <c r="K413" s="201">
        <f ca="1">Resumen!$E$80*E413</f>
        <v>0</v>
      </c>
      <c r="L413" s="201">
        <f ca="1">Resumen!$E$81*F413</f>
        <v>0</v>
      </c>
      <c r="M413" s="201">
        <f ca="1">Resumen!$E$82*G413</f>
        <v>0</v>
      </c>
      <c r="N413" s="201">
        <f>Resumen!$E$83*H413</f>
        <v>1237</v>
      </c>
      <c r="O413" s="201">
        <f t="shared" ca="1" si="6"/>
        <v>1899.6215270170542</v>
      </c>
    </row>
    <row r="414" spans="1:15" s="119" customFormat="1" ht="13.8" customHeight="1">
      <c r="A414" s="162"/>
      <c r="B414" s="200">
        <v>400</v>
      </c>
      <c r="C414" s="201">
        <f ca="1">NORMINV(RAND(),Parametros!$F$7,(Parametros!$G$7-Parametros!$E$7)/3.29)</f>
        <v>1.4184984546852242</v>
      </c>
      <c r="D414" s="201">
        <f ca="1">NORMINV(RAND(),Parametros!$F$8,(Parametros!$G$8-Parametros!$E$8)/3.29)</f>
        <v>1.0648336059648902</v>
      </c>
      <c r="E414" s="201">
        <f ca="1">NORMINV(RAND(),Parametros!$F$9,(Parametros!$G$9-Parametros!$E$9)/3.29)</f>
        <v>1.1794717052920547</v>
      </c>
      <c r="F414" s="201">
        <f ca="1">NORMINV(RAND(),Parametros!$F$10,(Parametros!$G$10-Parametros!$E$10)/3.29)</f>
        <v>1.0160513494034373</v>
      </c>
      <c r="G414" s="201">
        <f ca="1">NORMINV(RAND(),Parametros!$F$11,(Parametros!$G$11-Parametros!$E$11)/3.29)</f>
        <v>1.0455314922480599</v>
      </c>
      <c r="H414" s="201">
        <v>1</v>
      </c>
      <c r="I414" s="201">
        <f ca="1">Resumen!$E$78*C414</f>
        <v>373.06509358221393</v>
      </c>
      <c r="J414" s="201">
        <f ca="1">Resumen!$E$79*D414</f>
        <v>0</v>
      </c>
      <c r="K414" s="201">
        <f ca="1">Resumen!$E$80*E414</f>
        <v>0</v>
      </c>
      <c r="L414" s="201">
        <f ca="1">Resumen!$E$81*F414</f>
        <v>0</v>
      </c>
      <c r="M414" s="201">
        <f ca="1">Resumen!$E$82*G414</f>
        <v>0</v>
      </c>
      <c r="N414" s="201">
        <f>Resumen!$E$83*H414</f>
        <v>1237</v>
      </c>
      <c r="O414" s="201">
        <f t="shared" ca="1" si="6"/>
        <v>1610.0650935822139</v>
      </c>
    </row>
    <row r="415" spans="1:15" s="119" customFormat="1" ht="13.8" customHeight="1">
      <c r="A415" s="162"/>
      <c r="B415" s="200">
        <v>401</v>
      </c>
      <c r="C415" s="201">
        <f ca="1">NORMINV(RAND(),Parametros!$F$7,(Parametros!$G$7-Parametros!$E$7)/3.29)</f>
        <v>1.4193017018248093</v>
      </c>
      <c r="D415" s="201">
        <f ca="1">NORMINV(RAND(),Parametros!$F$8,(Parametros!$G$8-Parametros!$E$8)/3.29)</f>
        <v>1.107039217310855</v>
      </c>
      <c r="E415" s="201">
        <f ca="1">NORMINV(RAND(),Parametros!$F$9,(Parametros!$G$9-Parametros!$E$9)/3.29)</f>
        <v>1.134678465345873</v>
      </c>
      <c r="F415" s="201">
        <f ca="1">NORMINV(RAND(),Parametros!$F$10,(Parametros!$G$10-Parametros!$E$10)/3.29)</f>
        <v>1.1516075517039366</v>
      </c>
      <c r="G415" s="201">
        <f ca="1">NORMINV(RAND(),Parametros!$F$11,(Parametros!$G$11-Parametros!$E$11)/3.29)</f>
        <v>0.9975032329269844</v>
      </c>
      <c r="H415" s="201">
        <v>1</v>
      </c>
      <c r="I415" s="201">
        <f ca="1">Resumen!$E$78*C415</f>
        <v>373.27634757992485</v>
      </c>
      <c r="J415" s="201">
        <f ca="1">Resumen!$E$79*D415</f>
        <v>0</v>
      </c>
      <c r="K415" s="201">
        <f ca="1">Resumen!$E$80*E415</f>
        <v>0</v>
      </c>
      <c r="L415" s="201">
        <f ca="1">Resumen!$E$81*F415</f>
        <v>0</v>
      </c>
      <c r="M415" s="201">
        <f ca="1">Resumen!$E$82*G415</f>
        <v>0</v>
      </c>
      <c r="N415" s="201">
        <f>Resumen!$E$83*H415</f>
        <v>1237</v>
      </c>
      <c r="O415" s="201">
        <f t="shared" ca="1" si="6"/>
        <v>1610.2763475799247</v>
      </c>
    </row>
    <row r="416" spans="1:15" s="119" customFormat="1" ht="13.8" customHeight="1">
      <c r="A416" s="162"/>
      <c r="B416" s="200">
        <v>402</v>
      </c>
      <c r="C416" s="201">
        <f ca="1">NORMINV(RAND(),Parametros!$F$7,(Parametros!$G$7-Parametros!$E$7)/3.29)</f>
        <v>1.0756124048619631</v>
      </c>
      <c r="D416" s="201">
        <f ca="1">NORMINV(RAND(),Parametros!$F$8,(Parametros!$G$8-Parametros!$E$8)/3.29)</f>
        <v>1.0584037360319234</v>
      </c>
      <c r="E416" s="201">
        <f ca="1">NORMINV(RAND(),Parametros!$F$9,(Parametros!$G$9-Parametros!$E$9)/3.29)</f>
        <v>1.6694730158736029</v>
      </c>
      <c r="F416" s="201">
        <f ca="1">NORMINV(RAND(),Parametros!$F$10,(Parametros!$G$10-Parametros!$E$10)/3.29)</f>
        <v>1.0564698608581842</v>
      </c>
      <c r="G416" s="201">
        <f ca="1">NORMINV(RAND(),Parametros!$F$11,(Parametros!$G$11-Parametros!$E$11)/3.29)</f>
        <v>0.9906438402622918</v>
      </c>
      <c r="H416" s="201">
        <v>1</v>
      </c>
      <c r="I416" s="201">
        <f ca="1">Resumen!$E$78*C416</f>
        <v>282.88606247869632</v>
      </c>
      <c r="J416" s="201">
        <f ca="1">Resumen!$E$79*D416</f>
        <v>0</v>
      </c>
      <c r="K416" s="201">
        <f ca="1">Resumen!$E$80*E416</f>
        <v>0</v>
      </c>
      <c r="L416" s="201">
        <f ca="1">Resumen!$E$81*F416</f>
        <v>0</v>
      </c>
      <c r="M416" s="201">
        <f ca="1">Resumen!$E$82*G416</f>
        <v>0</v>
      </c>
      <c r="N416" s="201">
        <f>Resumen!$E$83*H416</f>
        <v>1237</v>
      </c>
      <c r="O416" s="201">
        <f t="shared" ca="1" si="6"/>
        <v>1519.8860624786962</v>
      </c>
    </row>
    <row r="417" spans="1:15" s="119" customFormat="1" ht="13.8" customHeight="1">
      <c r="A417" s="162"/>
      <c r="B417" s="200">
        <v>403</v>
      </c>
      <c r="C417" s="201">
        <f ca="1">NORMINV(RAND(),Parametros!$F$7,(Parametros!$G$7-Parametros!$E$7)/3.29)</f>
        <v>1.9877544842608375</v>
      </c>
      <c r="D417" s="201">
        <f ca="1">NORMINV(RAND(),Parametros!$F$8,(Parametros!$G$8-Parametros!$E$8)/3.29)</f>
        <v>0.34472573381752603</v>
      </c>
      <c r="E417" s="201">
        <f ca="1">NORMINV(RAND(),Parametros!$F$9,(Parametros!$G$9-Parametros!$E$9)/3.29)</f>
        <v>0.67293085204634373</v>
      </c>
      <c r="F417" s="201">
        <f ca="1">NORMINV(RAND(),Parametros!$F$10,(Parametros!$G$10-Parametros!$E$10)/3.29)</f>
        <v>1.0346491843088621</v>
      </c>
      <c r="G417" s="201">
        <f ca="1">NORMINV(RAND(),Parametros!$F$11,(Parametros!$G$11-Parametros!$E$11)/3.29)</f>
        <v>1.0103656872930211</v>
      </c>
      <c r="H417" s="201">
        <v>1</v>
      </c>
      <c r="I417" s="201">
        <f ca="1">Resumen!$E$78*C417</f>
        <v>522.77942936060026</v>
      </c>
      <c r="J417" s="201">
        <f ca="1">Resumen!$E$79*D417</f>
        <v>0</v>
      </c>
      <c r="K417" s="201">
        <f ca="1">Resumen!$E$80*E417</f>
        <v>0</v>
      </c>
      <c r="L417" s="201">
        <f ca="1">Resumen!$E$81*F417</f>
        <v>0</v>
      </c>
      <c r="M417" s="201">
        <f ca="1">Resumen!$E$82*G417</f>
        <v>0</v>
      </c>
      <c r="N417" s="201">
        <f>Resumen!$E$83*H417</f>
        <v>1237</v>
      </c>
      <c r="O417" s="201">
        <f t="shared" ca="1" si="6"/>
        <v>1759.7794293606003</v>
      </c>
    </row>
    <row r="418" spans="1:15" s="119" customFormat="1" ht="13.8" customHeight="1">
      <c r="A418" s="162"/>
      <c r="B418" s="200">
        <v>404</v>
      </c>
      <c r="C418" s="201">
        <f ca="1">NORMINV(RAND(),Parametros!$F$7,(Parametros!$G$7-Parametros!$E$7)/3.29)</f>
        <v>2.1313441174260954</v>
      </c>
      <c r="D418" s="201">
        <f ca="1">NORMINV(RAND(),Parametros!$F$8,(Parametros!$G$8-Parametros!$E$8)/3.29)</f>
        <v>1.4766447499602582</v>
      </c>
      <c r="E418" s="201">
        <f ca="1">NORMINV(RAND(),Parametros!$F$9,(Parametros!$G$9-Parametros!$E$9)/3.29)</f>
        <v>1.2170540043982789</v>
      </c>
      <c r="F418" s="201">
        <f ca="1">NORMINV(RAND(),Parametros!$F$10,(Parametros!$G$10-Parametros!$E$10)/3.29)</f>
        <v>0.99298526146425159</v>
      </c>
      <c r="G418" s="201">
        <f ca="1">NORMINV(RAND(),Parametros!$F$11,(Parametros!$G$11-Parametros!$E$11)/3.29)</f>
        <v>1.0268260309964035</v>
      </c>
      <c r="H418" s="201">
        <v>1</v>
      </c>
      <c r="I418" s="201">
        <f ca="1">Resumen!$E$78*C418</f>
        <v>560.54350288306307</v>
      </c>
      <c r="J418" s="201">
        <f ca="1">Resumen!$E$79*D418</f>
        <v>0</v>
      </c>
      <c r="K418" s="201">
        <f ca="1">Resumen!$E$80*E418</f>
        <v>0</v>
      </c>
      <c r="L418" s="201">
        <f ca="1">Resumen!$E$81*F418</f>
        <v>0</v>
      </c>
      <c r="M418" s="201">
        <f ca="1">Resumen!$E$82*G418</f>
        <v>0</v>
      </c>
      <c r="N418" s="201">
        <f>Resumen!$E$83*H418</f>
        <v>1237</v>
      </c>
      <c r="O418" s="201">
        <f t="shared" ca="1" si="6"/>
        <v>1797.543502883063</v>
      </c>
    </row>
    <row r="419" spans="1:15" s="119" customFormat="1" ht="13.8" customHeight="1">
      <c r="A419" s="162"/>
      <c r="B419" s="200">
        <v>405</v>
      </c>
      <c r="C419" s="201">
        <f ca="1">NORMINV(RAND(),Parametros!$F$7,(Parametros!$G$7-Parametros!$E$7)/3.29)</f>
        <v>1.4319633211089051</v>
      </c>
      <c r="D419" s="201">
        <f ca="1">NORMINV(RAND(),Parametros!$F$8,(Parametros!$G$8-Parametros!$E$8)/3.29)</f>
        <v>1.1834892763347074</v>
      </c>
      <c r="E419" s="201">
        <f ca="1">NORMINV(RAND(),Parametros!$F$9,(Parametros!$G$9-Parametros!$E$9)/3.29)</f>
        <v>0.90940975993788675</v>
      </c>
      <c r="F419" s="201">
        <f ca="1">NORMINV(RAND(),Parametros!$F$10,(Parametros!$G$10-Parametros!$E$10)/3.29)</f>
        <v>0.91230728904668812</v>
      </c>
      <c r="G419" s="201">
        <f ca="1">NORMINV(RAND(),Parametros!$F$11,(Parametros!$G$11-Parametros!$E$11)/3.29)</f>
        <v>0.97861016579783422</v>
      </c>
      <c r="H419" s="201">
        <v>1</v>
      </c>
      <c r="I419" s="201">
        <f ca="1">Resumen!$E$78*C419</f>
        <v>376.60635345164206</v>
      </c>
      <c r="J419" s="201">
        <f ca="1">Resumen!$E$79*D419</f>
        <v>0</v>
      </c>
      <c r="K419" s="201">
        <f ca="1">Resumen!$E$80*E419</f>
        <v>0</v>
      </c>
      <c r="L419" s="201">
        <f ca="1">Resumen!$E$81*F419</f>
        <v>0</v>
      </c>
      <c r="M419" s="201">
        <f ca="1">Resumen!$E$82*G419</f>
        <v>0</v>
      </c>
      <c r="N419" s="201">
        <f>Resumen!$E$83*H419</f>
        <v>1237</v>
      </c>
      <c r="O419" s="201">
        <f t="shared" ca="1" si="6"/>
        <v>1613.606353451642</v>
      </c>
    </row>
    <row r="420" spans="1:15" s="119" customFormat="1" ht="13.8" customHeight="1">
      <c r="A420" s="162"/>
      <c r="B420" s="200">
        <v>406</v>
      </c>
      <c r="C420" s="201">
        <f ca="1">NORMINV(RAND(),Parametros!$F$7,(Parametros!$G$7-Parametros!$E$7)/3.29)</f>
        <v>4.6498371441299344</v>
      </c>
      <c r="D420" s="201">
        <f ca="1">NORMINV(RAND(),Parametros!$F$8,(Parametros!$G$8-Parametros!$E$8)/3.29)</f>
        <v>1.5275395551596165</v>
      </c>
      <c r="E420" s="201">
        <f ca="1">NORMINV(RAND(),Parametros!$F$9,(Parametros!$G$9-Parametros!$E$9)/3.29)</f>
        <v>1.3112426934810741</v>
      </c>
      <c r="F420" s="201">
        <f ca="1">NORMINV(RAND(),Parametros!$F$10,(Parametros!$G$10-Parametros!$E$10)/3.29)</f>
        <v>1.0628371117432636</v>
      </c>
      <c r="G420" s="201">
        <f ca="1">NORMINV(RAND(),Parametros!$F$11,(Parametros!$G$11-Parametros!$E$11)/3.29)</f>
        <v>0.99747022166471999</v>
      </c>
      <c r="H420" s="201">
        <v>1</v>
      </c>
      <c r="I420" s="201">
        <f ca="1">Resumen!$E$78*C420</f>
        <v>1222.9071689061727</v>
      </c>
      <c r="J420" s="201">
        <f ca="1">Resumen!$E$79*D420</f>
        <v>0</v>
      </c>
      <c r="K420" s="201">
        <f ca="1">Resumen!$E$80*E420</f>
        <v>0</v>
      </c>
      <c r="L420" s="201">
        <f ca="1">Resumen!$E$81*F420</f>
        <v>0</v>
      </c>
      <c r="M420" s="201">
        <f ca="1">Resumen!$E$82*G420</f>
        <v>0</v>
      </c>
      <c r="N420" s="201">
        <f>Resumen!$E$83*H420</f>
        <v>1237</v>
      </c>
      <c r="O420" s="201">
        <f t="shared" ca="1" si="6"/>
        <v>2459.907168906173</v>
      </c>
    </row>
    <row r="421" spans="1:15" s="119" customFormat="1" ht="13.8" customHeight="1">
      <c r="A421" s="162"/>
      <c r="B421" s="200">
        <v>407</v>
      </c>
      <c r="C421" s="201">
        <f ca="1">NORMINV(RAND(),Parametros!$F$7,(Parametros!$G$7-Parametros!$E$7)/3.29)</f>
        <v>1.3355060420889617</v>
      </c>
      <c r="D421" s="201">
        <f ca="1">NORMINV(RAND(),Parametros!$F$8,(Parametros!$G$8-Parametros!$E$8)/3.29)</f>
        <v>1.9561241000626424</v>
      </c>
      <c r="E421" s="201">
        <f ca="1">NORMINV(RAND(),Parametros!$F$9,(Parametros!$G$9-Parametros!$E$9)/3.29)</f>
        <v>1.611447967375008</v>
      </c>
      <c r="F421" s="201">
        <f ca="1">NORMINV(RAND(),Parametros!$F$10,(Parametros!$G$10-Parametros!$E$10)/3.29)</f>
        <v>1.0129716735754677</v>
      </c>
      <c r="G421" s="201">
        <f ca="1">NORMINV(RAND(),Parametros!$F$11,(Parametros!$G$11-Parametros!$E$11)/3.29)</f>
        <v>1.0465222946045976</v>
      </c>
      <c r="H421" s="201">
        <v>1</v>
      </c>
      <c r="I421" s="201">
        <f ca="1">Resumen!$E$78*C421</f>
        <v>351.23808906939695</v>
      </c>
      <c r="J421" s="201">
        <f ca="1">Resumen!$E$79*D421</f>
        <v>0</v>
      </c>
      <c r="K421" s="201">
        <f ca="1">Resumen!$E$80*E421</f>
        <v>0</v>
      </c>
      <c r="L421" s="201">
        <f ca="1">Resumen!$E$81*F421</f>
        <v>0</v>
      </c>
      <c r="M421" s="201">
        <f ca="1">Resumen!$E$82*G421</f>
        <v>0</v>
      </c>
      <c r="N421" s="201">
        <f>Resumen!$E$83*H421</f>
        <v>1237</v>
      </c>
      <c r="O421" s="201">
        <f t="shared" ca="1" si="6"/>
        <v>1588.2380890693969</v>
      </c>
    </row>
    <row r="422" spans="1:15" s="119" customFormat="1" ht="13.8" customHeight="1">
      <c r="A422" s="162"/>
      <c r="B422" s="200">
        <v>408</v>
      </c>
      <c r="C422" s="201">
        <f ca="1">NORMINV(RAND(),Parametros!$F$7,(Parametros!$G$7-Parametros!$E$7)/3.29)</f>
        <v>1.5831839396678649</v>
      </c>
      <c r="D422" s="201">
        <f ca="1">NORMINV(RAND(),Parametros!$F$8,(Parametros!$G$8-Parametros!$E$8)/3.29)</f>
        <v>1.1933630732856244</v>
      </c>
      <c r="E422" s="201">
        <f ca="1">NORMINV(RAND(),Parametros!$F$9,(Parametros!$G$9-Parametros!$E$9)/3.29)</f>
        <v>1.2924675062845519</v>
      </c>
      <c r="F422" s="201">
        <f ca="1">NORMINV(RAND(),Parametros!$F$10,(Parametros!$G$10-Parametros!$E$10)/3.29)</f>
        <v>1.2462852444655068</v>
      </c>
      <c r="G422" s="201">
        <f ca="1">NORMINV(RAND(),Parametros!$F$11,(Parametros!$G$11-Parametros!$E$11)/3.29)</f>
        <v>0.99143371815276871</v>
      </c>
      <c r="H422" s="201">
        <v>1</v>
      </c>
      <c r="I422" s="201">
        <f ca="1">Resumen!$E$78*C422</f>
        <v>416.37737613264846</v>
      </c>
      <c r="J422" s="201">
        <f ca="1">Resumen!$E$79*D422</f>
        <v>0</v>
      </c>
      <c r="K422" s="201">
        <f ca="1">Resumen!$E$80*E422</f>
        <v>0</v>
      </c>
      <c r="L422" s="201">
        <f ca="1">Resumen!$E$81*F422</f>
        <v>0</v>
      </c>
      <c r="M422" s="201">
        <f ca="1">Resumen!$E$82*G422</f>
        <v>0</v>
      </c>
      <c r="N422" s="201">
        <f>Resumen!$E$83*H422</f>
        <v>1237</v>
      </c>
      <c r="O422" s="201">
        <f t="shared" ca="1" si="6"/>
        <v>1653.3773761326484</v>
      </c>
    </row>
    <row r="423" spans="1:15" s="119" customFormat="1" ht="13.8" customHeight="1">
      <c r="A423" s="162"/>
      <c r="B423" s="200">
        <v>409</v>
      </c>
      <c r="C423" s="201">
        <f ca="1">NORMINV(RAND(),Parametros!$F$7,(Parametros!$G$7-Parametros!$E$7)/3.29)</f>
        <v>1.6115726896575602</v>
      </c>
      <c r="D423" s="201">
        <f ca="1">NORMINV(RAND(),Parametros!$F$8,(Parametros!$G$8-Parametros!$E$8)/3.29)</f>
        <v>2.5920945477514676</v>
      </c>
      <c r="E423" s="201">
        <f ca="1">NORMINV(RAND(),Parametros!$F$9,(Parametros!$G$9-Parametros!$E$9)/3.29)</f>
        <v>1.3655442392925885</v>
      </c>
      <c r="F423" s="201">
        <f ca="1">NORMINV(RAND(),Parametros!$F$10,(Parametros!$G$10-Parametros!$E$10)/3.29)</f>
        <v>1.0356264251136202</v>
      </c>
      <c r="G423" s="201">
        <f ca="1">NORMINV(RAND(),Parametros!$F$11,(Parametros!$G$11-Parametros!$E$11)/3.29)</f>
        <v>1.018658502885553</v>
      </c>
      <c r="H423" s="201">
        <v>1</v>
      </c>
      <c r="I423" s="201">
        <f ca="1">Resumen!$E$78*C423</f>
        <v>423.84361737993834</v>
      </c>
      <c r="J423" s="201">
        <f ca="1">Resumen!$E$79*D423</f>
        <v>0</v>
      </c>
      <c r="K423" s="201">
        <f ca="1">Resumen!$E$80*E423</f>
        <v>0</v>
      </c>
      <c r="L423" s="201">
        <f ca="1">Resumen!$E$81*F423</f>
        <v>0</v>
      </c>
      <c r="M423" s="201">
        <f ca="1">Resumen!$E$82*G423</f>
        <v>0</v>
      </c>
      <c r="N423" s="201">
        <f>Resumen!$E$83*H423</f>
        <v>1237</v>
      </c>
      <c r="O423" s="201">
        <f t="shared" ca="1" si="6"/>
        <v>1660.8436173799382</v>
      </c>
    </row>
    <row r="424" spans="1:15" s="119" customFormat="1" ht="13.8" customHeight="1">
      <c r="A424" s="162"/>
      <c r="B424" s="200">
        <v>410</v>
      </c>
      <c r="C424" s="201">
        <f ca="1">NORMINV(RAND(),Parametros!$F$7,(Parametros!$G$7-Parametros!$E$7)/3.29)</f>
        <v>3.0986150675714268</v>
      </c>
      <c r="D424" s="201">
        <f ca="1">NORMINV(RAND(),Parametros!$F$8,(Parametros!$G$8-Parametros!$E$8)/3.29)</f>
        <v>0.79084134747354085</v>
      </c>
      <c r="E424" s="201">
        <f ca="1">NORMINV(RAND(),Parametros!$F$9,(Parametros!$G$9-Parametros!$E$9)/3.29)</f>
        <v>0.78051656368811129</v>
      </c>
      <c r="F424" s="201">
        <f ca="1">NORMINV(RAND(),Parametros!$F$10,(Parametros!$G$10-Parametros!$E$10)/3.29)</f>
        <v>0.70732733046596219</v>
      </c>
      <c r="G424" s="201">
        <f ca="1">NORMINV(RAND(),Parametros!$F$11,(Parametros!$G$11-Parametros!$E$11)/3.29)</f>
        <v>1.0654923832767282</v>
      </c>
      <c r="H424" s="201">
        <v>1</v>
      </c>
      <c r="I424" s="201">
        <f ca="1">Resumen!$E$78*C424</f>
        <v>814.93576277128523</v>
      </c>
      <c r="J424" s="201">
        <f ca="1">Resumen!$E$79*D424</f>
        <v>0</v>
      </c>
      <c r="K424" s="201">
        <f ca="1">Resumen!$E$80*E424</f>
        <v>0</v>
      </c>
      <c r="L424" s="201">
        <f ca="1">Resumen!$E$81*F424</f>
        <v>0</v>
      </c>
      <c r="M424" s="201">
        <f ca="1">Resumen!$E$82*G424</f>
        <v>0</v>
      </c>
      <c r="N424" s="201">
        <f>Resumen!$E$83*H424</f>
        <v>1237</v>
      </c>
      <c r="O424" s="201">
        <f t="shared" ca="1" si="6"/>
        <v>2051.9357627712852</v>
      </c>
    </row>
    <row r="425" spans="1:15" s="119" customFormat="1" ht="13.8" customHeight="1">
      <c r="A425" s="162"/>
      <c r="B425" s="200">
        <v>411</v>
      </c>
      <c r="C425" s="201">
        <f ca="1">NORMINV(RAND(),Parametros!$F$7,(Parametros!$G$7-Parametros!$E$7)/3.29)</f>
        <v>2.1077600766845475</v>
      </c>
      <c r="D425" s="201">
        <f ca="1">NORMINV(RAND(),Parametros!$F$8,(Parametros!$G$8-Parametros!$E$8)/3.29)</f>
        <v>1.6436612750812247</v>
      </c>
      <c r="E425" s="201">
        <f ca="1">NORMINV(RAND(),Parametros!$F$9,(Parametros!$G$9-Parametros!$E$9)/3.29)</f>
        <v>0.56205144196634915</v>
      </c>
      <c r="F425" s="201">
        <f ca="1">NORMINV(RAND(),Parametros!$F$10,(Parametros!$G$10-Parametros!$E$10)/3.29)</f>
        <v>1.0536687728592673</v>
      </c>
      <c r="G425" s="201">
        <f ca="1">NORMINV(RAND(),Parametros!$F$11,(Parametros!$G$11-Parametros!$E$11)/3.29)</f>
        <v>1.0078001378270101</v>
      </c>
      <c r="H425" s="201">
        <v>1</v>
      </c>
      <c r="I425" s="201">
        <f ca="1">Resumen!$E$78*C425</f>
        <v>554.340900168036</v>
      </c>
      <c r="J425" s="201">
        <f ca="1">Resumen!$E$79*D425</f>
        <v>0</v>
      </c>
      <c r="K425" s="201">
        <f ca="1">Resumen!$E$80*E425</f>
        <v>0</v>
      </c>
      <c r="L425" s="201">
        <f ca="1">Resumen!$E$81*F425</f>
        <v>0</v>
      </c>
      <c r="M425" s="201">
        <f ca="1">Resumen!$E$82*G425</f>
        <v>0</v>
      </c>
      <c r="N425" s="201">
        <f>Resumen!$E$83*H425</f>
        <v>1237</v>
      </c>
      <c r="O425" s="201">
        <f t="shared" ca="1" si="6"/>
        <v>1791.3409001680361</v>
      </c>
    </row>
    <row r="426" spans="1:15" s="119" customFormat="1" ht="13.8" customHeight="1">
      <c r="A426" s="162"/>
      <c r="B426" s="200">
        <v>412</v>
      </c>
      <c r="C426" s="201">
        <f ca="1">NORMINV(RAND(),Parametros!$F$7,(Parametros!$G$7-Parametros!$E$7)/3.29)</f>
        <v>1.0615569806075009</v>
      </c>
      <c r="D426" s="201">
        <f ca="1">NORMINV(RAND(),Parametros!$F$8,(Parametros!$G$8-Parametros!$E$8)/3.29)</f>
        <v>1.2736319093002346</v>
      </c>
      <c r="E426" s="201">
        <f ca="1">NORMINV(RAND(),Parametros!$F$9,(Parametros!$G$9-Parametros!$E$9)/3.29)</f>
        <v>1.2014447356195415</v>
      </c>
      <c r="F426" s="201">
        <f ca="1">NORMINV(RAND(),Parametros!$F$10,(Parametros!$G$10-Parametros!$E$10)/3.29)</f>
        <v>0.88583078881369826</v>
      </c>
      <c r="G426" s="201">
        <f ca="1">NORMINV(RAND(),Parametros!$F$11,(Parametros!$G$11-Parametros!$E$11)/3.29)</f>
        <v>0.98873765622026544</v>
      </c>
      <c r="H426" s="201">
        <v>1</v>
      </c>
      <c r="I426" s="201">
        <f ca="1">Resumen!$E$78*C426</f>
        <v>279.18948589977276</v>
      </c>
      <c r="J426" s="201">
        <f ca="1">Resumen!$E$79*D426</f>
        <v>0</v>
      </c>
      <c r="K426" s="201">
        <f ca="1">Resumen!$E$80*E426</f>
        <v>0</v>
      </c>
      <c r="L426" s="201">
        <f ca="1">Resumen!$E$81*F426</f>
        <v>0</v>
      </c>
      <c r="M426" s="201">
        <f ca="1">Resumen!$E$82*G426</f>
        <v>0</v>
      </c>
      <c r="N426" s="201">
        <f>Resumen!$E$83*H426</f>
        <v>1237</v>
      </c>
      <c r="O426" s="201">
        <f t="shared" ca="1" si="6"/>
        <v>1516.1894858997728</v>
      </c>
    </row>
    <row r="427" spans="1:15" s="119" customFormat="1" ht="13.8" customHeight="1">
      <c r="A427" s="162"/>
      <c r="B427" s="200">
        <v>413</v>
      </c>
      <c r="C427" s="201">
        <f ca="1">NORMINV(RAND(),Parametros!$F$7,(Parametros!$G$7-Parametros!$E$7)/3.29)</f>
        <v>2.2764108878144507</v>
      </c>
      <c r="D427" s="201">
        <f ca="1">NORMINV(RAND(),Parametros!$F$8,(Parametros!$G$8-Parametros!$E$8)/3.29)</f>
        <v>1.5822753856574079</v>
      </c>
      <c r="E427" s="201">
        <f ca="1">NORMINV(RAND(),Parametros!$F$9,(Parametros!$G$9-Parametros!$E$9)/3.29)</f>
        <v>0.48550088699387328</v>
      </c>
      <c r="F427" s="201">
        <f ca="1">NORMINV(RAND(),Parametros!$F$10,(Parametros!$G$10-Parametros!$E$10)/3.29)</f>
        <v>1.4470098767497275</v>
      </c>
      <c r="G427" s="201">
        <f ca="1">NORMINV(RAND(),Parametros!$F$11,(Parametros!$G$11-Parametros!$E$11)/3.29)</f>
        <v>1.0222569028853914</v>
      </c>
      <c r="H427" s="201">
        <v>1</v>
      </c>
      <c r="I427" s="201">
        <f ca="1">Resumen!$E$78*C427</f>
        <v>598.69606349520052</v>
      </c>
      <c r="J427" s="201">
        <f ca="1">Resumen!$E$79*D427</f>
        <v>0</v>
      </c>
      <c r="K427" s="201">
        <f ca="1">Resumen!$E$80*E427</f>
        <v>0</v>
      </c>
      <c r="L427" s="201">
        <f ca="1">Resumen!$E$81*F427</f>
        <v>0</v>
      </c>
      <c r="M427" s="201">
        <f ca="1">Resumen!$E$82*G427</f>
        <v>0</v>
      </c>
      <c r="N427" s="201">
        <f>Resumen!$E$83*H427</f>
        <v>1237</v>
      </c>
      <c r="O427" s="201">
        <f t="shared" ca="1" si="6"/>
        <v>1835.6960634952006</v>
      </c>
    </row>
    <row r="428" spans="1:15" s="119" customFormat="1" ht="13.8" customHeight="1">
      <c r="A428" s="162"/>
      <c r="B428" s="200">
        <v>414</v>
      </c>
      <c r="C428" s="201">
        <f ca="1">NORMINV(RAND(),Parametros!$F$7,(Parametros!$G$7-Parametros!$E$7)/3.29)</f>
        <v>1.5193956970939955</v>
      </c>
      <c r="D428" s="201">
        <f ca="1">NORMINV(RAND(),Parametros!$F$8,(Parametros!$G$8-Parametros!$E$8)/3.29)</f>
        <v>1.0273424548580148</v>
      </c>
      <c r="E428" s="201">
        <f ca="1">NORMINV(RAND(),Parametros!$F$9,(Parametros!$G$9-Parametros!$E$9)/3.29)</f>
        <v>0.92653586873107563</v>
      </c>
      <c r="F428" s="201">
        <f ca="1">NORMINV(RAND(),Parametros!$F$10,(Parametros!$G$10-Parametros!$E$10)/3.29)</f>
        <v>1.1014817247661346</v>
      </c>
      <c r="G428" s="201">
        <f ca="1">NORMINV(RAND(),Parametros!$F$11,(Parametros!$G$11-Parametros!$E$11)/3.29)</f>
        <v>1.0394748427786105</v>
      </c>
      <c r="H428" s="201">
        <v>1</v>
      </c>
      <c r="I428" s="201">
        <f ca="1">Resumen!$E$78*C428</f>
        <v>399.60106833572081</v>
      </c>
      <c r="J428" s="201">
        <f ca="1">Resumen!$E$79*D428</f>
        <v>0</v>
      </c>
      <c r="K428" s="201">
        <f ca="1">Resumen!$E$80*E428</f>
        <v>0</v>
      </c>
      <c r="L428" s="201">
        <f ca="1">Resumen!$E$81*F428</f>
        <v>0</v>
      </c>
      <c r="M428" s="201">
        <f ca="1">Resumen!$E$82*G428</f>
        <v>0</v>
      </c>
      <c r="N428" s="201">
        <f>Resumen!$E$83*H428</f>
        <v>1237</v>
      </c>
      <c r="O428" s="201">
        <f t="shared" ca="1" si="6"/>
        <v>1636.6010683357208</v>
      </c>
    </row>
    <row r="429" spans="1:15" s="119" customFormat="1" ht="13.8" customHeight="1">
      <c r="A429" s="162"/>
      <c r="B429" s="200">
        <v>415</v>
      </c>
      <c r="C429" s="201">
        <f ca="1">NORMINV(RAND(),Parametros!$F$7,(Parametros!$G$7-Parametros!$E$7)/3.29)</f>
        <v>2.0135238113043363</v>
      </c>
      <c r="D429" s="201">
        <f ca="1">NORMINV(RAND(),Parametros!$F$8,(Parametros!$G$8-Parametros!$E$8)/3.29)</f>
        <v>1.2197465807258372</v>
      </c>
      <c r="E429" s="201">
        <f ca="1">NORMINV(RAND(),Parametros!$F$9,(Parametros!$G$9-Parametros!$E$9)/3.29)</f>
        <v>0.96933391793843915</v>
      </c>
      <c r="F429" s="201">
        <f ca="1">NORMINV(RAND(),Parametros!$F$10,(Parametros!$G$10-Parametros!$E$10)/3.29)</f>
        <v>1.2408676843927804</v>
      </c>
      <c r="G429" s="201">
        <f ca="1">NORMINV(RAND(),Parametros!$F$11,(Parametros!$G$11-Parametros!$E$11)/3.29)</f>
        <v>0.97056324044884046</v>
      </c>
      <c r="H429" s="201">
        <v>1</v>
      </c>
      <c r="I429" s="201">
        <f ca="1">Resumen!$E$78*C429</f>
        <v>529.55676237304044</v>
      </c>
      <c r="J429" s="201">
        <f ca="1">Resumen!$E$79*D429</f>
        <v>0</v>
      </c>
      <c r="K429" s="201">
        <f ca="1">Resumen!$E$80*E429</f>
        <v>0</v>
      </c>
      <c r="L429" s="201">
        <f ca="1">Resumen!$E$81*F429</f>
        <v>0</v>
      </c>
      <c r="M429" s="201">
        <f ca="1">Resumen!$E$82*G429</f>
        <v>0</v>
      </c>
      <c r="N429" s="201">
        <f>Resumen!$E$83*H429</f>
        <v>1237</v>
      </c>
      <c r="O429" s="201">
        <f t="shared" ca="1" si="6"/>
        <v>1766.5567623730403</v>
      </c>
    </row>
    <row r="430" spans="1:15" s="119" customFormat="1" ht="13.8" customHeight="1">
      <c r="A430" s="162"/>
      <c r="B430" s="200">
        <v>416</v>
      </c>
      <c r="C430" s="201">
        <f ca="1">NORMINV(RAND(),Parametros!$F$7,(Parametros!$G$7-Parametros!$E$7)/3.29)</f>
        <v>1.0415027482049954</v>
      </c>
      <c r="D430" s="201">
        <f ca="1">NORMINV(RAND(),Parametros!$F$8,(Parametros!$G$8-Parametros!$E$8)/3.29)</f>
        <v>1.3538838328687706</v>
      </c>
      <c r="E430" s="201">
        <f ca="1">NORMINV(RAND(),Parametros!$F$9,(Parametros!$G$9-Parametros!$E$9)/3.29)</f>
        <v>1.1785077053768553</v>
      </c>
      <c r="F430" s="201">
        <f ca="1">NORMINV(RAND(),Parametros!$F$10,(Parametros!$G$10-Parametros!$E$10)/3.29)</f>
        <v>1.1835669648010572</v>
      </c>
      <c r="G430" s="201">
        <f ca="1">NORMINV(RAND(),Parametros!$F$11,(Parametros!$G$11-Parametros!$E$11)/3.29)</f>
        <v>0.97517199225647588</v>
      </c>
      <c r="H430" s="201">
        <v>1</v>
      </c>
      <c r="I430" s="201">
        <f ca="1">Resumen!$E$78*C430</f>
        <v>273.91522277791381</v>
      </c>
      <c r="J430" s="201">
        <f ca="1">Resumen!$E$79*D430</f>
        <v>0</v>
      </c>
      <c r="K430" s="201">
        <f ca="1">Resumen!$E$80*E430</f>
        <v>0</v>
      </c>
      <c r="L430" s="201">
        <f ca="1">Resumen!$E$81*F430</f>
        <v>0</v>
      </c>
      <c r="M430" s="201">
        <f ca="1">Resumen!$E$82*G430</f>
        <v>0</v>
      </c>
      <c r="N430" s="201">
        <f>Resumen!$E$83*H430</f>
        <v>1237</v>
      </c>
      <c r="O430" s="201">
        <f t="shared" ca="1" si="6"/>
        <v>1510.9152227779139</v>
      </c>
    </row>
    <row r="431" spans="1:15" s="119" customFormat="1" ht="13.8" customHeight="1">
      <c r="A431" s="162"/>
      <c r="B431" s="200">
        <v>417</v>
      </c>
      <c r="C431" s="201">
        <f ca="1">NORMINV(RAND(),Parametros!$F$7,(Parametros!$G$7-Parametros!$E$7)/3.29)</f>
        <v>2.2000508228727989</v>
      </c>
      <c r="D431" s="201">
        <f ca="1">NORMINV(RAND(),Parametros!$F$8,(Parametros!$G$8-Parametros!$E$8)/3.29)</f>
        <v>1.2378649053772224</v>
      </c>
      <c r="E431" s="201">
        <f ca="1">NORMINV(RAND(),Parametros!$F$9,(Parametros!$G$9-Parametros!$E$9)/3.29)</f>
        <v>0.77041236293080018</v>
      </c>
      <c r="F431" s="201">
        <f ca="1">NORMINV(RAND(),Parametros!$F$10,(Parametros!$G$10-Parametros!$E$10)/3.29)</f>
        <v>1.2665471255351473</v>
      </c>
      <c r="G431" s="201">
        <f ca="1">NORMINV(RAND(),Parametros!$F$11,(Parametros!$G$11-Parametros!$E$11)/3.29)</f>
        <v>0.96721288892164237</v>
      </c>
      <c r="H431" s="201">
        <v>1</v>
      </c>
      <c r="I431" s="201">
        <f ca="1">Resumen!$E$78*C431</f>
        <v>578.61336641554612</v>
      </c>
      <c r="J431" s="201">
        <f ca="1">Resumen!$E$79*D431</f>
        <v>0</v>
      </c>
      <c r="K431" s="201">
        <f ca="1">Resumen!$E$80*E431</f>
        <v>0</v>
      </c>
      <c r="L431" s="201">
        <f ca="1">Resumen!$E$81*F431</f>
        <v>0</v>
      </c>
      <c r="M431" s="201">
        <f ca="1">Resumen!$E$82*G431</f>
        <v>0</v>
      </c>
      <c r="N431" s="201">
        <f>Resumen!$E$83*H431</f>
        <v>1237</v>
      </c>
      <c r="O431" s="201">
        <f t="shared" ca="1" si="6"/>
        <v>1815.6133664155461</v>
      </c>
    </row>
    <row r="432" spans="1:15" s="119" customFormat="1" ht="13.8" customHeight="1">
      <c r="A432" s="162"/>
      <c r="B432" s="200">
        <v>418</v>
      </c>
      <c r="C432" s="201">
        <f ca="1">NORMINV(RAND(),Parametros!$F$7,(Parametros!$G$7-Parametros!$E$7)/3.29)</f>
        <v>2.6609703629702537</v>
      </c>
      <c r="D432" s="201">
        <f ca="1">NORMINV(RAND(),Parametros!$F$8,(Parametros!$G$8-Parametros!$E$8)/3.29)</f>
        <v>2.0946021794518286</v>
      </c>
      <c r="E432" s="201">
        <f ca="1">NORMINV(RAND(),Parametros!$F$9,(Parametros!$G$9-Parametros!$E$9)/3.29)</f>
        <v>1.1133115842028602</v>
      </c>
      <c r="F432" s="201">
        <f ca="1">NORMINV(RAND(),Parametros!$F$10,(Parametros!$G$10-Parametros!$E$10)/3.29)</f>
        <v>0.87438417546065228</v>
      </c>
      <c r="G432" s="201">
        <f ca="1">NORMINV(RAND(),Parametros!$F$11,(Parametros!$G$11-Parametros!$E$11)/3.29)</f>
        <v>0.98594453024269169</v>
      </c>
      <c r="H432" s="201">
        <v>1</v>
      </c>
      <c r="I432" s="201">
        <f ca="1">Resumen!$E$78*C432</f>
        <v>699.83520546117677</v>
      </c>
      <c r="J432" s="201">
        <f ca="1">Resumen!$E$79*D432</f>
        <v>0</v>
      </c>
      <c r="K432" s="201">
        <f ca="1">Resumen!$E$80*E432</f>
        <v>0</v>
      </c>
      <c r="L432" s="201">
        <f ca="1">Resumen!$E$81*F432</f>
        <v>0</v>
      </c>
      <c r="M432" s="201">
        <f ca="1">Resumen!$E$82*G432</f>
        <v>0</v>
      </c>
      <c r="N432" s="201">
        <f>Resumen!$E$83*H432</f>
        <v>1237</v>
      </c>
      <c r="O432" s="201">
        <f t="shared" ca="1" si="6"/>
        <v>1936.8352054611769</v>
      </c>
    </row>
    <row r="433" spans="1:15" s="119" customFormat="1" ht="13.8" customHeight="1">
      <c r="A433" s="162"/>
      <c r="B433" s="200">
        <v>419</v>
      </c>
      <c r="C433" s="201">
        <f ca="1">NORMINV(RAND(),Parametros!$F$7,(Parametros!$G$7-Parametros!$E$7)/3.29)</f>
        <v>2.1546728684509815</v>
      </c>
      <c r="D433" s="201">
        <f ca="1">NORMINV(RAND(),Parametros!$F$8,(Parametros!$G$8-Parametros!$E$8)/3.29)</f>
        <v>0.56752065206921953</v>
      </c>
      <c r="E433" s="201">
        <f ca="1">NORMINV(RAND(),Parametros!$F$9,(Parametros!$G$9-Parametros!$E$9)/3.29)</f>
        <v>1.0004382269444629</v>
      </c>
      <c r="F433" s="201">
        <f ca="1">NORMINV(RAND(),Parametros!$F$10,(Parametros!$G$10-Parametros!$E$10)/3.29)</f>
        <v>0.83756137588420665</v>
      </c>
      <c r="G433" s="201">
        <f ca="1">NORMINV(RAND(),Parametros!$F$11,(Parametros!$G$11-Parametros!$E$11)/3.29)</f>
        <v>1.0219683277583489</v>
      </c>
      <c r="H433" s="201">
        <v>1</v>
      </c>
      <c r="I433" s="201">
        <f ca="1">Resumen!$E$78*C433</f>
        <v>566.67896440260813</v>
      </c>
      <c r="J433" s="201">
        <f ca="1">Resumen!$E$79*D433</f>
        <v>0</v>
      </c>
      <c r="K433" s="201">
        <f ca="1">Resumen!$E$80*E433</f>
        <v>0</v>
      </c>
      <c r="L433" s="201">
        <f ca="1">Resumen!$E$81*F433</f>
        <v>0</v>
      </c>
      <c r="M433" s="201">
        <f ca="1">Resumen!$E$82*G433</f>
        <v>0</v>
      </c>
      <c r="N433" s="201">
        <f>Resumen!$E$83*H433</f>
        <v>1237</v>
      </c>
      <c r="O433" s="201">
        <f t="shared" ca="1" si="6"/>
        <v>1803.678964402608</v>
      </c>
    </row>
    <row r="434" spans="1:15" s="119" customFormat="1" ht="13.8" customHeight="1">
      <c r="A434" s="162"/>
      <c r="B434" s="200">
        <v>420</v>
      </c>
      <c r="C434" s="201">
        <f ca="1">NORMINV(RAND(),Parametros!$F$7,(Parametros!$G$7-Parametros!$E$7)/3.29)</f>
        <v>2.5113735064369851</v>
      </c>
      <c r="D434" s="201">
        <f ca="1">NORMINV(RAND(),Parametros!$F$8,(Parametros!$G$8-Parametros!$E$8)/3.29)</f>
        <v>1.1295712557248521</v>
      </c>
      <c r="E434" s="201">
        <f ca="1">NORMINV(RAND(),Parametros!$F$9,(Parametros!$G$9-Parametros!$E$9)/3.29)</f>
        <v>1.1449522774857448</v>
      </c>
      <c r="F434" s="201">
        <f ca="1">NORMINV(RAND(),Parametros!$F$10,(Parametros!$G$10-Parametros!$E$10)/3.29)</f>
        <v>0.75696212413596675</v>
      </c>
      <c r="G434" s="201">
        <f ca="1">NORMINV(RAND(),Parametros!$F$11,(Parametros!$G$11-Parametros!$E$11)/3.29)</f>
        <v>1.0060410990517892</v>
      </c>
      <c r="H434" s="201">
        <v>1</v>
      </c>
      <c r="I434" s="201">
        <f ca="1">Resumen!$E$78*C434</f>
        <v>660.4912321929271</v>
      </c>
      <c r="J434" s="201">
        <f ca="1">Resumen!$E$79*D434</f>
        <v>0</v>
      </c>
      <c r="K434" s="201">
        <f ca="1">Resumen!$E$80*E434</f>
        <v>0</v>
      </c>
      <c r="L434" s="201">
        <f ca="1">Resumen!$E$81*F434</f>
        <v>0</v>
      </c>
      <c r="M434" s="201">
        <f ca="1">Resumen!$E$82*G434</f>
        <v>0</v>
      </c>
      <c r="N434" s="201">
        <f>Resumen!$E$83*H434</f>
        <v>1237</v>
      </c>
      <c r="O434" s="201">
        <f t="shared" ca="1" si="6"/>
        <v>1897.4912321929271</v>
      </c>
    </row>
    <row r="435" spans="1:15" s="119" customFormat="1" ht="13.8" customHeight="1">
      <c r="A435" s="162"/>
      <c r="B435" s="200">
        <v>421</v>
      </c>
      <c r="C435" s="201">
        <f ca="1">NORMINV(RAND(),Parametros!$F$7,(Parametros!$G$7-Parametros!$E$7)/3.29)</f>
        <v>2.2522532755637874</v>
      </c>
      <c r="D435" s="201">
        <f ca="1">NORMINV(RAND(),Parametros!$F$8,(Parametros!$G$8-Parametros!$E$8)/3.29)</f>
        <v>0.94335588670271986</v>
      </c>
      <c r="E435" s="201">
        <f ca="1">NORMINV(RAND(),Parametros!$F$9,(Parametros!$G$9-Parametros!$E$9)/3.29)</f>
        <v>1.0051584515633492</v>
      </c>
      <c r="F435" s="201">
        <f ca="1">NORMINV(RAND(),Parametros!$F$10,(Parametros!$G$10-Parametros!$E$10)/3.29)</f>
        <v>1.0463660663198537</v>
      </c>
      <c r="G435" s="201">
        <f ca="1">NORMINV(RAND(),Parametros!$F$11,(Parametros!$G$11-Parametros!$E$11)/3.29)</f>
        <v>0.95749103377828826</v>
      </c>
      <c r="H435" s="201">
        <v>1</v>
      </c>
      <c r="I435" s="201">
        <f ca="1">Resumen!$E$78*C435</f>
        <v>592.34261147327607</v>
      </c>
      <c r="J435" s="201">
        <f ca="1">Resumen!$E$79*D435</f>
        <v>0</v>
      </c>
      <c r="K435" s="201">
        <f ca="1">Resumen!$E$80*E435</f>
        <v>0</v>
      </c>
      <c r="L435" s="201">
        <f ca="1">Resumen!$E$81*F435</f>
        <v>0</v>
      </c>
      <c r="M435" s="201">
        <f ca="1">Resumen!$E$82*G435</f>
        <v>0</v>
      </c>
      <c r="N435" s="201">
        <f>Resumen!$E$83*H435</f>
        <v>1237</v>
      </c>
      <c r="O435" s="201">
        <f t="shared" ca="1" si="6"/>
        <v>1829.3426114732761</v>
      </c>
    </row>
    <row r="436" spans="1:15" s="119" customFormat="1" ht="13.8" customHeight="1">
      <c r="A436" s="162"/>
      <c r="B436" s="200">
        <v>422</v>
      </c>
      <c r="C436" s="201">
        <f ca="1">NORMINV(RAND(),Parametros!$F$7,(Parametros!$G$7-Parametros!$E$7)/3.29)</f>
        <v>2.4027882660930437</v>
      </c>
      <c r="D436" s="201">
        <f ca="1">NORMINV(RAND(),Parametros!$F$8,(Parametros!$G$8-Parametros!$E$8)/3.29)</f>
        <v>0.86529483046090649</v>
      </c>
      <c r="E436" s="201">
        <f ca="1">NORMINV(RAND(),Parametros!$F$9,(Parametros!$G$9-Parametros!$E$9)/3.29)</f>
        <v>1.4606440890134409</v>
      </c>
      <c r="F436" s="201">
        <f ca="1">NORMINV(RAND(),Parametros!$F$10,(Parametros!$G$10-Parametros!$E$10)/3.29)</f>
        <v>1.0936661777783983</v>
      </c>
      <c r="G436" s="201">
        <f ca="1">NORMINV(RAND(),Parametros!$F$11,(Parametros!$G$11-Parametros!$E$11)/3.29)</f>
        <v>0.9884334532403859</v>
      </c>
      <c r="H436" s="201">
        <v>1</v>
      </c>
      <c r="I436" s="201">
        <f ca="1">Resumen!$E$78*C436</f>
        <v>631.93331398247051</v>
      </c>
      <c r="J436" s="201">
        <f ca="1">Resumen!$E$79*D436</f>
        <v>0</v>
      </c>
      <c r="K436" s="201">
        <f ca="1">Resumen!$E$80*E436</f>
        <v>0</v>
      </c>
      <c r="L436" s="201">
        <f ca="1">Resumen!$E$81*F436</f>
        <v>0</v>
      </c>
      <c r="M436" s="201">
        <f ca="1">Resumen!$E$82*G436</f>
        <v>0</v>
      </c>
      <c r="N436" s="201">
        <f>Resumen!$E$83*H436</f>
        <v>1237</v>
      </c>
      <c r="O436" s="201">
        <f t="shared" ca="1" si="6"/>
        <v>1868.9333139824705</v>
      </c>
    </row>
    <row r="437" spans="1:15" s="119" customFormat="1" ht="13.8" customHeight="1">
      <c r="A437" s="162"/>
      <c r="B437" s="200">
        <v>423</v>
      </c>
      <c r="C437" s="201">
        <f ca="1">NORMINV(RAND(),Parametros!$F$7,(Parametros!$G$7-Parametros!$E$7)/3.29)</f>
        <v>2.0926661018019468</v>
      </c>
      <c r="D437" s="201">
        <f ca="1">NORMINV(RAND(),Parametros!$F$8,(Parametros!$G$8-Parametros!$E$8)/3.29)</f>
        <v>0.68846006965745987</v>
      </c>
      <c r="E437" s="201">
        <f ca="1">NORMINV(RAND(),Parametros!$F$9,(Parametros!$G$9-Parametros!$E$9)/3.29)</f>
        <v>0.68217034143898891</v>
      </c>
      <c r="F437" s="201">
        <f ca="1">NORMINV(RAND(),Parametros!$F$10,(Parametros!$G$10-Parametros!$E$10)/3.29)</f>
        <v>0.96862578044003866</v>
      </c>
      <c r="G437" s="201">
        <f ca="1">NORMINV(RAND(),Parametros!$F$11,(Parametros!$G$11-Parametros!$E$11)/3.29)</f>
        <v>0.9456004783453178</v>
      </c>
      <c r="H437" s="201">
        <v>1</v>
      </c>
      <c r="I437" s="201">
        <f ca="1">Resumen!$E$78*C437</f>
        <v>550.37118477391198</v>
      </c>
      <c r="J437" s="201">
        <f ca="1">Resumen!$E$79*D437</f>
        <v>0</v>
      </c>
      <c r="K437" s="201">
        <f ca="1">Resumen!$E$80*E437</f>
        <v>0</v>
      </c>
      <c r="L437" s="201">
        <f ca="1">Resumen!$E$81*F437</f>
        <v>0</v>
      </c>
      <c r="M437" s="201">
        <f ca="1">Resumen!$E$82*G437</f>
        <v>0</v>
      </c>
      <c r="N437" s="201">
        <f>Resumen!$E$83*H437</f>
        <v>1237</v>
      </c>
      <c r="O437" s="201">
        <f t="shared" ca="1" si="6"/>
        <v>1787.3711847739119</v>
      </c>
    </row>
    <row r="438" spans="1:15" s="119" customFormat="1" ht="13.8" customHeight="1">
      <c r="A438" s="162"/>
      <c r="B438" s="200">
        <v>424</v>
      </c>
      <c r="C438" s="201">
        <f ca="1">NORMINV(RAND(),Parametros!$F$7,(Parametros!$G$7-Parametros!$E$7)/3.29)</f>
        <v>0.32764221306312069</v>
      </c>
      <c r="D438" s="201">
        <f ca="1">NORMINV(RAND(),Parametros!$F$8,(Parametros!$G$8-Parametros!$E$8)/3.29)</f>
        <v>1.6494011789157705</v>
      </c>
      <c r="E438" s="201">
        <f ca="1">NORMINV(RAND(),Parametros!$F$9,(Parametros!$G$9-Parametros!$E$9)/3.29)</f>
        <v>1.285766418665379</v>
      </c>
      <c r="F438" s="201">
        <f ca="1">NORMINV(RAND(),Parametros!$F$10,(Parametros!$G$10-Parametros!$E$10)/3.29)</f>
        <v>1.0581475188669096</v>
      </c>
      <c r="G438" s="201">
        <f ca="1">NORMINV(RAND(),Parametros!$F$11,(Parametros!$G$11-Parametros!$E$11)/3.29)</f>
        <v>0.96849200074695108</v>
      </c>
      <c r="H438" s="201">
        <v>1</v>
      </c>
      <c r="I438" s="201">
        <f ca="1">Resumen!$E$78*C438</f>
        <v>86.169902035600742</v>
      </c>
      <c r="J438" s="201">
        <f ca="1">Resumen!$E$79*D438</f>
        <v>0</v>
      </c>
      <c r="K438" s="201">
        <f ca="1">Resumen!$E$80*E438</f>
        <v>0</v>
      </c>
      <c r="L438" s="201">
        <f ca="1">Resumen!$E$81*F438</f>
        <v>0</v>
      </c>
      <c r="M438" s="201">
        <f ca="1">Resumen!$E$82*G438</f>
        <v>0</v>
      </c>
      <c r="N438" s="201">
        <f>Resumen!$E$83*H438</f>
        <v>1237</v>
      </c>
      <c r="O438" s="201">
        <f t="shared" ca="1" si="6"/>
        <v>1323.1699020356007</v>
      </c>
    </row>
    <row r="439" spans="1:15" s="119" customFormat="1" ht="13.8" customHeight="1">
      <c r="A439" s="162"/>
      <c r="B439" s="200">
        <v>425</v>
      </c>
      <c r="C439" s="201">
        <f ca="1">NORMINV(RAND(),Parametros!$F$7,(Parametros!$G$7-Parametros!$E$7)/3.29)</f>
        <v>0.97079498780250684</v>
      </c>
      <c r="D439" s="201">
        <f ca="1">NORMINV(RAND(),Parametros!$F$8,(Parametros!$G$8-Parametros!$E$8)/3.29)</f>
        <v>1.3249732955686164</v>
      </c>
      <c r="E439" s="201">
        <f ca="1">NORMINV(RAND(),Parametros!$F$9,(Parametros!$G$9-Parametros!$E$9)/3.29)</f>
        <v>0.9128896278027816</v>
      </c>
      <c r="F439" s="201">
        <f ca="1">NORMINV(RAND(),Parametros!$F$10,(Parametros!$G$10-Parametros!$E$10)/3.29)</f>
        <v>1.0891823489671331</v>
      </c>
      <c r="G439" s="201">
        <f ca="1">NORMINV(RAND(),Parametros!$F$11,(Parametros!$G$11-Parametros!$E$11)/3.29)</f>
        <v>0.98687056660478167</v>
      </c>
      <c r="H439" s="201">
        <v>1</v>
      </c>
      <c r="I439" s="201">
        <f ca="1">Resumen!$E$78*C439</f>
        <v>255.31908179205931</v>
      </c>
      <c r="J439" s="201">
        <f ca="1">Resumen!$E$79*D439</f>
        <v>0</v>
      </c>
      <c r="K439" s="201">
        <f ca="1">Resumen!$E$80*E439</f>
        <v>0</v>
      </c>
      <c r="L439" s="201">
        <f ca="1">Resumen!$E$81*F439</f>
        <v>0</v>
      </c>
      <c r="M439" s="201">
        <f ca="1">Resumen!$E$82*G439</f>
        <v>0</v>
      </c>
      <c r="N439" s="201">
        <f>Resumen!$E$83*H439</f>
        <v>1237</v>
      </c>
      <c r="O439" s="201">
        <f t="shared" ca="1" si="6"/>
        <v>1492.3190817920593</v>
      </c>
    </row>
    <row r="440" spans="1:15" s="119" customFormat="1" ht="13.8" customHeight="1">
      <c r="A440" s="162"/>
      <c r="B440" s="200">
        <v>426</v>
      </c>
      <c r="C440" s="201">
        <f ca="1">NORMINV(RAND(),Parametros!$F$7,(Parametros!$G$7-Parametros!$E$7)/3.29)</f>
        <v>2.9128157656032792</v>
      </c>
      <c r="D440" s="201">
        <f ca="1">NORMINV(RAND(),Parametros!$F$8,(Parametros!$G$8-Parametros!$E$8)/3.29)</f>
        <v>1.1437751804539027</v>
      </c>
      <c r="E440" s="201">
        <f ca="1">NORMINV(RAND(),Parametros!$F$9,(Parametros!$G$9-Parametros!$E$9)/3.29)</f>
        <v>1.3543995221802425</v>
      </c>
      <c r="F440" s="201">
        <f ca="1">NORMINV(RAND(),Parametros!$F$10,(Parametros!$G$10-Parametros!$E$10)/3.29)</f>
        <v>1.0112667824971602</v>
      </c>
      <c r="G440" s="201">
        <f ca="1">NORMINV(RAND(),Parametros!$F$11,(Parametros!$G$11-Parametros!$E$11)/3.29)</f>
        <v>0.95301310866817923</v>
      </c>
      <c r="H440" s="201">
        <v>1</v>
      </c>
      <c r="I440" s="201">
        <f ca="1">Resumen!$E$78*C440</f>
        <v>766.07054635366239</v>
      </c>
      <c r="J440" s="201">
        <f ca="1">Resumen!$E$79*D440</f>
        <v>0</v>
      </c>
      <c r="K440" s="201">
        <f ca="1">Resumen!$E$80*E440</f>
        <v>0</v>
      </c>
      <c r="L440" s="201">
        <f ca="1">Resumen!$E$81*F440</f>
        <v>0</v>
      </c>
      <c r="M440" s="201">
        <f ca="1">Resumen!$E$82*G440</f>
        <v>0</v>
      </c>
      <c r="N440" s="201">
        <f>Resumen!$E$83*H440</f>
        <v>1237</v>
      </c>
      <c r="O440" s="201">
        <f t="shared" ca="1" si="6"/>
        <v>2003.0705463536624</v>
      </c>
    </row>
    <row r="441" spans="1:15" s="119" customFormat="1" ht="13.8" customHeight="1">
      <c r="A441" s="162"/>
      <c r="B441" s="200">
        <v>427</v>
      </c>
      <c r="C441" s="201">
        <f ca="1">NORMINV(RAND(),Parametros!$F$7,(Parametros!$G$7-Parametros!$E$7)/3.29)</f>
        <v>0.89979882807346012</v>
      </c>
      <c r="D441" s="201">
        <f ca="1">NORMINV(RAND(),Parametros!$F$8,(Parametros!$G$8-Parametros!$E$8)/3.29)</f>
        <v>1.5891024707418797</v>
      </c>
      <c r="E441" s="201">
        <f ca="1">NORMINV(RAND(),Parametros!$F$9,(Parametros!$G$9-Parametros!$E$9)/3.29)</f>
        <v>0.73905865614393373</v>
      </c>
      <c r="F441" s="201">
        <f ca="1">NORMINV(RAND(),Parametros!$F$10,(Parametros!$G$10-Parametros!$E$10)/3.29)</f>
        <v>1.1193908124099468</v>
      </c>
      <c r="G441" s="201">
        <f ca="1">NORMINV(RAND(),Parametros!$F$11,(Parametros!$G$11-Parametros!$E$11)/3.29)</f>
        <v>1.0054336019442023</v>
      </c>
      <c r="H441" s="201">
        <v>1</v>
      </c>
      <c r="I441" s="201">
        <f ca="1">Resumen!$E$78*C441</f>
        <v>236.64709178332001</v>
      </c>
      <c r="J441" s="201">
        <f ca="1">Resumen!$E$79*D441</f>
        <v>0</v>
      </c>
      <c r="K441" s="201">
        <f ca="1">Resumen!$E$80*E441</f>
        <v>0</v>
      </c>
      <c r="L441" s="201">
        <f ca="1">Resumen!$E$81*F441</f>
        <v>0</v>
      </c>
      <c r="M441" s="201">
        <f ca="1">Resumen!$E$82*G441</f>
        <v>0</v>
      </c>
      <c r="N441" s="201">
        <f>Resumen!$E$83*H441</f>
        <v>1237</v>
      </c>
      <c r="O441" s="201">
        <f t="shared" ca="1" si="6"/>
        <v>1473.6470917833201</v>
      </c>
    </row>
    <row r="442" spans="1:15" s="119" customFormat="1" ht="13.8" customHeight="1">
      <c r="A442" s="162"/>
      <c r="B442" s="200">
        <v>428</v>
      </c>
      <c r="C442" s="201">
        <f ca="1">NORMINV(RAND(),Parametros!$F$7,(Parametros!$G$7-Parametros!$E$7)/3.29)</f>
        <v>2.6355170917665314</v>
      </c>
      <c r="D442" s="201">
        <f ca="1">NORMINV(RAND(),Parametros!$F$8,(Parametros!$G$8-Parametros!$E$8)/3.29)</f>
        <v>1.0405720140991348</v>
      </c>
      <c r="E442" s="201">
        <f ca="1">NORMINV(RAND(),Parametros!$F$9,(Parametros!$G$9-Parametros!$E$9)/3.29)</f>
        <v>0.69946957149869282</v>
      </c>
      <c r="F442" s="201">
        <f ca="1">NORMINV(RAND(),Parametros!$F$10,(Parametros!$G$10-Parametros!$E$10)/3.29)</f>
        <v>0.8983826441815268</v>
      </c>
      <c r="G442" s="201">
        <f ca="1">NORMINV(RAND(),Parametros!$F$11,(Parametros!$G$11-Parametros!$E$11)/3.29)</f>
        <v>1.0204857338735072</v>
      </c>
      <c r="H442" s="201">
        <v>1</v>
      </c>
      <c r="I442" s="201">
        <f ca="1">Resumen!$E$78*C442</f>
        <v>693.1409951345978</v>
      </c>
      <c r="J442" s="201">
        <f ca="1">Resumen!$E$79*D442</f>
        <v>0</v>
      </c>
      <c r="K442" s="201">
        <f ca="1">Resumen!$E$80*E442</f>
        <v>0</v>
      </c>
      <c r="L442" s="201">
        <f ca="1">Resumen!$E$81*F442</f>
        <v>0</v>
      </c>
      <c r="M442" s="201">
        <f ca="1">Resumen!$E$82*G442</f>
        <v>0</v>
      </c>
      <c r="N442" s="201">
        <f>Resumen!$E$83*H442</f>
        <v>1237</v>
      </c>
      <c r="O442" s="201">
        <f t="shared" ca="1" si="6"/>
        <v>1930.1409951345977</v>
      </c>
    </row>
    <row r="443" spans="1:15" s="119" customFormat="1" ht="13.8" customHeight="1">
      <c r="A443" s="162"/>
      <c r="B443" s="200">
        <v>429</v>
      </c>
      <c r="C443" s="201">
        <f ca="1">NORMINV(RAND(),Parametros!$F$7,(Parametros!$G$7-Parametros!$E$7)/3.29)</f>
        <v>1.9260080690997221</v>
      </c>
      <c r="D443" s="201">
        <f ca="1">NORMINV(RAND(),Parametros!$F$8,(Parametros!$G$8-Parametros!$E$8)/3.29)</f>
        <v>1.4984454637412101</v>
      </c>
      <c r="E443" s="201">
        <f ca="1">NORMINV(RAND(),Parametros!$F$9,(Parametros!$G$9-Parametros!$E$9)/3.29)</f>
        <v>0.75998567969804587</v>
      </c>
      <c r="F443" s="201">
        <f ca="1">NORMINV(RAND(),Parametros!$F$10,(Parametros!$G$10-Parametros!$E$10)/3.29)</f>
        <v>0.972508692727728</v>
      </c>
      <c r="G443" s="201">
        <f ca="1">NORMINV(RAND(),Parametros!$F$11,(Parametros!$G$11-Parametros!$E$11)/3.29)</f>
        <v>0.9313192344551976</v>
      </c>
      <c r="H443" s="201">
        <v>1</v>
      </c>
      <c r="I443" s="201">
        <f ca="1">Resumen!$E$78*C443</f>
        <v>506.54012217322691</v>
      </c>
      <c r="J443" s="201">
        <f ca="1">Resumen!$E$79*D443</f>
        <v>0</v>
      </c>
      <c r="K443" s="201">
        <f ca="1">Resumen!$E$80*E443</f>
        <v>0</v>
      </c>
      <c r="L443" s="201">
        <f ca="1">Resumen!$E$81*F443</f>
        <v>0</v>
      </c>
      <c r="M443" s="201">
        <f ca="1">Resumen!$E$82*G443</f>
        <v>0</v>
      </c>
      <c r="N443" s="201">
        <f>Resumen!$E$83*H443</f>
        <v>1237</v>
      </c>
      <c r="O443" s="201">
        <f t="shared" ca="1" si="6"/>
        <v>1743.5401221732268</v>
      </c>
    </row>
    <row r="444" spans="1:15" s="119" customFormat="1" ht="13.8" customHeight="1">
      <c r="A444" s="162"/>
      <c r="B444" s="200">
        <v>430</v>
      </c>
      <c r="C444" s="201">
        <f ca="1">NORMINV(RAND(),Parametros!$F$7,(Parametros!$G$7-Parametros!$E$7)/3.29)</f>
        <v>1.8314849459528926</v>
      </c>
      <c r="D444" s="201">
        <f ca="1">NORMINV(RAND(),Parametros!$F$8,(Parametros!$G$8-Parametros!$E$8)/3.29)</f>
        <v>0.61967810351360275</v>
      </c>
      <c r="E444" s="201">
        <f ca="1">NORMINV(RAND(),Parametros!$F$9,(Parametros!$G$9-Parametros!$E$9)/3.29)</f>
        <v>0.68165893408202693</v>
      </c>
      <c r="F444" s="201">
        <f ca="1">NORMINV(RAND(),Parametros!$F$10,(Parametros!$G$10-Parametros!$E$10)/3.29)</f>
        <v>0.94356444579211551</v>
      </c>
      <c r="G444" s="201">
        <f ca="1">NORMINV(RAND(),Parametros!$F$11,(Parametros!$G$11-Parametros!$E$11)/3.29)</f>
        <v>1.0472289811478346</v>
      </c>
      <c r="H444" s="201">
        <v>1</v>
      </c>
      <c r="I444" s="201">
        <f ca="1">Resumen!$E$78*C444</f>
        <v>481.68054078561073</v>
      </c>
      <c r="J444" s="201">
        <f ca="1">Resumen!$E$79*D444</f>
        <v>0</v>
      </c>
      <c r="K444" s="201">
        <f ca="1">Resumen!$E$80*E444</f>
        <v>0</v>
      </c>
      <c r="L444" s="201">
        <f ca="1">Resumen!$E$81*F444</f>
        <v>0</v>
      </c>
      <c r="M444" s="201">
        <f ca="1">Resumen!$E$82*G444</f>
        <v>0</v>
      </c>
      <c r="N444" s="201">
        <f>Resumen!$E$83*H444</f>
        <v>1237</v>
      </c>
      <c r="O444" s="201">
        <f t="shared" ca="1" si="6"/>
        <v>1718.6805407856107</v>
      </c>
    </row>
    <row r="445" spans="1:15" s="119" customFormat="1" ht="13.8" customHeight="1">
      <c r="A445" s="162"/>
      <c r="B445" s="200">
        <v>431</v>
      </c>
      <c r="C445" s="201">
        <f ca="1">NORMINV(RAND(),Parametros!$F$7,(Parametros!$G$7-Parametros!$E$7)/3.29)</f>
        <v>0.65293441400869501</v>
      </c>
      <c r="D445" s="201">
        <f ca="1">NORMINV(RAND(),Parametros!$F$8,(Parametros!$G$8-Parametros!$E$8)/3.29)</f>
        <v>1.9251451517677438</v>
      </c>
      <c r="E445" s="201">
        <f ca="1">NORMINV(RAND(),Parametros!$F$9,(Parametros!$G$9-Parametros!$E$9)/3.29)</f>
        <v>1.0794786237034821</v>
      </c>
      <c r="F445" s="201">
        <f ca="1">NORMINV(RAND(),Parametros!$F$10,(Parametros!$G$10-Parametros!$E$10)/3.29)</f>
        <v>1.2792427031105498</v>
      </c>
      <c r="G445" s="201">
        <f ca="1">NORMINV(RAND(),Parametros!$F$11,(Parametros!$G$11-Parametros!$E$11)/3.29)</f>
        <v>1.0150240510160535</v>
      </c>
      <c r="H445" s="201">
        <v>1</v>
      </c>
      <c r="I445" s="201">
        <f ca="1">Resumen!$E$78*C445</f>
        <v>171.72175088428679</v>
      </c>
      <c r="J445" s="201">
        <f ca="1">Resumen!$E$79*D445</f>
        <v>0</v>
      </c>
      <c r="K445" s="201">
        <f ca="1">Resumen!$E$80*E445</f>
        <v>0</v>
      </c>
      <c r="L445" s="201">
        <f ca="1">Resumen!$E$81*F445</f>
        <v>0</v>
      </c>
      <c r="M445" s="201">
        <f ca="1">Resumen!$E$82*G445</f>
        <v>0</v>
      </c>
      <c r="N445" s="201">
        <f>Resumen!$E$83*H445</f>
        <v>1237</v>
      </c>
      <c r="O445" s="201">
        <f t="shared" ca="1" si="6"/>
        <v>1408.7217508842868</v>
      </c>
    </row>
    <row r="446" spans="1:15" s="119" customFormat="1" ht="13.8" customHeight="1">
      <c r="A446" s="162"/>
      <c r="B446" s="200">
        <v>432</v>
      </c>
      <c r="C446" s="201">
        <f ca="1">NORMINV(RAND(),Parametros!$F$7,(Parametros!$G$7-Parametros!$E$7)/3.29)</f>
        <v>0.70082340298955725</v>
      </c>
      <c r="D446" s="201">
        <f ca="1">NORMINV(RAND(),Parametros!$F$8,(Parametros!$G$8-Parametros!$E$8)/3.29)</f>
        <v>1.3160299064805849</v>
      </c>
      <c r="E446" s="201">
        <f ca="1">NORMINV(RAND(),Parametros!$F$9,(Parametros!$G$9-Parametros!$E$9)/3.29)</f>
        <v>0.89400163676397804</v>
      </c>
      <c r="F446" s="201">
        <f ca="1">NORMINV(RAND(),Parametros!$F$10,(Parametros!$G$10-Parametros!$E$10)/3.29)</f>
        <v>1.0013741220779784</v>
      </c>
      <c r="G446" s="201">
        <f ca="1">NORMINV(RAND(),Parametros!$F$11,(Parametros!$G$11-Parametros!$E$11)/3.29)</f>
        <v>1.0140842505822723</v>
      </c>
      <c r="H446" s="201">
        <v>1</v>
      </c>
      <c r="I446" s="201">
        <f ca="1">Resumen!$E$78*C446</f>
        <v>184.31655498625355</v>
      </c>
      <c r="J446" s="201">
        <f ca="1">Resumen!$E$79*D446</f>
        <v>0</v>
      </c>
      <c r="K446" s="201">
        <f ca="1">Resumen!$E$80*E446</f>
        <v>0</v>
      </c>
      <c r="L446" s="201">
        <f ca="1">Resumen!$E$81*F446</f>
        <v>0</v>
      </c>
      <c r="M446" s="201">
        <f ca="1">Resumen!$E$82*G446</f>
        <v>0</v>
      </c>
      <c r="N446" s="201">
        <f>Resumen!$E$83*H446</f>
        <v>1237</v>
      </c>
      <c r="O446" s="201">
        <f t="shared" ca="1" si="6"/>
        <v>1421.3165549862535</v>
      </c>
    </row>
    <row r="447" spans="1:15" s="119" customFormat="1" ht="13.8" customHeight="1">
      <c r="A447" s="162"/>
      <c r="B447" s="200">
        <v>433</v>
      </c>
      <c r="C447" s="201">
        <f ca="1">NORMINV(RAND(),Parametros!$F$7,(Parametros!$G$7-Parametros!$E$7)/3.29)</f>
        <v>2.468136486756741</v>
      </c>
      <c r="D447" s="201">
        <f ca="1">NORMINV(RAND(),Parametros!$F$8,(Parametros!$G$8-Parametros!$E$8)/3.29)</f>
        <v>1.3417875552499794</v>
      </c>
      <c r="E447" s="201">
        <f ca="1">NORMINV(RAND(),Parametros!$F$9,(Parametros!$G$9-Parametros!$E$9)/3.29)</f>
        <v>1.1795410290825743</v>
      </c>
      <c r="F447" s="201">
        <f ca="1">NORMINV(RAND(),Parametros!$F$10,(Parametros!$G$10-Parametros!$E$10)/3.29)</f>
        <v>0.84606979099647517</v>
      </c>
      <c r="G447" s="201">
        <f ca="1">NORMINV(RAND(),Parametros!$F$11,(Parametros!$G$11-Parametros!$E$11)/3.29)</f>
        <v>1.0418636782858413</v>
      </c>
      <c r="H447" s="201">
        <v>1</v>
      </c>
      <c r="I447" s="201">
        <f ca="1">Resumen!$E$78*C447</f>
        <v>649.11989601702294</v>
      </c>
      <c r="J447" s="201">
        <f ca="1">Resumen!$E$79*D447</f>
        <v>0</v>
      </c>
      <c r="K447" s="201">
        <f ca="1">Resumen!$E$80*E447</f>
        <v>0</v>
      </c>
      <c r="L447" s="201">
        <f ca="1">Resumen!$E$81*F447</f>
        <v>0</v>
      </c>
      <c r="M447" s="201">
        <f ca="1">Resumen!$E$82*G447</f>
        <v>0</v>
      </c>
      <c r="N447" s="201">
        <f>Resumen!$E$83*H447</f>
        <v>1237</v>
      </c>
      <c r="O447" s="201">
        <f t="shared" ca="1" si="6"/>
        <v>1886.1198960170229</v>
      </c>
    </row>
    <row r="448" spans="1:15" s="119" customFormat="1" ht="13.8" customHeight="1">
      <c r="A448" s="162"/>
      <c r="B448" s="200">
        <v>434</v>
      </c>
      <c r="C448" s="201">
        <f ca="1">NORMINV(RAND(),Parametros!$F$7,(Parametros!$G$7-Parametros!$E$7)/3.29)</f>
        <v>1.9993214026719481</v>
      </c>
      <c r="D448" s="201">
        <f ca="1">NORMINV(RAND(),Parametros!$F$8,(Parametros!$G$8-Parametros!$E$8)/3.29)</f>
        <v>1.2689987335003059</v>
      </c>
      <c r="E448" s="201">
        <f ca="1">NORMINV(RAND(),Parametros!$F$9,(Parametros!$G$9-Parametros!$E$9)/3.29)</f>
        <v>1.1908588381974996</v>
      </c>
      <c r="F448" s="201">
        <f ca="1">NORMINV(RAND(),Parametros!$F$10,(Parametros!$G$10-Parametros!$E$10)/3.29)</f>
        <v>0.63393061902178571</v>
      </c>
      <c r="G448" s="201">
        <f ca="1">NORMINV(RAND(),Parametros!$F$11,(Parametros!$G$11-Parametros!$E$11)/3.29)</f>
        <v>1.0136240825191578</v>
      </c>
      <c r="H448" s="201">
        <v>1</v>
      </c>
      <c r="I448" s="201">
        <f ca="1">Resumen!$E$78*C448</f>
        <v>525.82152890272232</v>
      </c>
      <c r="J448" s="201">
        <f ca="1">Resumen!$E$79*D448</f>
        <v>0</v>
      </c>
      <c r="K448" s="201">
        <f ca="1">Resumen!$E$80*E448</f>
        <v>0</v>
      </c>
      <c r="L448" s="201">
        <f ca="1">Resumen!$E$81*F448</f>
        <v>0</v>
      </c>
      <c r="M448" s="201">
        <f ca="1">Resumen!$E$82*G448</f>
        <v>0</v>
      </c>
      <c r="N448" s="201">
        <f>Resumen!$E$83*H448</f>
        <v>1237</v>
      </c>
      <c r="O448" s="201">
        <f t="shared" ca="1" si="6"/>
        <v>1762.8215289027223</v>
      </c>
    </row>
    <row r="449" spans="1:15" s="119" customFormat="1" ht="13.8" customHeight="1">
      <c r="A449" s="162"/>
      <c r="B449" s="200">
        <v>435</v>
      </c>
      <c r="C449" s="201">
        <f ca="1">NORMINV(RAND(),Parametros!$F$7,(Parametros!$G$7-Parametros!$E$7)/3.29)</f>
        <v>1.19951701013958</v>
      </c>
      <c r="D449" s="201">
        <f ca="1">NORMINV(RAND(),Parametros!$F$8,(Parametros!$G$8-Parametros!$E$8)/3.29)</f>
        <v>0.87176945351468715</v>
      </c>
      <c r="E449" s="201">
        <f ca="1">NORMINV(RAND(),Parametros!$F$9,(Parametros!$G$9-Parametros!$E$9)/3.29)</f>
        <v>0.91016311113938753</v>
      </c>
      <c r="F449" s="201">
        <f ca="1">NORMINV(RAND(),Parametros!$F$10,(Parametros!$G$10-Parametros!$E$10)/3.29)</f>
        <v>0.95296394692350728</v>
      </c>
      <c r="G449" s="201">
        <f ca="1">NORMINV(RAND(),Parametros!$F$11,(Parametros!$G$11-Parametros!$E$11)/3.29)</f>
        <v>1.0160880354571229</v>
      </c>
      <c r="H449" s="201">
        <v>1</v>
      </c>
      <c r="I449" s="201">
        <f ca="1">Resumen!$E$78*C449</f>
        <v>315.47297366670955</v>
      </c>
      <c r="J449" s="201">
        <f ca="1">Resumen!$E$79*D449</f>
        <v>0</v>
      </c>
      <c r="K449" s="201">
        <f ca="1">Resumen!$E$80*E449</f>
        <v>0</v>
      </c>
      <c r="L449" s="201">
        <f ca="1">Resumen!$E$81*F449</f>
        <v>0</v>
      </c>
      <c r="M449" s="201">
        <f ca="1">Resumen!$E$82*G449</f>
        <v>0</v>
      </c>
      <c r="N449" s="201">
        <f>Resumen!$E$83*H449</f>
        <v>1237</v>
      </c>
      <c r="O449" s="201">
        <f t="shared" ca="1" si="6"/>
        <v>1552.4729736667095</v>
      </c>
    </row>
    <row r="450" spans="1:15" s="119" customFormat="1" ht="13.8" customHeight="1">
      <c r="A450" s="162"/>
      <c r="B450" s="200">
        <v>436</v>
      </c>
      <c r="C450" s="201">
        <f ca="1">NORMINV(RAND(),Parametros!$F$7,(Parametros!$G$7-Parametros!$E$7)/3.29)</f>
        <v>2.5425275811965808</v>
      </c>
      <c r="D450" s="201">
        <f ca="1">NORMINV(RAND(),Parametros!$F$8,(Parametros!$G$8-Parametros!$E$8)/3.29)</f>
        <v>0.74586489931861444</v>
      </c>
      <c r="E450" s="201">
        <f ca="1">NORMINV(RAND(),Parametros!$F$9,(Parametros!$G$9-Parametros!$E$9)/3.29)</f>
        <v>1.2271598690655434</v>
      </c>
      <c r="F450" s="201">
        <f ca="1">NORMINV(RAND(),Parametros!$F$10,(Parametros!$G$10-Parametros!$E$10)/3.29)</f>
        <v>0.99237260747803502</v>
      </c>
      <c r="G450" s="201">
        <f ca="1">NORMINV(RAND(),Parametros!$F$11,(Parametros!$G$11-Parametros!$E$11)/3.29)</f>
        <v>0.9740238077928306</v>
      </c>
      <c r="H450" s="201">
        <v>1</v>
      </c>
      <c r="I450" s="201">
        <f ca="1">Resumen!$E$78*C450</f>
        <v>668.68475385470072</v>
      </c>
      <c r="J450" s="201">
        <f ca="1">Resumen!$E$79*D450</f>
        <v>0</v>
      </c>
      <c r="K450" s="201">
        <f ca="1">Resumen!$E$80*E450</f>
        <v>0</v>
      </c>
      <c r="L450" s="201">
        <f ca="1">Resumen!$E$81*F450</f>
        <v>0</v>
      </c>
      <c r="M450" s="201">
        <f ca="1">Resumen!$E$82*G450</f>
        <v>0</v>
      </c>
      <c r="N450" s="201">
        <f>Resumen!$E$83*H450</f>
        <v>1237</v>
      </c>
      <c r="O450" s="201">
        <f t="shared" ca="1" si="6"/>
        <v>1905.6847538547008</v>
      </c>
    </row>
    <row r="451" spans="1:15" s="119" customFormat="1" ht="13.8" customHeight="1">
      <c r="A451" s="162"/>
      <c r="B451" s="200">
        <v>437</v>
      </c>
      <c r="C451" s="201">
        <f ca="1">NORMINV(RAND(),Parametros!$F$7,(Parametros!$G$7-Parametros!$E$7)/3.29)</f>
        <v>0.9902498151553254</v>
      </c>
      <c r="D451" s="201">
        <f ca="1">NORMINV(RAND(),Parametros!$F$8,(Parametros!$G$8-Parametros!$E$8)/3.29)</f>
        <v>0.66691194773499829</v>
      </c>
      <c r="E451" s="201">
        <f ca="1">NORMINV(RAND(),Parametros!$F$9,(Parametros!$G$9-Parametros!$E$9)/3.29)</f>
        <v>1.3238745707996682</v>
      </c>
      <c r="F451" s="201">
        <f ca="1">NORMINV(RAND(),Parametros!$F$10,(Parametros!$G$10-Parametros!$E$10)/3.29)</f>
        <v>1.1272767000395569</v>
      </c>
      <c r="G451" s="201">
        <f ca="1">NORMINV(RAND(),Parametros!$F$11,(Parametros!$G$11-Parametros!$E$11)/3.29)</f>
        <v>0.9756286671752602</v>
      </c>
      <c r="H451" s="201">
        <v>1</v>
      </c>
      <c r="I451" s="201">
        <f ca="1">Resumen!$E$78*C451</f>
        <v>260.43570138585056</v>
      </c>
      <c r="J451" s="201">
        <f ca="1">Resumen!$E$79*D451</f>
        <v>0</v>
      </c>
      <c r="K451" s="201">
        <f ca="1">Resumen!$E$80*E451</f>
        <v>0</v>
      </c>
      <c r="L451" s="201">
        <f ca="1">Resumen!$E$81*F451</f>
        <v>0</v>
      </c>
      <c r="M451" s="201">
        <f ca="1">Resumen!$E$82*G451</f>
        <v>0</v>
      </c>
      <c r="N451" s="201">
        <f>Resumen!$E$83*H451</f>
        <v>1237</v>
      </c>
      <c r="O451" s="201">
        <f t="shared" ca="1" si="6"/>
        <v>1497.4357013858505</v>
      </c>
    </row>
    <row r="452" spans="1:15" s="119" customFormat="1" ht="13.8" customHeight="1">
      <c r="A452" s="162"/>
      <c r="B452" s="200">
        <v>438</v>
      </c>
      <c r="C452" s="201">
        <f ca="1">NORMINV(RAND(),Parametros!$F$7,(Parametros!$G$7-Parametros!$E$7)/3.29)</f>
        <v>2.1714213288455997</v>
      </c>
      <c r="D452" s="201">
        <f ca="1">NORMINV(RAND(),Parametros!$F$8,(Parametros!$G$8-Parametros!$E$8)/3.29)</f>
        <v>0.86529893761491072</v>
      </c>
      <c r="E452" s="201">
        <f ca="1">NORMINV(RAND(),Parametros!$F$9,(Parametros!$G$9-Parametros!$E$9)/3.29)</f>
        <v>0.82069874915880692</v>
      </c>
      <c r="F452" s="201">
        <f ca="1">NORMINV(RAND(),Parametros!$F$10,(Parametros!$G$10-Parametros!$E$10)/3.29)</f>
        <v>0.91071828914618669</v>
      </c>
      <c r="G452" s="201">
        <f ca="1">NORMINV(RAND(),Parametros!$F$11,(Parametros!$G$11-Parametros!$E$11)/3.29)</f>
        <v>0.99254834465183028</v>
      </c>
      <c r="H452" s="201">
        <v>1</v>
      </c>
      <c r="I452" s="201">
        <f ca="1">Resumen!$E$78*C452</f>
        <v>571.08380948639274</v>
      </c>
      <c r="J452" s="201">
        <f ca="1">Resumen!$E$79*D452</f>
        <v>0</v>
      </c>
      <c r="K452" s="201">
        <f ca="1">Resumen!$E$80*E452</f>
        <v>0</v>
      </c>
      <c r="L452" s="201">
        <f ca="1">Resumen!$E$81*F452</f>
        <v>0</v>
      </c>
      <c r="M452" s="201">
        <f ca="1">Resumen!$E$82*G452</f>
        <v>0</v>
      </c>
      <c r="N452" s="201">
        <f>Resumen!$E$83*H452</f>
        <v>1237</v>
      </c>
      <c r="O452" s="201">
        <f t="shared" ca="1" si="6"/>
        <v>1808.0838094863927</v>
      </c>
    </row>
    <row r="453" spans="1:15" s="119" customFormat="1" ht="13.8" customHeight="1">
      <c r="A453" s="162"/>
      <c r="B453" s="200">
        <v>439</v>
      </c>
      <c r="C453" s="201">
        <f ca="1">NORMINV(RAND(),Parametros!$F$7,(Parametros!$G$7-Parametros!$E$7)/3.29)</f>
        <v>3.2545368308486697</v>
      </c>
      <c r="D453" s="201">
        <f ca="1">NORMINV(RAND(),Parametros!$F$8,(Parametros!$G$8-Parametros!$E$8)/3.29)</f>
        <v>1.4512033033700991</v>
      </c>
      <c r="E453" s="201">
        <f ca="1">NORMINV(RAND(),Parametros!$F$9,(Parametros!$G$9-Parametros!$E$9)/3.29)</f>
        <v>0.77699594678952577</v>
      </c>
      <c r="F453" s="201">
        <f ca="1">NORMINV(RAND(),Parametros!$F$10,(Parametros!$G$10-Parametros!$E$10)/3.29)</f>
        <v>0.97938244635494565</v>
      </c>
      <c r="G453" s="201">
        <f ca="1">NORMINV(RAND(),Parametros!$F$11,(Parametros!$G$11-Parametros!$E$11)/3.29)</f>
        <v>0.98924418073597065</v>
      </c>
      <c r="H453" s="201">
        <v>1</v>
      </c>
      <c r="I453" s="201">
        <f ca="1">Resumen!$E$78*C453</f>
        <v>855.94318651320009</v>
      </c>
      <c r="J453" s="201">
        <f ca="1">Resumen!$E$79*D453</f>
        <v>0</v>
      </c>
      <c r="K453" s="201">
        <f ca="1">Resumen!$E$80*E453</f>
        <v>0</v>
      </c>
      <c r="L453" s="201">
        <f ca="1">Resumen!$E$81*F453</f>
        <v>0</v>
      </c>
      <c r="M453" s="201">
        <f ca="1">Resumen!$E$82*G453</f>
        <v>0</v>
      </c>
      <c r="N453" s="201">
        <f>Resumen!$E$83*H453</f>
        <v>1237</v>
      </c>
      <c r="O453" s="201">
        <f t="shared" ca="1" si="6"/>
        <v>2092.9431865132001</v>
      </c>
    </row>
    <row r="454" spans="1:15" s="119" customFormat="1" ht="13.8" customHeight="1">
      <c r="A454" s="162"/>
      <c r="B454" s="200">
        <v>440</v>
      </c>
      <c r="C454" s="201">
        <f ca="1">NORMINV(RAND(),Parametros!$F$7,(Parametros!$G$7-Parametros!$E$7)/3.29)</f>
        <v>2.9365080775124976</v>
      </c>
      <c r="D454" s="201">
        <f ca="1">NORMINV(RAND(),Parametros!$F$8,(Parametros!$G$8-Parametros!$E$8)/3.29)</f>
        <v>2.0337286786464288</v>
      </c>
      <c r="E454" s="201">
        <f ca="1">NORMINV(RAND(),Parametros!$F$9,(Parametros!$G$9-Parametros!$E$9)/3.29)</f>
        <v>1.0051189981612776</v>
      </c>
      <c r="F454" s="201">
        <f ca="1">NORMINV(RAND(),Parametros!$F$10,(Parametros!$G$10-Parametros!$E$10)/3.29)</f>
        <v>1.0329420183835967</v>
      </c>
      <c r="G454" s="201">
        <f ca="1">NORMINV(RAND(),Parametros!$F$11,(Parametros!$G$11-Parametros!$E$11)/3.29)</f>
        <v>0.94101183636957431</v>
      </c>
      <c r="H454" s="201">
        <v>1</v>
      </c>
      <c r="I454" s="201">
        <f ca="1">Resumen!$E$78*C454</f>
        <v>772.30162438578691</v>
      </c>
      <c r="J454" s="201">
        <f ca="1">Resumen!$E$79*D454</f>
        <v>0</v>
      </c>
      <c r="K454" s="201">
        <f ca="1">Resumen!$E$80*E454</f>
        <v>0</v>
      </c>
      <c r="L454" s="201">
        <f ca="1">Resumen!$E$81*F454</f>
        <v>0</v>
      </c>
      <c r="M454" s="201">
        <f ca="1">Resumen!$E$82*G454</f>
        <v>0</v>
      </c>
      <c r="N454" s="201">
        <f>Resumen!$E$83*H454</f>
        <v>1237</v>
      </c>
      <c r="O454" s="201">
        <f t="shared" ca="1" si="6"/>
        <v>2009.3016243857869</v>
      </c>
    </row>
    <row r="455" spans="1:15" s="119" customFormat="1" ht="13.8" customHeight="1">
      <c r="A455" s="162"/>
      <c r="B455" s="200">
        <v>441</v>
      </c>
      <c r="C455" s="201">
        <f ca="1">NORMINV(RAND(),Parametros!$F$7,(Parametros!$G$7-Parametros!$E$7)/3.29)</f>
        <v>3.8896915901643401</v>
      </c>
      <c r="D455" s="201">
        <f ca="1">NORMINV(RAND(),Parametros!$F$8,(Parametros!$G$8-Parametros!$E$8)/3.29)</f>
        <v>1.5804589319183036</v>
      </c>
      <c r="E455" s="201">
        <f ca="1">NORMINV(RAND(),Parametros!$F$9,(Parametros!$G$9-Parametros!$E$9)/3.29)</f>
        <v>1.0337260693302752</v>
      </c>
      <c r="F455" s="201">
        <f ca="1">NORMINV(RAND(),Parametros!$F$10,(Parametros!$G$10-Parametros!$E$10)/3.29)</f>
        <v>0.81595445830326241</v>
      </c>
      <c r="G455" s="201">
        <f ca="1">NORMINV(RAND(),Parametros!$F$11,(Parametros!$G$11-Parametros!$E$11)/3.29)</f>
        <v>0.9983851779775248</v>
      </c>
      <c r="H455" s="201">
        <v>1</v>
      </c>
      <c r="I455" s="201">
        <f ca="1">Resumen!$E$78*C455</f>
        <v>1022.9888882132215</v>
      </c>
      <c r="J455" s="201">
        <f ca="1">Resumen!$E$79*D455</f>
        <v>0</v>
      </c>
      <c r="K455" s="201">
        <f ca="1">Resumen!$E$80*E455</f>
        <v>0</v>
      </c>
      <c r="L455" s="201">
        <f ca="1">Resumen!$E$81*F455</f>
        <v>0</v>
      </c>
      <c r="M455" s="201">
        <f ca="1">Resumen!$E$82*G455</f>
        <v>0</v>
      </c>
      <c r="N455" s="201">
        <f>Resumen!$E$83*H455</f>
        <v>1237</v>
      </c>
      <c r="O455" s="201">
        <f t="shared" ca="1" si="6"/>
        <v>2259.9888882132213</v>
      </c>
    </row>
    <row r="456" spans="1:15" s="119" customFormat="1" ht="13.8" customHeight="1">
      <c r="A456" s="162"/>
      <c r="B456" s="200">
        <v>442</v>
      </c>
      <c r="C456" s="201">
        <f ca="1">NORMINV(RAND(),Parametros!$F$7,(Parametros!$G$7-Parametros!$E$7)/3.29)</f>
        <v>3.5565904375441528</v>
      </c>
      <c r="D456" s="201">
        <f ca="1">NORMINV(RAND(),Parametros!$F$8,(Parametros!$G$8-Parametros!$E$8)/3.29)</f>
        <v>1.4112852655594927</v>
      </c>
      <c r="E456" s="201">
        <f ca="1">NORMINV(RAND(),Parametros!$F$9,(Parametros!$G$9-Parametros!$E$9)/3.29)</f>
        <v>1.1365337489304936</v>
      </c>
      <c r="F456" s="201">
        <f ca="1">NORMINV(RAND(),Parametros!$F$10,(Parametros!$G$10-Parametros!$E$10)/3.29)</f>
        <v>1.1172043168033721</v>
      </c>
      <c r="G456" s="201">
        <f ca="1">NORMINV(RAND(),Parametros!$F$11,(Parametros!$G$11-Parametros!$E$11)/3.29)</f>
        <v>1.067787349326031</v>
      </c>
      <c r="H456" s="201">
        <v>1</v>
      </c>
      <c r="I456" s="201">
        <f ca="1">Resumen!$E$78*C456</f>
        <v>935.38328507411222</v>
      </c>
      <c r="J456" s="201">
        <f ca="1">Resumen!$E$79*D456</f>
        <v>0</v>
      </c>
      <c r="K456" s="201">
        <f ca="1">Resumen!$E$80*E456</f>
        <v>0</v>
      </c>
      <c r="L456" s="201">
        <f ca="1">Resumen!$E$81*F456</f>
        <v>0</v>
      </c>
      <c r="M456" s="201">
        <f ca="1">Resumen!$E$82*G456</f>
        <v>0</v>
      </c>
      <c r="N456" s="201">
        <f>Resumen!$E$83*H456</f>
        <v>1237</v>
      </c>
      <c r="O456" s="201">
        <f t="shared" ca="1" si="6"/>
        <v>2172.3832850741123</v>
      </c>
    </row>
    <row r="457" spans="1:15" s="119" customFormat="1" ht="13.8" customHeight="1">
      <c r="A457" s="162"/>
      <c r="B457" s="200">
        <v>443</v>
      </c>
      <c r="C457" s="201">
        <f ca="1">NORMINV(RAND(),Parametros!$F$7,(Parametros!$G$7-Parametros!$E$7)/3.29)</f>
        <v>2.8111596223654991</v>
      </c>
      <c r="D457" s="201">
        <f ca="1">NORMINV(RAND(),Parametros!$F$8,(Parametros!$G$8-Parametros!$E$8)/3.29)</f>
        <v>0.84266212392520035</v>
      </c>
      <c r="E457" s="201">
        <f ca="1">NORMINV(RAND(),Parametros!$F$9,(Parametros!$G$9-Parametros!$E$9)/3.29)</f>
        <v>0.77737110587448077</v>
      </c>
      <c r="F457" s="201">
        <f ca="1">NORMINV(RAND(),Parametros!$F$10,(Parametros!$G$10-Parametros!$E$10)/3.29)</f>
        <v>0.97345481262753331</v>
      </c>
      <c r="G457" s="201">
        <f ca="1">NORMINV(RAND(),Parametros!$F$11,(Parametros!$G$11-Parametros!$E$11)/3.29)</f>
        <v>0.99728294692338937</v>
      </c>
      <c r="H457" s="201">
        <v>1</v>
      </c>
      <c r="I457" s="201">
        <f ca="1">Resumen!$E$78*C457</f>
        <v>739.33498068212623</v>
      </c>
      <c r="J457" s="201">
        <f ca="1">Resumen!$E$79*D457</f>
        <v>0</v>
      </c>
      <c r="K457" s="201">
        <f ca="1">Resumen!$E$80*E457</f>
        <v>0</v>
      </c>
      <c r="L457" s="201">
        <f ca="1">Resumen!$E$81*F457</f>
        <v>0</v>
      </c>
      <c r="M457" s="201">
        <f ca="1">Resumen!$E$82*G457</f>
        <v>0</v>
      </c>
      <c r="N457" s="201">
        <f>Resumen!$E$83*H457</f>
        <v>1237</v>
      </c>
      <c r="O457" s="201">
        <f t="shared" ca="1" si="6"/>
        <v>1976.3349806821261</v>
      </c>
    </row>
    <row r="458" spans="1:15" s="119" customFormat="1" ht="13.8" customHeight="1">
      <c r="A458" s="162"/>
      <c r="B458" s="200">
        <v>444</v>
      </c>
      <c r="C458" s="201">
        <f ca="1">NORMINV(RAND(),Parametros!$F$7,(Parametros!$G$7-Parametros!$E$7)/3.29)</f>
        <v>1.1416685754422402</v>
      </c>
      <c r="D458" s="201">
        <f ca="1">NORMINV(RAND(),Parametros!$F$8,(Parametros!$G$8-Parametros!$E$8)/3.29)</f>
        <v>0.30657673054901668</v>
      </c>
      <c r="E458" s="201">
        <f ca="1">NORMINV(RAND(),Parametros!$F$9,(Parametros!$G$9-Parametros!$E$9)/3.29)</f>
        <v>1.026874025194932</v>
      </c>
      <c r="F458" s="201">
        <f ca="1">NORMINV(RAND(),Parametros!$F$10,(Parametros!$G$10-Parametros!$E$10)/3.29)</f>
        <v>1.1062171152856179</v>
      </c>
      <c r="G458" s="201">
        <f ca="1">NORMINV(RAND(),Parametros!$F$11,(Parametros!$G$11-Parametros!$E$11)/3.29)</f>
        <v>1.0060610252303934</v>
      </c>
      <c r="H458" s="201">
        <v>1</v>
      </c>
      <c r="I458" s="201">
        <f ca="1">Resumen!$E$78*C458</f>
        <v>300.25883534130918</v>
      </c>
      <c r="J458" s="201">
        <f ca="1">Resumen!$E$79*D458</f>
        <v>0</v>
      </c>
      <c r="K458" s="201">
        <f ca="1">Resumen!$E$80*E458</f>
        <v>0</v>
      </c>
      <c r="L458" s="201">
        <f ca="1">Resumen!$E$81*F458</f>
        <v>0</v>
      </c>
      <c r="M458" s="201">
        <f ca="1">Resumen!$E$82*G458</f>
        <v>0</v>
      </c>
      <c r="N458" s="201">
        <f>Resumen!$E$83*H458</f>
        <v>1237</v>
      </c>
      <c r="O458" s="201">
        <f t="shared" ca="1" si="6"/>
        <v>1537.2588353413091</v>
      </c>
    </row>
    <row r="459" spans="1:15" s="119" customFormat="1" ht="13.8" customHeight="1">
      <c r="A459" s="162"/>
      <c r="B459" s="200">
        <v>445</v>
      </c>
      <c r="C459" s="201">
        <f ca="1">NORMINV(RAND(),Parametros!$F$7,(Parametros!$G$7-Parametros!$E$7)/3.29)</f>
        <v>1.8461113205588553</v>
      </c>
      <c r="D459" s="201">
        <f ca="1">NORMINV(RAND(),Parametros!$F$8,(Parametros!$G$8-Parametros!$E$8)/3.29)</f>
        <v>1.0003185449297978</v>
      </c>
      <c r="E459" s="201">
        <f ca="1">NORMINV(RAND(),Parametros!$F$9,(Parametros!$G$9-Parametros!$E$9)/3.29)</f>
        <v>0.90261168329608066</v>
      </c>
      <c r="F459" s="201">
        <f ca="1">NORMINV(RAND(),Parametros!$F$10,(Parametros!$G$10-Parametros!$E$10)/3.29)</f>
        <v>1.1927863370046794</v>
      </c>
      <c r="G459" s="201">
        <f ca="1">NORMINV(RAND(),Parametros!$F$11,(Parametros!$G$11-Parametros!$E$11)/3.29)</f>
        <v>1.0074400793503087</v>
      </c>
      <c r="H459" s="201">
        <v>1</v>
      </c>
      <c r="I459" s="201">
        <f ca="1">Resumen!$E$78*C459</f>
        <v>485.52727730697893</v>
      </c>
      <c r="J459" s="201">
        <f ca="1">Resumen!$E$79*D459</f>
        <v>0</v>
      </c>
      <c r="K459" s="201">
        <f ca="1">Resumen!$E$80*E459</f>
        <v>0</v>
      </c>
      <c r="L459" s="201">
        <f ca="1">Resumen!$E$81*F459</f>
        <v>0</v>
      </c>
      <c r="M459" s="201">
        <f ca="1">Resumen!$E$82*G459</f>
        <v>0</v>
      </c>
      <c r="N459" s="201">
        <f>Resumen!$E$83*H459</f>
        <v>1237</v>
      </c>
      <c r="O459" s="201">
        <f t="shared" ca="1" si="6"/>
        <v>1722.5272773069789</v>
      </c>
    </row>
    <row r="460" spans="1:15" s="119" customFormat="1" ht="13.8" customHeight="1">
      <c r="A460" s="162"/>
      <c r="B460" s="200">
        <v>446</v>
      </c>
      <c r="C460" s="201">
        <f ca="1">NORMINV(RAND(),Parametros!$F$7,(Parametros!$G$7-Parametros!$E$7)/3.29)</f>
        <v>3.4277267971380052</v>
      </c>
      <c r="D460" s="201">
        <f ca="1">NORMINV(RAND(),Parametros!$F$8,(Parametros!$G$8-Parametros!$E$8)/3.29)</f>
        <v>1.0279181459311428</v>
      </c>
      <c r="E460" s="201">
        <f ca="1">NORMINV(RAND(),Parametros!$F$9,(Parametros!$G$9-Parametros!$E$9)/3.29)</f>
        <v>1.1517141542027269</v>
      </c>
      <c r="F460" s="201">
        <f ca="1">NORMINV(RAND(),Parametros!$F$10,(Parametros!$G$10-Parametros!$E$10)/3.29)</f>
        <v>1.0760801242598936</v>
      </c>
      <c r="G460" s="201">
        <f ca="1">NORMINV(RAND(),Parametros!$F$11,(Parametros!$G$11-Parametros!$E$11)/3.29)</f>
        <v>1.0147068835608741</v>
      </c>
      <c r="H460" s="201">
        <v>1</v>
      </c>
      <c r="I460" s="201">
        <f ca="1">Resumen!$E$78*C460</f>
        <v>901.49214764729538</v>
      </c>
      <c r="J460" s="201">
        <f ca="1">Resumen!$E$79*D460</f>
        <v>0</v>
      </c>
      <c r="K460" s="201">
        <f ca="1">Resumen!$E$80*E460</f>
        <v>0</v>
      </c>
      <c r="L460" s="201">
        <f ca="1">Resumen!$E$81*F460</f>
        <v>0</v>
      </c>
      <c r="M460" s="201">
        <f ca="1">Resumen!$E$82*G460</f>
        <v>0</v>
      </c>
      <c r="N460" s="201">
        <f>Resumen!$E$83*H460</f>
        <v>1237</v>
      </c>
      <c r="O460" s="201">
        <f t="shared" ca="1" si="6"/>
        <v>2138.4921476472955</v>
      </c>
    </row>
    <row r="461" spans="1:15" s="119" customFormat="1" ht="13.8" customHeight="1">
      <c r="A461" s="162"/>
      <c r="B461" s="200">
        <v>447</v>
      </c>
      <c r="C461" s="201">
        <f ca="1">NORMINV(RAND(),Parametros!$F$7,(Parametros!$G$7-Parametros!$E$7)/3.29)</f>
        <v>2.4210519800441279</v>
      </c>
      <c r="D461" s="201">
        <f ca="1">NORMINV(RAND(),Parametros!$F$8,(Parametros!$G$8-Parametros!$E$8)/3.29)</f>
        <v>0.95961665198842794</v>
      </c>
      <c r="E461" s="201">
        <f ca="1">NORMINV(RAND(),Parametros!$F$9,(Parametros!$G$9-Parametros!$E$9)/3.29)</f>
        <v>0.95598074121112431</v>
      </c>
      <c r="F461" s="201">
        <f ca="1">NORMINV(RAND(),Parametros!$F$10,(Parametros!$G$10-Parametros!$E$10)/3.29)</f>
        <v>1.0374197460219756</v>
      </c>
      <c r="G461" s="201">
        <f ca="1">NORMINV(RAND(),Parametros!$F$11,(Parametros!$G$11-Parametros!$E$11)/3.29)</f>
        <v>1.0324200766331739</v>
      </c>
      <c r="H461" s="201">
        <v>1</v>
      </c>
      <c r="I461" s="201">
        <f ca="1">Resumen!$E$78*C461</f>
        <v>636.73667075160563</v>
      </c>
      <c r="J461" s="201">
        <f ca="1">Resumen!$E$79*D461</f>
        <v>0</v>
      </c>
      <c r="K461" s="201">
        <f ca="1">Resumen!$E$80*E461</f>
        <v>0</v>
      </c>
      <c r="L461" s="201">
        <f ca="1">Resumen!$E$81*F461</f>
        <v>0</v>
      </c>
      <c r="M461" s="201">
        <f ca="1">Resumen!$E$82*G461</f>
        <v>0</v>
      </c>
      <c r="N461" s="201">
        <f>Resumen!$E$83*H461</f>
        <v>1237</v>
      </c>
      <c r="O461" s="201">
        <f t="shared" ca="1" si="6"/>
        <v>1873.7366707516057</v>
      </c>
    </row>
    <row r="462" spans="1:15" s="119" customFormat="1" ht="13.8" customHeight="1">
      <c r="A462" s="162"/>
      <c r="B462" s="200">
        <v>448</v>
      </c>
      <c r="C462" s="201">
        <f ca="1">NORMINV(RAND(),Parametros!$F$7,(Parametros!$G$7-Parametros!$E$7)/3.29)</f>
        <v>1.1370238735921143</v>
      </c>
      <c r="D462" s="201">
        <f ca="1">NORMINV(RAND(),Parametros!$F$8,(Parametros!$G$8-Parametros!$E$8)/3.29)</f>
        <v>0.84405490398051564</v>
      </c>
      <c r="E462" s="201">
        <f ca="1">NORMINV(RAND(),Parametros!$F$9,(Parametros!$G$9-Parametros!$E$9)/3.29)</f>
        <v>0.95647817270041502</v>
      </c>
      <c r="F462" s="201">
        <f ca="1">NORMINV(RAND(),Parametros!$F$10,(Parametros!$G$10-Parametros!$E$10)/3.29)</f>
        <v>1.127340543226558</v>
      </c>
      <c r="G462" s="201">
        <f ca="1">NORMINV(RAND(),Parametros!$F$11,(Parametros!$G$11-Parametros!$E$11)/3.29)</f>
        <v>1.0339052549760612</v>
      </c>
      <c r="H462" s="201">
        <v>1</v>
      </c>
      <c r="I462" s="201">
        <f ca="1">Resumen!$E$78*C462</f>
        <v>299.03727875472606</v>
      </c>
      <c r="J462" s="201">
        <f ca="1">Resumen!$E$79*D462</f>
        <v>0</v>
      </c>
      <c r="K462" s="201">
        <f ca="1">Resumen!$E$80*E462</f>
        <v>0</v>
      </c>
      <c r="L462" s="201">
        <f ca="1">Resumen!$E$81*F462</f>
        <v>0</v>
      </c>
      <c r="M462" s="201">
        <f ca="1">Resumen!$E$82*G462</f>
        <v>0</v>
      </c>
      <c r="N462" s="201">
        <f>Resumen!$E$83*H462</f>
        <v>1237</v>
      </c>
      <c r="O462" s="201">
        <f t="shared" ca="1" si="6"/>
        <v>1536.037278754726</v>
      </c>
    </row>
    <row r="463" spans="1:15" s="119" customFormat="1" ht="13.8" customHeight="1">
      <c r="A463" s="162"/>
      <c r="B463" s="200">
        <v>449</v>
      </c>
      <c r="C463" s="201">
        <f ca="1">NORMINV(RAND(),Parametros!$F$7,(Parametros!$G$7-Parametros!$E$7)/3.29)</f>
        <v>1.7319263971650387</v>
      </c>
      <c r="D463" s="201">
        <f ca="1">NORMINV(RAND(),Parametros!$F$8,(Parametros!$G$8-Parametros!$E$8)/3.29)</f>
        <v>0.59948100336140409</v>
      </c>
      <c r="E463" s="201">
        <f ca="1">NORMINV(RAND(),Parametros!$F$9,(Parametros!$G$9-Parametros!$E$9)/3.29)</f>
        <v>0.84834714880542839</v>
      </c>
      <c r="F463" s="201">
        <f ca="1">NORMINV(RAND(),Parametros!$F$10,(Parametros!$G$10-Parametros!$E$10)/3.29)</f>
        <v>1.0577555454008079</v>
      </c>
      <c r="G463" s="201">
        <f ca="1">NORMINV(RAND(),Parametros!$F$11,(Parametros!$G$11-Parametros!$E$11)/3.29)</f>
        <v>1.0118857924102089</v>
      </c>
      <c r="H463" s="201">
        <v>1</v>
      </c>
      <c r="I463" s="201">
        <f ca="1">Resumen!$E$78*C463</f>
        <v>455.49664245440516</v>
      </c>
      <c r="J463" s="201">
        <f ca="1">Resumen!$E$79*D463</f>
        <v>0</v>
      </c>
      <c r="K463" s="201">
        <f ca="1">Resumen!$E$80*E463</f>
        <v>0</v>
      </c>
      <c r="L463" s="201">
        <f ca="1">Resumen!$E$81*F463</f>
        <v>0</v>
      </c>
      <c r="M463" s="201">
        <f ca="1">Resumen!$E$82*G463</f>
        <v>0</v>
      </c>
      <c r="N463" s="201">
        <f>Resumen!$E$83*H463</f>
        <v>1237</v>
      </c>
      <c r="O463" s="201">
        <f t="shared" ref="O463:O526" ca="1" si="7">SUM(I463:N463)</f>
        <v>1692.4966424544052</v>
      </c>
    </row>
    <row r="464" spans="1:15" s="119" customFormat="1" ht="13.8" customHeight="1">
      <c r="A464" s="162"/>
      <c r="B464" s="200">
        <v>450</v>
      </c>
      <c r="C464" s="201">
        <f ca="1">NORMINV(RAND(),Parametros!$F$7,(Parametros!$G$7-Parametros!$E$7)/3.29)</f>
        <v>3.9009953653530731</v>
      </c>
      <c r="D464" s="201">
        <f ca="1">NORMINV(RAND(),Parametros!$F$8,(Parametros!$G$8-Parametros!$E$8)/3.29)</f>
        <v>1.1782572918536374</v>
      </c>
      <c r="E464" s="201">
        <f ca="1">NORMINV(RAND(),Parametros!$F$9,(Parametros!$G$9-Parametros!$E$9)/3.29)</f>
        <v>1.1043791465311308</v>
      </c>
      <c r="F464" s="201">
        <f ca="1">NORMINV(RAND(),Parametros!$F$10,(Parametros!$G$10-Parametros!$E$10)/3.29)</f>
        <v>1.1791204139205262</v>
      </c>
      <c r="G464" s="201">
        <f ca="1">NORMINV(RAND(),Parametros!$F$11,(Parametros!$G$11-Parametros!$E$11)/3.29)</f>
        <v>1.0131773035585756</v>
      </c>
      <c r="H464" s="201">
        <v>1</v>
      </c>
      <c r="I464" s="201">
        <f ca="1">Resumen!$E$78*C464</f>
        <v>1025.9617810878583</v>
      </c>
      <c r="J464" s="201">
        <f ca="1">Resumen!$E$79*D464</f>
        <v>0</v>
      </c>
      <c r="K464" s="201">
        <f ca="1">Resumen!$E$80*E464</f>
        <v>0</v>
      </c>
      <c r="L464" s="201">
        <f ca="1">Resumen!$E$81*F464</f>
        <v>0</v>
      </c>
      <c r="M464" s="201">
        <f ca="1">Resumen!$E$82*G464</f>
        <v>0</v>
      </c>
      <c r="N464" s="201">
        <f>Resumen!$E$83*H464</f>
        <v>1237</v>
      </c>
      <c r="O464" s="201">
        <f t="shared" ca="1" si="7"/>
        <v>2262.9617810878581</v>
      </c>
    </row>
    <row r="465" spans="1:15" s="119" customFormat="1" ht="13.8" customHeight="1">
      <c r="A465" s="162"/>
      <c r="B465" s="200">
        <v>451</v>
      </c>
      <c r="C465" s="201">
        <f ca="1">NORMINV(RAND(),Parametros!$F$7,(Parametros!$G$7-Parametros!$E$7)/3.29)</f>
        <v>1.5268483088711937</v>
      </c>
      <c r="D465" s="201">
        <f ca="1">NORMINV(RAND(),Parametros!$F$8,(Parametros!$G$8-Parametros!$E$8)/3.29)</f>
        <v>1.6273714770310128</v>
      </c>
      <c r="E465" s="201">
        <f ca="1">NORMINV(RAND(),Parametros!$F$9,(Parametros!$G$9-Parametros!$E$9)/3.29)</f>
        <v>1.1911777654418814</v>
      </c>
      <c r="F465" s="201">
        <f ca="1">NORMINV(RAND(),Parametros!$F$10,(Parametros!$G$10-Parametros!$E$10)/3.29)</f>
        <v>1.2635978539886765</v>
      </c>
      <c r="G465" s="201">
        <f ca="1">NORMINV(RAND(),Parametros!$F$11,(Parametros!$G$11-Parametros!$E$11)/3.29)</f>
        <v>0.99555232324832343</v>
      </c>
      <c r="H465" s="201">
        <v>1</v>
      </c>
      <c r="I465" s="201">
        <f ca="1">Resumen!$E$78*C465</f>
        <v>401.56110523312395</v>
      </c>
      <c r="J465" s="201">
        <f ca="1">Resumen!$E$79*D465</f>
        <v>0</v>
      </c>
      <c r="K465" s="201">
        <f ca="1">Resumen!$E$80*E465</f>
        <v>0</v>
      </c>
      <c r="L465" s="201">
        <f ca="1">Resumen!$E$81*F465</f>
        <v>0</v>
      </c>
      <c r="M465" s="201">
        <f ca="1">Resumen!$E$82*G465</f>
        <v>0</v>
      </c>
      <c r="N465" s="201">
        <f>Resumen!$E$83*H465</f>
        <v>1237</v>
      </c>
      <c r="O465" s="201">
        <f t="shared" ca="1" si="7"/>
        <v>1638.561105233124</v>
      </c>
    </row>
    <row r="466" spans="1:15" s="119" customFormat="1" ht="13.8" customHeight="1">
      <c r="A466" s="162"/>
      <c r="B466" s="200">
        <v>452</v>
      </c>
      <c r="C466" s="201">
        <f ca="1">NORMINV(RAND(),Parametros!$F$7,(Parametros!$G$7-Parametros!$E$7)/3.29)</f>
        <v>3.2619622665244323</v>
      </c>
      <c r="D466" s="201">
        <f ca="1">NORMINV(RAND(),Parametros!$F$8,(Parametros!$G$8-Parametros!$E$8)/3.29)</f>
        <v>1.0847664073658507</v>
      </c>
      <c r="E466" s="201">
        <f ca="1">NORMINV(RAND(),Parametros!$F$9,(Parametros!$G$9-Parametros!$E$9)/3.29)</f>
        <v>0.56892886705261703</v>
      </c>
      <c r="F466" s="201">
        <f ca="1">NORMINV(RAND(),Parametros!$F$10,(Parametros!$G$10-Parametros!$E$10)/3.29)</f>
        <v>0.98259921958038665</v>
      </c>
      <c r="G466" s="201">
        <f ca="1">NORMINV(RAND(),Parametros!$F$11,(Parametros!$G$11-Parametros!$E$11)/3.29)</f>
        <v>1.0003177304542268</v>
      </c>
      <c r="H466" s="201">
        <v>1</v>
      </c>
      <c r="I466" s="201">
        <f ca="1">Resumen!$E$78*C466</f>
        <v>857.89607609592565</v>
      </c>
      <c r="J466" s="201">
        <f ca="1">Resumen!$E$79*D466</f>
        <v>0</v>
      </c>
      <c r="K466" s="201">
        <f ca="1">Resumen!$E$80*E466</f>
        <v>0</v>
      </c>
      <c r="L466" s="201">
        <f ca="1">Resumen!$E$81*F466</f>
        <v>0</v>
      </c>
      <c r="M466" s="201">
        <f ca="1">Resumen!$E$82*G466</f>
        <v>0</v>
      </c>
      <c r="N466" s="201">
        <f>Resumen!$E$83*H466</f>
        <v>1237</v>
      </c>
      <c r="O466" s="201">
        <f t="shared" ca="1" si="7"/>
        <v>2094.8960760959258</v>
      </c>
    </row>
    <row r="467" spans="1:15" s="119" customFormat="1" ht="13.8" customHeight="1">
      <c r="A467" s="162"/>
      <c r="B467" s="200">
        <v>453</v>
      </c>
      <c r="C467" s="201">
        <f ca="1">NORMINV(RAND(),Parametros!$F$7,(Parametros!$G$7-Parametros!$E$7)/3.29)</f>
        <v>3.6331574100811093</v>
      </c>
      <c r="D467" s="201">
        <f ca="1">NORMINV(RAND(),Parametros!$F$8,(Parametros!$G$8-Parametros!$E$8)/3.29)</f>
        <v>1.0374866907123281</v>
      </c>
      <c r="E467" s="201">
        <f ca="1">NORMINV(RAND(),Parametros!$F$9,(Parametros!$G$9-Parametros!$E$9)/3.29)</f>
        <v>0.85509297833522047</v>
      </c>
      <c r="F467" s="201">
        <f ca="1">NORMINV(RAND(),Parametros!$F$10,(Parametros!$G$10-Parametros!$E$10)/3.29)</f>
        <v>0.87944807655251001</v>
      </c>
      <c r="G467" s="201">
        <f ca="1">NORMINV(RAND(),Parametros!$F$11,(Parametros!$G$11-Parametros!$E$11)/3.29)</f>
        <v>1.0637884782274192</v>
      </c>
      <c r="H467" s="201">
        <v>1</v>
      </c>
      <c r="I467" s="201">
        <f ca="1">Resumen!$E$78*C467</f>
        <v>955.52039885133172</v>
      </c>
      <c r="J467" s="201">
        <f ca="1">Resumen!$E$79*D467</f>
        <v>0</v>
      </c>
      <c r="K467" s="201">
        <f ca="1">Resumen!$E$80*E467</f>
        <v>0</v>
      </c>
      <c r="L467" s="201">
        <f ca="1">Resumen!$E$81*F467</f>
        <v>0</v>
      </c>
      <c r="M467" s="201">
        <f ca="1">Resumen!$E$82*G467</f>
        <v>0</v>
      </c>
      <c r="N467" s="201">
        <f>Resumen!$E$83*H467</f>
        <v>1237</v>
      </c>
      <c r="O467" s="201">
        <f t="shared" ca="1" si="7"/>
        <v>2192.5203988513317</v>
      </c>
    </row>
    <row r="468" spans="1:15" s="119" customFormat="1" ht="13.8" customHeight="1">
      <c r="A468" s="162"/>
      <c r="B468" s="200">
        <v>454</v>
      </c>
      <c r="C468" s="201">
        <f ca="1">NORMINV(RAND(),Parametros!$F$7,(Parametros!$G$7-Parametros!$E$7)/3.29)</f>
        <v>0.61019794162555119</v>
      </c>
      <c r="D468" s="201">
        <f ca="1">NORMINV(RAND(),Parametros!$F$8,(Parametros!$G$8-Parametros!$E$8)/3.29)</f>
        <v>1.1213186268227504</v>
      </c>
      <c r="E468" s="201">
        <f ca="1">NORMINV(RAND(),Parametros!$F$9,(Parametros!$G$9-Parametros!$E$9)/3.29)</f>
        <v>1.3602475386212594</v>
      </c>
      <c r="F468" s="201">
        <f ca="1">NORMINV(RAND(),Parametros!$F$10,(Parametros!$G$10-Parametros!$E$10)/3.29)</f>
        <v>1.0291123463491951</v>
      </c>
      <c r="G468" s="201">
        <f ca="1">NORMINV(RAND(),Parametros!$F$11,(Parametros!$G$11-Parametros!$E$11)/3.29)</f>
        <v>0.99718108126856642</v>
      </c>
      <c r="H468" s="201">
        <v>1</v>
      </c>
      <c r="I468" s="201">
        <f ca="1">Resumen!$E$78*C468</f>
        <v>160.48205864751995</v>
      </c>
      <c r="J468" s="201">
        <f ca="1">Resumen!$E$79*D468</f>
        <v>0</v>
      </c>
      <c r="K468" s="201">
        <f ca="1">Resumen!$E$80*E468</f>
        <v>0</v>
      </c>
      <c r="L468" s="201">
        <f ca="1">Resumen!$E$81*F468</f>
        <v>0</v>
      </c>
      <c r="M468" s="201">
        <f ca="1">Resumen!$E$82*G468</f>
        <v>0</v>
      </c>
      <c r="N468" s="201">
        <f>Resumen!$E$83*H468</f>
        <v>1237</v>
      </c>
      <c r="O468" s="201">
        <f t="shared" ca="1" si="7"/>
        <v>1397.48205864752</v>
      </c>
    </row>
    <row r="469" spans="1:15" s="119" customFormat="1" ht="13.8" customHeight="1">
      <c r="A469" s="162"/>
      <c r="B469" s="200">
        <v>455</v>
      </c>
      <c r="C469" s="201">
        <f ca="1">NORMINV(RAND(),Parametros!$F$7,(Parametros!$G$7-Parametros!$E$7)/3.29)</f>
        <v>1.7806791541656799</v>
      </c>
      <c r="D469" s="201">
        <f ca="1">NORMINV(RAND(),Parametros!$F$8,(Parametros!$G$8-Parametros!$E$8)/3.29)</f>
        <v>0.72282714532205417</v>
      </c>
      <c r="E469" s="201">
        <f ca="1">NORMINV(RAND(),Parametros!$F$9,(Parametros!$G$9-Parametros!$E$9)/3.29)</f>
        <v>0.56910035588831465</v>
      </c>
      <c r="F469" s="201">
        <f ca="1">NORMINV(RAND(),Parametros!$F$10,(Parametros!$G$10-Parametros!$E$10)/3.29)</f>
        <v>1.1229509200602721</v>
      </c>
      <c r="G469" s="201">
        <f ca="1">NORMINV(RAND(),Parametros!$F$11,(Parametros!$G$11-Parametros!$E$11)/3.29)</f>
        <v>1.0168915930375904</v>
      </c>
      <c r="H469" s="201">
        <v>1</v>
      </c>
      <c r="I469" s="201">
        <f ca="1">Resumen!$E$78*C469</f>
        <v>468.31861754557383</v>
      </c>
      <c r="J469" s="201">
        <f ca="1">Resumen!$E$79*D469</f>
        <v>0</v>
      </c>
      <c r="K469" s="201">
        <f ca="1">Resumen!$E$80*E469</f>
        <v>0</v>
      </c>
      <c r="L469" s="201">
        <f ca="1">Resumen!$E$81*F469</f>
        <v>0</v>
      </c>
      <c r="M469" s="201">
        <f ca="1">Resumen!$E$82*G469</f>
        <v>0</v>
      </c>
      <c r="N469" s="201">
        <f>Resumen!$E$83*H469</f>
        <v>1237</v>
      </c>
      <c r="O469" s="201">
        <f t="shared" ca="1" si="7"/>
        <v>1705.3186175455739</v>
      </c>
    </row>
    <row r="470" spans="1:15" s="119" customFormat="1" ht="13.8" customHeight="1">
      <c r="A470" s="162"/>
      <c r="B470" s="200">
        <v>456</v>
      </c>
      <c r="C470" s="201">
        <f ca="1">NORMINV(RAND(),Parametros!$F$7,(Parametros!$G$7-Parametros!$E$7)/3.29)</f>
        <v>1.0656702146599739</v>
      </c>
      <c r="D470" s="201">
        <f ca="1">NORMINV(RAND(),Parametros!$F$8,(Parametros!$G$8-Parametros!$E$8)/3.29)</f>
        <v>0.70998804342446598</v>
      </c>
      <c r="E470" s="201">
        <f ca="1">NORMINV(RAND(),Parametros!$F$9,(Parametros!$G$9-Parametros!$E$9)/3.29)</f>
        <v>1.439789525965385</v>
      </c>
      <c r="F470" s="201">
        <f ca="1">NORMINV(RAND(),Parametros!$F$10,(Parametros!$G$10-Parametros!$E$10)/3.29)</f>
        <v>0.88427541595087378</v>
      </c>
      <c r="G470" s="201">
        <f ca="1">NORMINV(RAND(),Parametros!$F$11,(Parametros!$G$11-Parametros!$E$11)/3.29)</f>
        <v>0.95688705020194098</v>
      </c>
      <c r="H470" s="201">
        <v>1</v>
      </c>
      <c r="I470" s="201">
        <f ca="1">Resumen!$E$78*C470</f>
        <v>280.27126645557314</v>
      </c>
      <c r="J470" s="201">
        <f ca="1">Resumen!$E$79*D470</f>
        <v>0</v>
      </c>
      <c r="K470" s="201">
        <f ca="1">Resumen!$E$80*E470</f>
        <v>0</v>
      </c>
      <c r="L470" s="201">
        <f ca="1">Resumen!$E$81*F470</f>
        <v>0</v>
      </c>
      <c r="M470" s="201">
        <f ca="1">Resumen!$E$82*G470</f>
        <v>0</v>
      </c>
      <c r="N470" s="201">
        <f>Resumen!$E$83*H470</f>
        <v>1237</v>
      </c>
      <c r="O470" s="201">
        <f t="shared" ca="1" si="7"/>
        <v>1517.2712664555731</v>
      </c>
    </row>
    <row r="471" spans="1:15" s="119" customFormat="1" ht="13.8" customHeight="1">
      <c r="A471" s="162"/>
      <c r="B471" s="200">
        <v>457</v>
      </c>
      <c r="C471" s="201">
        <f ca="1">NORMINV(RAND(),Parametros!$F$7,(Parametros!$G$7-Parametros!$E$7)/3.29)</f>
        <v>0.18841386038594821</v>
      </c>
      <c r="D471" s="201">
        <f ca="1">NORMINV(RAND(),Parametros!$F$8,(Parametros!$G$8-Parametros!$E$8)/3.29)</f>
        <v>0.83021418934385827</v>
      </c>
      <c r="E471" s="201">
        <f ca="1">NORMINV(RAND(),Parametros!$F$9,(Parametros!$G$9-Parametros!$E$9)/3.29)</f>
        <v>1.0213684462925554</v>
      </c>
      <c r="F471" s="201">
        <f ca="1">NORMINV(RAND(),Parametros!$F$10,(Parametros!$G$10-Parametros!$E$10)/3.29)</f>
        <v>1.0591078476604088</v>
      </c>
      <c r="G471" s="201">
        <f ca="1">NORMINV(RAND(),Parametros!$F$11,(Parametros!$G$11-Parametros!$E$11)/3.29)</f>
        <v>0.93325060709641461</v>
      </c>
      <c r="H471" s="201">
        <v>1</v>
      </c>
      <c r="I471" s="201">
        <f ca="1">Resumen!$E$78*C471</f>
        <v>49.552845281504375</v>
      </c>
      <c r="J471" s="201">
        <f ca="1">Resumen!$E$79*D471</f>
        <v>0</v>
      </c>
      <c r="K471" s="201">
        <f ca="1">Resumen!$E$80*E471</f>
        <v>0</v>
      </c>
      <c r="L471" s="201">
        <f ca="1">Resumen!$E$81*F471</f>
        <v>0</v>
      </c>
      <c r="M471" s="201">
        <f ca="1">Resumen!$E$82*G471</f>
        <v>0</v>
      </c>
      <c r="N471" s="201">
        <f>Resumen!$E$83*H471</f>
        <v>1237</v>
      </c>
      <c r="O471" s="201">
        <f t="shared" ca="1" si="7"/>
        <v>1286.5528452815045</v>
      </c>
    </row>
    <row r="472" spans="1:15" s="119" customFormat="1" ht="13.8" customHeight="1">
      <c r="A472" s="162"/>
      <c r="B472" s="200">
        <v>458</v>
      </c>
      <c r="C472" s="201">
        <f ca="1">NORMINV(RAND(),Parametros!$F$7,(Parametros!$G$7-Parametros!$E$7)/3.29)</f>
        <v>0.39200296889957165</v>
      </c>
      <c r="D472" s="201">
        <f ca="1">NORMINV(RAND(),Parametros!$F$8,(Parametros!$G$8-Parametros!$E$8)/3.29)</f>
        <v>1.6789476598850261</v>
      </c>
      <c r="E472" s="201">
        <f ca="1">NORMINV(RAND(),Parametros!$F$9,(Parametros!$G$9-Parametros!$E$9)/3.29)</f>
        <v>1.1890113641885083</v>
      </c>
      <c r="F472" s="201">
        <f ca="1">NORMINV(RAND(),Parametros!$F$10,(Parametros!$G$10-Parametros!$E$10)/3.29)</f>
        <v>1.0852628718589301</v>
      </c>
      <c r="G472" s="201">
        <f ca="1">NORMINV(RAND(),Parametros!$F$11,(Parametros!$G$11-Parametros!$E$11)/3.29)</f>
        <v>0.99082039425776702</v>
      </c>
      <c r="H472" s="201">
        <v>1</v>
      </c>
      <c r="I472" s="201">
        <f ca="1">Resumen!$E$78*C472</f>
        <v>103.09678082058734</v>
      </c>
      <c r="J472" s="201">
        <f ca="1">Resumen!$E$79*D472</f>
        <v>0</v>
      </c>
      <c r="K472" s="201">
        <f ca="1">Resumen!$E$80*E472</f>
        <v>0</v>
      </c>
      <c r="L472" s="201">
        <f ca="1">Resumen!$E$81*F472</f>
        <v>0</v>
      </c>
      <c r="M472" s="201">
        <f ca="1">Resumen!$E$82*G472</f>
        <v>0</v>
      </c>
      <c r="N472" s="201">
        <f>Resumen!$E$83*H472</f>
        <v>1237</v>
      </c>
      <c r="O472" s="201">
        <f t="shared" ca="1" si="7"/>
        <v>1340.0967808205874</v>
      </c>
    </row>
    <row r="473" spans="1:15" s="119" customFormat="1" ht="13.8" customHeight="1">
      <c r="A473" s="162"/>
      <c r="B473" s="200">
        <v>459</v>
      </c>
      <c r="C473" s="201">
        <f ca="1">NORMINV(RAND(),Parametros!$F$7,(Parametros!$G$7-Parametros!$E$7)/3.29)</f>
        <v>2.4361697572565517</v>
      </c>
      <c r="D473" s="201">
        <f ca="1">NORMINV(RAND(),Parametros!$F$8,(Parametros!$G$8-Parametros!$E$8)/3.29)</f>
        <v>0.99698368761248857</v>
      </c>
      <c r="E473" s="201">
        <f ca="1">NORMINV(RAND(),Parametros!$F$9,(Parametros!$G$9-Parametros!$E$9)/3.29)</f>
        <v>0.90233819688434647</v>
      </c>
      <c r="F473" s="201">
        <f ca="1">NORMINV(RAND(),Parametros!$F$10,(Parametros!$G$10-Parametros!$E$10)/3.29)</f>
        <v>1.037041873950987</v>
      </c>
      <c r="G473" s="201">
        <f ca="1">NORMINV(RAND(),Parametros!$F$11,(Parametros!$G$11-Parametros!$E$11)/3.29)</f>
        <v>1.0020936946965138</v>
      </c>
      <c r="H473" s="201">
        <v>1</v>
      </c>
      <c r="I473" s="201">
        <f ca="1">Resumen!$E$78*C473</f>
        <v>640.71264615847315</v>
      </c>
      <c r="J473" s="201">
        <f ca="1">Resumen!$E$79*D473</f>
        <v>0</v>
      </c>
      <c r="K473" s="201">
        <f ca="1">Resumen!$E$80*E473</f>
        <v>0</v>
      </c>
      <c r="L473" s="201">
        <f ca="1">Resumen!$E$81*F473</f>
        <v>0</v>
      </c>
      <c r="M473" s="201">
        <f ca="1">Resumen!$E$82*G473</f>
        <v>0</v>
      </c>
      <c r="N473" s="201">
        <f>Resumen!$E$83*H473</f>
        <v>1237</v>
      </c>
      <c r="O473" s="201">
        <f t="shared" ca="1" si="7"/>
        <v>1877.712646158473</v>
      </c>
    </row>
    <row r="474" spans="1:15" s="119" customFormat="1" ht="13.8" customHeight="1">
      <c r="A474" s="162"/>
      <c r="B474" s="200">
        <v>460</v>
      </c>
      <c r="C474" s="201">
        <f ca="1">NORMINV(RAND(),Parametros!$F$7,(Parametros!$G$7-Parametros!$E$7)/3.29)</f>
        <v>1.5950309249577068</v>
      </c>
      <c r="D474" s="201">
        <f ca="1">NORMINV(RAND(),Parametros!$F$8,(Parametros!$G$8-Parametros!$E$8)/3.29)</f>
        <v>1.6289708108478336</v>
      </c>
      <c r="E474" s="201">
        <f ca="1">NORMINV(RAND(),Parametros!$F$9,(Parametros!$G$9-Parametros!$E$9)/3.29)</f>
        <v>1.3670585228528691</v>
      </c>
      <c r="F474" s="201">
        <f ca="1">NORMINV(RAND(),Parametros!$F$10,(Parametros!$G$10-Parametros!$E$10)/3.29)</f>
        <v>1.1221811942439517</v>
      </c>
      <c r="G474" s="201">
        <f ca="1">NORMINV(RAND(),Parametros!$F$11,(Parametros!$G$11-Parametros!$E$11)/3.29)</f>
        <v>1.0080801627271363</v>
      </c>
      <c r="H474" s="201">
        <v>1</v>
      </c>
      <c r="I474" s="201">
        <f ca="1">Resumen!$E$78*C474</f>
        <v>419.49313326387687</v>
      </c>
      <c r="J474" s="201">
        <f ca="1">Resumen!$E$79*D474</f>
        <v>0</v>
      </c>
      <c r="K474" s="201">
        <f ca="1">Resumen!$E$80*E474</f>
        <v>0</v>
      </c>
      <c r="L474" s="201">
        <f ca="1">Resumen!$E$81*F474</f>
        <v>0</v>
      </c>
      <c r="M474" s="201">
        <f ca="1">Resumen!$E$82*G474</f>
        <v>0</v>
      </c>
      <c r="N474" s="201">
        <f>Resumen!$E$83*H474</f>
        <v>1237</v>
      </c>
      <c r="O474" s="201">
        <f t="shared" ca="1" si="7"/>
        <v>1656.4931332638769</v>
      </c>
    </row>
    <row r="475" spans="1:15" s="119" customFormat="1" ht="13.8" customHeight="1">
      <c r="A475" s="162"/>
      <c r="B475" s="200">
        <v>461</v>
      </c>
      <c r="C475" s="201">
        <f ca="1">NORMINV(RAND(),Parametros!$F$7,(Parametros!$G$7-Parametros!$E$7)/3.29)</f>
        <v>3.4296754775205445</v>
      </c>
      <c r="D475" s="201">
        <f ca="1">NORMINV(RAND(),Parametros!$F$8,(Parametros!$G$8-Parametros!$E$8)/3.29)</f>
        <v>1.7235403494173096</v>
      </c>
      <c r="E475" s="201">
        <f ca="1">NORMINV(RAND(),Parametros!$F$9,(Parametros!$G$9-Parametros!$E$9)/3.29)</f>
        <v>0.99407938313776567</v>
      </c>
      <c r="F475" s="201">
        <f ca="1">NORMINV(RAND(),Parametros!$F$10,(Parametros!$G$10-Parametros!$E$10)/3.29)</f>
        <v>1.2537871634835887</v>
      </c>
      <c r="G475" s="201">
        <f ca="1">NORMINV(RAND(),Parametros!$F$11,(Parametros!$G$11-Parametros!$E$11)/3.29)</f>
        <v>1.0352500792577768</v>
      </c>
      <c r="H475" s="201">
        <v>1</v>
      </c>
      <c r="I475" s="201">
        <f ca="1">Resumen!$E$78*C475</f>
        <v>902.00465058790314</v>
      </c>
      <c r="J475" s="201">
        <f ca="1">Resumen!$E$79*D475</f>
        <v>0</v>
      </c>
      <c r="K475" s="201">
        <f ca="1">Resumen!$E$80*E475</f>
        <v>0</v>
      </c>
      <c r="L475" s="201">
        <f ca="1">Resumen!$E$81*F475</f>
        <v>0</v>
      </c>
      <c r="M475" s="201">
        <f ca="1">Resumen!$E$82*G475</f>
        <v>0</v>
      </c>
      <c r="N475" s="201">
        <f>Resumen!$E$83*H475</f>
        <v>1237</v>
      </c>
      <c r="O475" s="201">
        <f t="shared" ca="1" si="7"/>
        <v>2139.0046505879031</v>
      </c>
    </row>
    <row r="476" spans="1:15" s="119" customFormat="1" ht="13.8" customHeight="1">
      <c r="A476" s="162"/>
      <c r="B476" s="200">
        <v>462</v>
      </c>
      <c r="C476" s="201">
        <f ca="1">NORMINV(RAND(),Parametros!$F$7,(Parametros!$G$7-Parametros!$E$7)/3.29)</f>
        <v>0.50168308313959331</v>
      </c>
      <c r="D476" s="201">
        <f ca="1">NORMINV(RAND(),Parametros!$F$8,(Parametros!$G$8-Parametros!$E$8)/3.29)</f>
        <v>1.2924364000751172</v>
      </c>
      <c r="E476" s="201">
        <f ca="1">NORMINV(RAND(),Parametros!$F$9,(Parametros!$G$9-Parametros!$E$9)/3.29)</f>
        <v>1.0982578556533626</v>
      </c>
      <c r="F476" s="201">
        <f ca="1">NORMINV(RAND(),Parametros!$F$10,(Parametros!$G$10-Parametros!$E$10)/3.29)</f>
        <v>0.93519802322778456</v>
      </c>
      <c r="G476" s="201">
        <f ca="1">NORMINV(RAND(),Parametros!$F$11,(Parametros!$G$11-Parametros!$E$11)/3.29)</f>
        <v>0.99671223130822773</v>
      </c>
      <c r="H476" s="201">
        <v>1</v>
      </c>
      <c r="I476" s="201">
        <f ca="1">Resumen!$E$78*C476</f>
        <v>131.94265086571303</v>
      </c>
      <c r="J476" s="201">
        <f ca="1">Resumen!$E$79*D476</f>
        <v>0</v>
      </c>
      <c r="K476" s="201">
        <f ca="1">Resumen!$E$80*E476</f>
        <v>0</v>
      </c>
      <c r="L476" s="201">
        <f ca="1">Resumen!$E$81*F476</f>
        <v>0</v>
      </c>
      <c r="M476" s="201">
        <f ca="1">Resumen!$E$82*G476</f>
        <v>0</v>
      </c>
      <c r="N476" s="201">
        <f>Resumen!$E$83*H476</f>
        <v>1237</v>
      </c>
      <c r="O476" s="201">
        <f t="shared" ca="1" si="7"/>
        <v>1368.9426508657129</v>
      </c>
    </row>
    <row r="477" spans="1:15" s="119" customFormat="1" ht="13.8" customHeight="1">
      <c r="A477" s="162"/>
      <c r="B477" s="200">
        <v>463</v>
      </c>
      <c r="C477" s="201">
        <f ca="1">NORMINV(RAND(),Parametros!$F$7,(Parametros!$G$7-Parametros!$E$7)/3.29)</f>
        <v>1.8299663949613008</v>
      </c>
      <c r="D477" s="201">
        <f ca="1">NORMINV(RAND(),Parametros!$F$8,(Parametros!$G$8-Parametros!$E$8)/3.29)</f>
        <v>1.4586090952415349</v>
      </c>
      <c r="E477" s="201">
        <f ca="1">NORMINV(RAND(),Parametros!$F$9,(Parametros!$G$9-Parametros!$E$9)/3.29)</f>
        <v>1.0395273456535099</v>
      </c>
      <c r="F477" s="201">
        <f ca="1">NORMINV(RAND(),Parametros!$F$10,(Parametros!$G$10-Parametros!$E$10)/3.29)</f>
        <v>1.4526022525295854</v>
      </c>
      <c r="G477" s="201">
        <f ca="1">NORMINV(RAND(),Parametros!$F$11,(Parametros!$G$11-Parametros!$E$11)/3.29)</f>
        <v>0.94787206059449824</v>
      </c>
      <c r="H477" s="201">
        <v>1</v>
      </c>
      <c r="I477" s="201">
        <f ca="1">Resumen!$E$78*C477</f>
        <v>481.28116187482209</v>
      </c>
      <c r="J477" s="201">
        <f ca="1">Resumen!$E$79*D477</f>
        <v>0</v>
      </c>
      <c r="K477" s="201">
        <f ca="1">Resumen!$E$80*E477</f>
        <v>0</v>
      </c>
      <c r="L477" s="201">
        <f ca="1">Resumen!$E$81*F477</f>
        <v>0</v>
      </c>
      <c r="M477" s="201">
        <f ca="1">Resumen!$E$82*G477</f>
        <v>0</v>
      </c>
      <c r="N477" s="201">
        <f>Resumen!$E$83*H477</f>
        <v>1237</v>
      </c>
      <c r="O477" s="201">
        <f t="shared" ca="1" si="7"/>
        <v>1718.2811618748221</v>
      </c>
    </row>
    <row r="478" spans="1:15" s="119" customFormat="1" ht="13.8" customHeight="1">
      <c r="A478" s="162"/>
      <c r="B478" s="200">
        <v>464</v>
      </c>
      <c r="C478" s="201">
        <f ca="1">NORMINV(RAND(),Parametros!$F$7,(Parametros!$G$7-Parametros!$E$7)/3.29)</f>
        <v>2.7724647726865133</v>
      </c>
      <c r="D478" s="201">
        <f ca="1">NORMINV(RAND(),Parametros!$F$8,(Parametros!$G$8-Parametros!$E$8)/3.29)</f>
        <v>1.0783939290276177</v>
      </c>
      <c r="E478" s="201">
        <f ca="1">NORMINV(RAND(),Parametros!$F$9,(Parametros!$G$9-Parametros!$E$9)/3.29)</f>
        <v>1.3284358686500877</v>
      </c>
      <c r="F478" s="201">
        <f ca="1">NORMINV(RAND(),Parametros!$F$10,(Parametros!$G$10-Parametros!$E$10)/3.29)</f>
        <v>0.95204043877510314</v>
      </c>
      <c r="G478" s="201">
        <f ca="1">NORMINV(RAND(),Parametros!$F$11,(Parametros!$G$11-Parametros!$E$11)/3.29)</f>
        <v>1.0721631553110382</v>
      </c>
      <c r="H478" s="201">
        <v>1</v>
      </c>
      <c r="I478" s="201">
        <f ca="1">Resumen!$E$78*C478</f>
        <v>729.15823521655295</v>
      </c>
      <c r="J478" s="201">
        <f ca="1">Resumen!$E$79*D478</f>
        <v>0</v>
      </c>
      <c r="K478" s="201">
        <f ca="1">Resumen!$E$80*E478</f>
        <v>0</v>
      </c>
      <c r="L478" s="201">
        <f ca="1">Resumen!$E$81*F478</f>
        <v>0</v>
      </c>
      <c r="M478" s="201">
        <f ca="1">Resumen!$E$82*G478</f>
        <v>0</v>
      </c>
      <c r="N478" s="201">
        <f>Resumen!$E$83*H478</f>
        <v>1237</v>
      </c>
      <c r="O478" s="201">
        <f t="shared" ca="1" si="7"/>
        <v>1966.1582352165528</v>
      </c>
    </row>
    <row r="479" spans="1:15" s="119" customFormat="1" ht="13.8" customHeight="1">
      <c r="A479" s="162"/>
      <c r="B479" s="200">
        <v>465</v>
      </c>
      <c r="C479" s="201">
        <f ca="1">NORMINV(RAND(),Parametros!$F$7,(Parametros!$G$7-Parametros!$E$7)/3.29)</f>
        <v>-0.16504624795630685</v>
      </c>
      <c r="D479" s="201">
        <f ca="1">NORMINV(RAND(),Parametros!$F$8,(Parametros!$G$8-Parametros!$E$8)/3.29)</f>
        <v>1.0826786430485029</v>
      </c>
      <c r="E479" s="201">
        <f ca="1">NORMINV(RAND(),Parametros!$F$9,(Parametros!$G$9-Parametros!$E$9)/3.29)</f>
        <v>0.93295459358479482</v>
      </c>
      <c r="F479" s="201">
        <f ca="1">NORMINV(RAND(),Parametros!$F$10,(Parametros!$G$10-Parametros!$E$10)/3.29)</f>
        <v>1.117318346633061</v>
      </c>
      <c r="G479" s="201">
        <f ca="1">NORMINV(RAND(),Parametros!$F$11,(Parametros!$G$11-Parametros!$E$11)/3.29)</f>
        <v>1.0206197111096551</v>
      </c>
      <c r="H479" s="201">
        <v>1</v>
      </c>
      <c r="I479" s="201">
        <f ca="1">Resumen!$E$78*C479</f>
        <v>-43.407163212508699</v>
      </c>
      <c r="J479" s="201">
        <f ca="1">Resumen!$E$79*D479</f>
        <v>0</v>
      </c>
      <c r="K479" s="201">
        <f ca="1">Resumen!$E$80*E479</f>
        <v>0</v>
      </c>
      <c r="L479" s="201">
        <f ca="1">Resumen!$E$81*F479</f>
        <v>0</v>
      </c>
      <c r="M479" s="201">
        <f ca="1">Resumen!$E$82*G479</f>
        <v>0</v>
      </c>
      <c r="N479" s="201">
        <f>Resumen!$E$83*H479</f>
        <v>1237</v>
      </c>
      <c r="O479" s="201">
        <f t="shared" ca="1" si="7"/>
        <v>1193.5928367874913</v>
      </c>
    </row>
    <row r="480" spans="1:15" s="119" customFormat="1" ht="13.8" customHeight="1">
      <c r="A480" s="162"/>
      <c r="B480" s="200">
        <v>466</v>
      </c>
      <c r="C480" s="201">
        <f ca="1">NORMINV(RAND(),Parametros!$F$7,(Parametros!$G$7-Parametros!$E$7)/3.29)</f>
        <v>3.4686751825511903</v>
      </c>
      <c r="D480" s="201">
        <f ca="1">NORMINV(RAND(),Parametros!$F$8,(Parametros!$G$8-Parametros!$E$8)/3.29)</f>
        <v>2.2691759305497667</v>
      </c>
      <c r="E480" s="201">
        <f ca="1">NORMINV(RAND(),Parametros!$F$9,(Parametros!$G$9-Parametros!$E$9)/3.29)</f>
        <v>1.2372357549094219</v>
      </c>
      <c r="F480" s="201">
        <f ca="1">NORMINV(RAND(),Parametros!$F$10,(Parametros!$G$10-Parametros!$E$10)/3.29)</f>
        <v>1.1802260989470554</v>
      </c>
      <c r="G480" s="201">
        <f ca="1">NORMINV(RAND(),Parametros!$F$11,(Parametros!$G$11-Parametros!$E$11)/3.29)</f>
        <v>1.0576702062855934</v>
      </c>
      <c r="H480" s="201">
        <v>1</v>
      </c>
      <c r="I480" s="201">
        <f ca="1">Resumen!$E$78*C480</f>
        <v>912.26157301096305</v>
      </c>
      <c r="J480" s="201">
        <f ca="1">Resumen!$E$79*D480</f>
        <v>0</v>
      </c>
      <c r="K480" s="201">
        <f ca="1">Resumen!$E$80*E480</f>
        <v>0</v>
      </c>
      <c r="L480" s="201">
        <f ca="1">Resumen!$E$81*F480</f>
        <v>0</v>
      </c>
      <c r="M480" s="201">
        <f ca="1">Resumen!$E$82*G480</f>
        <v>0</v>
      </c>
      <c r="N480" s="201">
        <f>Resumen!$E$83*H480</f>
        <v>1237</v>
      </c>
      <c r="O480" s="201">
        <f t="shared" ca="1" si="7"/>
        <v>2149.2615730109628</v>
      </c>
    </row>
    <row r="481" spans="1:15" s="119" customFormat="1" ht="13.8" customHeight="1">
      <c r="A481" s="162"/>
      <c r="B481" s="200">
        <v>467</v>
      </c>
      <c r="C481" s="201">
        <f ca="1">NORMINV(RAND(),Parametros!$F$7,(Parametros!$G$7-Parametros!$E$7)/3.29)</f>
        <v>0.84961747922012809</v>
      </c>
      <c r="D481" s="201">
        <f ca="1">NORMINV(RAND(),Parametros!$F$8,(Parametros!$G$8-Parametros!$E$8)/3.29)</f>
        <v>1.3099613819321767</v>
      </c>
      <c r="E481" s="201">
        <f ca="1">NORMINV(RAND(),Parametros!$F$9,(Parametros!$G$9-Parametros!$E$9)/3.29)</f>
        <v>1.0583222142451598</v>
      </c>
      <c r="F481" s="201">
        <f ca="1">NORMINV(RAND(),Parametros!$F$10,(Parametros!$G$10-Parametros!$E$10)/3.29)</f>
        <v>1.0397961905199062</v>
      </c>
      <c r="G481" s="201">
        <f ca="1">NORMINV(RAND(),Parametros!$F$11,(Parametros!$G$11-Parametros!$E$11)/3.29)</f>
        <v>1.0319827037684681</v>
      </c>
      <c r="H481" s="201">
        <v>1</v>
      </c>
      <c r="I481" s="201">
        <f ca="1">Resumen!$E$78*C481</f>
        <v>223.44939703489368</v>
      </c>
      <c r="J481" s="201">
        <f ca="1">Resumen!$E$79*D481</f>
        <v>0</v>
      </c>
      <c r="K481" s="201">
        <f ca="1">Resumen!$E$80*E481</f>
        <v>0</v>
      </c>
      <c r="L481" s="201">
        <f ca="1">Resumen!$E$81*F481</f>
        <v>0</v>
      </c>
      <c r="M481" s="201">
        <f ca="1">Resumen!$E$82*G481</f>
        <v>0</v>
      </c>
      <c r="N481" s="201">
        <f>Resumen!$E$83*H481</f>
        <v>1237</v>
      </c>
      <c r="O481" s="201">
        <f t="shared" ca="1" si="7"/>
        <v>1460.4493970348938</v>
      </c>
    </row>
    <row r="482" spans="1:15" s="119" customFormat="1" ht="13.8" customHeight="1">
      <c r="A482" s="162"/>
      <c r="B482" s="200">
        <v>468</v>
      </c>
      <c r="C482" s="201">
        <f ca="1">NORMINV(RAND(),Parametros!$F$7,(Parametros!$G$7-Parametros!$E$7)/3.29)</f>
        <v>3.1701195858695295</v>
      </c>
      <c r="D482" s="201">
        <f ca="1">NORMINV(RAND(),Parametros!$F$8,(Parametros!$G$8-Parametros!$E$8)/3.29)</f>
        <v>1.6270485420259762</v>
      </c>
      <c r="E482" s="201">
        <f ca="1">NORMINV(RAND(),Parametros!$F$9,(Parametros!$G$9-Parametros!$E$9)/3.29)</f>
        <v>1.0740766627062086</v>
      </c>
      <c r="F482" s="201">
        <f ca="1">NORMINV(RAND(),Parametros!$F$10,(Parametros!$G$10-Parametros!$E$10)/3.29)</f>
        <v>1.0203830903604338</v>
      </c>
      <c r="G482" s="201">
        <f ca="1">NORMINV(RAND(),Parametros!$F$11,(Parametros!$G$11-Parametros!$E$11)/3.29)</f>
        <v>0.92883334223693603</v>
      </c>
      <c r="H482" s="201">
        <v>1</v>
      </c>
      <c r="I482" s="201">
        <f ca="1">Resumen!$E$78*C482</f>
        <v>833.74145108368623</v>
      </c>
      <c r="J482" s="201">
        <f ca="1">Resumen!$E$79*D482</f>
        <v>0</v>
      </c>
      <c r="K482" s="201">
        <f ca="1">Resumen!$E$80*E482</f>
        <v>0</v>
      </c>
      <c r="L482" s="201">
        <f ca="1">Resumen!$E$81*F482</f>
        <v>0</v>
      </c>
      <c r="M482" s="201">
        <f ca="1">Resumen!$E$82*G482</f>
        <v>0</v>
      </c>
      <c r="N482" s="201">
        <f>Resumen!$E$83*H482</f>
        <v>1237</v>
      </c>
      <c r="O482" s="201">
        <f t="shared" ca="1" si="7"/>
        <v>2070.7414510836861</v>
      </c>
    </row>
    <row r="483" spans="1:15" s="119" customFormat="1" ht="13.8" customHeight="1">
      <c r="A483" s="162"/>
      <c r="B483" s="200">
        <v>469</v>
      </c>
      <c r="C483" s="201">
        <f ca="1">NORMINV(RAND(),Parametros!$F$7,(Parametros!$G$7-Parametros!$E$7)/3.29)</f>
        <v>-1.9074368094983711</v>
      </c>
      <c r="D483" s="201">
        <f ca="1">NORMINV(RAND(),Parametros!$F$8,(Parametros!$G$8-Parametros!$E$8)/3.29)</f>
        <v>1.0479862197136487</v>
      </c>
      <c r="E483" s="201">
        <f ca="1">NORMINV(RAND(),Parametros!$F$9,(Parametros!$G$9-Parametros!$E$9)/3.29)</f>
        <v>1.1289957744676578</v>
      </c>
      <c r="F483" s="201">
        <f ca="1">NORMINV(RAND(),Parametros!$F$10,(Parametros!$G$10-Parametros!$E$10)/3.29)</f>
        <v>0.82504835857815384</v>
      </c>
      <c r="G483" s="201">
        <f ca="1">NORMINV(RAND(),Parametros!$F$11,(Parametros!$G$11-Parametros!$E$11)/3.29)</f>
        <v>0.92768188190218193</v>
      </c>
      <c r="H483" s="201">
        <v>1</v>
      </c>
      <c r="I483" s="201">
        <f ca="1">Resumen!$E$78*C483</f>
        <v>-501.65588089807159</v>
      </c>
      <c r="J483" s="201">
        <f ca="1">Resumen!$E$79*D483</f>
        <v>0</v>
      </c>
      <c r="K483" s="201">
        <f ca="1">Resumen!$E$80*E483</f>
        <v>0</v>
      </c>
      <c r="L483" s="201">
        <f ca="1">Resumen!$E$81*F483</f>
        <v>0</v>
      </c>
      <c r="M483" s="201">
        <f ca="1">Resumen!$E$82*G483</f>
        <v>0</v>
      </c>
      <c r="N483" s="201">
        <f>Resumen!$E$83*H483</f>
        <v>1237</v>
      </c>
      <c r="O483" s="201">
        <f t="shared" ca="1" si="7"/>
        <v>735.34411910192841</v>
      </c>
    </row>
    <row r="484" spans="1:15" s="119" customFormat="1" ht="13.8" customHeight="1">
      <c r="A484" s="162"/>
      <c r="B484" s="200">
        <v>470</v>
      </c>
      <c r="C484" s="201">
        <f ca="1">NORMINV(RAND(),Parametros!$F$7,(Parametros!$G$7-Parametros!$E$7)/3.29)</f>
        <v>2.4491449786272761</v>
      </c>
      <c r="D484" s="201">
        <f ca="1">NORMINV(RAND(),Parametros!$F$8,(Parametros!$G$8-Parametros!$E$8)/3.29)</f>
        <v>1.4299911912589673</v>
      </c>
      <c r="E484" s="201">
        <f ca="1">NORMINV(RAND(),Parametros!$F$9,(Parametros!$G$9-Parametros!$E$9)/3.29)</f>
        <v>0.9414867412881498</v>
      </c>
      <c r="F484" s="201">
        <f ca="1">NORMINV(RAND(),Parametros!$F$10,(Parametros!$G$10-Parametros!$E$10)/3.29)</f>
        <v>1.1725363191058185</v>
      </c>
      <c r="G484" s="201">
        <f ca="1">NORMINV(RAND(),Parametros!$F$11,(Parametros!$G$11-Parametros!$E$11)/3.29)</f>
        <v>0.99539265531900989</v>
      </c>
      <c r="H484" s="201">
        <v>1</v>
      </c>
      <c r="I484" s="201">
        <f ca="1">Resumen!$E$78*C484</f>
        <v>644.12512937897361</v>
      </c>
      <c r="J484" s="201">
        <f ca="1">Resumen!$E$79*D484</f>
        <v>0</v>
      </c>
      <c r="K484" s="201">
        <f ca="1">Resumen!$E$80*E484</f>
        <v>0</v>
      </c>
      <c r="L484" s="201">
        <f ca="1">Resumen!$E$81*F484</f>
        <v>0</v>
      </c>
      <c r="M484" s="201">
        <f ca="1">Resumen!$E$82*G484</f>
        <v>0</v>
      </c>
      <c r="N484" s="201">
        <f>Resumen!$E$83*H484</f>
        <v>1237</v>
      </c>
      <c r="O484" s="201">
        <f t="shared" ca="1" si="7"/>
        <v>1881.1251293789737</v>
      </c>
    </row>
    <row r="485" spans="1:15" s="119" customFormat="1" ht="13.8" customHeight="1">
      <c r="A485" s="162"/>
      <c r="B485" s="200">
        <v>471</v>
      </c>
      <c r="C485" s="201">
        <f ca="1">NORMINV(RAND(),Parametros!$F$7,(Parametros!$G$7-Parametros!$E$7)/3.29)</f>
        <v>1.3840939174421791</v>
      </c>
      <c r="D485" s="201">
        <f ca="1">NORMINV(RAND(),Parametros!$F$8,(Parametros!$G$8-Parametros!$E$8)/3.29)</f>
        <v>1.6050410751833091</v>
      </c>
      <c r="E485" s="201">
        <f ca="1">NORMINV(RAND(),Parametros!$F$9,(Parametros!$G$9-Parametros!$E$9)/3.29)</f>
        <v>1.0910995729791841</v>
      </c>
      <c r="F485" s="201">
        <f ca="1">NORMINV(RAND(),Parametros!$F$10,(Parametros!$G$10-Parametros!$E$10)/3.29)</f>
        <v>0.85790251378193527</v>
      </c>
      <c r="G485" s="201">
        <f ca="1">NORMINV(RAND(),Parametros!$F$11,(Parametros!$G$11-Parametros!$E$11)/3.29)</f>
        <v>1.005205799613456</v>
      </c>
      <c r="H485" s="201">
        <v>1</v>
      </c>
      <c r="I485" s="201">
        <f ca="1">Resumen!$E$78*C485</f>
        <v>364.01670028729313</v>
      </c>
      <c r="J485" s="201">
        <f ca="1">Resumen!$E$79*D485</f>
        <v>0</v>
      </c>
      <c r="K485" s="201">
        <f ca="1">Resumen!$E$80*E485</f>
        <v>0</v>
      </c>
      <c r="L485" s="201">
        <f ca="1">Resumen!$E$81*F485</f>
        <v>0</v>
      </c>
      <c r="M485" s="201">
        <f ca="1">Resumen!$E$82*G485</f>
        <v>0</v>
      </c>
      <c r="N485" s="201">
        <f>Resumen!$E$83*H485</f>
        <v>1237</v>
      </c>
      <c r="O485" s="201">
        <f t="shared" ca="1" si="7"/>
        <v>1601.0167002872931</v>
      </c>
    </row>
    <row r="486" spans="1:15" s="119" customFormat="1" ht="13.8" customHeight="1">
      <c r="A486" s="162"/>
      <c r="B486" s="200">
        <v>472</v>
      </c>
      <c r="C486" s="201">
        <f ca="1">NORMINV(RAND(),Parametros!$F$7,(Parametros!$G$7-Parametros!$E$7)/3.29)</f>
        <v>2.4356204020690932</v>
      </c>
      <c r="D486" s="201">
        <f ca="1">NORMINV(RAND(),Parametros!$F$8,(Parametros!$G$8-Parametros!$E$8)/3.29)</f>
        <v>1.4904276678267732</v>
      </c>
      <c r="E486" s="201">
        <f ca="1">NORMINV(RAND(),Parametros!$F$9,(Parametros!$G$9-Parametros!$E$9)/3.29)</f>
        <v>1.095488275880534</v>
      </c>
      <c r="F486" s="201">
        <f ca="1">NORMINV(RAND(),Parametros!$F$10,(Parametros!$G$10-Parametros!$E$10)/3.29)</f>
        <v>1.0231033795922879</v>
      </c>
      <c r="G486" s="201">
        <f ca="1">NORMINV(RAND(),Parametros!$F$11,(Parametros!$G$11-Parametros!$E$11)/3.29)</f>
        <v>1.0707355238129357</v>
      </c>
      <c r="H486" s="201">
        <v>1</v>
      </c>
      <c r="I486" s="201">
        <f ca="1">Resumen!$E$78*C486</f>
        <v>640.56816574417155</v>
      </c>
      <c r="J486" s="201">
        <f ca="1">Resumen!$E$79*D486</f>
        <v>0</v>
      </c>
      <c r="K486" s="201">
        <f ca="1">Resumen!$E$80*E486</f>
        <v>0</v>
      </c>
      <c r="L486" s="201">
        <f ca="1">Resumen!$E$81*F486</f>
        <v>0</v>
      </c>
      <c r="M486" s="201">
        <f ca="1">Resumen!$E$82*G486</f>
        <v>0</v>
      </c>
      <c r="N486" s="201">
        <f>Resumen!$E$83*H486</f>
        <v>1237</v>
      </c>
      <c r="O486" s="201">
        <f t="shared" ca="1" si="7"/>
        <v>1877.5681657441714</v>
      </c>
    </row>
    <row r="487" spans="1:15" s="119" customFormat="1" ht="13.8" customHeight="1">
      <c r="A487" s="162"/>
      <c r="B487" s="200">
        <v>473</v>
      </c>
      <c r="C487" s="201">
        <f ca="1">NORMINV(RAND(),Parametros!$F$7,(Parametros!$G$7-Parametros!$E$7)/3.29)</f>
        <v>0.60305670364594133</v>
      </c>
      <c r="D487" s="201">
        <f ca="1">NORMINV(RAND(),Parametros!$F$8,(Parametros!$G$8-Parametros!$E$8)/3.29)</f>
        <v>1.5970851601800624</v>
      </c>
      <c r="E487" s="201">
        <f ca="1">NORMINV(RAND(),Parametros!$F$9,(Parametros!$G$9-Parametros!$E$9)/3.29)</f>
        <v>1.7242085254862047</v>
      </c>
      <c r="F487" s="201">
        <f ca="1">NORMINV(RAND(),Parametros!$F$10,(Parametros!$G$10-Parametros!$E$10)/3.29)</f>
        <v>1.0406344499254345</v>
      </c>
      <c r="G487" s="201">
        <f ca="1">NORMINV(RAND(),Parametros!$F$11,(Parametros!$G$11-Parametros!$E$11)/3.29)</f>
        <v>1.0247667891053795</v>
      </c>
      <c r="H487" s="201">
        <v>1</v>
      </c>
      <c r="I487" s="201">
        <f ca="1">Resumen!$E$78*C487</f>
        <v>158.60391305888257</v>
      </c>
      <c r="J487" s="201">
        <f ca="1">Resumen!$E$79*D487</f>
        <v>0</v>
      </c>
      <c r="K487" s="201">
        <f ca="1">Resumen!$E$80*E487</f>
        <v>0</v>
      </c>
      <c r="L487" s="201">
        <f ca="1">Resumen!$E$81*F487</f>
        <v>0</v>
      </c>
      <c r="M487" s="201">
        <f ca="1">Resumen!$E$82*G487</f>
        <v>0</v>
      </c>
      <c r="N487" s="201">
        <f>Resumen!$E$83*H487</f>
        <v>1237</v>
      </c>
      <c r="O487" s="201">
        <f t="shared" ca="1" si="7"/>
        <v>1395.6039130588827</v>
      </c>
    </row>
    <row r="488" spans="1:15" s="119" customFormat="1" ht="13.8" customHeight="1">
      <c r="A488" s="162"/>
      <c r="B488" s="200">
        <v>474</v>
      </c>
      <c r="C488" s="201">
        <f ca="1">NORMINV(RAND(),Parametros!$F$7,(Parametros!$G$7-Parametros!$E$7)/3.29)</f>
        <v>5.3960971244291702</v>
      </c>
      <c r="D488" s="201">
        <f ca="1">NORMINV(RAND(),Parametros!$F$8,(Parametros!$G$8-Parametros!$E$8)/3.29)</f>
        <v>1.5460131972814484</v>
      </c>
      <c r="E488" s="201">
        <f ca="1">NORMINV(RAND(),Parametros!$F$9,(Parametros!$G$9-Parametros!$E$9)/3.29)</f>
        <v>1.3821560044504739</v>
      </c>
      <c r="F488" s="201">
        <f ca="1">NORMINV(RAND(),Parametros!$F$10,(Parametros!$G$10-Parametros!$E$10)/3.29)</f>
        <v>0.83280692976620951</v>
      </c>
      <c r="G488" s="201">
        <f ca="1">NORMINV(RAND(),Parametros!$F$11,(Parametros!$G$11-Parametros!$E$11)/3.29)</f>
        <v>1.0213571924321285</v>
      </c>
      <c r="H488" s="201">
        <v>1</v>
      </c>
      <c r="I488" s="201">
        <f ca="1">Resumen!$E$78*C488</f>
        <v>1419.1735437248717</v>
      </c>
      <c r="J488" s="201">
        <f ca="1">Resumen!$E$79*D488</f>
        <v>0</v>
      </c>
      <c r="K488" s="201">
        <f ca="1">Resumen!$E$80*E488</f>
        <v>0</v>
      </c>
      <c r="L488" s="201">
        <f ca="1">Resumen!$E$81*F488</f>
        <v>0</v>
      </c>
      <c r="M488" s="201">
        <f ca="1">Resumen!$E$82*G488</f>
        <v>0</v>
      </c>
      <c r="N488" s="201">
        <f>Resumen!$E$83*H488</f>
        <v>1237</v>
      </c>
      <c r="O488" s="201">
        <f t="shared" ca="1" si="7"/>
        <v>2656.1735437248717</v>
      </c>
    </row>
    <row r="489" spans="1:15" s="119" customFormat="1" ht="13.8" customHeight="1">
      <c r="A489" s="162"/>
      <c r="B489" s="200">
        <v>475</v>
      </c>
      <c r="C489" s="201">
        <f ca="1">NORMINV(RAND(),Parametros!$F$7,(Parametros!$G$7-Parametros!$E$7)/3.29)</f>
        <v>1.0361173188228761</v>
      </c>
      <c r="D489" s="201">
        <f ca="1">NORMINV(RAND(),Parametros!$F$8,(Parametros!$G$8-Parametros!$E$8)/3.29)</f>
        <v>1.5156876574056171</v>
      </c>
      <c r="E489" s="201">
        <f ca="1">NORMINV(RAND(),Parametros!$F$9,(Parametros!$G$9-Parametros!$E$9)/3.29)</f>
        <v>1.0067223325548613</v>
      </c>
      <c r="F489" s="201">
        <f ca="1">NORMINV(RAND(),Parametros!$F$10,(Parametros!$G$10-Parametros!$E$10)/3.29)</f>
        <v>0.85004830591183633</v>
      </c>
      <c r="G489" s="201">
        <f ca="1">NORMINV(RAND(),Parametros!$F$11,(Parametros!$G$11-Parametros!$E$11)/3.29)</f>
        <v>0.99806446027670626</v>
      </c>
      <c r="H489" s="201">
        <v>1</v>
      </c>
      <c r="I489" s="201">
        <f ca="1">Resumen!$E$78*C489</f>
        <v>272.49885485041642</v>
      </c>
      <c r="J489" s="201">
        <f ca="1">Resumen!$E$79*D489</f>
        <v>0</v>
      </c>
      <c r="K489" s="201">
        <f ca="1">Resumen!$E$80*E489</f>
        <v>0</v>
      </c>
      <c r="L489" s="201">
        <f ca="1">Resumen!$E$81*F489</f>
        <v>0</v>
      </c>
      <c r="M489" s="201">
        <f ca="1">Resumen!$E$82*G489</f>
        <v>0</v>
      </c>
      <c r="N489" s="201">
        <f>Resumen!$E$83*H489</f>
        <v>1237</v>
      </c>
      <c r="O489" s="201">
        <f t="shared" ca="1" si="7"/>
        <v>1509.4988548504164</v>
      </c>
    </row>
    <row r="490" spans="1:15" s="119" customFormat="1" ht="13.8" customHeight="1">
      <c r="A490" s="162"/>
      <c r="B490" s="200">
        <v>476</v>
      </c>
      <c r="C490" s="201">
        <f ca="1">NORMINV(RAND(),Parametros!$F$7,(Parametros!$G$7-Parametros!$E$7)/3.29)</f>
        <v>2.0115290088423241</v>
      </c>
      <c r="D490" s="201">
        <f ca="1">NORMINV(RAND(),Parametros!$F$8,(Parametros!$G$8-Parametros!$E$8)/3.29)</f>
        <v>0.83346486161712774</v>
      </c>
      <c r="E490" s="201">
        <f ca="1">NORMINV(RAND(),Parametros!$F$9,(Parametros!$G$9-Parametros!$E$9)/3.29)</f>
        <v>1.0931181540649184</v>
      </c>
      <c r="F490" s="201">
        <f ca="1">NORMINV(RAND(),Parametros!$F$10,(Parametros!$G$10-Parametros!$E$10)/3.29)</f>
        <v>0.89786761887163791</v>
      </c>
      <c r="G490" s="201">
        <f ca="1">NORMINV(RAND(),Parametros!$F$11,(Parametros!$G$11-Parametros!$E$11)/3.29)</f>
        <v>0.95831285922243614</v>
      </c>
      <c r="H490" s="201">
        <v>1</v>
      </c>
      <c r="I490" s="201">
        <f ca="1">Resumen!$E$78*C490</f>
        <v>529.03212932553129</v>
      </c>
      <c r="J490" s="201">
        <f ca="1">Resumen!$E$79*D490</f>
        <v>0</v>
      </c>
      <c r="K490" s="201">
        <f ca="1">Resumen!$E$80*E490</f>
        <v>0</v>
      </c>
      <c r="L490" s="201">
        <f ca="1">Resumen!$E$81*F490</f>
        <v>0</v>
      </c>
      <c r="M490" s="201">
        <f ca="1">Resumen!$E$82*G490</f>
        <v>0</v>
      </c>
      <c r="N490" s="201">
        <f>Resumen!$E$83*H490</f>
        <v>1237</v>
      </c>
      <c r="O490" s="201">
        <f t="shared" ca="1" si="7"/>
        <v>1766.0321293255313</v>
      </c>
    </row>
    <row r="491" spans="1:15" s="119" customFormat="1" ht="13.8" customHeight="1">
      <c r="A491" s="162"/>
      <c r="B491" s="200">
        <v>477</v>
      </c>
      <c r="C491" s="201">
        <f ca="1">NORMINV(RAND(),Parametros!$F$7,(Parametros!$G$7-Parametros!$E$7)/3.29)</f>
        <v>1.4611562746654396</v>
      </c>
      <c r="D491" s="201">
        <f ca="1">NORMINV(RAND(),Parametros!$F$8,(Parametros!$G$8-Parametros!$E$8)/3.29)</f>
        <v>1.9250529136343206</v>
      </c>
      <c r="E491" s="201">
        <f ca="1">NORMINV(RAND(),Parametros!$F$9,(Parametros!$G$9-Parametros!$E$9)/3.29)</f>
        <v>0.80378524109092342</v>
      </c>
      <c r="F491" s="201">
        <f ca="1">NORMINV(RAND(),Parametros!$F$10,(Parametros!$G$10-Parametros!$E$10)/3.29)</f>
        <v>1.167092177635312</v>
      </c>
      <c r="G491" s="201">
        <f ca="1">NORMINV(RAND(),Parametros!$F$11,(Parametros!$G$11-Parametros!$E$11)/3.29)</f>
        <v>0.97534182454878915</v>
      </c>
      <c r="H491" s="201">
        <v>1</v>
      </c>
      <c r="I491" s="201">
        <f ca="1">Resumen!$E$78*C491</f>
        <v>384.28410023701065</v>
      </c>
      <c r="J491" s="201">
        <f ca="1">Resumen!$E$79*D491</f>
        <v>0</v>
      </c>
      <c r="K491" s="201">
        <f ca="1">Resumen!$E$80*E491</f>
        <v>0</v>
      </c>
      <c r="L491" s="201">
        <f ca="1">Resumen!$E$81*F491</f>
        <v>0</v>
      </c>
      <c r="M491" s="201">
        <f ca="1">Resumen!$E$82*G491</f>
        <v>0</v>
      </c>
      <c r="N491" s="201">
        <f>Resumen!$E$83*H491</f>
        <v>1237</v>
      </c>
      <c r="O491" s="201">
        <f t="shared" ca="1" si="7"/>
        <v>1621.2841002370105</v>
      </c>
    </row>
    <row r="492" spans="1:15" s="119" customFormat="1" ht="13.8" customHeight="1">
      <c r="A492" s="162"/>
      <c r="B492" s="200">
        <v>478</v>
      </c>
      <c r="C492" s="201">
        <f ca="1">NORMINV(RAND(),Parametros!$F$7,(Parametros!$G$7-Parametros!$E$7)/3.29)</f>
        <v>0.9440955631895025</v>
      </c>
      <c r="D492" s="201">
        <f ca="1">NORMINV(RAND(),Parametros!$F$8,(Parametros!$G$8-Parametros!$E$8)/3.29)</f>
        <v>1.7315141832418206</v>
      </c>
      <c r="E492" s="201">
        <f ca="1">NORMINV(RAND(),Parametros!$F$9,(Parametros!$G$9-Parametros!$E$9)/3.29)</f>
        <v>0.71760516840180089</v>
      </c>
      <c r="F492" s="201">
        <f ca="1">NORMINV(RAND(),Parametros!$F$10,(Parametros!$G$10-Parametros!$E$10)/3.29)</f>
        <v>1.2100464949632739</v>
      </c>
      <c r="G492" s="201">
        <f ca="1">NORMINV(RAND(),Parametros!$F$11,(Parametros!$G$11-Parametros!$E$11)/3.29)</f>
        <v>0.93871850564719761</v>
      </c>
      <c r="H492" s="201">
        <v>1</v>
      </c>
      <c r="I492" s="201">
        <f ca="1">Resumen!$E$78*C492</f>
        <v>248.29713311883916</v>
      </c>
      <c r="J492" s="201">
        <f ca="1">Resumen!$E$79*D492</f>
        <v>0</v>
      </c>
      <c r="K492" s="201">
        <f ca="1">Resumen!$E$80*E492</f>
        <v>0</v>
      </c>
      <c r="L492" s="201">
        <f ca="1">Resumen!$E$81*F492</f>
        <v>0</v>
      </c>
      <c r="M492" s="201">
        <f ca="1">Resumen!$E$82*G492</f>
        <v>0</v>
      </c>
      <c r="N492" s="201">
        <f>Resumen!$E$83*H492</f>
        <v>1237</v>
      </c>
      <c r="O492" s="201">
        <f t="shared" ca="1" si="7"/>
        <v>1485.2971331188392</v>
      </c>
    </row>
    <row r="493" spans="1:15" s="119" customFormat="1" ht="13.8" customHeight="1">
      <c r="A493" s="162"/>
      <c r="B493" s="200">
        <v>479</v>
      </c>
      <c r="C493" s="201">
        <f ca="1">NORMINV(RAND(),Parametros!$F$7,(Parametros!$G$7-Parametros!$E$7)/3.29)</f>
        <v>0.62867399667831858</v>
      </c>
      <c r="D493" s="201">
        <f ca="1">NORMINV(RAND(),Parametros!$F$8,(Parametros!$G$8-Parametros!$E$8)/3.29)</f>
        <v>0.74490344895298533</v>
      </c>
      <c r="E493" s="201">
        <f ca="1">NORMINV(RAND(),Parametros!$F$9,(Parametros!$G$9-Parametros!$E$9)/3.29)</f>
        <v>1.1671409144072229</v>
      </c>
      <c r="F493" s="201">
        <f ca="1">NORMINV(RAND(),Parametros!$F$10,(Parametros!$G$10-Parametros!$E$10)/3.29)</f>
        <v>0.93877727962223645</v>
      </c>
      <c r="G493" s="201">
        <f ca="1">NORMINV(RAND(),Parametros!$F$11,(Parametros!$G$11-Parametros!$E$11)/3.29)</f>
        <v>1.03072573163308</v>
      </c>
      <c r="H493" s="201">
        <v>1</v>
      </c>
      <c r="I493" s="201">
        <f ca="1">Resumen!$E$78*C493</f>
        <v>165.3412611263978</v>
      </c>
      <c r="J493" s="201">
        <f ca="1">Resumen!$E$79*D493</f>
        <v>0</v>
      </c>
      <c r="K493" s="201">
        <f ca="1">Resumen!$E$80*E493</f>
        <v>0</v>
      </c>
      <c r="L493" s="201">
        <f ca="1">Resumen!$E$81*F493</f>
        <v>0</v>
      </c>
      <c r="M493" s="201">
        <f ca="1">Resumen!$E$82*G493</f>
        <v>0</v>
      </c>
      <c r="N493" s="201">
        <f>Resumen!$E$83*H493</f>
        <v>1237</v>
      </c>
      <c r="O493" s="201">
        <f t="shared" ca="1" si="7"/>
        <v>1402.3412611263977</v>
      </c>
    </row>
    <row r="494" spans="1:15" s="119" customFormat="1" ht="13.8" customHeight="1">
      <c r="A494" s="162"/>
      <c r="B494" s="200">
        <v>480</v>
      </c>
      <c r="C494" s="201">
        <f ca="1">NORMINV(RAND(),Parametros!$F$7,(Parametros!$G$7-Parametros!$E$7)/3.29)</f>
        <v>2.4852052221747938</v>
      </c>
      <c r="D494" s="201">
        <f ca="1">NORMINV(RAND(),Parametros!$F$8,(Parametros!$G$8-Parametros!$E$8)/3.29)</f>
        <v>1.6553478650223896</v>
      </c>
      <c r="E494" s="201">
        <f ca="1">NORMINV(RAND(),Parametros!$F$9,(Parametros!$G$9-Parametros!$E$9)/3.29)</f>
        <v>0.95342425114410134</v>
      </c>
      <c r="F494" s="201">
        <f ca="1">NORMINV(RAND(),Parametros!$F$10,(Parametros!$G$10-Parametros!$E$10)/3.29)</f>
        <v>1.0503168880104468</v>
      </c>
      <c r="G494" s="201">
        <f ca="1">NORMINV(RAND(),Parametros!$F$11,(Parametros!$G$11-Parametros!$E$11)/3.29)</f>
        <v>0.99481210330082004</v>
      </c>
      <c r="H494" s="201">
        <v>1</v>
      </c>
      <c r="I494" s="201">
        <f ca="1">Resumen!$E$78*C494</f>
        <v>653.60897343197075</v>
      </c>
      <c r="J494" s="201">
        <f ca="1">Resumen!$E$79*D494</f>
        <v>0</v>
      </c>
      <c r="K494" s="201">
        <f ca="1">Resumen!$E$80*E494</f>
        <v>0</v>
      </c>
      <c r="L494" s="201">
        <f ca="1">Resumen!$E$81*F494</f>
        <v>0</v>
      </c>
      <c r="M494" s="201">
        <f ca="1">Resumen!$E$82*G494</f>
        <v>0</v>
      </c>
      <c r="N494" s="201">
        <f>Resumen!$E$83*H494</f>
        <v>1237</v>
      </c>
      <c r="O494" s="201">
        <f t="shared" ca="1" si="7"/>
        <v>1890.6089734319708</v>
      </c>
    </row>
    <row r="495" spans="1:15" s="119" customFormat="1" ht="13.8" customHeight="1">
      <c r="A495" s="162"/>
      <c r="B495" s="200">
        <v>481</v>
      </c>
      <c r="C495" s="201">
        <f ca="1">NORMINV(RAND(),Parametros!$F$7,(Parametros!$G$7-Parametros!$E$7)/3.29)</f>
        <v>2.0769036661641085</v>
      </c>
      <c r="D495" s="201">
        <f ca="1">NORMINV(RAND(),Parametros!$F$8,(Parametros!$G$8-Parametros!$E$8)/3.29)</f>
        <v>2.0523505454717301</v>
      </c>
      <c r="E495" s="201">
        <f ca="1">NORMINV(RAND(),Parametros!$F$9,(Parametros!$G$9-Parametros!$E$9)/3.29)</f>
        <v>0.67465865821375726</v>
      </c>
      <c r="F495" s="201">
        <f ca="1">NORMINV(RAND(),Parametros!$F$10,(Parametros!$G$10-Parametros!$E$10)/3.29)</f>
        <v>1.0896269823207161</v>
      </c>
      <c r="G495" s="201">
        <f ca="1">NORMINV(RAND(),Parametros!$F$11,(Parametros!$G$11-Parametros!$E$11)/3.29)</f>
        <v>1.0037854344266253</v>
      </c>
      <c r="H495" s="201">
        <v>1</v>
      </c>
      <c r="I495" s="201">
        <f ca="1">Resumen!$E$78*C495</f>
        <v>546.2256642011605</v>
      </c>
      <c r="J495" s="201">
        <f ca="1">Resumen!$E$79*D495</f>
        <v>0</v>
      </c>
      <c r="K495" s="201">
        <f ca="1">Resumen!$E$80*E495</f>
        <v>0</v>
      </c>
      <c r="L495" s="201">
        <f ca="1">Resumen!$E$81*F495</f>
        <v>0</v>
      </c>
      <c r="M495" s="201">
        <f ca="1">Resumen!$E$82*G495</f>
        <v>0</v>
      </c>
      <c r="N495" s="201">
        <f>Resumen!$E$83*H495</f>
        <v>1237</v>
      </c>
      <c r="O495" s="201">
        <f t="shared" ca="1" si="7"/>
        <v>1783.2256642011605</v>
      </c>
    </row>
    <row r="496" spans="1:15" s="119" customFormat="1" ht="13.8" customHeight="1">
      <c r="A496" s="162"/>
      <c r="B496" s="200">
        <v>482</v>
      </c>
      <c r="C496" s="201">
        <f ca="1">NORMINV(RAND(),Parametros!$F$7,(Parametros!$G$7-Parametros!$E$7)/3.29)</f>
        <v>1.3871186797004296</v>
      </c>
      <c r="D496" s="201">
        <f ca="1">NORMINV(RAND(),Parametros!$F$8,(Parametros!$G$8-Parametros!$E$8)/3.29)</f>
        <v>1.9380298639775555</v>
      </c>
      <c r="E496" s="201">
        <f ca="1">NORMINV(RAND(),Parametros!$F$9,(Parametros!$G$9-Parametros!$E$9)/3.29)</f>
        <v>1.307804363714604</v>
      </c>
      <c r="F496" s="201">
        <f ca="1">NORMINV(RAND(),Parametros!$F$10,(Parametros!$G$10-Parametros!$E$10)/3.29)</f>
        <v>1.0846669531330442</v>
      </c>
      <c r="G496" s="201">
        <f ca="1">NORMINV(RAND(),Parametros!$F$11,(Parametros!$G$11-Parametros!$E$11)/3.29)</f>
        <v>0.99198967097669233</v>
      </c>
      <c r="H496" s="201">
        <v>1</v>
      </c>
      <c r="I496" s="201">
        <f ca="1">Resumen!$E$78*C496</f>
        <v>364.812212761213</v>
      </c>
      <c r="J496" s="201">
        <f ca="1">Resumen!$E$79*D496</f>
        <v>0</v>
      </c>
      <c r="K496" s="201">
        <f ca="1">Resumen!$E$80*E496</f>
        <v>0</v>
      </c>
      <c r="L496" s="201">
        <f ca="1">Resumen!$E$81*F496</f>
        <v>0</v>
      </c>
      <c r="M496" s="201">
        <f ca="1">Resumen!$E$82*G496</f>
        <v>0</v>
      </c>
      <c r="N496" s="201">
        <f>Resumen!$E$83*H496</f>
        <v>1237</v>
      </c>
      <c r="O496" s="201">
        <f t="shared" ca="1" si="7"/>
        <v>1601.812212761213</v>
      </c>
    </row>
    <row r="497" spans="1:15" s="119" customFormat="1" ht="13.8" customHeight="1">
      <c r="A497" s="162"/>
      <c r="B497" s="200">
        <v>483</v>
      </c>
      <c r="C497" s="201">
        <f ca="1">NORMINV(RAND(),Parametros!$F$7,(Parametros!$G$7-Parametros!$E$7)/3.29)</f>
        <v>0.51463117908181566</v>
      </c>
      <c r="D497" s="201">
        <f ca="1">NORMINV(RAND(),Parametros!$F$8,(Parametros!$G$8-Parametros!$E$8)/3.29)</f>
        <v>0.67881999686059169</v>
      </c>
      <c r="E497" s="201">
        <f ca="1">NORMINV(RAND(),Parametros!$F$9,(Parametros!$G$9-Parametros!$E$9)/3.29)</f>
        <v>1.0712643139564779</v>
      </c>
      <c r="F497" s="201">
        <f ca="1">NORMINV(RAND(),Parametros!$F$10,(Parametros!$G$10-Parametros!$E$10)/3.29)</f>
        <v>0.98040797641874255</v>
      </c>
      <c r="G497" s="201">
        <f ca="1">NORMINV(RAND(),Parametros!$F$11,(Parametros!$G$11-Parametros!$E$11)/3.29)</f>
        <v>1.0133280003129435</v>
      </c>
      <c r="H497" s="201">
        <v>1</v>
      </c>
      <c r="I497" s="201">
        <f ca="1">Resumen!$E$78*C497</f>
        <v>135.34800009851753</v>
      </c>
      <c r="J497" s="201">
        <f ca="1">Resumen!$E$79*D497</f>
        <v>0</v>
      </c>
      <c r="K497" s="201">
        <f ca="1">Resumen!$E$80*E497</f>
        <v>0</v>
      </c>
      <c r="L497" s="201">
        <f ca="1">Resumen!$E$81*F497</f>
        <v>0</v>
      </c>
      <c r="M497" s="201">
        <f ca="1">Resumen!$E$82*G497</f>
        <v>0</v>
      </c>
      <c r="N497" s="201">
        <f>Resumen!$E$83*H497</f>
        <v>1237</v>
      </c>
      <c r="O497" s="201">
        <f t="shared" ca="1" si="7"/>
        <v>1372.3480000985176</v>
      </c>
    </row>
    <row r="498" spans="1:15" s="119" customFormat="1" ht="13.8" customHeight="1">
      <c r="A498" s="162"/>
      <c r="B498" s="200">
        <v>484</v>
      </c>
      <c r="C498" s="201">
        <f ca="1">NORMINV(RAND(),Parametros!$F$7,(Parametros!$G$7-Parametros!$E$7)/3.29)</f>
        <v>3.1868796128239465</v>
      </c>
      <c r="D498" s="201">
        <f ca="1">NORMINV(RAND(),Parametros!$F$8,(Parametros!$G$8-Parametros!$E$8)/3.29)</f>
        <v>0.72573078601673713</v>
      </c>
      <c r="E498" s="201">
        <f ca="1">NORMINV(RAND(),Parametros!$F$9,(Parametros!$G$9-Parametros!$E$9)/3.29)</f>
        <v>1.5007742676798688</v>
      </c>
      <c r="F498" s="201">
        <f ca="1">NORMINV(RAND(),Parametros!$F$10,(Parametros!$G$10-Parametros!$E$10)/3.29)</f>
        <v>0.99592205571347558</v>
      </c>
      <c r="G498" s="201">
        <f ca="1">NORMINV(RAND(),Parametros!$F$11,(Parametros!$G$11-Parametros!$E$11)/3.29)</f>
        <v>0.95231954382758599</v>
      </c>
      <c r="H498" s="201">
        <v>1</v>
      </c>
      <c r="I498" s="201">
        <f ca="1">Resumen!$E$78*C498</f>
        <v>838.14933817269798</v>
      </c>
      <c r="J498" s="201">
        <f ca="1">Resumen!$E$79*D498</f>
        <v>0</v>
      </c>
      <c r="K498" s="201">
        <f ca="1">Resumen!$E$80*E498</f>
        <v>0</v>
      </c>
      <c r="L498" s="201">
        <f ca="1">Resumen!$E$81*F498</f>
        <v>0</v>
      </c>
      <c r="M498" s="201">
        <f ca="1">Resumen!$E$82*G498</f>
        <v>0</v>
      </c>
      <c r="N498" s="201">
        <f>Resumen!$E$83*H498</f>
        <v>1237</v>
      </c>
      <c r="O498" s="201">
        <f t="shared" ca="1" si="7"/>
        <v>2075.1493381726978</v>
      </c>
    </row>
    <row r="499" spans="1:15" s="119" customFormat="1" ht="13.8" customHeight="1">
      <c r="A499" s="162"/>
      <c r="B499" s="200">
        <v>485</v>
      </c>
      <c r="C499" s="201">
        <f ca="1">NORMINV(RAND(),Parametros!$F$7,(Parametros!$G$7-Parametros!$E$7)/3.29)</f>
        <v>0.79801562900006084</v>
      </c>
      <c r="D499" s="201">
        <f ca="1">NORMINV(RAND(),Parametros!$F$8,(Parametros!$G$8-Parametros!$E$8)/3.29)</f>
        <v>1.4361891028921261</v>
      </c>
      <c r="E499" s="201">
        <f ca="1">NORMINV(RAND(),Parametros!$F$9,(Parametros!$G$9-Parametros!$E$9)/3.29)</f>
        <v>0.97682190439570338</v>
      </c>
      <c r="F499" s="201">
        <f ca="1">NORMINV(RAND(),Parametros!$F$10,(Parametros!$G$10-Parametros!$E$10)/3.29)</f>
        <v>0.88581129875149833</v>
      </c>
      <c r="G499" s="201">
        <f ca="1">NORMINV(RAND(),Parametros!$F$11,(Parametros!$G$11-Parametros!$E$11)/3.29)</f>
        <v>1.0435080298010371</v>
      </c>
      <c r="H499" s="201">
        <v>1</v>
      </c>
      <c r="I499" s="201">
        <f ca="1">Resumen!$E$78*C499</f>
        <v>209.878110427016</v>
      </c>
      <c r="J499" s="201">
        <f ca="1">Resumen!$E$79*D499</f>
        <v>0</v>
      </c>
      <c r="K499" s="201">
        <f ca="1">Resumen!$E$80*E499</f>
        <v>0</v>
      </c>
      <c r="L499" s="201">
        <f ca="1">Resumen!$E$81*F499</f>
        <v>0</v>
      </c>
      <c r="M499" s="201">
        <f ca="1">Resumen!$E$82*G499</f>
        <v>0</v>
      </c>
      <c r="N499" s="201">
        <f>Resumen!$E$83*H499</f>
        <v>1237</v>
      </c>
      <c r="O499" s="201">
        <f t="shared" ca="1" si="7"/>
        <v>1446.8781104270161</v>
      </c>
    </row>
    <row r="500" spans="1:15" s="119" customFormat="1" ht="13.8" customHeight="1">
      <c r="A500" s="162"/>
      <c r="B500" s="200">
        <v>486</v>
      </c>
      <c r="C500" s="201">
        <f ca="1">NORMINV(RAND(),Parametros!$F$7,(Parametros!$G$7-Parametros!$E$7)/3.29)</f>
        <v>1.3336301155658119</v>
      </c>
      <c r="D500" s="201">
        <f ca="1">NORMINV(RAND(),Parametros!$F$8,(Parametros!$G$8-Parametros!$E$8)/3.29)</f>
        <v>1.705435038918059</v>
      </c>
      <c r="E500" s="201">
        <f ca="1">NORMINV(RAND(),Parametros!$F$9,(Parametros!$G$9-Parametros!$E$9)/3.29)</f>
        <v>0.84359900482954464</v>
      </c>
      <c r="F500" s="201">
        <f ca="1">NORMINV(RAND(),Parametros!$F$10,(Parametros!$G$10-Parametros!$E$10)/3.29)</f>
        <v>1.1674619430523059</v>
      </c>
      <c r="G500" s="201">
        <f ca="1">NORMINV(RAND(),Parametros!$F$11,(Parametros!$G$11-Parametros!$E$11)/3.29)</f>
        <v>0.97614902774928158</v>
      </c>
      <c r="H500" s="201">
        <v>1</v>
      </c>
      <c r="I500" s="201">
        <f ca="1">Resumen!$E$78*C500</f>
        <v>350.74472039380851</v>
      </c>
      <c r="J500" s="201">
        <f ca="1">Resumen!$E$79*D500</f>
        <v>0</v>
      </c>
      <c r="K500" s="201">
        <f ca="1">Resumen!$E$80*E500</f>
        <v>0</v>
      </c>
      <c r="L500" s="201">
        <f ca="1">Resumen!$E$81*F500</f>
        <v>0</v>
      </c>
      <c r="M500" s="201">
        <f ca="1">Resumen!$E$82*G500</f>
        <v>0</v>
      </c>
      <c r="N500" s="201">
        <f>Resumen!$E$83*H500</f>
        <v>1237</v>
      </c>
      <c r="O500" s="201">
        <f t="shared" ca="1" si="7"/>
        <v>1587.7447203938086</v>
      </c>
    </row>
    <row r="501" spans="1:15" s="119" customFormat="1" ht="13.8" customHeight="1">
      <c r="A501" s="162"/>
      <c r="B501" s="200">
        <v>487</v>
      </c>
      <c r="C501" s="201">
        <f ca="1">NORMINV(RAND(),Parametros!$F$7,(Parametros!$G$7-Parametros!$E$7)/3.29)</f>
        <v>0.13266886229052832</v>
      </c>
      <c r="D501" s="201">
        <f ca="1">NORMINV(RAND(),Parametros!$F$8,(Parametros!$G$8-Parametros!$E$8)/3.29)</f>
        <v>0.5842808647668174</v>
      </c>
      <c r="E501" s="201">
        <f ca="1">NORMINV(RAND(),Parametros!$F$9,(Parametros!$G$9-Parametros!$E$9)/3.29)</f>
        <v>0.88099540953348698</v>
      </c>
      <c r="F501" s="201">
        <f ca="1">NORMINV(RAND(),Parametros!$F$10,(Parametros!$G$10-Parametros!$E$10)/3.29)</f>
        <v>1.004773413090756</v>
      </c>
      <c r="G501" s="201">
        <f ca="1">NORMINV(RAND(),Parametros!$F$11,(Parametros!$G$11-Parametros!$E$11)/3.29)</f>
        <v>0.98492950480110419</v>
      </c>
      <c r="H501" s="201">
        <v>1</v>
      </c>
      <c r="I501" s="201">
        <f ca="1">Resumen!$E$78*C501</f>
        <v>34.891910782408949</v>
      </c>
      <c r="J501" s="201">
        <f ca="1">Resumen!$E$79*D501</f>
        <v>0</v>
      </c>
      <c r="K501" s="201">
        <f ca="1">Resumen!$E$80*E501</f>
        <v>0</v>
      </c>
      <c r="L501" s="201">
        <f ca="1">Resumen!$E$81*F501</f>
        <v>0</v>
      </c>
      <c r="M501" s="201">
        <f ca="1">Resumen!$E$82*G501</f>
        <v>0</v>
      </c>
      <c r="N501" s="201">
        <f>Resumen!$E$83*H501</f>
        <v>1237</v>
      </c>
      <c r="O501" s="201">
        <f t="shared" ca="1" si="7"/>
        <v>1271.891910782409</v>
      </c>
    </row>
    <row r="502" spans="1:15" s="119" customFormat="1" ht="13.8" customHeight="1">
      <c r="A502" s="162"/>
      <c r="B502" s="200">
        <v>488</v>
      </c>
      <c r="C502" s="201">
        <f ca="1">NORMINV(RAND(),Parametros!$F$7,(Parametros!$G$7-Parametros!$E$7)/3.29)</f>
        <v>3.920777622630272</v>
      </c>
      <c r="D502" s="201">
        <f ca="1">NORMINV(RAND(),Parametros!$F$8,(Parametros!$G$8-Parametros!$E$8)/3.29)</f>
        <v>0.42810759502557305</v>
      </c>
      <c r="E502" s="201">
        <f ca="1">NORMINV(RAND(),Parametros!$F$9,(Parametros!$G$9-Parametros!$E$9)/3.29)</f>
        <v>1.1906522936794026</v>
      </c>
      <c r="F502" s="201">
        <f ca="1">NORMINV(RAND(),Parametros!$F$10,(Parametros!$G$10-Parametros!$E$10)/3.29)</f>
        <v>1.2749148897365776</v>
      </c>
      <c r="G502" s="201">
        <f ca="1">NORMINV(RAND(),Parametros!$F$11,(Parametros!$G$11-Parametros!$E$11)/3.29)</f>
        <v>0.96454529937281241</v>
      </c>
      <c r="H502" s="201">
        <v>1</v>
      </c>
      <c r="I502" s="201">
        <f ca="1">Resumen!$E$78*C502</f>
        <v>1031.1645147517615</v>
      </c>
      <c r="J502" s="201">
        <f ca="1">Resumen!$E$79*D502</f>
        <v>0</v>
      </c>
      <c r="K502" s="201">
        <f ca="1">Resumen!$E$80*E502</f>
        <v>0</v>
      </c>
      <c r="L502" s="201">
        <f ca="1">Resumen!$E$81*F502</f>
        <v>0</v>
      </c>
      <c r="M502" s="201">
        <f ca="1">Resumen!$E$82*G502</f>
        <v>0</v>
      </c>
      <c r="N502" s="201">
        <f>Resumen!$E$83*H502</f>
        <v>1237</v>
      </c>
      <c r="O502" s="201">
        <f t="shared" ca="1" si="7"/>
        <v>2268.1645147517615</v>
      </c>
    </row>
    <row r="503" spans="1:15" s="119" customFormat="1" ht="13.8" customHeight="1">
      <c r="A503" s="162"/>
      <c r="B503" s="200">
        <v>489</v>
      </c>
      <c r="C503" s="201">
        <f ca="1">NORMINV(RAND(),Parametros!$F$7,(Parametros!$G$7-Parametros!$E$7)/3.29)</f>
        <v>1.4656707972439458</v>
      </c>
      <c r="D503" s="201">
        <f ca="1">NORMINV(RAND(),Parametros!$F$8,(Parametros!$G$8-Parametros!$E$8)/3.29)</f>
        <v>1.2322665172286986</v>
      </c>
      <c r="E503" s="201">
        <f ca="1">NORMINV(RAND(),Parametros!$F$9,(Parametros!$G$9-Parametros!$E$9)/3.29)</f>
        <v>1.2986930258014582</v>
      </c>
      <c r="F503" s="201">
        <f ca="1">NORMINV(RAND(),Parametros!$F$10,(Parametros!$G$10-Parametros!$E$10)/3.29)</f>
        <v>1.1256058538294906</v>
      </c>
      <c r="G503" s="201">
        <f ca="1">NORMINV(RAND(),Parametros!$F$11,(Parametros!$G$11-Parametros!$E$11)/3.29)</f>
        <v>0.98603693539306014</v>
      </c>
      <c r="H503" s="201">
        <v>1</v>
      </c>
      <c r="I503" s="201">
        <f ca="1">Resumen!$E$78*C503</f>
        <v>385.47141967515773</v>
      </c>
      <c r="J503" s="201">
        <f ca="1">Resumen!$E$79*D503</f>
        <v>0</v>
      </c>
      <c r="K503" s="201">
        <f ca="1">Resumen!$E$80*E503</f>
        <v>0</v>
      </c>
      <c r="L503" s="201">
        <f ca="1">Resumen!$E$81*F503</f>
        <v>0</v>
      </c>
      <c r="M503" s="201">
        <f ca="1">Resumen!$E$82*G503</f>
        <v>0</v>
      </c>
      <c r="N503" s="201">
        <f>Resumen!$E$83*H503</f>
        <v>1237</v>
      </c>
      <c r="O503" s="201">
        <f t="shared" ca="1" si="7"/>
        <v>1622.4714196751577</v>
      </c>
    </row>
    <row r="504" spans="1:15" s="119" customFormat="1" ht="13.8" customHeight="1">
      <c r="A504" s="162"/>
      <c r="B504" s="200">
        <v>490</v>
      </c>
      <c r="C504" s="201">
        <f ca="1">NORMINV(RAND(),Parametros!$F$7,(Parametros!$G$7-Parametros!$E$7)/3.29)</f>
        <v>1.1986494693681782</v>
      </c>
      <c r="D504" s="201">
        <f ca="1">NORMINV(RAND(),Parametros!$F$8,(Parametros!$G$8-Parametros!$E$8)/3.29)</f>
        <v>0.82855609465789504</v>
      </c>
      <c r="E504" s="201">
        <f ca="1">NORMINV(RAND(),Parametros!$F$9,(Parametros!$G$9-Parametros!$E$9)/3.29)</f>
        <v>1.393635099712963</v>
      </c>
      <c r="F504" s="201">
        <f ca="1">NORMINV(RAND(),Parametros!$F$10,(Parametros!$G$10-Parametros!$E$10)/3.29)</f>
        <v>1.201404206099363</v>
      </c>
      <c r="G504" s="201">
        <f ca="1">NORMINV(RAND(),Parametros!$F$11,(Parametros!$G$11-Parametros!$E$11)/3.29)</f>
        <v>1.0143494431629358</v>
      </c>
      <c r="H504" s="201">
        <v>1</v>
      </c>
      <c r="I504" s="201">
        <f ca="1">Resumen!$E$78*C504</f>
        <v>315.24481044383089</v>
      </c>
      <c r="J504" s="201">
        <f ca="1">Resumen!$E$79*D504</f>
        <v>0</v>
      </c>
      <c r="K504" s="201">
        <f ca="1">Resumen!$E$80*E504</f>
        <v>0</v>
      </c>
      <c r="L504" s="201">
        <f ca="1">Resumen!$E$81*F504</f>
        <v>0</v>
      </c>
      <c r="M504" s="201">
        <f ca="1">Resumen!$E$82*G504</f>
        <v>0</v>
      </c>
      <c r="N504" s="201">
        <f>Resumen!$E$83*H504</f>
        <v>1237</v>
      </c>
      <c r="O504" s="201">
        <f t="shared" ca="1" si="7"/>
        <v>1552.2448104438308</v>
      </c>
    </row>
    <row r="505" spans="1:15" s="119" customFormat="1" ht="13.8" customHeight="1">
      <c r="A505" s="162"/>
      <c r="B505" s="200">
        <v>491</v>
      </c>
      <c r="C505" s="201">
        <f ca="1">NORMINV(RAND(),Parametros!$F$7,(Parametros!$G$7-Parametros!$E$7)/3.29)</f>
        <v>2.9597354838605021</v>
      </c>
      <c r="D505" s="201">
        <f ca="1">NORMINV(RAND(),Parametros!$F$8,(Parametros!$G$8-Parametros!$E$8)/3.29)</f>
        <v>0.52798123031923949</v>
      </c>
      <c r="E505" s="201">
        <f ca="1">NORMINV(RAND(),Parametros!$F$9,(Parametros!$G$9-Parametros!$E$9)/3.29)</f>
        <v>1.1453407187507583</v>
      </c>
      <c r="F505" s="201">
        <f ca="1">NORMINV(RAND(),Parametros!$F$10,(Parametros!$G$10-Parametros!$E$10)/3.29)</f>
        <v>1.1813833190912253</v>
      </c>
      <c r="G505" s="201">
        <f ca="1">NORMINV(RAND(),Parametros!$F$11,(Parametros!$G$11-Parametros!$E$11)/3.29)</f>
        <v>0.99980101706720181</v>
      </c>
      <c r="H505" s="201">
        <v>1</v>
      </c>
      <c r="I505" s="201">
        <f ca="1">Resumen!$E$78*C505</f>
        <v>778.410432255312</v>
      </c>
      <c r="J505" s="201">
        <f ca="1">Resumen!$E$79*D505</f>
        <v>0</v>
      </c>
      <c r="K505" s="201">
        <f ca="1">Resumen!$E$80*E505</f>
        <v>0</v>
      </c>
      <c r="L505" s="201">
        <f ca="1">Resumen!$E$81*F505</f>
        <v>0</v>
      </c>
      <c r="M505" s="201">
        <f ca="1">Resumen!$E$82*G505</f>
        <v>0</v>
      </c>
      <c r="N505" s="201">
        <f>Resumen!$E$83*H505</f>
        <v>1237</v>
      </c>
      <c r="O505" s="201">
        <f t="shared" ca="1" si="7"/>
        <v>2015.4104322553121</v>
      </c>
    </row>
    <row r="506" spans="1:15" s="119" customFormat="1" ht="13.8" customHeight="1">
      <c r="A506" s="162"/>
      <c r="B506" s="200">
        <v>492</v>
      </c>
      <c r="C506" s="201">
        <f ca="1">NORMINV(RAND(),Parametros!$F$7,(Parametros!$G$7-Parametros!$E$7)/3.29)</f>
        <v>2.9561520959776622</v>
      </c>
      <c r="D506" s="201">
        <f ca="1">NORMINV(RAND(),Parametros!$F$8,(Parametros!$G$8-Parametros!$E$8)/3.29)</f>
        <v>1.3768545660606846</v>
      </c>
      <c r="E506" s="201">
        <f ca="1">NORMINV(RAND(),Parametros!$F$9,(Parametros!$G$9-Parametros!$E$9)/3.29)</f>
        <v>0.79241951809726219</v>
      </c>
      <c r="F506" s="201">
        <f ca="1">NORMINV(RAND(),Parametros!$F$10,(Parametros!$G$10-Parametros!$E$10)/3.29)</f>
        <v>1.0309412265331492</v>
      </c>
      <c r="G506" s="201">
        <f ca="1">NORMINV(RAND(),Parametros!$F$11,(Parametros!$G$11-Parametros!$E$11)/3.29)</f>
        <v>1.0149366562140421</v>
      </c>
      <c r="H506" s="201">
        <v>1</v>
      </c>
      <c r="I506" s="201">
        <f ca="1">Resumen!$E$78*C506</f>
        <v>777.46800124212518</v>
      </c>
      <c r="J506" s="201">
        <f ca="1">Resumen!$E$79*D506</f>
        <v>0</v>
      </c>
      <c r="K506" s="201">
        <f ca="1">Resumen!$E$80*E506</f>
        <v>0</v>
      </c>
      <c r="L506" s="201">
        <f ca="1">Resumen!$E$81*F506</f>
        <v>0</v>
      </c>
      <c r="M506" s="201">
        <f ca="1">Resumen!$E$82*G506</f>
        <v>0</v>
      </c>
      <c r="N506" s="201">
        <f>Resumen!$E$83*H506</f>
        <v>1237</v>
      </c>
      <c r="O506" s="201">
        <f t="shared" ca="1" si="7"/>
        <v>2014.4680012421252</v>
      </c>
    </row>
    <row r="507" spans="1:15" s="119" customFormat="1" ht="13.8" customHeight="1">
      <c r="A507" s="162"/>
      <c r="B507" s="200">
        <v>493</v>
      </c>
      <c r="C507" s="201">
        <f ca="1">NORMINV(RAND(),Parametros!$F$7,(Parametros!$G$7-Parametros!$E$7)/3.29)</f>
        <v>2.1367444425264033</v>
      </c>
      <c r="D507" s="201">
        <f ca="1">NORMINV(RAND(),Parametros!$F$8,(Parametros!$G$8-Parametros!$E$8)/3.29)</f>
        <v>1.5076162419628105</v>
      </c>
      <c r="E507" s="201">
        <f ca="1">NORMINV(RAND(),Parametros!$F$9,(Parametros!$G$9-Parametros!$E$9)/3.29)</f>
        <v>1.0616892557030813</v>
      </c>
      <c r="F507" s="201">
        <f ca="1">NORMINV(RAND(),Parametros!$F$10,(Parametros!$G$10-Parametros!$E$10)/3.29)</f>
        <v>0.88510505627223757</v>
      </c>
      <c r="G507" s="201">
        <f ca="1">NORMINV(RAND(),Parametros!$F$11,(Parametros!$G$11-Parametros!$E$11)/3.29)</f>
        <v>1.0164534382454629</v>
      </c>
      <c r="H507" s="201">
        <v>1</v>
      </c>
      <c r="I507" s="201">
        <f ca="1">Resumen!$E$78*C507</f>
        <v>561.96378838444411</v>
      </c>
      <c r="J507" s="201">
        <f ca="1">Resumen!$E$79*D507</f>
        <v>0</v>
      </c>
      <c r="K507" s="201">
        <f ca="1">Resumen!$E$80*E507</f>
        <v>0</v>
      </c>
      <c r="L507" s="201">
        <f ca="1">Resumen!$E$81*F507</f>
        <v>0</v>
      </c>
      <c r="M507" s="201">
        <f ca="1">Resumen!$E$82*G507</f>
        <v>0</v>
      </c>
      <c r="N507" s="201">
        <f>Resumen!$E$83*H507</f>
        <v>1237</v>
      </c>
      <c r="O507" s="201">
        <f t="shared" ca="1" si="7"/>
        <v>1798.9637883844441</v>
      </c>
    </row>
    <row r="508" spans="1:15" s="119" customFormat="1" ht="13.8" customHeight="1">
      <c r="A508" s="162"/>
      <c r="B508" s="200">
        <v>494</v>
      </c>
      <c r="C508" s="201">
        <f ca="1">NORMINV(RAND(),Parametros!$F$7,(Parametros!$G$7-Parametros!$E$7)/3.29)</f>
        <v>3.1494247240377957</v>
      </c>
      <c r="D508" s="201">
        <f ca="1">NORMINV(RAND(),Parametros!$F$8,(Parametros!$G$8-Parametros!$E$8)/3.29)</f>
        <v>1.609757051241949</v>
      </c>
      <c r="E508" s="201">
        <f ca="1">NORMINV(RAND(),Parametros!$F$9,(Parametros!$G$9-Parametros!$E$9)/3.29)</f>
        <v>1.1938198959542385</v>
      </c>
      <c r="F508" s="201">
        <f ca="1">NORMINV(RAND(),Parametros!$F$10,(Parametros!$G$10-Parametros!$E$10)/3.29)</f>
        <v>1.2863001516185637</v>
      </c>
      <c r="G508" s="201">
        <f ca="1">NORMINV(RAND(),Parametros!$F$11,(Parametros!$G$11-Parametros!$E$11)/3.29)</f>
        <v>0.92418531229539003</v>
      </c>
      <c r="H508" s="201">
        <v>1</v>
      </c>
      <c r="I508" s="201">
        <f ca="1">Resumen!$E$78*C508</f>
        <v>828.29870242194022</v>
      </c>
      <c r="J508" s="201">
        <f ca="1">Resumen!$E$79*D508</f>
        <v>0</v>
      </c>
      <c r="K508" s="201">
        <f ca="1">Resumen!$E$80*E508</f>
        <v>0</v>
      </c>
      <c r="L508" s="201">
        <f ca="1">Resumen!$E$81*F508</f>
        <v>0</v>
      </c>
      <c r="M508" s="201">
        <f ca="1">Resumen!$E$82*G508</f>
        <v>0</v>
      </c>
      <c r="N508" s="201">
        <f>Resumen!$E$83*H508</f>
        <v>1237</v>
      </c>
      <c r="O508" s="201">
        <f t="shared" ca="1" si="7"/>
        <v>2065.2987024219401</v>
      </c>
    </row>
    <row r="509" spans="1:15" s="119" customFormat="1" ht="13.8" customHeight="1">
      <c r="A509" s="162"/>
      <c r="B509" s="200">
        <v>495</v>
      </c>
      <c r="C509" s="201">
        <f ca="1">NORMINV(RAND(),Parametros!$F$7,(Parametros!$G$7-Parametros!$E$7)/3.29)</f>
        <v>1.350661346386508</v>
      </c>
      <c r="D509" s="201">
        <f ca="1">NORMINV(RAND(),Parametros!$F$8,(Parametros!$G$8-Parametros!$E$8)/3.29)</f>
        <v>2.002337452910647</v>
      </c>
      <c r="E509" s="201">
        <f ca="1">NORMINV(RAND(),Parametros!$F$9,(Parametros!$G$9-Parametros!$E$9)/3.29)</f>
        <v>1.55166015219138</v>
      </c>
      <c r="F509" s="201">
        <f ca="1">NORMINV(RAND(),Parametros!$F$10,(Parametros!$G$10-Parametros!$E$10)/3.29)</f>
        <v>1.0008559211172001</v>
      </c>
      <c r="G509" s="201">
        <f ca="1">NORMINV(RAND(),Parametros!$F$11,(Parametros!$G$11-Parametros!$E$11)/3.29)</f>
        <v>0.99710614767737382</v>
      </c>
      <c r="H509" s="201">
        <v>1</v>
      </c>
      <c r="I509" s="201">
        <f ca="1">Resumen!$E$78*C509</f>
        <v>355.22393409965161</v>
      </c>
      <c r="J509" s="201">
        <f ca="1">Resumen!$E$79*D509</f>
        <v>0</v>
      </c>
      <c r="K509" s="201">
        <f ca="1">Resumen!$E$80*E509</f>
        <v>0</v>
      </c>
      <c r="L509" s="201">
        <f ca="1">Resumen!$E$81*F509</f>
        <v>0</v>
      </c>
      <c r="M509" s="201">
        <f ca="1">Resumen!$E$82*G509</f>
        <v>0</v>
      </c>
      <c r="N509" s="201">
        <f>Resumen!$E$83*H509</f>
        <v>1237</v>
      </c>
      <c r="O509" s="201">
        <f t="shared" ca="1" si="7"/>
        <v>1592.2239340996516</v>
      </c>
    </row>
    <row r="510" spans="1:15" s="119" customFormat="1" ht="13.8" customHeight="1">
      <c r="A510" s="162"/>
      <c r="B510" s="200">
        <v>496</v>
      </c>
      <c r="C510" s="201">
        <f ca="1">NORMINV(RAND(),Parametros!$F$7,(Parametros!$G$7-Parametros!$E$7)/3.29)</f>
        <v>3.5315969686496236</v>
      </c>
      <c r="D510" s="201">
        <f ca="1">NORMINV(RAND(),Parametros!$F$8,(Parametros!$G$8-Parametros!$E$8)/3.29)</f>
        <v>0.95099915677141067</v>
      </c>
      <c r="E510" s="201">
        <f ca="1">NORMINV(RAND(),Parametros!$F$9,(Parametros!$G$9-Parametros!$E$9)/3.29)</f>
        <v>0.94825303052262833</v>
      </c>
      <c r="F510" s="201">
        <f ca="1">NORMINV(RAND(),Parametros!$F$10,(Parametros!$G$10-Parametros!$E$10)/3.29)</f>
        <v>1.0486762240821588</v>
      </c>
      <c r="G510" s="201">
        <f ca="1">NORMINV(RAND(),Parametros!$F$11,(Parametros!$G$11-Parametros!$E$11)/3.29)</f>
        <v>1.0098060306066801</v>
      </c>
      <c r="H510" s="201">
        <v>1</v>
      </c>
      <c r="I510" s="201">
        <f ca="1">Resumen!$E$78*C510</f>
        <v>928.81000275485098</v>
      </c>
      <c r="J510" s="201">
        <f ca="1">Resumen!$E$79*D510</f>
        <v>0</v>
      </c>
      <c r="K510" s="201">
        <f ca="1">Resumen!$E$80*E510</f>
        <v>0</v>
      </c>
      <c r="L510" s="201">
        <f ca="1">Resumen!$E$81*F510</f>
        <v>0</v>
      </c>
      <c r="M510" s="201">
        <f ca="1">Resumen!$E$82*G510</f>
        <v>0</v>
      </c>
      <c r="N510" s="201">
        <f>Resumen!$E$83*H510</f>
        <v>1237</v>
      </c>
      <c r="O510" s="201">
        <f t="shared" ca="1" si="7"/>
        <v>2165.8100027548508</v>
      </c>
    </row>
    <row r="511" spans="1:15" s="119" customFormat="1" ht="13.8" customHeight="1">
      <c r="A511" s="162"/>
      <c r="B511" s="200">
        <v>497</v>
      </c>
      <c r="C511" s="201">
        <f ca="1">NORMINV(RAND(),Parametros!$F$7,(Parametros!$G$7-Parametros!$E$7)/3.29)</f>
        <v>2.7799608886650979</v>
      </c>
      <c r="D511" s="201">
        <f ca="1">NORMINV(RAND(),Parametros!$F$8,(Parametros!$G$8-Parametros!$E$8)/3.29)</f>
        <v>1.8323153103518193</v>
      </c>
      <c r="E511" s="201">
        <f ca="1">NORMINV(RAND(),Parametros!$F$9,(Parametros!$G$9-Parametros!$E$9)/3.29)</f>
        <v>0.98080020549105174</v>
      </c>
      <c r="F511" s="201">
        <f ca="1">NORMINV(RAND(),Parametros!$F$10,(Parametros!$G$10-Parametros!$E$10)/3.29)</f>
        <v>1.0232875055877713</v>
      </c>
      <c r="G511" s="201">
        <f ca="1">NORMINV(RAND(),Parametros!$F$11,(Parametros!$G$11-Parametros!$E$11)/3.29)</f>
        <v>1.0389031155072741</v>
      </c>
      <c r="H511" s="201">
        <v>1</v>
      </c>
      <c r="I511" s="201">
        <f ca="1">Resumen!$E$78*C511</f>
        <v>731.12971371892081</v>
      </c>
      <c r="J511" s="201">
        <f ca="1">Resumen!$E$79*D511</f>
        <v>0</v>
      </c>
      <c r="K511" s="201">
        <f ca="1">Resumen!$E$80*E511</f>
        <v>0</v>
      </c>
      <c r="L511" s="201">
        <f ca="1">Resumen!$E$81*F511</f>
        <v>0</v>
      </c>
      <c r="M511" s="201">
        <f ca="1">Resumen!$E$82*G511</f>
        <v>0</v>
      </c>
      <c r="N511" s="201">
        <f>Resumen!$E$83*H511</f>
        <v>1237</v>
      </c>
      <c r="O511" s="201">
        <f t="shared" ca="1" si="7"/>
        <v>1968.1297137189208</v>
      </c>
    </row>
    <row r="512" spans="1:15" s="119" customFormat="1" ht="13.8" customHeight="1">
      <c r="A512" s="162"/>
      <c r="B512" s="200">
        <v>498</v>
      </c>
      <c r="C512" s="201">
        <f ca="1">NORMINV(RAND(),Parametros!$F$7,(Parametros!$G$7-Parametros!$E$7)/3.29)</f>
        <v>1.2682697801880121</v>
      </c>
      <c r="D512" s="201">
        <f ca="1">NORMINV(RAND(),Parametros!$F$8,(Parametros!$G$8-Parametros!$E$8)/3.29)</f>
        <v>1.7981623241706006</v>
      </c>
      <c r="E512" s="201">
        <f ca="1">NORMINV(RAND(),Parametros!$F$9,(Parametros!$G$9-Parametros!$E$9)/3.29)</f>
        <v>1.2392305120195153</v>
      </c>
      <c r="F512" s="201">
        <f ca="1">NORMINV(RAND(),Parametros!$F$10,(Parametros!$G$10-Parametros!$E$10)/3.29)</f>
        <v>1.0583856936544307</v>
      </c>
      <c r="G512" s="201">
        <f ca="1">NORMINV(RAND(),Parametros!$F$11,(Parametros!$G$11-Parametros!$E$11)/3.29)</f>
        <v>0.99967164225902561</v>
      </c>
      <c r="H512" s="201">
        <v>1</v>
      </c>
      <c r="I512" s="201">
        <f ca="1">Resumen!$E$78*C512</f>
        <v>333.55495218944719</v>
      </c>
      <c r="J512" s="201">
        <f ca="1">Resumen!$E$79*D512</f>
        <v>0</v>
      </c>
      <c r="K512" s="201">
        <f ca="1">Resumen!$E$80*E512</f>
        <v>0</v>
      </c>
      <c r="L512" s="201">
        <f ca="1">Resumen!$E$81*F512</f>
        <v>0</v>
      </c>
      <c r="M512" s="201">
        <f ca="1">Resumen!$E$82*G512</f>
        <v>0</v>
      </c>
      <c r="N512" s="201">
        <f>Resumen!$E$83*H512</f>
        <v>1237</v>
      </c>
      <c r="O512" s="201">
        <f t="shared" ca="1" si="7"/>
        <v>1570.5549521894472</v>
      </c>
    </row>
    <row r="513" spans="1:15" s="119" customFormat="1" ht="13.8" customHeight="1">
      <c r="A513" s="162"/>
      <c r="B513" s="200">
        <v>499</v>
      </c>
      <c r="C513" s="201">
        <f ca="1">NORMINV(RAND(),Parametros!$F$7,(Parametros!$G$7-Parametros!$E$7)/3.29)</f>
        <v>2.1185571221771688</v>
      </c>
      <c r="D513" s="201">
        <f ca="1">NORMINV(RAND(),Parametros!$F$8,(Parametros!$G$8-Parametros!$E$8)/3.29)</f>
        <v>1.8877525880237989</v>
      </c>
      <c r="E513" s="201">
        <f ca="1">NORMINV(RAND(),Parametros!$F$9,(Parametros!$G$9-Parametros!$E$9)/3.29)</f>
        <v>1.41428213364644</v>
      </c>
      <c r="F513" s="201">
        <f ca="1">NORMINV(RAND(),Parametros!$F$10,(Parametros!$G$10-Parametros!$E$10)/3.29)</f>
        <v>1.0428984435529955</v>
      </c>
      <c r="G513" s="201">
        <f ca="1">NORMINV(RAND(),Parametros!$F$11,(Parametros!$G$11-Parametros!$E$11)/3.29)</f>
        <v>1.0176320841935032</v>
      </c>
      <c r="H513" s="201">
        <v>1</v>
      </c>
      <c r="I513" s="201">
        <f ca="1">Resumen!$E$78*C513</f>
        <v>557.18052313259545</v>
      </c>
      <c r="J513" s="201">
        <f ca="1">Resumen!$E$79*D513</f>
        <v>0</v>
      </c>
      <c r="K513" s="201">
        <f ca="1">Resumen!$E$80*E513</f>
        <v>0</v>
      </c>
      <c r="L513" s="201">
        <f ca="1">Resumen!$E$81*F513</f>
        <v>0</v>
      </c>
      <c r="M513" s="201">
        <f ca="1">Resumen!$E$82*G513</f>
        <v>0</v>
      </c>
      <c r="N513" s="201">
        <f>Resumen!$E$83*H513</f>
        <v>1237</v>
      </c>
      <c r="O513" s="201">
        <f t="shared" ca="1" si="7"/>
        <v>1794.1805231325955</v>
      </c>
    </row>
    <row r="514" spans="1:15" s="119" customFormat="1" ht="13.8" customHeight="1">
      <c r="A514" s="162"/>
      <c r="B514" s="200">
        <v>500</v>
      </c>
      <c r="C514" s="201">
        <f ca="1">NORMINV(RAND(),Parametros!$F$7,(Parametros!$G$7-Parametros!$E$7)/3.29)</f>
        <v>2.1205896323529774</v>
      </c>
      <c r="D514" s="201">
        <f ca="1">NORMINV(RAND(),Parametros!$F$8,(Parametros!$G$8-Parametros!$E$8)/3.29)</f>
        <v>0.86182494398425202</v>
      </c>
      <c r="E514" s="201">
        <f ca="1">NORMINV(RAND(),Parametros!$F$9,(Parametros!$G$9-Parametros!$E$9)/3.29)</f>
        <v>1.1896382353363464</v>
      </c>
      <c r="F514" s="201">
        <f ca="1">NORMINV(RAND(),Parametros!$F$10,(Parametros!$G$10-Parametros!$E$10)/3.29)</f>
        <v>1.0349970404188935</v>
      </c>
      <c r="G514" s="201">
        <f ca="1">NORMINV(RAND(),Parametros!$F$11,(Parametros!$G$11-Parametros!$E$11)/3.29)</f>
        <v>1.014434270077949</v>
      </c>
      <c r="H514" s="201">
        <v>1</v>
      </c>
      <c r="I514" s="201">
        <f ca="1">Resumen!$E$78*C514</f>
        <v>557.7150733088331</v>
      </c>
      <c r="J514" s="201">
        <f ca="1">Resumen!$E$79*D514</f>
        <v>0</v>
      </c>
      <c r="K514" s="201">
        <f ca="1">Resumen!$E$80*E514</f>
        <v>0</v>
      </c>
      <c r="L514" s="201">
        <f ca="1">Resumen!$E$81*F514</f>
        <v>0</v>
      </c>
      <c r="M514" s="201">
        <f ca="1">Resumen!$E$82*G514</f>
        <v>0</v>
      </c>
      <c r="N514" s="201">
        <f>Resumen!$E$83*H514</f>
        <v>1237</v>
      </c>
      <c r="O514" s="201">
        <f t="shared" ca="1" si="7"/>
        <v>1794.7150733088331</v>
      </c>
    </row>
    <row r="515" spans="1:15" s="119" customFormat="1" ht="13.8" customHeight="1">
      <c r="A515" s="162"/>
      <c r="B515" s="200">
        <v>501</v>
      </c>
      <c r="C515" s="201">
        <f ca="1">NORMINV(RAND(),Parametros!$F$7,(Parametros!$G$7-Parametros!$E$7)/3.29)</f>
        <v>4.3813105235564409</v>
      </c>
      <c r="D515" s="201">
        <f ca="1">NORMINV(RAND(),Parametros!$F$8,(Parametros!$G$8-Parametros!$E$8)/3.29)</f>
        <v>1.3187920322078557</v>
      </c>
      <c r="E515" s="201">
        <f ca="1">NORMINV(RAND(),Parametros!$F$9,(Parametros!$G$9-Parametros!$E$9)/3.29)</f>
        <v>1.2144846005848069</v>
      </c>
      <c r="F515" s="201">
        <f ca="1">NORMINV(RAND(),Parametros!$F$10,(Parametros!$G$10-Parametros!$E$10)/3.29)</f>
        <v>1.1135827239399072</v>
      </c>
      <c r="G515" s="201">
        <f ca="1">NORMINV(RAND(),Parametros!$F$11,(Parametros!$G$11-Parametros!$E$11)/3.29)</f>
        <v>1.023755325454645</v>
      </c>
      <c r="H515" s="201">
        <v>1</v>
      </c>
      <c r="I515" s="201">
        <f ca="1">Resumen!$E$78*C515</f>
        <v>1152.2846676953441</v>
      </c>
      <c r="J515" s="201">
        <f ca="1">Resumen!$E$79*D515</f>
        <v>0</v>
      </c>
      <c r="K515" s="201">
        <f ca="1">Resumen!$E$80*E515</f>
        <v>0</v>
      </c>
      <c r="L515" s="201">
        <f ca="1">Resumen!$E$81*F515</f>
        <v>0</v>
      </c>
      <c r="M515" s="201">
        <f ca="1">Resumen!$E$82*G515</f>
        <v>0</v>
      </c>
      <c r="N515" s="201">
        <f>Resumen!$E$83*H515</f>
        <v>1237</v>
      </c>
      <c r="O515" s="201">
        <f t="shared" ca="1" si="7"/>
        <v>2389.2846676953441</v>
      </c>
    </row>
    <row r="516" spans="1:15" s="119" customFormat="1" ht="13.8" customHeight="1">
      <c r="A516" s="162"/>
      <c r="B516" s="200">
        <v>502</v>
      </c>
      <c r="C516" s="201">
        <f ca="1">NORMINV(RAND(),Parametros!$F$7,(Parametros!$G$7-Parametros!$E$7)/3.29)</f>
        <v>2.3715071474476925</v>
      </c>
      <c r="D516" s="201">
        <f ca="1">NORMINV(RAND(),Parametros!$F$8,(Parametros!$G$8-Parametros!$E$8)/3.29)</f>
        <v>0.85781520476137141</v>
      </c>
      <c r="E516" s="201">
        <f ca="1">NORMINV(RAND(),Parametros!$F$9,(Parametros!$G$9-Parametros!$E$9)/3.29)</f>
        <v>0.8575172909817137</v>
      </c>
      <c r="F516" s="201">
        <f ca="1">NORMINV(RAND(),Parametros!$F$10,(Parametros!$G$10-Parametros!$E$10)/3.29)</f>
        <v>0.95871389203142798</v>
      </c>
      <c r="G516" s="201">
        <f ca="1">NORMINV(RAND(),Parametros!$F$11,(Parametros!$G$11-Parametros!$E$11)/3.29)</f>
        <v>1.0040693155844966</v>
      </c>
      <c r="H516" s="201">
        <v>1</v>
      </c>
      <c r="I516" s="201">
        <f ca="1">Resumen!$E$78*C516</f>
        <v>623.7063797787431</v>
      </c>
      <c r="J516" s="201">
        <f ca="1">Resumen!$E$79*D516</f>
        <v>0</v>
      </c>
      <c r="K516" s="201">
        <f ca="1">Resumen!$E$80*E516</f>
        <v>0</v>
      </c>
      <c r="L516" s="201">
        <f ca="1">Resumen!$E$81*F516</f>
        <v>0</v>
      </c>
      <c r="M516" s="201">
        <f ca="1">Resumen!$E$82*G516</f>
        <v>0</v>
      </c>
      <c r="N516" s="201">
        <f>Resumen!$E$83*H516</f>
        <v>1237</v>
      </c>
      <c r="O516" s="201">
        <f t="shared" ca="1" si="7"/>
        <v>1860.7063797787432</v>
      </c>
    </row>
    <row r="517" spans="1:15" s="119" customFormat="1" ht="13.8" customHeight="1">
      <c r="A517" s="162"/>
      <c r="B517" s="200">
        <v>503</v>
      </c>
      <c r="C517" s="201">
        <f ca="1">NORMINV(RAND(),Parametros!$F$7,(Parametros!$G$7-Parametros!$E$7)/3.29)</f>
        <v>3.2680171828096802</v>
      </c>
      <c r="D517" s="201">
        <f ca="1">NORMINV(RAND(),Parametros!$F$8,(Parametros!$G$8-Parametros!$E$8)/3.29)</f>
        <v>1.5899995292847224</v>
      </c>
      <c r="E517" s="201">
        <f ca="1">NORMINV(RAND(),Parametros!$F$9,(Parametros!$G$9-Parametros!$E$9)/3.29)</f>
        <v>0.94174465992314749</v>
      </c>
      <c r="F517" s="201">
        <f ca="1">NORMINV(RAND(),Parametros!$F$10,(Parametros!$G$10-Parametros!$E$10)/3.29)</f>
        <v>0.7512581212323246</v>
      </c>
      <c r="G517" s="201">
        <f ca="1">NORMINV(RAND(),Parametros!$F$11,(Parametros!$G$11-Parametros!$E$11)/3.29)</f>
        <v>0.9787040514435591</v>
      </c>
      <c r="H517" s="201">
        <v>1</v>
      </c>
      <c r="I517" s="201">
        <f ca="1">Resumen!$E$78*C517</f>
        <v>859.48851907894596</v>
      </c>
      <c r="J517" s="201">
        <f ca="1">Resumen!$E$79*D517</f>
        <v>0</v>
      </c>
      <c r="K517" s="201">
        <f ca="1">Resumen!$E$80*E517</f>
        <v>0</v>
      </c>
      <c r="L517" s="201">
        <f ca="1">Resumen!$E$81*F517</f>
        <v>0</v>
      </c>
      <c r="M517" s="201">
        <f ca="1">Resumen!$E$82*G517</f>
        <v>0</v>
      </c>
      <c r="N517" s="201">
        <f>Resumen!$E$83*H517</f>
        <v>1237</v>
      </c>
      <c r="O517" s="201">
        <f t="shared" ca="1" si="7"/>
        <v>2096.488519078946</v>
      </c>
    </row>
    <row r="518" spans="1:15" s="119" customFormat="1" ht="13.8" customHeight="1">
      <c r="A518" s="162"/>
      <c r="B518" s="200">
        <v>504</v>
      </c>
      <c r="C518" s="201">
        <f ca="1">NORMINV(RAND(),Parametros!$F$7,(Parametros!$G$7-Parametros!$E$7)/3.29)</f>
        <v>2.6622209451494752</v>
      </c>
      <c r="D518" s="201">
        <f ca="1">NORMINV(RAND(),Parametros!$F$8,(Parametros!$G$8-Parametros!$E$8)/3.29)</f>
        <v>0.7313481487867155</v>
      </c>
      <c r="E518" s="201">
        <f ca="1">NORMINV(RAND(),Parametros!$F$9,(Parametros!$G$9-Parametros!$E$9)/3.29)</f>
        <v>0.44041856341209318</v>
      </c>
      <c r="F518" s="201">
        <f ca="1">NORMINV(RAND(),Parametros!$F$10,(Parametros!$G$10-Parametros!$E$10)/3.29)</f>
        <v>0.94958261781091291</v>
      </c>
      <c r="G518" s="201">
        <f ca="1">NORMINV(RAND(),Parametros!$F$11,(Parametros!$G$11-Parametros!$E$11)/3.29)</f>
        <v>1.0257162050875623</v>
      </c>
      <c r="H518" s="201">
        <v>1</v>
      </c>
      <c r="I518" s="201">
        <f ca="1">Resumen!$E$78*C518</f>
        <v>700.16410857431197</v>
      </c>
      <c r="J518" s="201">
        <f ca="1">Resumen!$E$79*D518</f>
        <v>0</v>
      </c>
      <c r="K518" s="201">
        <f ca="1">Resumen!$E$80*E518</f>
        <v>0</v>
      </c>
      <c r="L518" s="201">
        <f ca="1">Resumen!$E$81*F518</f>
        <v>0</v>
      </c>
      <c r="M518" s="201">
        <f ca="1">Resumen!$E$82*G518</f>
        <v>0</v>
      </c>
      <c r="N518" s="201">
        <f>Resumen!$E$83*H518</f>
        <v>1237</v>
      </c>
      <c r="O518" s="201">
        <f t="shared" ca="1" si="7"/>
        <v>1937.164108574312</v>
      </c>
    </row>
    <row r="519" spans="1:15" s="119" customFormat="1" ht="13.8" customHeight="1">
      <c r="A519" s="162"/>
      <c r="B519" s="200">
        <v>505</v>
      </c>
      <c r="C519" s="201">
        <f ca="1">NORMINV(RAND(),Parametros!$F$7,(Parametros!$G$7-Parametros!$E$7)/3.29)</f>
        <v>1.9109249297540134</v>
      </c>
      <c r="D519" s="201">
        <f ca="1">NORMINV(RAND(),Parametros!$F$8,(Parametros!$G$8-Parametros!$E$8)/3.29)</f>
        <v>0.58452189627942419</v>
      </c>
      <c r="E519" s="201">
        <f ca="1">NORMINV(RAND(),Parametros!$F$9,(Parametros!$G$9-Parametros!$E$9)/3.29)</f>
        <v>1.2295503807797394</v>
      </c>
      <c r="F519" s="201">
        <f ca="1">NORMINV(RAND(),Parametros!$F$10,(Parametros!$G$10-Parametros!$E$10)/3.29)</f>
        <v>0.92459605176316373</v>
      </c>
      <c r="G519" s="201">
        <f ca="1">NORMINV(RAND(),Parametros!$F$11,(Parametros!$G$11-Parametros!$E$11)/3.29)</f>
        <v>1.0208760040647533</v>
      </c>
      <c r="H519" s="201">
        <v>1</v>
      </c>
      <c r="I519" s="201">
        <f ca="1">Resumen!$E$78*C519</f>
        <v>502.57325652530551</v>
      </c>
      <c r="J519" s="201">
        <f ca="1">Resumen!$E$79*D519</f>
        <v>0</v>
      </c>
      <c r="K519" s="201">
        <f ca="1">Resumen!$E$80*E519</f>
        <v>0</v>
      </c>
      <c r="L519" s="201">
        <f ca="1">Resumen!$E$81*F519</f>
        <v>0</v>
      </c>
      <c r="M519" s="201">
        <f ca="1">Resumen!$E$82*G519</f>
        <v>0</v>
      </c>
      <c r="N519" s="201">
        <f>Resumen!$E$83*H519</f>
        <v>1237</v>
      </c>
      <c r="O519" s="201">
        <f t="shared" ca="1" si="7"/>
        <v>1739.5732565253056</v>
      </c>
    </row>
    <row r="520" spans="1:15" s="119" customFormat="1" ht="13.8" customHeight="1">
      <c r="A520" s="162"/>
      <c r="B520" s="200">
        <v>506</v>
      </c>
      <c r="C520" s="201">
        <f ca="1">NORMINV(RAND(),Parametros!$F$7,(Parametros!$G$7-Parametros!$E$7)/3.29)</f>
        <v>1.1676291054069181</v>
      </c>
      <c r="D520" s="201">
        <f ca="1">NORMINV(RAND(),Parametros!$F$8,(Parametros!$G$8-Parametros!$E$8)/3.29)</f>
        <v>0.90594959810874265</v>
      </c>
      <c r="E520" s="201">
        <f ca="1">NORMINV(RAND(),Parametros!$F$9,(Parametros!$G$9-Parametros!$E$9)/3.29)</f>
        <v>1.005173147110169</v>
      </c>
      <c r="F520" s="201">
        <f ca="1">NORMINV(RAND(),Parametros!$F$10,(Parametros!$G$10-Parametros!$E$10)/3.29)</f>
        <v>0.82531930664140374</v>
      </c>
      <c r="G520" s="201">
        <f ca="1">NORMINV(RAND(),Parametros!$F$11,(Parametros!$G$11-Parametros!$E$11)/3.29)</f>
        <v>0.95997468261443719</v>
      </c>
      <c r="H520" s="201">
        <v>1</v>
      </c>
      <c r="I520" s="201">
        <f ca="1">Resumen!$E$78*C520</f>
        <v>307.08645472201948</v>
      </c>
      <c r="J520" s="201">
        <f ca="1">Resumen!$E$79*D520</f>
        <v>0</v>
      </c>
      <c r="K520" s="201">
        <f ca="1">Resumen!$E$80*E520</f>
        <v>0</v>
      </c>
      <c r="L520" s="201">
        <f ca="1">Resumen!$E$81*F520</f>
        <v>0</v>
      </c>
      <c r="M520" s="201">
        <f ca="1">Resumen!$E$82*G520</f>
        <v>0</v>
      </c>
      <c r="N520" s="201">
        <f>Resumen!$E$83*H520</f>
        <v>1237</v>
      </c>
      <c r="O520" s="201">
        <f t="shared" ca="1" si="7"/>
        <v>1544.0864547220194</v>
      </c>
    </row>
    <row r="521" spans="1:15" s="119" customFormat="1" ht="13.8" customHeight="1">
      <c r="A521" s="162"/>
      <c r="B521" s="200">
        <v>507</v>
      </c>
      <c r="C521" s="201">
        <f ca="1">NORMINV(RAND(),Parametros!$F$7,(Parametros!$G$7-Parametros!$E$7)/3.29)</f>
        <v>9.8416082660128801E-3</v>
      </c>
      <c r="D521" s="201">
        <f ca="1">NORMINV(RAND(),Parametros!$F$8,(Parametros!$G$8-Parametros!$E$8)/3.29)</f>
        <v>0.55872272448605453</v>
      </c>
      <c r="E521" s="201">
        <f ca="1">NORMINV(RAND(),Parametros!$F$9,(Parametros!$G$9-Parametros!$E$9)/3.29)</f>
        <v>1.067890608625363</v>
      </c>
      <c r="F521" s="201">
        <f ca="1">NORMINV(RAND(),Parametros!$F$10,(Parametros!$G$10-Parametros!$E$10)/3.29)</f>
        <v>0.99594184526528418</v>
      </c>
      <c r="G521" s="201">
        <f ca="1">NORMINV(RAND(),Parametros!$F$11,(Parametros!$G$11-Parametros!$E$11)/3.29)</f>
        <v>0.98478152205528857</v>
      </c>
      <c r="H521" s="201">
        <v>1</v>
      </c>
      <c r="I521" s="201">
        <f ca="1">Resumen!$E$78*C521</f>
        <v>2.5883429739613875</v>
      </c>
      <c r="J521" s="201">
        <f ca="1">Resumen!$E$79*D521</f>
        <v>0</v>
      </c>
      <c r="K521" s="201">
        <f ca="1">Resumen!$E$80*E521</f>
        <v>0</v>
      </c>
      <c r="L521" s="201">
        <f ca="1">Resumen!$E$81*F521</f>
        <v>0</v>
      </c>
      <c r="M521" s="201">
        <f ca="1">Resumen!$E$82*G521</f>
        <v>0</v>
      </c>
      <c r="N521" s="201">
        <f>Resumen!$E$83*H521</f>
        <v>1237</v>
      </c>
      <c r="O521" s="201">
        <f t="shared" ca="1" si="7"/>
        <v>1239.5883429739613</v>
      </c>
    </row>
    <row r="522" spans="1:15" s="119" customFormat="1" ht="13.8" customHeight="1">
      <c r="A522" s="162"/>
      <c r="B522" s="200">
        <v>508</v>
      </c>
      <c r="C522" s="201">
        <f ca="1">NORMINV(RAND(),Parametros!$F$7,(Parametros!$G$7-Parametros!$E$7)/3.29)</f>
        <v>3.4763482449523293</v>
      </c>
      <c r="D522" s="201">
        <f ca="1">NORMINV(RAND(),Parametros!$F$8,(Parametros!$G$8-Parametros!$E$8)/3.29)</f>
        <v>1.7705223025846291</v>
      </c>
      <c r="E522" s="201">
        <f ca="1">NORMINV(RAND(),Parametros!$F$9,(Parametros!$G$9-Parametros!$E$9)/3.29)</f>
        <v>0.91703558501666083</v>
      </c>
      <c r="F522" s="201">
        <f ca="1">NORMINV(RAND(),Parametros!$F$10,(Parametros!$G$10-Parametros!$E$10)/3.29)</f>
        <v>1.1441904393889188</v>
      </c>
      <c r="G522" s="201">
        <f ca="1">NORMINV(RAND(),Parametros!$F$11,(Parametros!$G$11-Parametros!$E$11)/3.29)</f>
        <v>0.98056155256463473</v>
      </c>
      <c r="H522" s="201">
        <v>1</v>
      </c>
      <c r="I522" s="201">
        <f ca="1">Resumen!$E$78*C522</f>
        <v>914.27958842246255</v>
      </c>
      <c r="J522" s="201">
        <f ca="1">Resumen!$E$79*D522</f>
        <v>0</v>
      </c>
      <c r="K522" s="201">
        <f ca="1">Resumen!$E$80*E522</f>
        <v>0</v>
      </c>
      <c r="L522" s="201">
        <f ca="1">Resumen!$E$81*F522</f>
        <v>0</v>
      </c>
      <c r="M522" s="201">
        <f ca="1">Resumen!$E$82*G522</f>
        <v>0</v>
      </c>
      <c r="N522" s="201">
        <f>Resumen!$E$83*H522</f>
        <v>1237</v>
      </c>
      <c r="O522" s="201">
        <f t="shared" ca="1" si="7"/>
        <v>2151.2795884224624</v>
      </c>
    </row>
    <row r="523" spans="1:15" s="119" customFormat="1" ht="13.8" customHeight="1">
      <c r="A523" s="162"/>
      <c r="B523" s="200">
        <v>509</v>
      </c>
      <c r="C523" s="201">
        <f ca="1">NORMINV(RAND(),Parametros!$F$7,(Parametros!$G$7-Parametros!$E$7)/3.29)</f>
        <v>2.7361869427327008</v>
      </c>
      <c r="D523" s="201">
        <f ca="1">NORMINV(RAND(),Parametros!$F$8,(Parametros!$G$8-Parametros!$E$8)/3.29)</f>
        <v>0.71081996490888733</v>
      </c>
      <c r="E523" s="201">
        <f ca="1">NORMINV(RAND(),Parametros!$F$9,(Parametros!$G$9-Parametros!$E$9)/3.29)</f>
        <v>1.1987563854078185</v>
      </c>
      <c r="F523" s="201">
        <f ca="1">NORMINV(RAND(),Parametros!$F$10,(Parametros!$G$10-Parametros!$E$10)/3.29)</f>
        <v>0.92959599539648841</v>
      </c>
      <c r="G523" s="201">
        <f ca="1">NORMINV(RAND(),Parametros!$F$11,(Parametros!$G$11-Parametros!$E$11)/3.29)</f>
        <v>0.95056404453199328</v>
      </c>
      <c r="H523" s="201">
        <v>1</v>
      </c>
      <c r="I523" s="201">
        <f ca="1">Resumen!$E$78*C523</f>
        <v>719.61716593870028</v>
      </c>
      <c r="J523" s="201">
        <f ca="1">Resumen!$E$79*D523</f>
        <v>0</v>
      </c>
      <c r="K523" s="201">
        <f ca="1">Resumen!$E$80*E523</f>
        <v>0</v>
      </c>
      <c r="L523" s="201">
        <f ca="1">Resumen!$E$81*F523</f>
        <v>0</v>
      </c>
      <c r="M523" s="201">
        <f ca="1">Resumen!$E$82*G523</f>
        <v>0</v>
      </c>
      <c r="N523" s="201">
        <f>Resumen!$E$83*H523</f>
        <v>1237</v>
      </c>
      <c r="O523" s="201">
        <f t="shared" ca="1" si="7"/>
        <v>1956.6171659387003</v>
      </c>
    </row>
    <row r="524" spans="1:15" s="119" customFormat="1" ht="13.8" customHeight="1">
      <c r="A524" s="162"/>
      <c r="B524" s="200">
        <v>510</v>
      </c>
      <c r="C524" s="201">
        <f ca="1">NORMINV(RAND(),Parametros!$F$7,(Parametros!$G$7-Parametros!$E$7)/3.29)</f>
        <v>2.6927905549149149</v>
      </c>
      <c r="D524" s="201">
        <f ca="1">NORMINV(RAND(),Parametros!$F$8,(Parametros!$G$8-Parametros!$E$8)/3.29)</f>
        <v>1.3748660362585108</v>
      </c>
      <c r="E524" s="201">
        <f ca="1">NORMINV(RAND(),Parametros!$F$9,(Parametros!$G$9-Parametros!$E$9)/3.29)</f>
        <v>1.1282620869286</v>
      </c>
      <c r="F524" s="201">
        <f ca="1">NORMINV(RAND(),Parametros!$F$10,(Parametros!$G$10-Parametros!$E$10)/3.29)</f>
        <v>1.1642154037229959</v>
      </c>
      <c r="G524" s="201">
        <f ca="1">NORMINV(RAND(),Parametros!$F$11,(Parametros!$G$11-Parametros!$E$11)/3.29)</f>
        <v>0.98308667144316775</v>
      </c>
      <c r="H524" s="201">
        <v>1</v>
      </c>
      <c r="I524" s="201">
        <f ca="1">Resumen!$E$78*C524</f>
        <v>708.20391594262264</v>
      </c>
      <c r="J524" s="201">
        <f ca="1">Resumen!$E$79*D524</f>
        <v>0</v>
      </c>
      <c r="K524" s="201">
        <f ca="1">Resumen!$E$80*E524</f>
        <v>0</v>
      </c>
      <c r="L524" s="201">
        <f ca="1">Resumen!$E$81*F524</f>
        <v>0</v>
      </c>
      <c r="M524" s="201">
        <f ca="1">Resumen!$E$82*G524</f>
        <v>0</v>
      </c>
      <c r="N524" s="201">
        <f>Resumen!$E$83*H524</f>
        <v>1237</v>
      </c>
      <c r="O524" s="201">
        <f t="shared" ca="1" si="7"/>
        <v>1945.2039159426226</v>
      </c>
    </row>
    <row r="525" spans="1:15" s="119" customFormat="1" ht="13.8" customHeight="1">
      <c r="A525" s="162"/>
      <c r="B525" s="200">
        <v>511</v>
      </c>
      <c r="C525" s="201">
        <f ca="1">NORMINV(RAND(),Parametros!$F$7,(Parametros!$G$7-Parametros!$E$7)/3.29)</f>
        <v>2.3614019562548396</v>
      </c>
      <c r="D525" s="201">
        <f ca="1">NORMINV(RAND(),Parametros!$F$8,(Parametros!$G$8-Parametros!$E$8)/3.29)</f>
        <v>1.5691914148298123</v>
      </c>
      <c r="E525" s="201">
        <f ca="1">NORMINV(RAND(),Parametros!$F$9,(Parametros!$G$9-Parametros!$E$9)/3.29)</f>
        <v>0.93610716371100211</v>
      </c>
      <c r="F525" s="201">
        <f ca="1">NORMINV(RAND(),Parametros!$F$10,(Parametros!$G$10-Parametros!$E$10)/3.29)</f>
        <v>0.9892342746359738</v>
      </c>
      <c r="G525" s="201">
        <f ca="1">NORMINV(RAND(),Parametros!$F$11,(Parametros!$G$11-Parametros!$E$11)/3.29)</f>
        <v>1.0411041962952112</v>
      </c>
      <c r="H525" s="201">
        <v>1</v>
      </c>
      <c r="I525" s="201">
        <f ca="1">Resumen!$E$78*C525</f>
        <v>621.04871449502286</v>
      </c>
      <c r="J525" s="201">
        <f ca="1">Resumen!$E$79*D525</f>
        <v>0</v>
      </c>
      <c r="K525" s="201">
        <f ca="1">Resumen!$E$80*E525</f>
        <v>0</v>
      </c>
      <c r="L525" s="201">
        <f ca="1">Resumen!$E$81*F525</f>
        <v>0</v>
      </c>
      <c r="M525" s="201">
        <f ca="1">Resumen!$E$82*G525</f>
        <v>0</v>
      </c>
      <c r="N525" s="201">
        <f>Resumen!$E$83*H525</f>
        <v>1237</v>
      </c>
      <c r="O525" s="201">
        <f t="shared" ca="1" si="7"/>
        <v>1858.048714495023</v>
      </c>
    </row>
    <row r="526" spans="1:15" s="119" customFormat="1" ht="13.8" customHeight="1">
      <c r="A526" s="162"/>
      <c r="B526" s="200">
        <v>512</v>
      </c>
      <c r="C526" s="201">
        <f ca="1">NORMINV(RAND(),Parametros!$F$7,(Parametros!$G$7-Parametros!$E$7)/3.29)</f>
        <v>2.0022956109553744</v>
      </c>
      <c r="D526" s="201">
        <f ca="1">NORMINV(RAND(),Parametros!$F$8,(Parametros!$G$8-Parametros!$E$8)/3.29)</f>
        <v>1.6141442298549731</v>
      </c>
      <c r="E526" s="201">
        <f ca="1">NORMINV(RAND(),Parametros!$F$9,(Parametros!$G$9-Parametros!$E$9)/3.29)</f>
        <v>1.4366484124568197</v>
      </c>
      <c r="F526" s="201">
        <f ca="1">NORMINV(RAND(),Parametros!$F$10,(Parametros!$G$10-Parametros!$E$10)/3.29)</f>
        <v>0.9483794348762119</v>
      </c>
      <c r="G526" s="201">
        <f ca="1">NORMINV(RAND(),Parametros!$F$11,(Parametros!$G$11-Parametros!$E$11)/3.29)</f>
        <v>0.99928255531282173</v>
      </c>
      <c r="H526" s="201">
        <v>1</v>
      </c>
      <c r="I526" s="201">
        <f ca="1">Resumen!$E$78*C526</f>
        <v>526.60374568126349</v>
      </c>
      <c r="J526" s="201">
        <f ca="1">Resumen!$E$79*D526</f>
        <v>0</v>
      </c>
      <c r="K526" s="201">
        <f ca="1">Resumen!$E$80*E526</f>
        <v>0</v>
      </c>
      <c r="L526" s="201">
        <f ca="1">Resumen!$E$81*F526</f>
        <v>0</v>
      </c>
      <c r="M526" s="201">
        <f ca="1">Resumen!$E$82*G526</f>
        <v>0</v>
      </c>
      <c r="N526" s="201">
        <f>Resumen!$E$83*H526</f>
        <v>1237</v>
      </c>
      <c r="O526" s="201">
        <f t="shared" ca="1" si="7"/>
        <v>1763.6037456812635</v>
      </c>
    </row>
    <row r="527" spans="1:15" s="119" customFormat="1" ht="13.8" customHeight="1">
      <c r="A527" s="162"/>
      <c r="B527" s="200">
        <v>513</v>
      </c>
      <c r="C527" s="201">
        <f ca="1">NORMINV(RAND(),Parametros!$F$7,(Parametros!$G$7-Parametros!$E$7)/3.29)</f>
        <v>1.8868028849960723</v>
      </c>
      <c r="D527" s="201">
        <f ca="1">NORMINV(RAND(),Parametros!$F$8,(Parametros!$G$8-Parametros!$E$8)/3.29)</f>
        <v>1.1819271031812235</v>
      </c>
      <c r="E527" s="201">
        <f ca="1">NORMINV(RAND(),Parametros!$F$9,(Parametros!$G$9-Parametros!$E$9)/3.29)</f>
        <v>1.1591076441461128</v>
      </c>
      <c r="F527" s="201">
        <f ca="1">NORMINV(RAND(),Parametros!$F$10,(Parametros!$G$10-Parametros!$E$10)/3.29)</f>
        <v>0.82000166352376191</v>
      </c>
      <c r="G527" s="201">
        <f ca="1">NORMINV(RAND(),Parametros!$F$11,(Parametros!$G$11-Parametros!$E$11)/3.29)</f>
        <v>0.98698048373902358</v>
      </c>
      <c r="H527" s="201">
        <v>1</v>
      </c>
      <c r="I527" s="201">
        <f ca="1">Resumen!$E$78*C527</f>
        <v>496.229158753967</v>
      </c>
      <c r="J527" s="201">
        <f ca="1">Resumen!$E$79*D527</f>
        <v>0</v>
      </c>
      <c r="K527" s="201">
        <f ca="1">Resumen!$E$80*E527</f>
        <v>0</v>
      </c>
      <c r="L527" s="201">
        <f ca="1">Resumen!$E$81*F527</f>
        <v>0</v>
      </c>
      <c r="M527" s="201">
        <f ca="1">Resumen!$E$82*G527</f>
        <v>0</v>
      </c>
      <c r="N527" s="201">
        <f>Resumen!$E$83*H527</f>
        <v>1237</v>
      </c>
      <c r="O527" s="201">
        <f t="shared" ref="O527:O590" ca="1" si="8">SUM(I527:N527)</f>
        <v>1733.2291587539671</v>
      </c>
    </row>
    <row r="528" spans="1:15" s="119" customFormat="1" ht="13.8" customHeight="1">
      <c r="A528" s="162"/>
      <c r="B528" s="200">
        <v>514</v>
      </c>
      <c r="C528" s="201">
        <f ca="1">NORMINV(RAND(),Parametros!$F$7,(Parametros!$G$7-Parametros!$E$7)/3.29)</f>
        <v>1.6889745082077872</v>
      </c>
      <c r="D528" s="201">
        <f ca="1">NORMINV(RAND(),Parametros!$F$8,(Parametros!$G$8-Parametros!$E$8)/3.29)</f>
        <v>1.564907051526744</v>
      </c>
      <c r="E528" s="201">
        <f ca="1">NORMINV(RAND(),Parametros!$F$9,(Parametros!$G$9-Parametros!$E$9)/3.29)</f>
        <v>1.1146409650777471</v>
      </c>
      <c r="F528" s="201">
        <f ca="1">NORMINV(RAND(),Parametros!$F$10,(Parametros!$G$10-Parametros!$E$10)/3.29)</f>
        <v>1.0168647071751566</v>
      </c>
      <c r="G528" s="201">
        <f ca="1">NORMINV(RAND(),Parametros!$F$11,(Parametros!$G$11-Parametros!$E$11)/3.29)</f>
        <v>0.97345738959721184</v>
      </c>
      <c r="H528" s="201">
        <v>1</v>
      </c>
      <c r="I528" s="201">
        <f ca="1">Resumen!$E$78*C528</f>
        <v>444.20029565864803</v>
      </c>
      <c r="J528" s="201">
        <f ca="1">Resumen!$E$79*D528</f>
        <v>0</v>
      </c>
      <c r="K528" s="201">
        <f ca="1">Resumen!$E$80*E528</f>
        <v>0</v>
      </c>
      <c r="L528" s="201">
        <f ca="1">Resumen!$E$81*F528</f>
        <v>0</v>
      </c>
      <c r="M528" s="201">
        <f ca="1">Resumen!$E$82*G528</f>
        <v>0</v>
      </c>
      <c r="N528" s="201">
        <f>Resumen!$E$83*H528</f>
        <v>1237</v>
      </c>
      <c r="O528" s="201">
        <f t="shared" ca="1" si="8"/>
        <v>1681.200295658648</v>
      </c>
    </row>
    <row r="529" spans="1:15" s="119" customFormat="1" ht="13.8" customHeight="1">
      <c r="A529" s="162"/>
      <c r="B529" s="200">
        <v>515</v>
      </c>
      <c r="C529" s="201">
        <f ca="1">NORMINV(RAND(),Parametros!$F$7,(Parametros!$G$7-Parametros!$E$7)/3.29)</f>
        <v>1.654430986451076</v>
      </c>
      <c r="D529" s="201">
        <f ca="1">NORMINV(RAND(),Parametros!$F$8,(Parametros!$G$8-Parametros!$E$8)/3.29)</f>
        <v>0.5436119269928007</v>
      </c>
      <c r="E529" s="201">
        <f ca="1">NORMINV(RAND(),Parametros!$F$9,(Parametros!$G$9-Parametros!$E$9)/3.29)</f>
        <v>1.0749829536637252</v>
      </c>
      <c r="F529" s="201">
        <f ca="1">NORMINV(RAND(),Parametros!$F$10,(Parametros!$G$10-Parametros!$E$10)/3.29)</f>
        <v>0.84926490624039563</v>
      </c>
      <c r="G529" s="201">
        <f ca="1">NORMINV(RAND(),Parametros!$F$11,(Parametros!$G$11-Parametros!$E$11)/3.29)</f>
        <v>1.0026184785408001</v>
      </c>
      <c r="H529" s="201">
        <v>1</v>
      </c>
      <c r="I529" s="201">
        <f ca="1">Resumen!$E$78*C529</f>
        <v>435.11534943663298</v>
      </c>
      <c r="J529" s="201">
        <f ca="1">Resumen!$E$79*D529</f>
        <v>0</v>
      </c>
      <c r="K529" s="201">
        <f ca="1">Resumen!$E$80*E529</f>
        <v>0</v>
      </c>
      <c r="L529" s="201">
        <f ca="1">Resumen!$E$81*F529</f>
        <v>0</v>
      </c>
      <c r="M529" s="201">
        <f ca="1">Resumen!$E$82*G529</f>
        <v>0</v>
      </c>
      <c r="N529" s="201">
        <f>Resumen!$E$83*H529</f>
        <v>1237</v>
      </c>
      <c r="O529" s="201">
        <f t="shared" ca="1" si="8"/>
        <v>1672.1153494366331</v>
      </c>
    </row>
    <row r="530" spans="1:15" s="119" customFormat="1" ht="13.8" customHeight="1">
      <c r="A530" s="162"/>
      <c r="B530" s="200">
        <v>516</v>
      </c>
      <c r="C530" s="201">
        <f ca="1">NORMINV(RAND(),Parametros!$F$7,(Parametros!$G$7-Parametros!$E$7)/3.29)</f>
        <v>1.4969231743161862</v>
      </c>
      <c r="D530" s="201">
        <f ca="1">NORMINV(RAND(),Parametros!$F$8,(Parametros!$G$8-Parametros!$E$8)/3.29)</f>
        <v>0.77157234108711514</v>
      </c>
      <c r="E530" s="201">
        <f ca="1">NORMINV(RAND(),Parametros!$F$9,(Parametros!$G$9-Parametros!$E$9)/3.29)</f>
        <v>1.0523273691297912</v>
      </c>
      <c r="F530" s="201">
        <f ca="1">NORMINV(RAND(),Parametros!$F$10,(Parametros!$G$10-Parametros!$E$10)/3.29)</f>
        <v>1.1514191053131653</v>
      </c>
      <c r="G530" s="201">
        <f ca="1">NORMINV(RAND(),Parametros!$F$11,(Parametros!$G$11-Parametros!$E$11)/3.29)</f>
        <v>0.97319899080447914</v>
      </c>
      <c r="H530" s="201">
        <v>1</v>
      </c>
      <c r="I530" s="201">
        <f ca="1">Resumen!$E$78*C530</f>
        <v>393.69079484515697</v>
      </c>
      <c r="J530" s="201">
        <f ca="1">Resumen!$E$79*D530</f>
        <v>0</v>
      </c>
      <c r="K530" s="201">
        <f ca="1">Resumen!$E$80*E530</f>
        <v>0</v>
      </c>
      <c r="L530" s="201">
        <f ca="1">Resumen!$E$81*F530</f>
        <v>0</v>
      </c>
      <c r="M530" s="201">
        <f ca="1">Resumen!$E$82*G530</f>
        <v>0</v>
      </c>
      <c r="N530" s="201">
        <f>Resumen!$E$83*H530</f>
        <v>1237</v>
      </c>
      <c r="O530" s="201">
        <f t="shared" ca="1" si="8"/>
        <v>1630.6907948451569</v>
      </c>
    </row>
    <row r="531" spans="1:15" s="119" customFormat="1" ht="13.8" customHeight="1">
      <c r="A531" s="162"/>
      <c r="B531" s="200">
        <v>517</v>
      </c>
      <c r="C531" s="201">
        <f ca="1">NORMINV(RAND(),Parametros!$F$7,(Parametros!$G$7-Parametros!$E$7)/3.29)</f>
        <v>3.550968556018542</v>
      </c>
      <c r="D531" s="201">
        <f ca="1">NORMINV(RAND(),Parametros!$F$8,(Parametros!$G$8-Parametros!$E$8)/3.29)</f>
        <v>0.11592154035138047</v>
      </c>
      <c r="E531" s="201">
        <f ca="1">NORMINV(RAND(),Parametros!$F$9,(Parametros!$G$9-Parametros!$E$9)/3.29)</f>
        <v>1.2215300431897913</v>
      </c>
      <c r="F531" s="201">
        <f ca="1">NORMINV(RAND(),Parametros!$F$10,(Parametros!$G$10-Parametros!$E$10)/3.29)</f>
        <v>1.0771390073010099</v>
      </c>
      <c r="G531" s="201">
        <f ca="1">NORMINV(RAND(),Parametros!$F$11,(Parametros!$G$11-Parametros!$E$11)/3.29)</f>
        <v>0.98688775132900675</v>
      </c>
      <c r="H531" s="201">
        <v>1</v>
      </c>
      <c r="I531" s="201">
        <f ca="1">Resumen!$E$78*C531</f>
        <v>933.90473023287655</v>
      </c>
      <c r="J531" s="201">
        <f ca="1">Resumen!$E$79*D531</f>
        <v>0</v>
      </c>
      <c r="K531" s="201">
        <f ca="1">Resumen!$E$80*E531</f>
        <v>0</v>
      </c>
      <c r="L531" s="201">
        <f ca="1">Resumen!$E$81*F531</f>
        <v>0</v>
      </c>
      <c r="M531" s="201">
        <f ca="1">Resumen!$E$82*G531</f>
        <v>0</v>
      </c>
      <c r="N531" s="201">
        <f>Resumen!$E$83*H531</f>
        <v>1237</v>
      </c>
      <c r="O531" s="201">
        <f t="shared" ca="1" si="8"/>
        <v>2170.9047302328763</v>
      </c>
    </row>
    <row r="532" spans="1:15" s="119" customFormat="1" ht="13.8" customHeight="1">
      <c r="A532" s="162"/>
      <c r="B532" s="200">
        <v>518</v>
      </c>
      <c r="C532" s="201">
        <f ca="1">NORMINV(RAND(),Parametros!$F$7,(Parametros!$G$7-Parametros!$E$7)/3.29)</f>
        <v>1.8713986495567561</v>
      </c>
      <c r="D532" s="201">
        <f ca="1">NORMINV(RAND(),Parametros!$F$8,(Parametros!$G$8-Parametros!$E$8)/3.29)</f>
        <v>0.86125213984490834</v>
      </c>
      <c r="E532" s="201">
        <f ca="1">NORMINV(RAND(),Parametros!$F$9,(Parametros!$G$9-Parametros!$E$9)/3.29)</f>
        <v>0.52813497556286215</v>
      </c>
      <c r="F532" s="201">
        <f ca="1">NORMINV(RAND(),Parametros!$F$10,(Parametros!$G$10-Parametros!$E$10)/3.29)</f>
        <v>1.1064685965946512</v>
      </c>
      <c r="G532" s="201">
        <f ca="1">NORMINV(RAND(),Parametros!$F$11,(Parametros!$G$11-Parametros!$E$11)/3.29)</f>
        <v>0.95427835008935624</v>
      </c>
      <c r="H532" s="201">
        <v>1</v>
      </c>
      <c r="I532" s="201">
        <f ca="1">Resumen!$E$78*C532</f>
        <v>492.17784483342683</v>
      </c>
      <c r="J532" s="201">
        <f ca="1">Resumen!$E$79*D532</f>
        <v>0</v>
      </c>
      <c r="K532" s="201">
        <f ca="1">Resumen!$E$80*E532</f>
        <v>0</v>
      </c>
      <c r="L532" s="201">
        <f ca="1">Resumen!$E$81*F532</f>
        <v>0</v>
      </c>
      <c r="M532" s="201">
        <f ca="1">Resumen!$E$82*G532</f>
        <v>0</v>
      </c>
      <c r="N532" s="201">
        <f>Resumen!$E$83*H532</f>
        <v>1237</v>
      </c>
      <c r="O532" s="201">
        <f t="shared" ca="1" si="8"/>
        <v>1729.1778448334269</v>
      </c>
    </row>
    <row r="533" spans="1:15" s="119" customFormat="1" ht="13.8" customHeight="1">
      <c r="A533" s="162"/>
      <c r="B533" s="200">
        <v>519</v>
      </c>
      <c r="C533" s="201">
        <f ca="1">NORMINV(RAND(),Parametros!$F$7,(Parametros!$G$7-Parametros!$E$7)/3.29)</f>
        <v>1.9963670887985612</v>
      </c>
      <c r="D533" s="201">
        <f ca="1">NORMINV(RAND(),Parametros!$F$8,(Parametros!$G$8-Parametros!$E$8)/3.29)</f>
        <v>0.57914098901348299</v>
      </c>
      <c r="E533" s="201">
        <f ca="1">NORMINV(RAND(),Parametros!$F$9,(Parametros!$G$9-Parametros!$E$9)/3.29)</f>
        <v>1.0516911690321562</v>
      </c>
      <c r="F533" s="201">
        <f ca="1">NORMINV(RAND(),Parametros!$F$10,(Parametros!$G$10-Parametros!$E$10)/3.29)</f>
        <v>1.0303397881167684</v>
      </c>
      <c r="G533" s="201">
        <f ca="1">NORMINV(RAND(),Parametros!$F$11,(Parametros!$G$11-Parametros!$E$11)/3.29)</f>
        <v>1.001897850729903</v>
      </c>
      <c r="H533" s="201">
        <v>1</v>
      </c>
      <c r="I533" s="201">
        <f ca="1">Resumen!$E$78*C533</f>
        <v>525.04454435402158</v>
      </c>
      <c r="J533" s="201">
        <f ca="1">Resumen!$E$79*D533</f>
        <v>0</v>
      </c>
      <c r="K533" s="201">
        <f ca="1">Resumen!$E$80*E533</f>
        <v>0</v>
      </c>
      <c r="L533" s="201">
        <f ca="1">Resumen!$E$81*F533</f>
        <v>0</v>
      </c>
      <c r="M533" s="201">
        <f ca="1">Resumen!$E$82*G533</f>
        <v>0</v>
      </c>
      <c r="N533" s="201">
        <f>Resumen!$E$83*H533</f>
        <v>1237</v>
      </c>
      <c r="O533" s="201">
        <f t="shared" ca="1" si="8"/>
        <v>1762.0445443540216</v>
      </c>
    </row>
    <row r="534" spans="1:15" s="119" customFormat="1" ht="13.8" customHeight="1">
      <c r="A534" s="162"/>
      <c r="B534" s="200">
        <v>520</v>
      </c>
      <c r="C534" s="201">
        <f ca="1">NORMINV(RAND(),Parametros!$F$7,(Parametros!$G$7-Parametros!$E$7)/3.29)</f>
        <v>2.287165864499153</v>
      </c>
      <c r="D534" s="201">
        <f ca="1">NORMINV(RAND(),Parametros!$F$8,(Parametros!$G$8-Parametros!$E$8)/3.29)</f>
        <v>1.1873037911230753</v>
      </c>
      <c r="E534" s="201">
        <f ca="1">NORMINV(RAND(),Parametros!$F$9,(Parametros!$G$9-Parametros!$E$9)/3.29)</f>
        <v>0.88578141754904438</v>
      </c>
      <c r="F534" s="201">
        <f ca="1">NORMINV(RAND(),Parametros!$F$10,(Parametros!$G$10-Parametros!$E$10)/3.29)</f>
        <v>1.170697156448103</v>
      </c>
      <c r="G534" s="201">
        <f ca="1">NORMINV(RAND(),Parametros!$F$11,(Parametros!$G$11-Parametros!$E$11)/3.29)</f>
        <v>1.0108678687512227</v>
      </c>
      <c r="H534" s="201">
        <v>1</v>
      </c>
      <c r="I534" s="201">
        <f ca="1">Resumen!$E$78*C534</f>
        <v>601.52462236327722</v>
      </c>
      <c r="J534" s="201">
        <f ca="1">Resumen!$E$79*D534</f>
        <v>0</v>
      </c>
      <c r="K534" s="201">
        <f ca="1">Resumen!$E$80*E534</f>
        <v>0</v>
      </c>
      <c r="L534" s="201">
        <f ca="1">Resumen!$E$81*F534</f>
        <v>0</v>
      </c>
      <c r="M534" s="201">
        <f ca="1">Resumen!$E$82*G534</f>
        <v>0</v>
      </c>
      <c r="N534" s="201">
        <f>Resumen!$E$83*H534</f>
        <v>1237</v>
      </c>
      <c r="O534" s="201">
        <f t="shared" ca="1" si="8"/>
        <v>1838.5246223632771</v>
      </c>
    </row>
    <row r="535" spans="1:15" s="119" customFormat="1" ht="13.8" customHeight="1">
      <c r="A535" s="162"/>
      <c r="B535" s="200">
        <v>521</v>
      </c>
      <c r="C535" s="201">
        <f ca="1">NORMINV(RAND(),Parametros!$F$7,(Parametros!$G$7-Parametros!$E$7)/3.29)</f>
        <v>3.6716608767534584</v>
      </c>
      <c r="D535" s="201">
        <f ca="1">NORMINV(RAND(),Parametros!$F$8,(Parametros!$G$8-Parametros!$E$8)/3.29)</f>
        <v>0.90900747474845156</v>
      </c>
      <c r="E535" s="201">
        <f ca="1">NORMINV(RAND(),Parametros!$F$9,(Parametros!$G$9-Parametros!$E$9)/3.29)</f>
        <v>0.8375638471616933</v>
      </c>
      <c r="F535" s="201">
        <f ca="1">NORMINV(RAND(),Parametros!$F$10,(Parametros!$G$10-Parametros!$E$10)/3.29)</f>
        <v>0.87055030360325203</v>
      </c>
      <c r="G535" s="201">
        <f ca="1">NORMINV(RAND(),Parametros!$F$11,(Parametros!$G$11-Parametros!$E$11)/3.29)</f>
        <v>0.98796208400141161</v>
      </c>
      <c r="H535" s="201">
        <v>1</v>
      </c>
      <c r="I535" s="201">
        <f ca="1">Resumen!$E$78*C535</f>
        <v>965.64681058615952</v>
      </c>
      <c r="J535" s="201">
        <f ca="1">Resumen!$E$79*D535</f>
        <v>0</v>
      </c>
      <c r="K535" s="201">
        <f ca="1">Resumen!$E$80*E535</f>
        <v>0</v>
      </c>
      <c r="L535" s="201">
        <f ca="1">Resumen!$E$81*F535</f>
        <v>0</v>
      </c>
      <c r="M535" s="201">
        <f ca="1">Resumen!$E$82*G535</f>
        <v>0</v>
      </c>
      <c r="N535" s="201">
        <f>Resumen!$E$83*H535</f>
        <v>1237</v>
      </c>
      <c r="O535" s="201">
        <f t="shared" ca="1" si="8"/>
        <v>2202.6468105861595</v>
      </c>
    </row>
    <row r="536" spans="1:15" s="119" customFormat="1" ht="13.8" customHeight="1">
      <c r="A536" s="162"/>
      <c r="B536" s="200">
        <v>522</v>
      </c>
      <c r="C536" s="201">
        <f ca="1">NORMINV(RAND(),Parametros!$F$7,(Parametros!$G$7-Parametros!$E$7)/3.29)</f>
        <v>2.0099969253772478</v>
      </c>
      <c r="D536" s="201">
        <f ca="1">NORMINV(RAND(),Parametros!$F$8,(Parametros!$G$8-Parametros!$E$8)/3.29)</f>
        <v>2.3936350008995069</v>
      </c>
      <c r="E536" s="201">
        <f ca="1">NORMINV(RAND(),Parametros!$F$9,(Parametros!$G$9-Parametros!$E$9)/3.29)</f>
        <v>0.85001305719818276</v>
      </c>
      <c r="F536" s="201">
        <f ca="1">NORMINV(RAND(),Parametros!$F$10,(Parametros!$G$10-Parametros!$E$10)/3.29)</f>
        <v>1.0351388275268543</v>
      </c>
      <c r="G536" s="201">
        <f ca="1">NORMINV(RAND(),Parametros!$F$11,(Parametros!$G$11-Parametros!$E$11)/3.29)</f>
        <v>0.96953040445665528</v>
      </c>
      <c r="H536" s="201">
        <v>1</v>
      </c>
      <c r="I536" s="201">
        <f ca="1">Resumen!$E$78*C536</f>
        <v>528.62919137421613</v>
      </c>
      <c r="J536" s="201">
        <f ca="1">Resumen!$E$79*D536</f>
        <v>0</v>
      </c>
      <c r="K536" s="201">
        <f ca="1">Resumen!$E$80*E536</f>
        <v>0</v>
      </c>
      <c r="L536" s="201">
        <f ca="1">Resumen!$E$81*F536</f>
        <v>0</v>
      </c>
      <c r="M536" s="201">
        <f ca="1">Resumen!$E$82*G536</f>
        <v>0</v>
      </c>
      <c r="N536" s="201">
        <f>Resumen!$E$83*H536</f>
        <v>1237</v>
      </c>
      <c r="O536" s="201">
        <f t="shared" ca="1" si="8"/>
        <v>1765.6291913742161</v>
      </c>
    </row>
    <row r="537" spans="1:15" s="119" customFormat="1" ht="13.8" customHeight="1">
      <c r="A537" s="162"/>
      <c r="B537" s="200">
        <v>523</v>
      </c>
      <c r="C537" s="201">
        <f ca="1">NORMINV(RAND(),Parametros!$F$7,(Parametros!$G$7-Parametros!$E$7)/3.29)</f>
        <v>1.5776316966881998</v>
      </c>
      <c r="D537" s="201">
        <f ca="1">NORMINV(RAND(),Parametros!$F$8,(Parametros!$G$8-Parametros!$E$8)/3.29)</f>
        <v>0.77539278463394989</v>
      </c>
      <c r="E537" s="201">
        <f ca="1">NORMINV(RAND(),Parametros!$F$9,(Parametros!$G$9-Parametros!$E$9)/3.29)</f>
        <v>1.2048775665984039</v>
      </c>
      <c r="F537" s="201">
        <f ca="1">NORMINV(RAND(),Parametros!$F$10,(Parametros!$G$10-Parametros!$E$10)/3.29)</f>
        <v>0.98697935625144295</v>
      </c>
      <c r="G537" s="201">
        <f ca="1">NORMINV(RAND(),Parametros!$F$11,(Parametros!$G$11-Parametros!$E$11)/3.29)</f>
        <v>1.0097457102446294</v>
      </c>
      <c r="H537" s="201">
        <v>1</v>
      </c>
      <c r="I537" s="201">
        <f ca="1">Resumen!$E$78*C537</f>
        <v>414.91713622899653</v>
      </c>
      <c r="J537" s="201">
        <f ca="1">Resumen!$E$79*D537</f>
        <v>0</v>
      </c>
      <c r="K537" s="201">
        <f ca="1">Resumen!$E$80*E537</f>
        <v>0</v>
      </c>
      <c r="L537" s="201">
        <f ca="1">Resumen!$E$81*F537</f>
        <v>0</v>
      </c>
      <c r="M537" s="201">
        <f ca="1">Resumen!$E$82*G537</f>
        <v>0</v>
      </c>
      <c r="N537" s="201">
        <f>Resumen!$E$83*H537</f>
        <v>1237</v>
      </c>
      <c r="O537" s="201">
        <f t="shared" ca="1" si="8"/>
        <v>1651.9171362289965</v>
      </c>
    </row>
    <row r="538" spans="1:15" s="119" customFormat="1" ht="13.8" customHeight="1">
      <c r="A538" s="162"/>
      <c r="B538" s="200">
        <v>524</v>
      </c>
      <c r="C538" s="201">
        <f ca="1">NORMINV(RAND(),Parametros!$F$7,(Parametros!$G$7-Parametros!$E$7)/3.29)</f>
        <v>0.19329608923161357</v>
      </c>
      <c r="D538" s="201">
        <f ca="1">NORMINV(RAND(),Parametros!$F$8,(Parametros!$G$8-Parametros!$E$8)/3.29)</f>
        <v>0.66072388296844586</v>
      </c>
      <c r="E538" s="201">
        <f ca="1">NORMINV(RAND(),Parametros!$F$9,(Parametros!$G$9-Parametros!$E$9)/3.29)</f>
        <v>1.1903764721963299</v>
      </c>
      <c r="F538" s="201">
        <f ca="1">NORMINV(RAND(),Parametros!$F$10,(Parametros!$G$10-Parametros!$E$10)/3.29)</f>
        <v>1.099872126333495</v>
      </c>
      <c r="G538" s="201">
        <f ca="1">NORMINV(RAND(),Parametros!$F$11,(Parametros!$G$11-Parametros!$E$11)/3.29)</f>
        <v>1.0001019335672816</v>
      </c>
      <c r="H538" s="201">
        <v>1</v>
      </c>
      <c r="I538" s="201">
        <f ca="1">Resumen!$E$78*C538</f>
        <v>50.836871467914371</v>
      </c>
      <c r="J538" s="201">
        <f ca="1">Resumen!$E$79*D538</f>
        <v>0</v>
      </c>
      <c r="K538" s="201">
        <f ca="1">Resumen!$E$80*E538</f>
        <v>0</v>
      </c>
      <c r="L538" s="201">
        <f ca="1">Resumen!$E$81*F538</f>
        <v>0</v>
      </c>
      <c r="M538" s="201">
        <f ca="1">Resumen!$E$82*G538</f>
        <v>0</v>
      </c>
      <c r="N538" s="201">
        <f>Resumen!$E$83*H538</f>
        <v>1237</v>
      </c>
      <c r="O538" s="201">
        <f t="shared" ca="1" si="8"/>
        <v>1287.8368714679143</v>
      </c>
    </row>
    <row r="539" spans="1:15" s="119" customFormat="1" ht="13.8" customHeight="1">
      <c r="A539" s="162"/>
      <c r="B539" s="200">
        <v>525</v>
      </c>
      <c r="C539" s="201">
        <f ca="1">NORMINV(RAND(),Parametros!$F$7,(Parametros!$G$7-Parametros!$E$7)/3.29)</f>
        <v>3.4791152141326931</v>
      </c>
      <c r="D539" s="201">
        <f ca="1">NORMINV(RAND(),Parametros!$F$8,(Parametros!$G$8-Parametros!$E$8)/3.29)</f>
        <v>2.2270903110715969</v>
      </c>
      <c r="E539" s="201">
        <f ca="1">NORMINV(RAND(),Parametros!$F$9,(Parametros!$G$9-Parametros!$E$9)/3.29)</f>
        <v>1.4110734702052032</v>
      </c>
      <c r="F539" s="201">
        <f ca="1">NORMINV(RAND(),Parametros!$F$10,(Parametros!$G$10-Parametros!$E$10)/3.29)</f>
        <v>0.89454922306857843</v>
      </c>
      <c r="G539" s="201">
        <f ca="1">NORMINV(RAND(),Parametros!$F$11,(Parametros!$G$11-Parametros!$E$11)/3.29)</f>
        <v>0.99853512426369384</v>
      </c>
      <c r="H539" s="201">
        <v>1</v>
      </c>
      <c r="I539" s="201">
        <f ca="1">Resumen!$E$78*C539</f>
        <v>915.00730131689829</v>
      </c>
      <c r="J539" s="201">
        <f ca="1">Resumen!$E$79*D539</f>
        <v>0</v>
      </c>
      <c r="K539" s="201">
        <f ca="1">Resumen!$E$80*E539</f>
        <v>0</v>
      </c>
      <c r="L539" s="201">
        <f ca="1">Resumen!$E$81*F539</f>
        <v>0</v>
      </c>
      <c r="M539" s="201">
        <f ca="1">Resumen!$E$82*G539</f>
        <v>0</v>
      </c>
      <c r="N539" s="201">
        <f>Resumen!$E$83*H539</f>
        <v>1237</v>
      </c>
      <c r="O539" s="201">
        <f t="shared" ca="1" si="8"/>
        <v>2152.0073013168985</v>
      </c>
    </row>
    <row r="540" spans="1:15" s="119" customFormat="1" ht="13.8" customHeight="1">
      <c r="A540" s="162"/>
      <c r="B540" s="200">
        <v>526</v>
      </c>
      <c r="C540" s="201">
        <f ca="1">NORMINV(RAND(),Parametros!$F$7,(Parametros!$G$7-Parametros!$E$7)/3.29)</f>
        <v>1.8668723306991983</v>
      </c>
      <c r="D540" s="201">
        <f ca="1">NORMINV(RAND(),Parametros!$F$8,(Parametros!$G$8-Parametros!$E$8)/3.29)</f>
        <v>1.0004008079273838</v>
      </c>
      <c r="E540" s="201">
        <f ca="1">NORMINV(RAND(),Parametros!$F$9,(Parametros!$G$9-Parametros!$E$9)/3.29)</f>
        <v>1.6711130492767232</v>
      </c>
      <c r="F540" s="201">
        <f ca="1">NORMINV(RAND(),Parametros!$F$10,(Parametros!$G$10-Parametros!$E$10)/3.29)</f>
        <v>1.1423061431277606</v>
      </c>
      <c r="G540" s="201">
        <f ca="1">NORMINV(RAND(),Parametros!$F$11,(Parametros!$G$11-Parametros!$E$11)/3.29)</f>
        <v>1.0235095443699258</v>
      </c>
      <c r="H540" s="201">
        <v>1</v>
      </c>
      <c r="I540" s="201">
        <f ca="1">Resumen!$E$78*C540</f>
        <v>490.98742297388918</v>
      </c>
      <c r="J540" s="201">
        <f ca="1">Resumen!$E$79*D540</f>
        <v>0</v>
      </c>
      <c r="K540" s="201">
        <f ca="1">Resumen!$E$80*E540</f>
        <v>0</v>
      </c>
      <c r="L540" s="201">
        <f ca="1">Resumen!$E$81*F540</f>
        <v>0</v>
      </c>
      <c r="M540" s="201">
        <f ca="1">Resumen!$E$82*G540</f>
        <v>0</v>
      </c>
      <c r="N540" s="201">
        <f>Resumen!$E$83*H540</f>
        <v>1237</v>
      </c>
      <c r="O540" s="201">
        <f t="shared" ca="1" si="8"/>
        <v>1727.9874229738891</v>
      </c>
    </row>
    <row r="541" spans="1:15" s="119" customFormat="1" ht="13.8" customHeight="1">
      <c r="A541" s="162"/>
      <c r="B541" s="200">
        <v>527</v>
      </c>
      <c r="C541" s="201">
        <f ca="1">NORMINV(RAND(),Parametros!$F$7,(Parametros!$G$7-Parametros!$E$7)/3.29)</f>
        <v>4.2752728742556378</v>
      </c>
      <c r="D541" s="201">
        <f ca="1">NORMINV(RAND(),Parametros!$F$8,(Parametros!$G$8-Parametros!$E$8)/3.29)</f>
        <v>1.0747065323193279</v>
      </c>
      <c r="E541" s="201">
        <f ca="1">NORMINV(RAND(),Parametros!$F$9,(Parametros!$G$9-Parametros!$E$9)/3.29)</f>
        <v>1.2752413964347766</v>
      </c>
      <c r="F541" s="201">
        <f ca="1">NORMINV(RAND(),Parametros!$F$10,(Parametros!$G$10-Parametros!$E$10)/3.29)</f>
        <v>0.88617645907596454</v>
      </c>
      <c r="G541" s="201">
        <f ca="1">NORMINV(RAND(),Parametros!$F$11,(Parametros!$G$11-Parametros!$E$11)/3.29)</f>
        <v>1.0042256602257427</v>
      </c>
      <c r="H541" s="201">
        <v>1</v>
      </c>
      <c r="I541" s="201">
        <f ca="1">Resumen!$E$78*C541</f>
        <v>1124.3967659292327</v>
      </c>
      <c r="J541" s="201">
        <f ca="1">Resumen!$E$79*D541</f>
        <v>0</v>
      </c>
      <c r="K541" s="201">
        <f ca="1">Resumen!$E$80*E541</f>
        <v>0</v>
      </c>
      <c r="L541" s="201">
        <f ca="1">Resumen!$E$81*F541</f>
        <v>0</v>
      </c>
      <c r="M541" s="201">
        <f ca="1">Resumen!$E$82*G541</f>
        <v>0</v>
      </c>
      <c r="N541" s="201">
        <f>Resumen!$E$83*H541</f>
        <v>1237</v>
      </c>
      <c r="O541" s="201">
        <f t="shared" ca="1" si="8"/>
        <v>2361.396765929233</v>
      </c>
    </row>
    <row r="542" spans="1:15" s="119" customFormat="1" ht="13.8" customHeight="1">
      <c r="A542" s="162"/>
      <c r="B542" s="200">
        <v>528</v>
      </c>
      <c r="C542" s="201">
        <f ca="1">NORMINV(RAND(),Parametros!$F$7,(Parametros!$G$7-Parametros!$E$7)/3.29)</f>
        <v>1.4339292223333586</v>
      </c>
      <c r="D542" s="201">
        <f ca="1">NORMINV(RAND(),Parametros!$F$8,(Parametros!$G$8-Parametros!$E$8)/3.29)</f>
        <v>1.2599370361353222</v>
      </c>
      <c r="E542" s="201">
        <f ca="1">NORMINV(RAND(),Parametros!$F$9,(Parametros!$G$9-Parametros!$E$9)/3.29)</f>
        <v>1.3082826025253498</v>
      </c>
      <c r="F542" s="201">
        <f ca="1">NORMINV(RAND(),Parametros!$F$10,(Parametros!$G$10-Parametros!$E$10)/3.29)</f>
        <v>0.92633653521224502</v>
      </c>
      <c r="G542" s="201">
        <f ca="1">NORMINV(RAND(),Parametros!$F$11,(Parametros!$G$11-Parametros!$E$11)/3.29)</f>
        <v>0.9997211398807655</v>
      </c>
      <c r="H542" s="201">
        <v>1</v>
      </c>
      <c r="I542" s="201">
        <f ca="1">Resumen!$E$78*C542</f>
        <v>377.1233854736733</v>
      </c>
      <c r="J542" s="201">
        <f ca="1">Resumen!$E$79*D542</f>
        <v>0</v>
      </c>
      <c r="K542" s="201">
        <f ca="1">Resumen!$E$80*E542</f>
        <v>0</v>
      </c>
      <c r="L542" s="201">
        <f ca="1">Resumen!$E$81*F542</f>
        <v>0</v>
      </c>
      <c r="M542" s="201">
        <f ca="1">Resumen!$E$82*G542</f>
        <v>0</v>
      </c>
      <c r="N542" s="201">
        <f>Resumen!$E$83*H542</f>
        <v>1237</v>
      </c>
      <c r="O542" s="201">
        <f t="shared" ca="1" si="8"/>
        <v>1614.1233854736734</v>
      </c>
    </row>
    <row r="543" spans="1:15" s="119" customFormat="1" ht="13.8" customHeight="1">
      <c r="A543" s="162"/>
      <c r="B543" s="200">
        <v>529</v>
      </c>
      <c r="C543" s="201">
        <f ca="1">NORMINV(RAND(),Parametros!$F$7,(Parametros!$G$7-Parametros!$E$7)/3.29)</f>
        <v>3.5564095328622196</v>
      </c>
      <c r="D543" s="201">
        <f ca="1">NORMINV(RAND(),Parametros!$F$8,(Parametros!$G$8-Parametros!$E$8)/3.29)</f>
        <v>0.12719481735945237</v>
      </c>
      <c r="E543" s="201">
        <f ca="1">NORMINV(RAND(),Parametros!$F$9,(Parametros!$G$9-Parametros!$E$9)/3.29)</f>
        <v>1.1654222273242081</v>
      </c>
      <c r="F543" s="201">
        <f ca="1">NORMINV(RAND(),Parametros!$F$10,(Parametros!$G$10-Parametros!$E$10)/3.29)</f>
        <v>0.98150974982891515</v>
      </c>
      <c r="G543" s="201">
        <f ca="1">NORMINV(RAND(),Parametros!$F$11,(Parametros!$G$11-Parametros!$E$11)/3.29)</f>
        <v>1.012062820195001</v>
      </c>
      <c r="H543" s="201">
        <v>1</v>
      </c>
      <c r="I543" s="201">
        <f ca="1">Resumen!$E$78*C543</f>
        <v>935.33570714276379</v>
      </c>
      <c r="J543" s="201">
        <f ca="1">Resumen!$E$79*D543</f>
        <v>0</v>
      </c>
      <c r="K543" s="201">
        <f ca="1">Resumen!$E$80*E543</f>
        <v>0</v>
      </c>
      <c r="L543" s="201">
        <f ca="1">Resumen!$E$81*F543</f>
        <v>0</v>
      </c>
      <c r="M543" s="201">
        <f ca="1">Resumen!$E$82*G543</f>
        <v>0</v>
      </c>
      <c r="N543" s="201">
        <f>Resumen!$E$83*H543</f>
        <v>1237</v>
      </c>
      <c r="O543" s="201">
        <f t="shared" ca="1" si="8"/>
        <v>2172.3357071427636</v>
      </c>
    </row>
    <row r="544" spans="1:15" s="119" customFormat="1" ht="13.8" customHeight="1">
      <c r="A544" s="162"/>
      <c r="B544" s="200">
        <v>530</v>
      </c>
      <c r="C544" s="201">
        <f ca="1">NORMINV(RAND(),Parametros!$F$7,(Parametros!$G$7-Parametros!$E$7)/3.29)</f>
        <v>0.63370598650454135</v>
      </c>
      <c r="D544" s="201">
        <f ca="1">NORMINV(RAND(),Parametros!$F$8,(Parametros!$G$8-Parametros!$E$8)/3.29)</f>
        <v>1.4437692812517382</v>
      </c>
      <c r="E544" s="201">
        <f ca="1">NORMINV(RAND(),Parametros!$F$9,(Parametros!$G$9-Parametros!$E$9)/3.29)</f>
        <v>1.076125320967694</v>
      </c>
      <c r="F544" s="201">
        <f ca="1">NORMINV(RAND(),Parametros!$F$10,(Parametros!$G$10-Parametros!$E$10)/3.29)</f>
        <v>0.89064286724599118</v>
      </c>
      <c r="G544" s="201">
        <f ca="1">NORMINV(RAND(),Parametros!$F$11,(Parametros!$G$11-Parametros!$E$11)/3.29)</f>
        <v>0.99769417002617855</v>
      </c>
      <c r="H544" s="201">
        <v>1</v>
      </c>
      <c r="I544" s="201">
        <f ca="1">Resumen!$E$78*C544</f>
        <v>166.66467445069438</v>
      </c>
      <c r="J544" s="201">
        <f ca="1">Resumen!$E$79*D544</f>
        <v>0</v>
      </c>
      <c r="K544" s="201">
        <f ca="1">Resumen!$E$80*E544</f>
        <v>0</v>
      </c>
      <c r="L544" s="201">
        <f ca="1">Resumen!$E$81*F544</f>
        <v>0</v>
      </c>
      <c r="M544" s="201">
        <f ca="1">Resumen!$E$82*G544</f>
        <v>0</v>
      </c>
      <c r="N544" s="201">
        <f>Resumen!$E$83*H544</f>
        <v>1237</v>
      </c>
      <c r="O544" s="201">
        <f t="shared" ca="1" si="8"/>
        <v>1403.6646744506943</v>
      </c>
    </row>
    <row r="545" spans="1:15" s="119" customFormat="1" ht="13.8" customHeight="1">
      <c r="A545" s="162"/>
      <c r="B545" s="200">
        <v>531</v>
      </c>
      <c r="C545" s="201">
        <f ca="1">NORMINV(RAND(),Parametros!$F$7,(Parametros!$G$7-Parametros!$E$7)/3.29)</f>
        <v>3.1809865680685441</v>
      </c>
      <c r="D545" s="201">
        <f ca="1">NORMINV(RAND(),Parametros!$F$8,(Parametros!$G$8-Parametros!$E$8)/3.29)</f>
        <v>1.5397614763138894</v>
      </c>
      <c r="E545" s="201">
        <f ca="1">NORMINV(RAND(),Parametros!$F$9,(Parametros!$G$9-Parametros!$E$9)/3.29)</f>
        <v>1.4641924769558727</v>
      </c>
      <c r="F545" s="201">
        <f ca="1">NORMINV(RAND(),Parametros!$F$10,(Parametros!$G$10-Parametros!$E$10)/3.29)</f>
        <v>0.91582529544128843</v>
      </c>
      <c r="G545" s="201">
        <f ca="1">NORMINV(RAND(),Parametros!$F$11,(Parametros!$G$11-Parametros!$E$11)/3.29)</f>
        <v>1.0246933193986136</v>
      </c>
      <c r="H545" s="201">
        <v>1</v>
      </c>
      <c r="I545" s="201">
        <f ca="1">Resumen!$E$78*C545</f>
        <v>836.59946740202713</v>
      </c>
      <c r="J545" s="201">
        <f ca="1">Resumen!$E$79*D545</f>
        <v>0</v>
      </c>
      <c r="K545" s="201">
        <f ca="1">Resumen!$E$80*E545</f>
        <v>0</v>
      </c>
      <c r="L545" s="201">
        <f ca="1">Resumen!$E$81*F545</f>
        <v>0</v>
      </c>
      <c r="M545" s="201">
        <f ca="1">Resumen!$E$82*G545</f>
        <v>0</v>
      </c>
      <c r="N545" s="201">
        <f>Resumen!$E$83*H545</f>
        <v>1237</v>
      </c>
      <c r="O545" s="201">
        <f t="shared" ca="1" si="8"/>
        <v>2073.5994674020271</v>
      </c>
    </row>
    <row r="546" spans="1:15" s="119" customFormat="1" ht="13.8" customHeight="1">
      <c r="A546" s="162"/>
      <c r="B546" s="200">
        <v>532</v>
      </c>
      <c r="C546" s="201">
        <f ca="1">NORMINV(RAND(),Parametros!$F$7,(Parametros!$G$7-Parametros!$E$7)/3.29)</f>
        <v>0.77847009008703894</v>
      </c>
      <c r="D546" s="201">
        <f ca="1">NORMINV(RAND(),Parametros!$F$8,(Parametros!$G$8-Parametros!$E$8)/3.29)</f>
        <v>0.78328505283546479</v>
      </c>
      <c r="E546" s="201">
        <f ca="1">NORMINV(RAND(),Parametros!$F$9,(Parametros!$G$9-Parametros!$E$9)/3.29)</f>
        <v>1.5826898630930719</v>
      </c>
      <c r="F546" s="201">
        <f ca="1">NORMINV(RAND(),Parametros!$F$10,(Parametros!$G$10-Parametros!$E$10)/3.29)</f>
        <v>0.86830057285117068</v>
      </c>
      <c r="G546" s="201">
        <f ca="1">NORMINV(RAND(),Parametros!$F$11,(Parametros!$G$11-Parametros!$E$11)/3.29)</f>
        <v>1.0318978837876938</v>
      </c>
      <c r="H546" s="201">
        <v>1</v>
      </c>
      <c r="I546" s="201">
        <f ca="1">Resumen!$E$78*C546</f>
        <v>204.73763369289125</v>
      </c>
      <c r="J546" s="201">
        <f ca="1">Resumen!$E$79*D546</f>
        <v>0</v>
      </c>
      <c r="K546" s="201">
        <f ca="1">Resumen!$E$80*E546</f>
        <v>0</v>
      </c>
      <c r="L546" s="201">
        <f ca="1">Resumen!$E$81*F546</f>
        <v>0</v>
      </c>
      <c r="M546" s="201">
        <f ca="1">Resumen!$E$82*G546</f>
        <v>0</v>
      </c>
      <c r="N546" s="201">
        <f>Resumen!$E$83*H546</f>
        <v>1237</v>
      </c>
      <c r="O546" s="201">
        <f t="shared" ca="1" si="8"/>
        <v>1441.7376336928912</v>
      </c>
    </row>
    <row r="547" spans="1:15" s="119" customFormat="1" ht="13.8" customHeight="1">
      <c r="A547" s="162"/>
      <c r="B547" s="200">
        <v>533</v>
      </c>
      <c r="C547" s="201">
        <f ca="1">NORMINV(RAND(),Parametros!$F$7,(Parametros!$G$7-Parametros!$E$7)/3.29)</f>
        <v>2.3543719095901272</v>
      </c>
      <c r="D547" s="201">
        <f ca="1">NORMINV(RAND(),Parametros!$F$8,(Parametros!$G$8-Parametros!$E$8)/3.29)</f>
        <v>1.5871500290985441</v>
      </c>
      <c r="E547" s="201">
        <f ca="1">NORMINV(RAND(),Parametros!$F$9,(Parametros!$G$9-Parametros!$E$9)/3.29)</f>
        <v>1.2282792316732296</v>
      </c>
      <c r="F547" s="201">
        <f ca="1">NORMINV(RAND(),Parametros!$F$10,(Parametros!$G$10-Parametros!$E$10)/3.29)</f>
        <v>0.79175816418624723</v>
      </c>
      <c r="G547" s="201">
        <f ca="1">NORMINV(RAND(),Parametros!$F$11,(Parametros!$G$11-Parametros!$E$11)/3.29)</f>
        <v>0.94248557286324286</v>
      </c>
      <c r="H547" s="201">
        <v>1</v>
      </c>
      <c r="I547" s="201">
        <f ca="1">Resumen!$E$78*C547</f>
        <v>619.19981222220349</v>
      </c>
      <c r="J547" s="201">
        <f ca="1">Resumen!$E$79*D547</f>
        <v>0</v>
      </c>
      <c r="K547" s="201">
        <f ca="1">Resumen!$E$80*E547</f>
        <v>0</v>
      </c>
      <c r="L547" s="201">
        <f ca="1">Resumen!$E$81*F547</f>
        <v>0</v>
      </c>
      <c r="M547" s="201">
        <f ca="1">Resumen!$E$82*G547</f>
        <v>0</v>
      </c>
      <c r="N547" s="201">
        <f>Resumen!$E$83*H547</f>
        <v>1237</v>
      </c>
      <c r="O547" s="201">
        <f t="shared" ca="1" si="8"/>
        <v>1856.1998122222035</v>
      </c>
    </row>
    <row r="548" spans="1:15" s="119" customFormat="1" ht="13.8" customHeight="1">
      <c r="A548" s="162"/>
      <c r="B548" s="200">
        <v>534</v>
      </c>
      <c r="C548" s="201">
        <f ca="1">NORMINV(RAND(),Parametros!$F$7,(Parametros!$G$7-Parametros!$E$7)/3.29)</f>
        <v>8.513767176121334E-2</v>
      </c>
      <c r="D548" s="201">
        <f ca="1">NORMINV(RAND(),Parametros!$F$8,(Parametros!$G$8-Parametros!$E$8)/3.29)</f>
        <v>0.9368787903403164</v>
      </c>
      <c r="E548" s="201">
        <f ca="1">NORMINV(RAND(),Parametros!$F$9,(Parametros!$G$9-Parametros!$E$9)/3.29)</f>
        <v>0.85736468164280599</v>
      </c>
      <c r="F548" s="201">
        <f ca="1">NORMINV(RAND(),Parametros!$F$10,(Parametros!$G$10-Parametros!$E$10)/3.29)</f>
        <v>1.0205774612654785</v>
      </c>
      <c r="G548" s="201">
        <f ca="1">NORMINV(RAND(),Parametros!$F$11,(Parametros!$G$11-Parametros!$E$11)/3.29)</f>
        <v>1.0185397732752173</v>
      </c>
      <c r="H548" s="201">
        <v>1</v>
      </c>
      <c r="I548" s="201">
        <f ca="1">Resumen!$E$78*C548</f>
        <v>22.391207673199109</v>
      </c>
      <c r="J548" s="201">
        <f ca="1">Resumen!$E$79*D548</f>
        <v>0</v>
      </c>
      <c r="K548" s="201">
        <f ca="1">Resumen!$E$80*E548</f>
        <v>0</v>
      </c>
      <c r="L548" s="201">
        <f ca="1">Resumen!$E$81*F548</f>
        <v>0</v>
      </c>
      <c r="M548" s="201">
        <f ca="1">Resumen!$E$82*G548</f>
        <v>0</v>
      </c>
      <c r="N548" s="201">
        <f>Resumen!$E$83*H548</f>
        <v>1237</v>
      </c>
      <c r="O548" s="201">
        <f t="shared" ca="1" si="8"/>
        <v>1259.391207673199</v>
      </c>
    </row>
    <row r="549" spans="1:15" s="119" customFormat="1" ht="13.8" customHeight="1">
      <c r="A549" s="162"/>
      <c r="B549" s="200">
        <v>535</v>
      </c>
      <c r="C549" s="201">
        <f ca="1">NORMINV(RAND(),Parametros!$F$7,(Parametros!$G$7-Parametros!$E$7)/3.29)</f>
        <v>1.3708847923805303</v>
      </c>
      <c r="D549" s="201">
        <f ca="1">NORMINV(RAND(),Parametros!$F$8,(Parametros!$G$8-Parametros!$E$8)/3.29)</f>
        <v>0.99239789166236214</v>
      </c>
      <c r="E549" s="201">
        <f ca="1">NORMINV(RAND(),Parametros!$F$9,(Parametros!$G$9-Parametros!$E$9)/3.29)</f>
        <v>1.4294665469070789</v>
      </c>
      <c r="F549" s="201">
        <f ca="1">NORMINV(RAND(),Parametros!$F$10,(Parametros!$G$10-Parametros!$E$10)/3.29)</f>
        <v>1.1249990223763526</v>
      </c>
      <c r="G549" s="201">
        <f ca="1">NORMINV(RAND(),Parametros!$F$11,(Parametros!$G$11-Parametros!$E$11)/3.29)</f>
        <v>1.0033047115906186</v>
      </c>
      <c r="H549" s="201">
        <v>1</v>
      </c>
      <c r="I549" s="201">
        <f ca="1">Resumen!$E$78*C549</f>
        <v>360.54270039607945</v>
      </c>
      <c r="J549" s="201">
        <f ca="1">Resumen!$E$79*D549</f>
        <v>0</v>
      </c>
      <c r="K549" s="201">
        <f ca="1">Resumen!$E$80*E549</f>
        <v>0</v>
      </c>
      <c r="L549" s="201">
        <f ca="1">Resumen!$E$81*F549</f>
        <v>0</v>
      </c>
      <c r="M549" s="201">
        <f ca="1">Resumen!$E$82*G549</f>
        <v>0</v>
      </c>
      <c r="N549" s="201">
        <f>Resumen!$E$83*H549</f>
        <v>1237</v>
      </c>
      <c r="O549" s="201">
        <f t="shared" ca="1" si="8"/>
        <v>1597.5427003960795</v>
      </c>
    </row>
    <row r="550" spans="1:15" s="119" customFormat="1" ht="13.8" customHeight="1">
      <c r="A550" s="162"/>
      <c r="B550" s="200">
        <v>536</v>
      </c>
      <c r="C550" s="201">
        <f ca="1">NORMINV(RAND(),Parametros!$F$7,(Parametros!$G$7-Parametros!$E$7)/3.29)</f>
        <v>2.1309886891214376</v>
      </c>
      <c r="D550" s="201">
        <f ca="1">NORMINV(RAND(),Parametros!$F$8,(Parametros!$G$8-Parametros!$E$8)/3.29)</f>
        <v>1.237018860271065</v>
      </c>
      <c r="E550" s="201">
        <f ca="1">NORMINV(RAND(),Parametros!$F$9,(Parametros!$G$9-Parametros!$E$9)/3.29)</f>
        <v>1.2767261431903425</v>
      </c>
      <c r="F550" s="201">
        <f ca="1">NORMINV(RAND(),Parametros!$F$10,(Parametros!$G$10-Parametros!$E$10)/3.29)</f>
        <v>1.0878529522652167</v>
      </c>
      <c r="G550" s="201">
        <f ca="1">NORMINV(RAND(),Parametros!$F$11,(Parametros!$G$11-Parametros!$E$11)/3.29)</f>
        <v>0.97517610285389222</v>
      </c>
      <c r="H550" s="201">
        <v>1</v>
      </c>
      <c r="I550" s="201">
        <f ca="1">Resumen!$E$78*C550</f>
        <v>560.45002523893811</v>
      </c>
      <c r="J550" s="201">
        <f ca="1">Resumen!$E$79*D550</f>
        <v>0</v>
      </c>
      <c r="K550" s="201">
        <f ca="1">Resumen!$E$80*E550</f>
        <v>0</v>
      </c>
      <c r="L550" s="201">
        <f ca="1">Resumen!$E$81*F550</f>
        <v>0</v>
      </c>
      <c r="M550" s="201">
        <f ca="1">Resumen!$E$82*G550</f>
        <v>0</v>
      </c>
      <c r="N550" s="201">
        <f>Resumen!$E$83*H550</f>
        <v>1237</v>
      </c>
      <c r="O550" s="201">
        <f t="shared" ca="1" si="8"/>
        <v>1797.450025238938</v>
      </c>
    </row>
    <row r="551" spans="1:15" s="119" customFormat="1" ht="13.8" customHeight="1">
      <c r="A551" s="162"/>
      <c r="B551" s="200">
        <v>537</v>
      </c>
      <c r="C551" s="201">
        <f ca="1">NORMINV(RAND(),Parametros!$F$7,(Parametros!$G$7-Parametros!$E$7)/3.29)</f>
        <v>2.148249748619099</v>
      </c>
      <c r="D551" s="201">
        <f ca="1">NORMINV(RAND(),Parametros!$F$8,(Parametros!$G$8-Parametros!$E$8)/3.29)</f>
        <v>0.80616263607730809</v>
      </c>
      <c r="E551" s="201">
        <f ca="1">NORMINV(RAND(),Parametros!$F$9,(Parametros!$G$9-Parametros!$E$9)/3.29)</f>
        <v>1.2911331547680098</v>
      </c>
      <c r="F551" s="201">
        <f ca="1">NORMINV(RAND(),Parametros!$F$10,(Parametros!$G$10-Parametros!$E$10)/3.29)</f>
        <v>1.0594576493689958</v>
      </c>
      <c r="G551" s="201">
        <f ca="1">NORMINV(RAND(),Parametros!$F$11,(Parametros!$G$11-Parametros!$E$11)/3.29)</f>
        <v>1.0027856019532726</v>
      </c>
      <c r="H551" s="201">
        <v>1</v>
      </c>
      <c r="I551" s="201">
        <f ca="1">Resumen!$E$78*C551</f>
        <v>564.98968388682306</v>
      </c>
      <c r="J551" s="201">
        <f ca="1">Resumen!$E$79*D551</f>
        <v>0</v>
      </c>
      <c r="K551" s="201">
        <f ca="1">Resumen!$E$80*E551</f>
        <v>0</v>
      </c>
      <c r="L551" s="201">
        <f ca="1">Resumen!$E$81*F551</f>
        <v>0</v>
      </c>
      <c r="M551" s="201">
        <f ca="1">Resumen!$E$82*G551</f>
        <v>0</v>
      </c>
      <c r="N551" s="201">
        <f>Resumen!$E$83*H551</f>
        <v>1237</v>
      </c>
      <c r="O551" s="201">
        <f t="shared" ca="1" si="8"/>
        <v>1801.9896838868231</v>
      </c>
    </row>
    <row r="552" spans="1:15" s="119" customFormat="1" ht="13.8" customHeight="1">
      <c r="A552" s="162"/>
      <c r="B552" s="200">
        <v>538</v>
      </c>
      <c r="C552" s="201">
        <f ca="1">NORMINV(RAND(),Parametros!$F$7,(Parametros!$G$7-Parametros!$E$7)/3.29)</f>
        <v>3.37113970125269</v>
      </c>
      <c r="D552" s="201">
        <f ca="1">NORMINV(RAND(),Parametros!$F$8,(Parametros!$G$8-Parametros!$E$8)/3.29)</f>
        <v>1.384648425828424</v>
      </c>
      <c r="E552" s="201">
        <f ca="1">NORMINV(RAND(),Parametros!$F$9,(Parametros!$G$9-Parametros!$E$9)/3.29)</f>
        <v>1.1103870887591656</v>
      </c>
      <c r="F552" s="201">
        <f ca="1">NORMINV(RAND(),Parametros!$F$10,(Parametros!$G$10-Parametros!$E$10)/3.29)</f>
        <v>0.96554113549396947</v>
      </c>
      <c r="G552" s="201">
        <f ca="1">NORMINV(RAND(),Parametros!$F$11,(Parametros!$G$11-Parametros!$E$11)/3.29)</f>
        <v>0.99764502239591513</v>
      </c>
      <c r="H552" s="201">
        <v>1</v>
      </c>
      <c r="I552" s="201">
        <f ca="1">Resumen!$E$78*C552</f>
        <v>886.60974142945747</v>
      </c>
      <c r="J552" s="201">
        <f ca="1">Resumen!$E$79*D552</f>
        <v>0</v>
      </c>
      <c r="K552" s="201">
        <f ca="1">Resumen!$E$80*E552</f>
        <v>0</v>
      </c>
      <c r="L552" s="201">
        <f ca="1">Resumen!$E$81*F552</f>
        <v>0</v>
      </c>
      <c r="M552" s="201">
        <f ca="1">Resumen!$E$82*G552</f>
        <v>0</v>
      </c>
      <c r="N552" s="201">
        <f>Resumen!$E$83*H552</f>
        <v>1237</v>
      </c>
      <c r="O552" s="201">
        <f t="shared" ca="1" si="8"/>
        <v>2123.6097414294572</v>
      </c>
    </row>
    <row r="553" spans="1:15" s="119" customFormat="1" ht="13.8" customHeight="1">
      <c r="A553" s="162"/>
      <c r="B553" s="200">
        <v>539</v>
      </c>
      <c r="C553" s="201">
        <f ca="1">NORMINV(RAND(),Parametros!$F$7,(Parametros!$G$7-Parametros!$E$7)/3.29)</f>
        <v>0.67247762087947693</v>
      </c>
      <c r="D553" s="201">
        <f ca="1">NORMINV(RAND(),Parametros!$F$8,(Parametros!$G$8-Parametros!$E$8)/3.29)</f>
        <v>1.3223069280065445</v>
      </c>
      <c r="E553" s="201">
        <f ca="1">NORMINV(RAND(),Parametros!$F$9,(Parametros!$G$9-Parametros!$E$9)/3.29)</f>
        <v>0.94409683470710726</v>
      </c>
      <c r="F553" s="201">
        <f ca="1">NORMINV(RAND(),Parametros!$F$10,(Parametros!$G$10-Parametros!$E$10)/3.29)</f>
        <v>0.7721556689635295</v>
      </c>
      <c r="G553" s="201">
        <f ca="1">NORMINV(RAND(),Parametros!$F$11,(Parametros!$G$11-Parametros!$E$11)/3.29)</f>
        <v>0.99833037473629782</v>
      </c>
      <c r="H553" s="201">
        <v>1</v>
      </c>
      <c r="I553" s="201">
        <f ca="1">Resumen!$E$78*C553</f>
        <v>176.86161429130243</v>
      </c>
      <c r="J553" s="201">
        <f ca="1">Resumen!$E$79*D553</f>
        <v>0</v>
      </c>
      <c r="K553" s="201">
        <f ca="1">Resumen!$E$80*E553</f>
        <v>0</v>
      </c>
      <c r="L553" s="201">
        <f ca="1">Resumen!$E$81*F553</f>
        <v>0</v>
      </c>
      <c r="M553" s="201">
        <f ca="1">Resumen!$E$82*G553</f>
        <v>0</v>
      </c>
      <c r="N553" s="201">
        <f>Resumen!$E$83*H553</f>
        <v>1237</v>
      </c>
      <c r="O553" s="201">
        <f t="shared" ca="1" si="8"/>
        <v>1413.8616142913024</v>
      </c>
    </row>
    <row r="554" spans="1:15" s="119" customFormat="1" ht="13.8" customHeight="1">
      <c r="A554" s="162"/>
      <c r="B554" s="200">
        <v>540</v>
      </c>
      <c r="C554" s="201">
        <f ca="1">NORMINV(RAND(),Parametros!$F$7,(Parametros!$G$7-Parametros!$E$7)/3.29)</f>
        <v>0.77449033772859477</v>
      </c>
      <c r="D554" s="201">
        <f ca="1">NORMINV(RAND(),Parametros!$F$8,(Parametros!$G$8-Parametros!$E$8)/3.29)</f>
        <v>0.65899014955087976</v>
      </c>
      <c r="E554" s="201">
        <f ca="1">NORMINV(RAND(),Parametros!$F$9,(Parametros!$G$9-Parametros!$E$9)/3.29)</f>
        <v>0.84509739604481116</v>
      </c>
      <c r="F554" s="201">
        <f ca="1">NORMINV(RAND(),Parametros!$F$10,(Parametros!$G$10-Parametros!$E$10)/3.29)</f>
        <v>0.99652953332473326</v>
      </c>
      <c r="G554" s="201">
        <f ca="1">NORMINV(RAND(),Parametros!$F$11,(Parametros!$G$11-Parametros!$E$11)/3.29)</f>
        <v>0.97189069770039171</v>
      </c>
      <c r="H554" s="201">
        <v>1</v>
      </c>
      <c r="I554" s="201">
        <f ca="1">Resumen!$E$78*C554</f>
        <v>203.69095882262042</v>
      </c>
      <c r="J554" s="201">
        <f ca="1">Resumen!$E$79*D554</f>
        <v>0</v>
      </c>
      <c r="K554" s="201">
        <f ca="1">Resumen!$E$80*E554</f>
        <v>0</v>
      </c>
      <c r="L554" s="201">
        <f ca="1">Resumen!$E$81*F554</f>
        <v>0</v>
      </c>
      <c r="M554" s="201">
        <f ca="1">Resumen!$E$82*G554</f>
        <v>0</v>
      </c>
      <c r="N554" s="201">
        <f>Resumen!$E$83*H554</f>
        <v>1237</v>
      </c>
      <c r="O554" s="201">
        <f t="shared" ca="1" si="8"/>
        <v>1440.6909588226204</v>
      </c>
    </row>
    <row r="555" spans="1:15" s="119" customFormat="1" ht="13.8" customHeight="1">
      <c r="A555" s="162"/>
      <c r="B555" s="200">
        <v>541</v>
      </c>
      <c r="C555" s="201">
        <f ca="1">NORMINV(RAND(),Parametros!$F$7,(Parametros!$G$7-Parametros!$E$7)/3.29)</f>
        <v>1.6302890006414903</v>
      </c>
      <c r="D555" s="201">
        <f ca="1">NORMINV(RAND(),Parametros!$F$8,(Parametros!$G$8-Parametros!$E$8)/3.29)</f>
        <v>-0.18406944835905548</v>
      </c>
      <c r="E555" s="201">
        <f ca="1">NORMINV(RAND(),Parametros!$F$9,(Parametros!$G$9-Parametros!$E$9)/3.29)</f>
        <v>1.448998201340495</v>
      </c>
      <c r="F555" s="201">
        <f ca="1">NORMINV(RAND(),Parametros!$F$10,(Parametros!$G$10-Parametros!$E$10)/3.29)</f>
        <v>0.84920613394816724</v>
      </c>
      <c r="G555" s="201">
        <f ca="1">NORMINV(RAND(),Parametros!$F$11,(Parametros!$G$11-Parametros!$E$11)/3.29)</f>
        <v>1.0266004306561847</v>
      </c>
      <c r="H555" s="201">
        <v>1</v>
      </c>
      <c r="I555" s="201">
        <f ca="1">Resumen!$E$78*C555</f>
        <v>428.76600716871195</v>
      </c>
      <c r="J555" s="201">
        <f ca="1">Resumen!$E$79*D555</f>
        <v>0</v>
      </c>
      <c r="K555" s="201">
        <f ca="1">Resumen!$E$80*E555</f>
        <v>0</v>
      </c>
      <c r="L555" s="201">
        <f ca="1">Resumen!$E$81*F555</f>
        <v>0</v>
      </c>
      <c r="M555" s="201">
        <f ca="1">Resumen!$E$82*G555</f>
        <v>0</v>
      </c>
      <c r="N555" s="201">
        <f>Resumen!$E$83*H555</f>
        <v>1237</v>
      </c>
      <c r="O555" s="201">
        <f t="shared" ca="1" si="8"/>
        <v>1665.7660071687119</v>
      </c>
    </row>
    <row r="556" spans="1:15" s="119" customFormat="1" ht="13.8" customHeight="1">
      <c r="A556" s="162"/>
      <c r="B556" s="200">
        <v>542</v>
      </c>
      <c r="C556" s="201">
        <f ca="1">NORMINV(RAND(),Parametros!$F$7,(Parametros!$G$7-Parametros!$E$7)/3.29)</f>
        <v>1.4613209519830614</v>
      </c>
      <c r="D556" s="201">
        <f ca="1">NORMINV(RAND(),Parametros!$F$8,(Parametros!$G$8-Parametros!$E$8)/3.29)</f>
        <v>1.2831184842194963</v>
      </c>
      <c r="E556" s="201">
        <f ca="1">NORMINV(RAND(),Parametros!$F$9,(Parametros!$G$9-Parametros!$E$9)/3.29)</f>
        <v>0.966168358960796</v>
      </c>
      <c r="F556" s="201">
        <f ca="1">NORMINV(RAND(),Parametros!$F$10,(Parametros!$G$10-Parametros!$E$10)/3.29)</f>
        <v>0.78016407376248031</v>
      </c>
      <c r="G556" s="201">
        <f ca="1">NORMINV(RAND(),Parametros!$F$11,(Parametros!$G$11-Parametros!$E$11)/3.29)</f>
        <v>1.0299502349842293</v>
      </c>
      <c r="H556" s="201">
        <v>1</v>
      </c>
      <c r="I556" s="201">
        <f ca="1">Resumen!$E$78*C556</f>
        <v>384.32741037154517</v>
      </c>
      <c r="J556" s="201">
        <f ca="1">Resumen!$E$79*D556</f>
        <v>0</v>
      </c>
      <c r="K556" s="201">
        <f ca="1">Resumen!$E$80*E556</f>
        <v>0</v>
      </c>
      <c r="L556" s="201">
        <f ca="1">Resumen!$E$81*F556</f>
        <v>0</v>
      </c>
      <c r="M556" s="201">
        <f ca="1">Resumen!$E$82*G556</f>
        <v>0</v>
      </c>
      <c r="N556" s="201">
        <f>Resumen!$E$83*H556</f>
        <v>1237</v>
      </c>
      <c r="O556" s="201">
        <f t="shared" ca="1" si="8"/>
        <v>1621.3274103715453</v>
      </c>
    </row>
    <row r="557" spans="1:15" s="119" customFormat="1" ht="13.8" customHeight="1">
      <c r="A557" s="162"/>
      <c r="B557" s="200">
        <v>543</v>
      </c>
      <c r="C557" s="201">
        <f ca="1">NORMINV(RAND(),Parametros!$F$7,(Parametros!$G$7-Parametros!$E$7)/3.29)</f>
        <v>4.3434491434805018</v>
      </c>
      <c r="D557" s="201">
        <f ca="1">NORMINV(RAND(),Parametros!$F$8,(Parametros!$G$8-Parametros!$E$8)/3.29)</f>
        <v>1.3100860835807053</v>
      </c>
      <c r="E557" s="201">
        <f ca="1">NORMINV(RAND(),Parametros!$F$9,(Parametros!$G$9-Parametros!$E$9)/3.29)</f>
        <v>1.0670389350792617</v>
      </c>
      <c r="F557" s="201">
        <f ca="1">NORMINV(RAND(),Parametros!$F$10,(Parametros!$G$10-Parametros!$E$10)/3.29)</f>
        <v>0.89926689883068334</v>
      </c>
      <c r="G557" s="201">
        <f ca="1">NORMINV(RAND(),Parametros!$F$11,(Parametros!$G$11-Parametros!$E$11)/3.29)</f>
        <v>0.95043659295485305</v>
      </c>
      <c r="H557" s="201">
        <v>1</v>
      </c>
      <c r="I557" s="201">
        <f ca="1">Resumen!$E$78*C557</f>
        <v>1142.3271247353721</v>
      </c>
      <c r="J557" s="201">
        <f ca="1">Resumen!$E$79*D557</f>
        <v>0</v>
      </c>
      <c r="K557" s="201">
        <f ca="1">Resumen!$E$80*E557</f>
        <v>0</v>
      </c>
      <c r="L557" s="201">
        <f ca="1">Resumen!$E$81*F557</f>
        <v>0</v>
      </c>
      <c r="M557" s="201">
        <f ca="1">Resumen!$E$82*G557</f>
        <v>0</v>
      </c>
      <c r="N557" s="201">
        <f>Resumen!$E$83*H557</f>
        <v>1237</v>
      </c>
      <c r="O557" s="201">
        <f t="shared" ca="1" si="8"/>
        <v>2379.3271247353723</v>
      </c>
    </row>
    <row r="558" spans="1:15" s="119" customFormat="1" ht="13.8" customHeight="1">
      <c r="A558" s="162"/>
      <c r="B558" s="200">
        <v>544</v>
      </c>
      <c r="C558" s="201">
        <f ca="1">NORMINV(RAND(),Parametros!$F$7,(Parametros!$G$7-Parametros!$E$7)/3.29)</f>
        <v>3.7975880229141179</v>
      </c>
      <c r="D558" s="201">
        <f ca="1">NORMINV(RAND(),Parametros!$F$8,(Parametros!$G$8-Parametros!$E$8)/3.29)</f>
        <v>2.0791335913299314</v>
      </c>
      <c r="E558" s="201">
        <f ca="1">NORMINV(RAND(),Parametros!$F$9,(Parametros!$G$9-Parametros!$E$9)/3.29)</f>
        <v>1.5188987995752414</v>
      </c>
      <c r="F558" s="201">
        <f ca="1">NORMINV(RAND(),Parametros!$F$10,(Parametros!$G$10-Parametros!$E$10)/3.29)</f>
        <v>1.1043089177618868</v>
      </c>
      <c r="G558" s="201">
        <f ca="1">NORMINV(RAND(),Parametros!$F$11,(Parametros!$G$11-Parametros!$E$11)/3.29)</f>
        <v>1.02390044117289</v>
      </c>
      <c r="H558" s="201">
        <v>1</v>
      </c>
      <c r="I558" s="201">
        <f ca="1">Resumen!$E$78*C558</f>
        <v>998.76565002641303</v>
      </c>
      <c r="J558" s="201">
        <f ca="1">Resumen!$E$79*D558</f>
        <v>0</v>
      </c>
      <c r="K558" s="201">
        <f ca="1">Resumen!$E$80*E558</f>
        <v>0</v>
      </c>
      <c r="L558" s="201">
        <f ca="1">Resumen!$E$81*F558</f>
        <v>0</v>
      </c>
      <c r="M558" s="201">
        <f ca="1">Resumen!$E$82*G558</f>
        <v>0</v>
      </c>
      <c r="N558" s="201">
        <f>Resumen!$E$83*H558</f>
        <v>1237</v>
      </c>
      <c r="O558" s="201">
        <f t="shared" ca="1" si="8"/>
        <v>2235.7656500264129</v>
      </c>
    </row>
    <row r="559" spans="1:15" s="119" customFormat="1" ht="13.8" customHeight="1">
      <c r="A559" s="162"/>
      <c r="B559" s="200">
        <v>545</v>
      </c>
      <c r="C559" s="201">
        <f ca="1">NORMINV(RAND(),Parametros!$F$7,(Parametros!$G$7-Parametros!$E$7)/3.29)</f>
        <v>3.3157517945777331</v>
      </c>
      <c r="D559" s="201">
        <f ca="1">NORMINV(RAND(),Parametros!$F$8,(Parametros!$G$8-Parametros!$E$8)/3.29)</f>
        <v>1.1119624434853854</v>
      </c>
      <c r="E559" s="201">
        <f ca="1">NORMINV(RAND(),Parametros!$F$9,(Parametros!$G$9-Parametros!$E$9)/3.29)</f>
        <v>1.0841490716309792</v>
      </c>
      <c r="F559" s="201">
        <f ca="1">NORMINV(RAND(),Parametros!$F$10,(Parametros!$G$10-Parametros!$E$10)/3.29)</f>
        <v>1.0741592491806473</v>
      </c>
      <c r="G559" s="201">
        <f ca="1">NORMINV(RAND(),Parametros!$F$11,(Parametros!$G$11-Parametros!$E$11)/3.29)</f>
        <v>1.0400576680988711</v>
      </c>
      <c r="H559" s="201">
        <v>1</v>
      </c>
      <c r="I559" s="201">
        <f ca="1">Resumen!$E$78*C559</f>
        <v>872.0427219739438</v>
      </c>
      <c r="J559" s="201">
        <f ca="1">Resumen!$E$79*D559</f>
        <v>0</v>
      </c>
      <c r="K559" s="201">
        <f ca="1">Resumen!$E$80*E559</f>
        <v>0</v>
      </c>
      <c r="L559" s="201">
        <f ca="1">Resumen!$E$81*F559</f>
        <v>0</v>
      </c>
      <c r="M559" s="201">
        <f ca="1">Resumen!$E$82*G559</f>
        <v>0</v>
      </c>
      <c r="N559" s="201">
        <f>Resumen!$E$83*H559</f>
        <v>1237</v>
      </c>
      <c r="O559" s="201">
        <f t="shared" ca="1" si="8"/>
        <v>2109.042721973944</v>
      </c>
    </row>
    <row r="560" spans="1:15" s="119" customFormat="1" ht="13.8" customHeight="1">
      <c r="A560" s="162"/>
      <c r="B560" s="200">
        <v>546</v>
      </c>
      <c r="C560" s="201">
        <f ca="1">NORMINV(RAND(),Parametros!$F$7,(Parametros!$G$7-Parametros!$E$7)/3.29)</f>
        <v>3.2766141996389706</v>
      </c>
      <c r="D560" s="201">
        <f ca="1">NORMINV(RAND(),Parametros!$F$8,(Parametros!$G$8-Parametros!$E$8)/3.29)</f>
        <v>1.0816692973725812</v>
      </c>
      <c r="E560" s="201">
        <f ca="1">NORMINV(RAND(),Parametros!$F$9,(Parametros!$G$9-Parametros!$E$9)/3.29)</f>
        <v>1.4059839973052017</v>
      </c>
      <c r="F560" s="201">
        <f ca="1">NORMINV(RAND(),Parametros!$F$10,(Parametros!$G$10-Parametros!$E$10)/3.29)</f>
        <v>1.1944769381547915</v>
      </c>
      <c r="G560" s="201">
        <f ca="1">NORMINV(RAND(),Parametros!$F$11,(Parametros!$G$11-Parametros!$E$11)/3.29)</f>
        <v>0.91322993661681773</v>
      </c>
      <c r="H560" s="201">
        <v>1</v>
      </c>
      <c r="I560" s="201">
        <f ca="1">Resumen!$E$78*C560</f>
        <v>861.74953450504927</v>
      </c>
      <c r="J560" s="201">
        <f ca="1">Resumen!$E$79*D560</f>
        <v>0</v>
      </c>
      <c r="K560" s="201">
        <f ca="1">Resumen!$E$80*E560</f>
        <v>0</v>
      </c>
      <c r="L560" s="201">
        <f ca="1">Resumen!$E$81*F560</f>
        <v>0</v>
      </c>
      <c r="M560" s="201">
        <f ca="1">Resumen!$E$82*G560</f>
        <v>0</v>
      </c>
      <c r="N560" s="201">
        <f>Resumen!$E$83*H560</f>
        <v>1237</v>
      </c>
      <c r="O560" s="201">
        <f t="shared" ca="1" si="8"/>
        <v>2098.7495345050493</v>
      </c>
    </row>
    <row r="561" spans="1:15" s="119" customFormat="1" ht="13.8" customHeight="1">
      <c r="A561" s="162"/>
      <c r="B561" s="200">
        <v>547</v>
      </c>
      <c r="C561" s="201">
        <f ca="1">NORMINV(RAND(),Parametros!$F$7,(Parametros!$G$7-Parametros!$E$7)/3.29)</f>
        <v>1.3848230714296945</v>
      </c>
      <c r="D561" s="201">
        <f ca="1">NORMINV(RAND(),Parametros!$F$8,(Parametros!$G$8-Parametros!$E$8)/3.29)</f>
        <v>1.5101871978430068</v>
      </c>
      <c r="E561" s="201">
        <f ca="1">NORMINV(RAND(),Parametros!$F$9,(Parametros!$G$9-Parametros!$E$9)/3.29)</f>
        <v>1.0882667217157609</v>
      </c>
      <c r="F561" s="201">
        <f ca="1">NORMINV(RAND(),Parametros!$F$10,(Parametros!$G$10-Parametros!$E$10)/3.29)</f>
        <v>1.0102116267001242</v>
      </c>
      <c r="G561" s="201">
        <f ca="1">NORMINV(RAND(),Parametros!$F$11,(Parametros!$G$11-Parametros!$E$11)/3.29)</f>
        <v>0.98820741587477501</v>
      </c>
      <c r="H561" s="201">
        <v>1</v>
      </c>
      <c r="I561" s="201">
        <f ca="1">Resumen!$E$78*C561</f>
        <v>364.20846778600963</v>
      </c>
      <c r="J561" s="201">
        <f ca="1">Resumen!$E$79*D561</f>
        <v>0</v>
      </c>
      <c r="K561" s="201">
        <f ca="1">Resumen!$E$80*E561</f>
        <v>0</v>
      </c>
      <c r="L561" s="201">
        <f ca="1">Resumen!$E$81*F561</f>
        <v>0</v>
      </c>
      <c r="M561" s="201">
        <f ca="1">Resumen!$E$82*G561</f>
        <v>0</v>
      </c>
      <c r="N561" s="201">
        <f>Resumen!$E$83*H561</f>
        <v>1237</v>
      </c>
      <c r="O561" s="201">
        <f t="shared" ca="1" si="8"/>
        <v>1601.2084677860096</v>
      </c>
    </row>
    <row r="562" spans="1:15" s="119" customFormat="1" ht="13.8" customHeight="1">
      <c r="A562" s="162"/>
      <c r="B562" s="200">
        <v>548</v>
      </c>
      <c r="C562" s="201">
        <f ca="1">NORMINV(RAND(),Parametros!$F$7,(Parametros!$G$7-Parametros!$E$7)/3.29)</f>
        <v>2.5915917743721115</v>
      </c>
      <c r="D562" s="201">
        <f ca="1">NORMINV(RAND(),Parametros!$F$8,(Parametros!$G$8-Parametros!$E$8)/3.29)</f>
        <v>1.1473225194892129</v>
      </c>
      <c r="E562" s="201">
        <f ca="1">NORMINV(RAND(),Parametros!$F$9,(Parametros!$G$9-Parametros!$E$9)/3.29)</f>
        <v>1.0519283736535998</v>
      </c>
      <c r="F562" s="201">
        <f ca="1">NORMINV(RAND(),Parametros!$F$10,(Parametros!$G$10-Parametros!$E$10)/3.29)</f>
        <v>0.90955816310262694</v>
      </c>
      <c r="G562" s="201">
        <f ca="1">NORMINV(RAND(),Parametros!$F$11,(Parametros!$G$11-Parametros!$E$11)/3.29)</f>
        <v>0.98144401633143197</v>
      </c>
      <c r="H562" s="201">
        <v>1</v>
      </c>
      <c r="I562" s="201">
        <f ca="1">Resumen!$E$78*C562</f>
        <v>681.5886366598653</v>
      </c>
      <c r="J562" s="201">
        <f ca="1">Resumen!$E$79*D562</f>
        <v>0</v>
      </c>
      <c r="K562" s="201">
        <f ca="1">Resumen!$E$80*E562</f>
        <v>0</v>
      </c>
      <c r="L562" s="201">
        <f ca="1">Resumen!$E$81*F562</f>
        <v>0</v>
      </c>
      <c r="M562" s="201">
        <f ca="1">Resumen!$E$82*G562</f>
        <v>0</v>
      </c>
      <c r="N562" s="201">
        <f>Resumen!$E$83*H562</f>
        <v>1237</v>
      </c>
      <c r="O562" s="201">
        <f t="shared" ca="1" si="8"/>
        <v>1918.5886366598652</v>
      </c>
    </row>
    <row r="563" spans="1:15" s="119" customFormat="1" ht="13.8" customHeight="1">
      <c r="A563" s="162"/>
      <c r="B563" s="200">
        <v>549</v>
      </c>
      <c r="C563" s="201">
        <f ca="1">NORMINV(RAND(),Parametros!$F$7,(Parametros!$G$7-Parametros!$E$7)/3.29)</f>
        <v>2.9603867946631008</v>
      </c>
      <c r="D563" s="201">
        <f ca="1">NORMINV(RAND(),Parametros!$F$8,(Parametros!$G$8-Parametros!$E$8)/3.29)</f>
        <v>1.2411472904316125</v>
      </c>
      <c r="E563" s="201">
        <f ca="1">NORMINV(RAND(),Parametros!$F$9,(Parametros!$G$9-Parametros!$E$9)/3.29)</f>
        <v>1.4233443713929175</v>
      </c>
      <c r="F563" s="201">
        <f ca="1">NORMINV(RAND(),Parametros!$F$10,(Parametros!$G$10-Parametros!$E$10)/3.29)</f>
        <v>0.8846950943543842</v>
      </c>
      <c r="G563" s="201">
        <f ca="1">NORMINV(RAND(),Parametros!$F$11,(Parametros!$G$11-Parametros!$E$11)/3.29)</f>
        <v>0.96585108793583707</v>
      </c>
      <c r="H563" s="201">
        <v>1</v>
      </c>
      <c r="I563" s="201">
        <f ca="1">Resumen!$E$78*C563</f>
        <v>778.58172699639556</v>
      </c>
      <c r="J563" s="201">
        <f ca="1">Resumen!$E$79*D563</f>
        <v>0</v>
      </c>
      <c r="K563" s="201">
        <f ca="1">Resumen!$E$80*E563</f>
        <v>0</v>
      </c>
      <c r="L563" s="201">
        <f ca="1">Resumen!$E$81*F563</f>
        <v>0</v>
      </c>
      <c r="M563" s="201">
        <f ca="1">Resumen!$E$82*G563</f>
        <v>0</v>
      </c>
      <c r="N563" s="201">
        <f>Resumen!$E$83*H563</f>
        <v>1237</v>
      </c>
      <c r="O563" s="201">
        <f t="shared" ca="1" si="8"/>
        <v>2015.5817269963954</v>
      </c>
    </row>
    <row r="564" spans="1:15" s="119" customFormat="1" ht="13.8" customHeight="1">
      <c r="A564" s="162"/>
      <c r="B564" s="200">
        <v>550</v>
      </c>
      <c r="C564" s="201">
        <f ca="1">NORMINV(RAND(),Parametros!$F$7,(Parametros!$G$7-Parametros!$E$7)/3.29)</f>
        <v>1.304437515390346</v>
      </c>
      <c r="D564" s="201">
        <f ca="1">NORMINV(RAND(),Parametros!$F$8,(Parametros!$G$8-Parametros!$E$8)/3.29)</f>
        <v>1.221909289038593</v>
      </c>
      <c r="E564" s="201">
        <f ca="1">NORMINV(RAND(),Parametros!$F$9,(Parametros!$G$9-Parametros!$E$9)/3.29)</f>
        <v>1.3528052522432485</v>
      </c>
      <c r="F564" s="201">
        <f ca="1">NORMINV(RAND(),Parametros!$F$10,(Parametros!$G$10-Parametros!$E$10)/3.29)</f>
        <v>1.1169784644165766</v>
      </c>
      <c r="G564" s="201">
        <f ca="1">NORMINV(RAND(),Parametros!$F$11,(Parametros!$G$11-Parametros!$E$11)/3.29)</f>
        <v>1.0441546635149836</v>
      </c>
      <c r="H564" s="201">
        <v>1</v>
      </c>
      <c r="I564" s="201">
        <f ca="1">Resumen!$E$78*C564</f>
        <v>343.067066547661</v>
      </c>
      <c r="J564" s="201">
        <f ca="1">Resumen!$E$79*D564</f>
        <v>0</v>
      </c>
      <c r="K564" s="201">
        <f ca="1">Resumen!$E$80*E564</f>
        <v>0</v>
      </c>
      <c r="L564" s="201">
        <f ca="1">Resumen!$E$81*F564</f>
        <v>0</v>
      </c>
      <c r="M564" s="201">
        <f ca="1">Resumen!$E$82*G564</f>
        <v>0</v>
      </c>
      <c r="N564" s="201">
        <f>Resumen!$E$83*H564</f>
        <v>1237</v>
      </c>
      <c r="O564" s="201">
        <f t="shared" ca="1" si="8"/>
        <v>1580.0670665476609</v>
      </c>
    </row>
    <row r="565" spans="1:15" s="119" customFormat="1" ht="13.8" customHeight="1">
      <c r="A565" s="162"/>
      <c r="B565" s="200">
        <v>551</v>
      </c>
      <c r="C565" s="201">
        <f ca="1">NORMINV(RAND(),Parametros!$F$7,(Parametros!$G$7-Parametros!$E$7)/3.29)</f>
        <v>1.3978647386815073</v>
      </c>
      <c r="D565" s="201">
        <f ca="1">NORMINV(RAND(),Parametros!$F$8,(Parametros!$G$8-Parametros!$E$8)/3.29)</f>
        <v>0.94073442515417838</v>
      </c>
      <c r="E565" s="201">
        <f ca="1">NORMINV(RAND(),Parametros!$F$9,(Parametros!$G$9-Parametros!$E$9)/3.29)</f>
        <v>1.1206275350063728</v>
      </c>
      <c r="F565" s="201">
        <f ca="1">NORMINV(RAND(),Parametros!$F$10,(Parametros!$G$10-Parametros!$E$10)/3.29)</f>
        <v>1.2882993006548134</v>
      </c>
      <c r="G565" s="201">
        <f ca="1">NORMINV(RAND(),Parametros!$F$11,(Parametros!$G$11-Parametros!$E$11)/3.29)</f>
        <v>1.0339019297355441</v>
      </c>
      <c r="H565" s="201">
        <v>1</v>
      </c>
      <c r="I565" s="201">
        <f ca="1">Resumen!$E$78*C565</f>
        <v>367.6384262732364</v>
      </c>
      <c r="J565" s="201">
        <f ca="1">Resumen!$E$79*D565</f>
        <v>0</v>
      </c>
      <c r="K565" s="201">
        <f ca="1">Resumen!$E$80*E565</f>
        <v>0</v>
      </c>
      <c r="L565" s="201">
        <f ca="1">Resumen!$E$81*F565</f>
        <v>0</v>
      </c>
      <c r="M565" s="201">
        <f ca="1">Resumen!$E$82*G565</f>
        <v>0</v>
      </c>
      <c r="N565" s="201">
        <f>Resumen!$E$83*H565</f>
        <v>1237</v>
      </c>
      <c r="O565" s="201">
        <f t="shared" ca="1" si="8"/>
        <v>1604.6384262732363</v>
      </c>
    </row>
    <row r="566" spans="1:15" s="119" customFormat="1" ht="13.8" customHeight="1">
      <c r="A566" s="162"/>
      <c r="B566" s="200">
        <v>552</v>
      </c>
      <c r="C566" s="201">
        <f ca="1">NORMINV(RAND(),Parametros!$F$7,(Parametros!$G$7-Parametros!$E$7)/3.29)</f>
        <v>1.4419859833488564</v>
      </c>
      <c r="D566" s="201">
        <f ca="1">NORMINV(RAND(),Parametros!$F$8,(Parametros!$G$8-Parametros!$E$8)/3.29)</f>
        <v>0.97772556606093564</v>
      </c>
      <c r="E566" s="201">
        <f ca="1">NORMINV(RAND(),Parametros!$F$9,(Parametros!$G$9-Parametros!$E$9)/3.29)</f>
        <v>1.2458578397004996</v>
      </c>
      <c r="F566" s="201">
        <f ca="1">NORMINV(RAND(),Parametros!$F$10,(Parametros!$G$10-Parametros!$E$10)/3.29)</f>
        <v>1.1010499959022855</v>
      </c>
      <c r="G566" s="201">
        <f ca="1">NORMINV(RAND(),Parametros!$F$11,(Parametros!$G$11-Parametros!$E$11)/3.29)</f>
        <v>0.99582878517875306</v>
      </c>
      <c r="H566" s="201">
        <v>1</v>
      </c>
      <c r="I566" s="201">
        <f ca="1">Resumen!$E$78*C566</f>
        <v>379.24231362074926</v>
      </c>
      <c r="J566" s="201">
        <f ca="1">Resumen!$E$79*D566</f>
        <v>0</v>
      </c>
      <c r="K566" s="201">
        <f ca="1">Resumen!$E$80*E566</f>
        <v>0</v>
      </c>
      <c r="L566" s="201">
        <f ca="1">Resumen!$E$81*F566</f>
        <v>0</v>
      </c>
      <c r="M566" s="201">
        <f ca="1">Resumen!$E$82*G566</f>
        <v>0</v>
      </c>
      <c r="N566" s="201">
        <f>Resumen!$E$83*H566</f>
        <v>1237</v>
      </c>
      <c r="O566" s="201">
        <f t="shared" ca="1" si="8"/>
        <v>1616.2423136207492</v>
      </c>
    </row>
    <row r="567" spans="1:15" s="119" customFormat="1" ht="13.8" customHeight="1">
      <c r="A567" s="162"/>
      <c r="B567" s="200">
        <v>553</v>
      </c>
      <c r="C567" s="201">
        <f ca="1">NORMINV(RAND(),Parametros!$F$7,(Parametros!$G$7-Parametros!$E$7)/3.29)</f>
        <v>0.5655383767213451</v>
      </c>
      <c r="D567" s="201">
        <f ca="1">NORMINV(RAND(),Parametros!$F$8,(Parametros!$G$8-Parametros!$E$8)/3.29)</f>
        <v>0.66369425289105288</v>
      </c>
      <c r="E567" s="201">
        <f ca="1">NORMINV(RAND(),Parametros!$F$9,(Parametros!$G$9-Parametros!$E$9)/3.29)</f>
        <v>0.97082935932100134</v>
      </c>
      <c r="F567" s="201">
        <f ca="1">NORMINV(RAND(),Parametros!$F$10,(Parametros!$G$10-Parametros!$E$10)/3.29)</f>
        <v>1.2173674135955395</v>
      </c>
      <c r="G567" s="201">
        <f ca="1">NORMINV(RAND(),Parametros!$F$11,(Parametros!$G$11-Parametros!$E$11)/3.29)</f>
        <v>0.9907669472106605</v>
      </c>
      <c r="H567" s="201">
        <v>1</v>
      </c>
      <c r="I567" s="201">
        <f ca="1">Resumen!$E$78*C567</f>
        <v>148.73659307771376</v>
      </c>
      <c r="J567" s="201">
        <f ca="1">Resumen!$E$79*D567</f>
        <v>0</v>
      </c>
      <c r="K567" s="201">
        <f ca="1">Resumen!$E$80*E567</f>
        <v>0</v>
      </c>
      <c r="L567" s="201">
        <f ca="1">Resumen!$E$81*F567</f>
        <v>0</v>
      </c>
      <c r="M567" s="201">
        <f ca="1">Resumen!$E$82*G567</f>
        <v>0</v>
      </c>
      <c r="N567" s="201">
        <f>Resumen!$E$83*H567</f>
        <v>1237</v>
      </c>
      <c r="O567" s="201">
        <f t="shared" ca="1" si="8"/>
        <v>1385.7365930777137</v>
      </c>
    </row>
    <row r="568" spans="1:15" s="119" customFormat="1" ht="13.8" customHeight="1">
      <c r="A568" s="162"/>
      <c r="B568" s="200">
        <v>554</v>
      </c>
      <c r="C568" s="201">
        <f ca="1">NORMINV(RAND(),Parametros!$F$7,(Parametros!$G$7-Parametros!$E$7)/3.29)</f>
        <v>2.870327364539643</v>
      </c>
      <c r="D568" s="201">
        <f ca="1">NORMINV(RAND(),Parametros!$F$8,(Parametros!$G$8-Parametros!$E$8)/3.29)</f>
        <v>1.1440208390581847</v>
      </c>
      <c r="E568" s="201">
        <f ca="1">NORMINV(RAND(),Parametros!$F$9,(Parametros!$G$9-Parametros!$E$9)/3.29)</f>
        <v>0.27970327497245373</v>
      </c>
      <c r="F568" s="201">
        <f ca="1">NORMINV(RAND(),Parametros!$F$10,(Parametros!$G$10-Parametros!$E$10)/3.29)</f>
        <v>1.126547098850825</v>
      </c>
      <c r="G568" s="201">
        <f ca="1">NORMINV(RAND(),Parametros!$F$11,(Parametros!$G$11-Parametros!$E$11)/3.29)</f>
        <v>0.99996298019948693</v>
      </c>
      <c r="H568" s="201">
        <v>1</v>
      </c>
      <c r="I568" s="201">
        <f ca="1">Resumen!$E$78*C568</f>
        <v>754.89609687392613</v>
      </c>
      <c r="J568" s="201">
        <f ca="1">Resumen!$E$79*D568</f>
        <v>0</v>
      </c>
      <c r="K568" s="201">
        <f ca="1">Resumen!$E$80*E568</f>
        <v>0</v>
      </c>
      <c r="L568" s="201">
        <f ca="1">Resumen!$E$81*F568</f>
        <v>0</v>
      </c>
      <c r="M568" s="201">
        <f ca="1">Resumen!$E$82*G568</f>
        <v>0</v>
      </c>
      <c r="N568" s="201">
        <f>Resumen!$E$83*H568</f>
        <v>1237</v>
      </c>
      <c r="O568" s="201">
        <f t="shared" ca="1" si="8"/>
        <v>1991.8960968739261</v>
      </c>
    </row>
    <row r="569" spans="1:15" s="119" customFormat="1" ht="13.8" customHeight="1">
      <c r="A569" s="162"/>
      <c r="B569" s="200">
        <v>555</v>
      </c>
      <c r="C569" s="201">
        <f ca="1">NORMINV(RAND(),Parametros!$F$7,(Parametros!$G$7-Parametros!$E$7)/3.29)</f>
        <v>2.2693227104275588</v>
      </c>
      <c r="D569" s="201">
        <f ca="1">NORMINV(RAND(),Parametros!$F$8,(Parametros!$G$8-Parametros!$E$8)/3.29)</f>
        <v>1.620135773434507</v>
      </c>
      <c r="E569" s="201">
        <f ca="1">NORMINV(RAND(),Parametros!$F$9,(Parametros!$G$9-Parametros!$E$9)/3.29)</f>
        <v>0.78988123588717774</v>
      </c>
      <c r="F569" s="201">
        <f ca="1">NORMINV(RAND(),Parametros!$F$10,(Parametros!$G$10-Parametros!$E$10)/3.29)</f>
        <v>0.97543447203808464</v>
      </c>
      <c r="G569" s="201">
        <f ca="1">NORMINV(RAND(),Parametros!$F$11,(Parametros!$G$11-Parametros!$E$11)/3.29)</f>
        <v>0.99517150666096144</v>
      </c>
      <c r="H569" s="201">
        <v>1</v>
      </c>
      <c r="I569" s="201">
        <f ca="1">Resumen!$E$78*C569</f>
        <v>596.83187284244798</v>
      </c>
      <c r="J569" s="201">
        <f ca="1">Resumen!$E$79*D569</f>
        <v>0</v>
      </c>
      <c r="K569" s="201">
        <f ca="1">Resumen!$E$80*E569</f>
        <v>0</v>
      </c>
      <c r="L569" s="201">
        <f ca="1">Resumen!$E$81*F569</f>
        <v>0</v>
      </c>
      <c r="M569" s="201">
        <f ca="1">Resumen!$E$82*G569</f>
        <v>0</v>
      </c>
      <c r="N569" s="201">
        <f>Resumen!$E$83*H569</f>
        <v>1237</v>
      </c>
      <c r="O569" s="201">
        <f t="shared" ca="1" si="8"/>
        <v>1833.8318728424479</v>
      </c>
    </row>
    <row r="570" spans="1:15" s="119" customFormat="1" ht="13.8" customHeight="1">
      <c r="A570" s="162"/>
      <c r="B570" s="200">
        <v>556</v>
      </c>
      <c r="C570" s="201">
        <f ca="1">NORMINV(RAND(),Parametros!$F$7,(Parametros!$G$7-Parametros!$E$7)/3.29)</f>
        <v>1.8447466006180364</v>
      </c>
      <c r="D570" s="201">
        <f ca="1">NORMINV(RAND(),Parametros!$F$8,(Parametros!$G$8-Parametros!$E$8)/3.29)</f>
        <v>2.0681002878741985</v>
      </c>
      <c r="E570" s="201">
        <f ca="1">NORMINV(RAND(),Parametros!$F$9,(Parametros!$G$9-Parametros!$E$9)/3.29)</f>
        <v>1.3827789619437789</v>
      </c>
      <c r="F570" s="201">
        <f ca="1">NORMINV(RAND(),Parametros!$F$10,(Parametros!$G$10-Parametros!$E$10)/3.29)</f>
        <v>1.2567461068629404</v>
      </c>
      <c r="G570" s="201">
        <f ca="1">NORMINV(RAND(),Parametros!$F$11,(Parametros!$G$11-Parametros!$E$11)/3.29)</f>
        <v>1.0222102323161475</v>
      </c>
      <c r="H570" s="201">
        <v>1</v>
      </c>
      <c r="I570" s="201">
        <f ca="1">Resumen!$E$78*C570</f>
        <v>485.16835596254356</v>
      </c>
      <c r="J570" s="201">
        <f ca="1">Resumen!$E$79*D570</f>
        <v>0</v>
      </c>
      <c r="K570" s="201">
        <f ca="1">Resumen!$E$80*E570</f>
        <v>0</v>
      </c>
      <c r="L570" s="201">
        <f ca="1">Resumen!$E$81*F570</f>
        <v>0</v>
      </c>
      <c r="M570" s="201">
        <f ca="1">Resumen!$E$82*G570</f>
        <v>0</v>
      </c>
      <c r="N570" s="201">
        <f>Resumen!$E$83*H570</f>
        <v>1237</v>
      </c>
      <c r="O570" s="201">
        <f t="shared" ca="1" si="8"/>
        <v>1722.1683559625435</v>
      </c>
    </row>
    <row r="571" spans="1:15" s="119" customFormat="1" ht="13.8" customHeight="1">
      <c r="A571" s="162"/>
      <c r="B571" s="200">
        <v>557</v>
      </c>
      <c r="C571" s="201">
        <f ca="1">NORMINV(RAND(),Parametros!$F$7,(Parametros!$G$7-Parametros!$E$7)/3.29)</f>
        <v>2.2481769018422724</v>
      </c>
      <c r="D571" s="201">
        <f ca="1">NORMINV(RAND(),Parametros!$F$8,(Parametros!$G$8-Parametros!$E$8)/3.29)</f>
        <v>1.4625096917951286</v>
      </c>
      <c r="E571" s="201">
        <f ca="1">NORMINV(RAND(),Parametros!$F$9,(Parametros!$G$9-Parametros!$E$9)/3.29)</f>
        <v>1.190262505002921</v>
      </c>
      <c r="F571" s="201">
        <f ca="1">NORMINV(RAND(),Parametros!$F$10,(Parametros!$G$10-Parametros!$E$10)/3.29)</f>
        <v>0.982791005277316</v>
      </c>
      <c r="G571" s="201">
        <f ca="1">NORMINV(RAND(),Parametros!$F$11,(Parametros!$G$11-Parametros!$E$11)/3.29)</f>
        <v>1.0013334841804431</v>
      </c>
      <c r="H571" s="201">
        <v>1</v>
      </c>
      <c r="I571" s="201">
        <f ca="1">Resumen!$E$78*C571</f>
        <v>591.27052518451762</v>
      </c>
      <c r="J571" s="201">
        <f ca="1">Resumen!$E$79*D571</f>
        <v>0</v>
      </c>
      <c r="K571" s="201">
        <f ca="1">Resumen!$E$80*E571</f>
        <v>0</v>
      </c>
      <c r="L571" s="201">
        <f ca="1">Resumen!$E$81*F571</f>
        <v>0</v>
      </c>
      <c r="M571" s="201">
        <f ca="1">Resumen!$E$82*G571</f>
        <v>0</v>
      </c>
      <c r="N571" s="201">
        <f>Resumen!$E$83*H571</f>
        <v>1237</v>
      </c>
      <c r="O571" s="201">
        <f t="shared" ca="1" si="8"/>
        <v>1828.2705251845177</v>
      </c>
    </row>
    <row r="572" spans="1:15" s="119" customFormat="1" ht="13.8" customHeight="1">
      <c r="A572" s="162"/>
      <c r="B572" s="200">
        <v>558</v>
      </c>
      <c r="C572" s="201">
        <f ca="1">NORMINV(RAND(),Parametros!$F$7,(Parametros!$G$7-Parametros!$E$7)/3.29)</f>
        <v>1.5072819099186452</v>
      </c>
      <c r="D572" s="201">
        <f ca="1">NORMINV(RAND(),Parametros!$F$8,(Parametros!$G$8-Parametros!$E$8)/3.29)</f>
        <v>1.3044638903981809</v>
      </c>
      <c r="E572" s="201">
        <f ca="1">NORMINV(RAND(),Parametros!$F$9,(Parametros!$G$9-Parametros!$E$9)/3.29)</f>
        <v>1.3904263107462889</v>
      </c>
      <c r="F572" s="201">
        <f ca="1">NORMINV(RAND(),Parametros!$F$10,(Parametros!$G$10-Parametros!$E$10)/3.29)</f>
        <v>0.91723168102461672</v>
      </c>
      <c r="G572" s="201">
        <f ca="1">NORMINV(RAND(),Parametros!$F$11,(Parametros!$G$11-Parametros!$E$11)/3.29)</f>
        <v>1.0346424423061262</v>
      </c>
      <c r="H572" s="201">
        <v>1</v>
      </c>
      <c r="I572" s="201">
        <f ca="1">Resumen!$E$78*C572</f>
        <v>396.41514230860366</v>
      </c>
      <c r="J572" s="201">
        <f ca="1">Resumen!$E$79*D572</f>
        <v>0</v>
      </c>
      <c r="K572" s="201">
        <f ca="1">Resumen!$E$80*E572</f>
        <v>0</v>
      </c>
      <c r="L572" s="201">
        <f ca="1">Resumen!$E$81*F572</f>
        <v>0</v>
      </c>
      <c r="M572" s="201">
        <f ca="1">Resumen!$E$82*G572</f>
        <v>0</v>
      </c>
      <c r="N572" s="201">
        <f>Resumen!$E$83*H572</f>
        <v>1237</v>
      </c>
      <c r="O572" s="201">
        <f t="shared" ca="1" si="8"/>
        <v>1633.4151423086037</v>
      </c>
    </row>
    <row r="573" spans="1:15" s="119" customFormat="1" ht="13.8" customHeight="1">
      <c r="A573" s="162"/>
      <c r="B573" s="200">
        <v>559</v>
      </c>
      <c r="C573" s="201">
        <f ca="1">NORMINV(RAND(),Parametros!$F$7,(Parametros!$G$7-Parametros!$E$7)/3.29)</f>
        <v>2.5821987520048495</v>
      </c>
      <c r="D573" s="201">
        <f ca="1">NORMINV(RAND(),Parametros!$F$8,(Parametros!$G$8-Parametros!$E$8)/3.29)</f>
        <v>0.90601220258003334</v>
      </c>
      <c r="E573" s="201">
        <f ca="1">NORMINV(RAND(),Parametros!$F$9,(Parametros!$G$9-Parametros!$E$9)/3.29)</f>
        <v>1.4302884615036193</v>
      </c>
      <c r="F573" s="201">
        <f ca="1">NORMINV(RAND(),Parametros!$F$10,(Parametros!$G$10-Parametros!$E$10)/3.29)</f>
        <v>0.96003086855981579</v>
      </c>
      <c r="G573" s="201">
        <f ca="1">NORMINV(RAND(),Parametros!$F$11,(Parametros!$G$11-Parametros!$E$11)/3.29)</f>
        <v>0.95177412255538574</v>
      </c>
      <c r="H573" s="201">
        <v>1</v>
      </c>
      <c r="I573" s="201">
        <f ca="1">Resumen!$E$78*C573</f>
        <v>679.11827177727537</v>
      </c>
      <c r="J573" s="201">
        <f ca="1">Resumen!$E$79*D573</f>
        <v>0</v>
      </c>
      <c r="K573" s="201">
        <f ca="1">Resumen!$E$80*E573</f>
        <v>0</v>
      </c>
      <c r="L573" s="201">
        <f ca="1">Resumen!$E$81*F573</f>
        <v>0</v>
      </c>
      <c r="M573" s="201">
        <f ca="1">Resumen!$E$82*G573</f>
        <v>0</v>
      </c>
      <c r="N573" s="201">
        <f>Resumen!$E$83*H573</f>
        <v>1237</v>
      </c>
      <c r="O573" s="201">
        <f t="shared" ca="1" si="8"/>
        <v>1916.1182717772754</v>
      </c>
    </row>
    <row r="574" spans="1:15" s="119" customFormat="1" ht="13.8" customHeight="1">
      <c r="A574" s="162"/>
      <c r="B574" s="200">
        <v>560</v>
      </c>
      <c r="C574" s="201">
        <f ca="1">NORMINV(RAND(),Parametros!$F$7,(Parametros!$G$7-Parametros!$E$7)/3.29)</f>
        <v>-1.1272406914256643</v>
      </c>
      <c r="D574" s="201">
        <f ca="1">NORMINV(RAND(),Parametros!$F$8,(Parametros!$G$8-Parametros!$E$8)/3.29)</f>
        <v>1.2912536203316756</v>
      </c>
      <c r="E574" s="201">
        <f ca="1">NORMINV(RAND(),Parametros!$F$9,(Parametros!$G$9-Parametros!$E$9)/3.29)</f>
        <v>1.387719512090017</v>
      </c>
      <c r="F574" s="201">
        <f ca="1">NORMINV(RAND(),Parametros!$F$10,(Parametros!$G$10-Parametros!$E$10)/3.29)</f>
        <v>1.1395238476606908</v>
      </c>
      <c r="G574" s="201">
        <f ca="1">NORMINV(RAND(),Parametros!$F$11,(Parametros!$G$11-Parametros!$E$11)/3.29)</f>
        <v>1.0006159840395861</v>
      </c>
      <c r="H574" s="201">
        <v>1</v>
      </c>
      <c r="I574" s="201">
        <f ca="1">Resumen!$E$78*C574</f>
        <v>-296.46430184494972</v>
      </c>
      <c r="J574" s="201">
        <f ca="1">Resumen!$E$79*D574</f>
        <v>0</v>
      </c>
      <c r="K574" s="201">
        <f ca="1">Resumen!$E$80*E574</f>
        <v>0</v>
      </c>
      <c r="L574" s="201">
        <f ca="1">Resumen!$E$81*F574</f>
        <v>0</v>
      </c>
      <c r="M574" s="201">
        <f ca="1">Resumen!$E$82*G574</f>
        <v>0</v>
      </c>
      <c r="N574" s="201">
        <f>Resumen!$E$83*H574</f>
        <v>1237</v>
      </c>
      <c r="O574" s="201">
        <f t="shared" ca="1" si="8"/>
        <v>940.53569815505034</v>
      </c>
    </row>
    <row r="575" spans="1:15" s="119" customFormat="1" ht="13.8" customHeight="1">
      <c r="A575" s="162"/>
      <c r="B575" s="200">
        <v>561</v>
      </c>
      <c r="C575" s="201">
        <f ca="1">NORMINV(RAND(),Parametros!$F$7,(Parametros!$G$7-Parametros!$E$7)/3.29)</f>
        <v>1.6176740894748112</v>
      </c>
      <c r="D575" s="201">
        <f ca="1">NORMINV(RAND(),Parametros!$F$8,(Parametros!$G$8-Parametros!$E$8)/3.29)</f>
        <v>0.77593856272679362</v>
      </c>
      <c r="E575" s="201">
        <f ca="1">NORMINV(RAND(),Parametros!$F$9,(Parametros!$G$9-Parametros!$E$9)/3.29)</f>
        <v>1.1710279448969534</v>
      </c>
      <c r="F575" s="201">
        <f ca="1">NORMINV(RAND(),Parametros!$F$10,(Parametros!$G$10-Parametros!$E$10)/3.29)</f>
        <v>0.60457009561892805</v>
      </c>
      <c r="G575" s="201">
        <f ca="1">NORMINV(RAND(),Parametros!$F$11,(Parametros!$G$11-Parametros!$E$11)/3.29)</f>
        <v>1.0349376553855225</v>
      </c>
      <c r="H575" s="201">
        <v>1</v>
      </c>
      <c r="I575" s="201">
        <f ca="1">Resumen!$E$78*C575</f>
        <v>425.44828553187534</v>
      </c>
      <c r="J575" s="201">
        <f ca="1">Resumen!$E$79*D575</f>
        <v>0</v>
      </c>
      <c r="K575" s="201">
        <f ca="1">Resumen!$E$80*E575</f>
        <v>0</v>
      </c>
      <c r="L575" s="201">
        <f ca="1">Resumen!$E$81*F575</f>
        <v>0</v>
      </c>
      <c r="M575" s="201">
        <f ca="1">Resumen!$E$82*G575</f>
        <v>0</v>
      </c>
      <c r="N575" s="201">
        <f>Resumen!$E$83*H575</f>
        <v>1237</v>
      </c>
      <c r="O575" s="201">
        <f t="shared" ca="1" si="8"/>
        <v>1662.4482855318754</v>
      </c>
    </row>
    <row r="576" spans="1:15" s="119" customFormat="1" ht="13.8" customHeight="1">
      <c r="A576" s="162"/>
      <c r="B576" s="200">
        <v>562</v>
      </c>
      <c r="C576" s="201">
        <f ca="1">NORMINV(RAND(),Parametros!$F$7,(Parametros!$G$7-Parametros!$E$7)/3.29)</f>
        <v>1.4990901827244305</v>
      </c>
      <c r="D576" s="201">
        <f ca="1">NORMINV(RAND(),Parametros!$F$8,(Parametros!$G$8-Parametros!$E$8)/3.29)</f>
        <v>1.6238283591103846</v>
      </c>
      <c r="E576" s="201">
        <f ca="1">NORMINV(RAND(),Parametros!$F$9,(Parametros!$G$9-Parametros!$E$9)/3.29)</f>
        <v>1.3424879631896063</v>
      </c>
      <c r="F576" s="201">
        <f ca="1">NORMINV(RAND(),Parametros!$F$10,(Parametros!$G$10-Parametros!$E$10)/3.29)</f>
        <v>0.93854345309367704</v>
      </c>
      <c r="G576" s="201">
        <f ca="1">NORMINV(RAND(),Parametros!$F$11,(Parametros!$G$11-Parametros!$E$11)/3.29)</f>
        <v>0.99801639014184562</v>
      </c>
      <c r="H576" s="201">
        <v>1</v>
      </c>
      <c r="I576" s="201">
        <f ca="1">Resumen!$E$78*C576</f>
        <v>394.26071805652521</v>
      </c>
      <c r="J576" s="201">
        <f ca="1">Resumen!$E$79*D576</f>
        <v>0</v>
      </c>
      <c r="K576" s="201">
        <f ca="1">Resumen!$E$80*E576</f>
        <v>0</v>
      </c>
      <c r="L576" s="201">
        <f ca="1">Resumen!$E$81*F576</f>
        <v>0</v>
      </c>
      <c r="M576" s="201">
        <f ca="1">Resumen!$E$82*G576</f>
        <v>0</v>
      </c>
      <c r="N576" s="201">
        <f>Resumen!$E$83*H576</f>
        <v>1237</v>
      </c>
      <c r="O576" s="201">
        <f t="shared" ca="1" si="8"/>
        <v>1631.2607180565251</v>
      </c>
    </row>
    <row r="577" spans="1:15" s="119" customFormat="1" ht="13.8" customHeight="1">
      <c r="A577" s="162"/>
      <c r="B577" s="200">
        <v>563</v>
      </c>
      <c r="C577" s="201">
        <f ca="1">NORMINV(RAND(),Parametros!$F$7,(Parametros!$G$7-Parametros!$E$7)/3.29)</f>
        <v>1.6335587543942058</v>
      </c>
      <c r="D577" s="201">
        <f ca="1">NORMINV(RAND(),Parametros!$F$8,(Parametros!$G$8-Parametros!$E$8)/3.29)</f>
        <v>0.72947051906648108</v>
      </c>
      <c r="E577" s="201">
        <f ca="1">NORMINV(RAND(),Parametros!$F$9,(Parametros!$G$9-Parametros!$E$9)/3.29)</f>
        <v>0.98179867553721467</v>
      </c>
      <c r="F577" s="201">
        <f ca="1">NORMINV(RAND(),Parametros!$F$10,(Parametros!$G$10-Parametros!$E$10)/3.29)</f>
        <v>1.1637471479290187</v>
      </c>
      <c r="G577" s="201">
        <f ca="1">NORMINV(RAND(),Parametros!$F$11,(Parametros!$G$11-Parametros!$E$11)/3.29)</f>
        <v>0.97204583149493762</v>
      </c>
      <c r="H577" s="201">
        <v>1</v>
      </c>
      <c r="I577" s="201">
        <f ca="1">Resumen!$E$78*C577</f>
        <v>429.62595240567612</v>
      </c>
      <c r="J577" s="201">
        <f ca="1">Resumen!$E$79*D577</f>
        <v>0</v>
      </c>
      <c r="K577" s="201">
        <f ca="1">Resumen!$E$80*E577</f>
        <v>0</v>
      </c>
      <c r="L577" s="201">
        <f ca="1">Resumen!$E$81*F577</f>
        <v>0</v>
      </c>
      <c r="M577" s="201">
        <f ca="1">Resumen!$E$82*G577</f>
        <v>0</v>
      </c>
      <c r="N577" s="201">
        <f>Resumen!$E$83*H577</f>
        <v>1237</v>
      </c>
      <c r="O577" s="201">
        <f t="shared" ca="1" si="8"/>
        <v>1666.6259524056761</v>
      </c>
    </row>
    <row r="578" spans="1:15" s="119" customFormat="1" ht="13.8" customHeight="1">
      <c r="A578" s="162"/>
      <c r="B578" s="200">
        <v>564</v>
      </c>
      <c r="C578" s="201">
        <f ca="1">NORMINV(RAND(),Parametros!$F$7,(Parametros!$G$7-Parametros!$E$7)/3.29)</f>
        <v>1.2381582005686695</v>
      </c>
      <c r="D578" s="201">
        <f ca="1">NORMINV(RAND(),Parametros!$F$8,(Parametros!$G$8-Parametros!$E$8)/3.29)</f>
        <v>1.0426453964229105</v>
      </c>
      <c r="E578" s="201">
        <f ca="1">NORMINV(RAND(),Parametros!$F$9,(Parametros!$G$9-Parametros!$E$9)/3.29)</f>
        <v>1.0814382645755123</v>
      </c>
      <c r="F578" s="201">
        <f ca="1">NORMINV(RAND(),Parametros!$F$10,(Parametros!$G$10-Parametros!$E$10)/3.29)</f>
        <v>1.2301654745941573</v>
      </c>
      <c r="G578" s="201">
        <f ca="1">NORMINV(RAND(),Parametros!$F$11,(Parametros!$G$11-Parametros!$E$11)/3.29)</f>
        <v>1.0043712537857534</v>
      </c>
      <c r="H578" s="201">
        <v>1</v>
      </c>
      <c r="I578" s="201">
        <f ca="1">Resumen!$E$78*C578</f>
        <v>325.63560674956011</v>
      </c>
      <c r="J578" s="201">
        <f ca="1">Resumen!$E$79*D578</f>
        <v>0</v>
      </c>
      <c r="K578" s="201">
        <f ca="1">Resumen!$E$80*E578</f>
        <v>0</v>
      </c>
      <c r="L578" s="201">
        <f ca="1">Resumen!$E$81*F578</f>
        <v>0</v>
      </c>
      <c r="M578" s="201">
        <f ca="1">Resumen!$E$82*G578</f>
        <v>0</v>
      </c>
      <c r="N578" s="201">
        <f>Resumen!$E$83*H578</f>
        <v>1237</v>
      </c>
      <c r="O578" s="201">
        <f t="shared" ca="1" si="8"/>
        <v>1562.6356067495601</v>
      </c>
    </row>
    <row r="579" spans="1:15" s="119" customFormat="1" ht="13.8" customHeight="1">
      <c r="A579" s="162"/>
      <c r="B579" s="200">
        <v>565</v>
      </c>
      <c r="C579" s="201">
        <f ca="1">NORMINV(RAND(),Parametros!$F$7,(Parametros!$G$7-Parametros!$E$7)/3.29)</f>
        <v>0.48750353436107963</v>
      </c>
      <c r="D579" s="201">
        <f ca="1">NORMINV(RAND(),Parametros!$F$8,(Parametros!$G$8-Parametros!$E$8)/3.29)</f>
        <v>0.50415475570805868</v>
      </c>
      <c r="E579" s="201">
        <f ca="1">NORMINV(RAND(),Parametros!$F$9,(Parametros!$G$9-Parametros!$E$9)/3.29)</f>
        <v>0.83694577228904099</v>
      </c>
      <c r="F579" s="201">
        <f ca="1">NORMINV(RAND(),Parametros!$F$10,(Parametros!$G$10-Parametros!$E$10)/3.29)</f>
        <v>1.1713066016015896</v>
      </c>
      <c r="G579" s="201">
        <f ca="1">NORMINV(RAND(),Parametros!$F$11,(Parametros!$G$11-Parametros!$E$11)/3.29)</f>
        <v>0.99832392957192362</v>
      </c>
      <c r="H579" s="201">
        <v>1</v>
      </c>
      <c r="I579" s="201">
        <f ca="1">Resumen!$E$78*C579</f>
        <v>128.21342953696393</v>
      </c>
      <c r="J579" s="201">
        <f ca="1">Resumen!$E$79*D579</f>
        <v>0</v>
      </c>
      <c r="K579" s="201">
        <f ca="1">Resumen!$E$80*E579</f>
        <v>0</v>
      </c>
      <c r="L579" s="201">
        <f ca="1">Resumen!$E$81*F579</f>
        <v>0</v>
      </c>
      <c r="M579" s="201">
        <f ca="1">Resumen!$E$82*G579</f>
        <v>0</v>
      </c>
      <c r="N579" s="201">
        <f>Resumen!$E$83*H579</f>
        <v>1237</v>
      </c>
      <c r="O579" s="201">
        <f t="shared" ca="1" si="8"/>
        <v>1365.213429536964</v>
      </c>
    </row>
    <row r="580" spans="1:15" s="119" customFormat="1" ht="13.8" customHeight="1">
      <c r="A580" s="162"/>
      <c r="B580" s="200">
        <v>566</v>
      </c>
      <c r="C580" s="201">
        <f ca="1">NORMINV(RAND(),Parametros!$F$7,(Parametros!$G$7-Parametros!$E$7)/3.29)</f>
        <v>0.10382507814683795</v>
      </c>
      <c r="D580" s="201">
        <f ca="1">NORMINV(RAND(),Parametros!$F$8,(Parametros!$G$8-Parametros!$E$8)/3.29)</f>
        <v>0.86510236556653797</v>
      </c>
      <c r="E580" s="201">
        <f ca="1">NORMINV(RAND(),Parametros!$F$9,(Parametros!$G$9-Parametros!$E$9)/3.29)</f>
        <v>1.1947353304043344</v>
      </c>
      <c r="F580" s="201">
        <f ca="1">NORMINV(RAND(),Parametros!$F$10,(Parametros!$G$10-Parametros!$E$10)/3.29)</f>
        <v>0.94004966088572572</v>
      </c>
      <c r="G580" s="201">
        <f ca="1">NORMINV(RAND(),Parametros!$F$11,(Parametros!$G$11-Parametros!$E$11)/3.29)</f>
        <v>0.96486947500133247</v>
      </c>
      <c r="H580" s="201">
        <v>1</v>
      </c>
      <c r="I580" s="201">
        <f ca="1">Resumen!$E$78*C580</f>
        <v>27.305995552618381</v>
      </c>
      <c r="J580" s="201">
        <f ca="1">Resumen!$E$79*D580</f>
        <v>0</v>
      </c>
      <c r="K580" s="201">
        <f ca="1">Resumen!$E$80*E580</f>
        <v>0</v>
      </c>
      <c r="L580" s="201">
        <f ca="1">Resumen!$E$81*F580</f>
        <v>0</v>
      </c>
      <c r="M580" s="201">
        <f ca="1">Resumen!$E$82*G580</f>
        <v>0</v>
      </c>
      <c r="N580" s="201">
        <f>Resumen!$E$83*H580</f>
        <v>1237</v>
      </c>
      <c r="O580" s="201">
        <f t="shared" ca="1" si="8"/>
        <v>1264.3059955526185</v>
      </c>
    </row>
    <row r="581" spans="1:15" s="119" customFormat="1" ht="13.8" customHeight="1">
      <c r="A581" s="162"/>
      <c r="B581" s="200">
        <v>567</v>
      </c>
      <c r="C581" s="201">
        <f ca="1">NORMINV(RAND(),Parametros!$F$7,(Parametros!$G$7-Parametros!$E$7)/3.29)</f>
        <v>4.0652553774915567</v>
      </c>
      <c r="D581" s="201">
        <f ca="1">NORMINV(RAND(),Parametros!$F$8,(Parametros!$G$8-Parametros!$E$8)/3.29)</f>
        <v>1.3157702561459121</v>
      </c>
      <c r="E581" s="201">
        <f ca="1">NORMINV(RAND(),Parametros!$F$9,(Parametros!$G$9-Parametros!$E$9)/3.29)</f>
        <v>1.1840756826677608</v>
      </c>
      <c r="F581" s="201">
        <f ca="1">NORMINV(RAND(),Parametros!$F$10,(Parametros!$G$10-Parametros!$E$10)/3.29)</f>
        <v>1.0458311525250648</v>
      </c>
      <c r="G581" s="201">
        <f ca="1">NORMINV(RAND(),Parametros!$F$11,(Parametros!$G$11-Parametros!$E$11)/3.29)</f>
        <v>1.0098854910531705</v>
      </c>
      <c r="H581" s="201">
        <v>1</v>
      </c>
      <c r="I581" s="201">
        <f ca="1">Resumen!$E$78*C581</f>
        <v>1069.1621642802795</v>
      </c>
      <c r="J581" s="201">
        <f ca="1">Resumen!$E$79*D581</f>
        <v>0</v>
      </c>
      <c r="K581" s="201">
        <f ca="1">Resumen!$E$80*E581</f>
        <v>0</v>
      </c>
      <c r="L581" s="201">
        <f ca="1">Resumen!$E$81*F581</f>
        <v>0</v>
      </c>
      <c r="M581" s="201">
        <f ca="1">Resumen!$E$82*G581</f>
        <v>0</v>
      </c>
      <c r="N581" s="201">
        <f>Resumen!$E$83*H581</f>
        <v>1237</v>
      </c>
      <c r="O581" s="201">
        <f t="shared" ca="1" si="8"/>
        <v>2306.1621642802793</v>
      </c>
    </row>
    <row r="582" spans="1:15" s="119" customFormat="1" ht="13.8" customHeight="1">
      <c r="A582" s="162"/>
      <c r="B582" s="200">
        <v>568</v>
      </c>
      <c r="C582" s="201">
        <f ca="1">NORMINV(RAND(),Parametros!$F$7,(Parametros!$G$7-Parametros!$E$7)/3.29)</f>
        <v>2.8189200013064735</v>
      </c>
      <c r="D582" s="201">
        <f ca="1">NORMINV(RAND(),Parametros!$F$8,(Parametros!$G$8-Parametros!$E$8)/3.29)</f>
        <v>0.88501488850929277</v>
      </c>
      <c r="E582" s="201">
        <f ca="1">NORMINV(RAND(),Parametros!$F$9,(Parametros!$G$9-Parametros!$E$9)/3.29)</f>
        <v>0.72934605932734065</v>
      </c>
      <c r="F582" s="201">
        <f ca="1">NORMINV(RAND(),Parametros!$F$10,(Parametros!$G$10-Parametros!$E$10)/3.29)</f>
        <v>1.039959365981163</v>
      </c>
      <c r="G582" s="201">
        <f ca="1">NORMINV(RAND(),Parametros!$F$11,(Parametros!$G$11-Parametros!$E$11)/3.29)</f>
        <v>0.99908756435348611</v>
      </c>
      <c r="H582" s="201">
        <v>1</v>
      </c>
      <c r="I582" s="201">
        <f ca="1">Resumen!$E$78*C582</f>
        <v>741.37596034360251</v>
      </c>
      <c r="J582" s="201">
        <f ca="1">Resumen!$E$79*D582</f>
        <v>0</v>
      </c>
      <c r="K582" s="201">
        <f ca="1">Resumen!$E$80*E582</f>
        <v>0</v>
      </c>
      <c r="L582" s="201">
        <f ca="1">Resumen!$E$81*F582</f>
        <v>0</v>
      </c>
      <c r="M582" s="201">
        <f ca="1">Resumen!$E$82*G582</f>
        <v>0</v>
      </c>
      <c r="N582" s="201">
        <f>Resumen!$E$83*H582</f>
        <v>1237</v>
      </c>
      <c r="O582" s="201">
        <f t="shared" ca="1" si="8"/>
        <v>1978.3759603436024</v>
      </c>
    </row>
    <row r="583" spans="1:15" s="119" customFormat="1" ht="13.8" customHeight="1">
      <c r="A583" s="162"/>
      <c r="B583" s="200">
        <v>569</v>
      </c>
      <c r="C583" s="201">
        <f ca="1">NORMINV(RAND(),Parametros!$F$7,(Parametros!$G$7-Parametros!$E$7)/3.29)</f>
        <v>2.9287666452840435</v>
      </c>
      <c r="D583" s="201">
        <f ca="1">NORMINV(RAND(),Parametros!$F$8,(Parametros!$G$8-Parametros!$E$8)/3.29)</f>
        <v>1.8892903445871443</v>
      </c>
      <c r="E583" s="201">
        <f ca="1">NORMINV(RAND(),Parametros!$F$9,(Parametros!$G$9-Parametros!$E$9)/3.29)</f>
        <v>1.1465874629511881</v>
      </c>
      <c r="F583" s="201">
        <f ca="1">NORMINV(RAND(),Parametros!$F$10,(Parametros!$G$10-Parametros!$E$10)/3.29)</f>
        <v>1.1174464693718265</v>
      </c>
      <c r="G583" s="201">
        <f ca="1">NORMINV(RAND(),Parametros!$F$11,(Parametros!$G$11-Parametros!$E$11)/3.29)</f>
        <v>0.96610708681881197</v>
      </c>
      <c r="H583" s="201">
        <v>1</v>
      </c>
      <c r="I583" s="201">
        <f ca="1">Resumen!$E$78*C583</f>
        <v>770.26562770970349</v>
      </c>
      <c r="J583" s="201">
        <f ca="1">Resumen!$E$79*D583</f>
        <v>0</v>
      </c>
      <c r="K583" s="201">
        <f ca="1">Resumen!$E$80*E583</f>
        <v>0</v>
      </c>
      <c r="L583" s="201">
        <f ca="1">Resumen!$E$81*F583</f>
        <v>0</v>
      </c>
      <c r="M583" s="201">
        <f ca="1">Resumen!$E$82*G583</f>
        <v>0</v>
      </c>
      <c r="N583" s="201">
        <f>Resumen!$E$83*H583</f>
        <v>1237</v>
      </c>
      <c r="O583" s="201">
        <f t="shared" ca="1" si="8"/>
        <v>2007.2656277097035</v>
      </c>
    </row>
    <row r="584" spans="1:15" s="119" customFormat="1" ht="13.8" customHeight="1">
      <c r="A584" s="162"/>
      <c r="B584" s="200">
        <v>570</v>
      </c>
      <c r="C584" s="201">
        <f ca="1">NORMINV(RAND(),Parametros!$F$7,(Parametros!$G$7-Parametros!$E$7)/3.29)</f>
        <v>1.2454191811684914</v>
      </c>
      <c r="D584" s="201">
        <f ca="1">NORMINV(RAND(),Parametros!$F$8,(Parametros!$G$8-Parametros!$E$8)/3.29)</f>
        <v>0.64985222479544447</v>
      </c>
      <c r="E584" s="201">
        <f ca="1">NORMINV(RAND(),Parametros!$F$9,(Parametros!$G$9-Parametros!$E$9)/3.29)</f>
        <v>1.7322900029911681</v>
      </c>
      <c r="F584" s="201">
        <f ca="1">NORMINV(RAND(),Parametros!$F$10,(Parametros!$G$10-Parametros!$E$10)/3.29)</f>
        <v>1.1663498830936214</v>
      </c>
      <c r="G584" s="201">
        <f ca="1">NORMINV(RAND(),Parametros!$F$11,(Parametros!$G$11-Parametros!$E$11)/3.29)</f>
        <v>0.98581288368332198</v>
      </c>
      <c r="H584" s="201">
        <v>1</v>
      </c>
      <c r="I584" s="201">
        <f ca="1">Resumen!$E$78*C584</f>
        <v>327.54524464731321</v>
      </c>
      <c r="J584" s="201">
        <f ca="1">Resumen!$E$79*D584</f>
        <v>0</v>
      </c>
      <c r="K584" s="201">
        <f ca="1">Resumen!$E$80*E584</f>
        <v>0</v>
      </c>
      <c r="L584" s="201">
        <f ca="1">Resumen!$E$81*F584</f>
        <v>0</v>
      </c>
      <c r="M584" s="201">
        <f ca="1">Resumen!$E$82*G584</f>
        <v>0</v>
      </c>
      <c r="N584" s="201">
        <f>Resumen!$E$83*H584</f>
        <v>1237</v>
      </c>
      <c r="O584" s="201">
        <f t="shared" ca="1" si="8"/>
        <v>1564.5452446473132</v>
      </c>
    </row>
    <row r="585" spans="1:15" s="119" customFormat="1" ht="13.8" customHeight="1">
      <c r="A585" s="162"/>
      <c r="B585" s="200">
        <v>571</v>
      </c>
      <c r="C585" s="201">
        <f ca="1">NORMINV(RAND(),Parametros!$F$7,(Parametros!$G$7-Parametros!$E$7)/3.29)</f>
        <v>0.37308913164184632</v>
      </c>
      <c r="D585" s="201">
        <f ca="1">NORMINV(RAND(),Parametros!$F$8,(Parametros!$G$8-Parametros!$E$8)/3.29)</f>
        <v>1.0466283847170137</v>
      </c>
      <c r="E585" s="201">
        <f ca="1">NORMINV(RAND(),Parametros!$F$9,(Parametros!$G$9-Parametros!$E$9)/3.29)</f>
        <v>1.1906089402866229</v>
      </c>
      <c r="F585" s="201">
        <f ca="1">NORMINV(RAND(),Parametros!$F$10,(Parametros!$G$10-Parametros!$E$10)/3.29)</f>
        <v>1.0756391190158929</v>
      </c>
      <c r="G585" s="201">
        <f ca="1">NORMINV(RAND(),Parametros!$F$11,(Parametros!$G$11-Parametros!$E$11)/3.29)</f>
        <v>1.0083484497087662</v>
      </c>
      <c r="H585" s="201">
        <v>1</v>
      </c>
      <c r="I585" s="201">
        <f ca="1">Resumen!$E$78*C585</f>
        <v>98.122441621805578</v>
      </c>
      <c r="J585" s="201">
        <f ca="1">Resumen!$E$79*D585</f>
        <v>0</v>
      </c>
      <c r="K585" s="201">
        <f ca="1">Resumen!$E$80*E585</f>
        <v>0</v>
      </c>
      <c r="L585" s="201">
        <f ca="1">Resumen!$E$81*F585</f>
        <v>0</v>
      </c>
      <c r="M585" s="201">
        <f ca="1">Resumen!$E$82*G585</f>
        <v>0</v>
      </c>
      <c r="N585" s="201">
        <f>Resumen!$E$83*H585</f>
        <v>1237</v>
      </c>
      <c r="O585" s="201">
        <f t="shared" ca="1" si="8"/>
        <v>1335.1224416218056</v>
      </c>
    </row>
    <row r="586" spans="1:15" s="119" customFormat="1" ht="13.8" customHeight="1">
      <c r="A586" s="162"/>
      <c r="B586" s="200">
        <v>572</v>
      </c>
      <c r="C586" s="201">
        <f ca="1">NORMINV(RAND(),Parametros!$F$7,(Parametros!$G$7-Parametros!$E$7)/3.29)</f>
        <v>0.68302583959560703</v>
      </c>
      <c r="D586" s="201">
        <f ca="1">NORMINV(RAND(),Parametros!$F$8,(Parametros!$G$8-Parametros!$E$8)/3.29)</f>
        <v>0.73448165030183366</v>
      </c>
      <c r="E586" s="201">
        <f ca="1">NORMINV(RAND(),Parametros!$F$9,(Parametros!$G$9-Parametros!$E$9)/3.29)</f>
        <v>1.0383790714981858</v>
      </c>
      <c r="F586" s="201">
        <f ca="1">NORMINV(RAND(),Parametros!$F$10,(Parametros!$G$10-Parametros!$E$10)/3.29)</f>
        <v>0.84319040996027672</v>
      </c>
      <c r="G586" s="201">
        <f ca="1">NORMINV(RAND(),Parametros!$F$11,(Parametros!$G$11-Parametros!$E$11)/3.29)</f>
        <v>1.0278005874202578</v>
      </c>
      <c r="H586" s="201">
        <v>1</v>
      </c>
      <c r="I586" s="201">
        <f ca="1">Resumen!$E$78*C586</f>
        <v>179.63579581364465</v>
      </c>
      <c r="J586" s="201">
        <f ca="1">Resumen!$E$79*D586</f>
        <v>0</v>
      </c>
      <c r="K586" s="201">
        <f ca="1">Resumen!$E$80*E586</f>
        <v>0</v>
      </c>
      <c r="L586" s="201">
        <f ca="1">Resumen!$E$81*F586</f>
        <v>0</v>
      </c>
      <c r="M586" s="201">
        <f ca="1">Resumen!$E$82*G586</f>
        <v>0</v>
      </c>
      <c r="N586" s="201">
        <f>Resumen!$E$83*H586</f>
        <v>1237</v>
      </c>
      <c r="O586" s="201">
        <f t="shared" ca="1" si="8"/>
        <v>1416.6357958136446</v>
      </c>
    </row>
    <row r="587" spans="1:15" s="119" customFormat="1" ht="13.8" customHeight="1">
      <c r="A587" s="162"/>
      <c r="B587" s="200">
        <v>573</v>
      </c>
      <c r="C587" s="201">
        <f ca="1">NORMINV(RAND(),Parametros!$F$7,(Parametros!$G$7-Parametros!$E$7)/3.29)</f>
        <v>1.5849317145259316</v>
      </c>
      <c r="D587" s="201">
        <f ca="1">NORMINV(RAND(),Parametros!$F$8,(Parametros!$G$8-Parametros!$E$8)/3.29)</f>
        <v>0.77927124005109794</v>
      </c>
      <c r="E587" s="201">
        <f ca="1">NORMINV(RAND(),Parametros!$F$9,(Parametros!$G$9-Parametros!$E$9)/3.29)</f>
        <v>1.4997099288372795</v>
      </c>
      <c r="F587" s="201">
        <f ca="1">NORMINV(RAND(),Parametros!$F$10,(Parametros!$G$10-Parametros!$E$10)/3.29)</f>
        <v>0.88146412984897693</v>
      </c>
      <c r="G587" s="201">
        <f ca="1">NORMINV(RAND(),Parametros!$F$11,(Parametros!$G$11-Parametros!$E$11)/3.29)</f>
        <v>0.96542816347581206</v>
      </c>
      <c r="H587" s="201">
        <v>1</v>
      </c>
      <c r="I587" s="201">
        <f ca="1">Resumen!$E$78*C587</f>
        <v>416.83704092032002</v>
      </c>
      <c r="J587" s="201">
        <f ca="1">Resumen!$E$79*D587</f>
        <v>0</v>
      </c>
      <c r="K587" s="201">
        <f ca="1">Resumen!$E$80*E587</f>
        <v>0</v>
      </c>
      <c r="L587" s="201">
        <f ca="1">Resumen!$E$81*F587</f>
        <v>0</v>
      </c>
      <c r="M587" s="201">
        <f ca="1">Resumen!$E$82*G587</f>
        <v>0</v>
      </c>
      <c r="N587" s="201">
        <f>Resumen!$E$83*H587</f>
        <v>1237</v>
      </c>
      <c r="O587" s="201">
        <f t="shared" ca="1" si="8"/>
        <v>1653.8370409203201</v>
      </c>
    </row>
    <row r="588" spans="1:15" s="119" customFormat="1" ht="13.8" customHeight="1">
      <c r="A588" s="162"/>
      <c r="B588" s="200">
        <v>574</v>
      </c>
      <c r="C588" s="201">
        <f ca="1">NORMINV(RAND(),Parametros!$F$7,(Parametros!$G$7-Parametros!$E$7)/3.29)</f>
        <v>1.6481178705313335</v>
      </c>
      <c r="D588" s="201">
        <f ca="1">NORMINV(RAND(),Parametros!$F$8,(Parametros!$G$8-Parametros!$E$8)/3.29)</f>
        <v>0.99798482159604673</v>
      </c>
      <c r="E588" s="201">
        <f ca="1">NORMINV(RAND(),Parametros!$F$9,(Parametros!$G$9-Parametros!$E$9)/3.29)</f>
        <v>1.2645061445495653</v>
      </c>
      <c r="F588" s="201">
        <f ca="1">NORMINV(RAND(),Parametros!$F$10,(Parametros!$G$10-Parametros!$E$10)/3.29)</f>
        <v>1.0243408512287757</v>
      </c>
      <c r="G588" s="201">
        <f ca="1">NORMINV(RAND(),Parametros!$F$11,(Parametros!$G$11-Parametros!$E$11)/3.29)</f>
        <v>1.0133221845874336</v>
      </c>
      <c r="H588" s="201">
        <v>1</v>
      </c>
      <c r="I588" s="201">
        <f ca="1">Resumen!$E$78*C588</f>
        <v>433.45499994974074</v>
      </c>
      <c r="J588" s="201">
        <f ca="1">Resumen!$E$79*D588</f>
        <v>0</v>
      </c>
      <c r="K588" s="201">
        <f ca="1">Resumen!$E$80*E588</f>
        <v>0</v>
      </c>
      <c r="L588" s="201">
        <f ca="1">Resumen!$E$81*F588</f>
        <v>0</v>
      </c>
      <c r="M588" s="201">
        <f ca="1">Resumen!$E$82*G588</f>
        <v>0</v>
      </c>
      <c r="N588" s="201">
        <f>Resumen!$E$83*H588</f>
        <v>1237</v>
      </c>
      <c r="O588" s="201">
        <f t="shared" ca="1" si="8"/>
        <v>1670.4549999497408</v>
      </c>
    </row>
    <row r="589" spans="1:15" s="119" customFormat="1" ht="13.8" customHeight="1">
      <c r="A589" s="162"/>
      <c r="B589" s="200">
        <v>575</v>
      </c>
      <c r="C589" s="201">
        <f ca="1">NORMINV(RAND(),Parametros!$F$7,(Parametros!$G$7-Parametros!$E$7)/3.29)</f>
        <v>2.2633987608989887</v>
      </c>
      <c r="D589" s="201">
        <f ca="1">NORMINV(RAND(),Parametros!$F$8,(Parametros!$G$8-Parametros!$E$8)/3.29)</f>
        <v>1.2188107319831116</v>
      </c>
      <c r="E589" s="201">
        <f ca="1">NORMINV(RAND(),Parametros!$F$9,(Parametros!$G$9-Parametros!$E$9)/3.29)</f>
        <v>1.3817472977670762</v>
      </c>
      <c r="F589" s="201">
        <f ca="1">NORMINV(RAND(),Parametros!$F$10,(Parametros!$G$10-Parametros!$E$10)/3.29)</f>
        <v>1.0978716533626898</v>
      </c>
      <c r="G589" s="201">
        <f ca="1">NORMINV(RAND(),Parametros!$F$11,(Parametros!$G$11-Parametros!$E$11)/3.29)</f>
        <v>1.0200109640981223</v>
      </c>
      <c r="H589" s="201">
        <v>1</v>
      </c>
      <c r="I589" s="201">
        <f ca="1">Resumen!$E$78*C589</f>
        <v>595.27387411643406</v>
      </c>
      <c r="J589" s="201">
        <f ca="1">Resumen!$E$79*D589</f>
        <v>0</v>
      </c>
      <c r="K589" s="201">
        <f ca="1">Resumen!$E$80*E589</f>
        <v>0</v>
      </c>
      <c r="L589" s="201">
        <f ca="1">Resumen!$E$81*F589</f>
        <v>0</v>
      </c>
      <c r="M589" s="201">
        <f ca="1">Resumen!$E$82*G589</f>
        <v>0</v>
      </c>
      <c r="N589" s="201">
        <f>Resumen!$E$83*H589</f>
        <v>1237</v>
      </c>
      <c r="O589" s="201">
        <f t="shared" ca="1" si="8"/>
        <v>1832.2738741164339</v>
      </c>
    </row>
    <row r="590" spans="1:15" s="119" customFormat="1" ht="13.8" customHeight="1">
      <c r="A590" s="162"/>
      <c r="B590" s="200">
        <v>576</v>
      </c>
      <c r="C590" s="201">
        <f ca="1">NORMINV(RAND(),Parametros!$F$7,(Parametros!$G$7-Parametros!$E$7)/3.29)</f>
        <v>-0.90375362116966018</v>
      </c>
      <c r="D590" s="201">
        <f ca="1">NORMINV(RAND(),Parametros!$F$8,(Parametros!$G$8-Parametros!$E$8)/3.29)</f>
        <v>0.67623495789503785</v>
      </c>
      <c r="E590" s="201">
        <f ca="1">NORMINV(RAND(),Parametros!$F$9,(Parametros!$G$9-Parametros!$E$9)/3.29)</f>
        <v>1.0758931240309568</v>
      </c>
      <c r="F590" s="201">
        <f ca="1">NORMINV(RAND(),Parametros!$F$10,(Parametros!$G$10-Parametros!$E$10)/3.29)</f>
        <v>1.1208191197378807</v>
      </c>
      <c r="G590" s="201">
        <f ca="1">NORMINV(RAND(),Parametros!$F$11,(Parametros!$G$11-Parametros!$E$11)/3.29)</f>
        <v>1.0040314314980339</v>
      </c>
      <c r="H590" s="201">
        <v>1</v>
      </c>
      <c r="I590" s="201">
        <f ca="1">Resumen!$E$78*C590</f>
        <v>-237.68720236762061</v>
      </c>
      <c r="J590" s="201">
        <f ca="1">Resumen!$E$79*D590</f>
        <v>0</v>
      </c>
      <c r="K590" s="201">
        <f ca="1">Resumen!$E$80*E590</f>
        <v>0</v>
      </c>
      <c r="L590" s="201">
        <f ca="1">Resumen!$E$81*F590</f>
        <v>0</v>
      </c>
      <c r="M590" s="201">
        <f ca="1">Resumen!$E$82*G590</f>
        <v>0</v>
      </c>
      <c r="N590" s="201">
        <f>Resumen!$E$83*H590</f>
        <v>1237</v>
      </c>
      <c r="O590" s="201">
        <f t="shared" ca="1" si="8"/>
        <v>999.31279763237944</v>
      </c>
    </row>
    <row r="591" spans="1:15" s="119" customFormat="1" ht="13.8" customHeight="1">
      <c r="A591" s="162"/>
      <c r="B591" s="200">
        <v>577</v>
      </c>
      <c r="C591" s="201">
        <f ca="1">NORMINV(RAND(),Parametros!$F$7,(Parametros!$G$7-Parametros!$E$7)/3.29)</f>
        <v>1.674208712863096</v>
      </c>
      <c r="D591" s="201">
        <f ca="1">NORMINV(RAND(),Parametros!$F$8,(Parametros!$G$8-Parametros!$E$8)/3.29)</f>
        <v>1.8033492082944989</v>
      </c>
      <c r="E591" s="201">
        <f ca="1">NORMINV(RAND(),Parametros!$F$9,(Parametros!$G$9-Parametros!$E$9)/3.29)</f>
        <v>1.2422417670696955</v>
      </c>
      <c r="F591" s="201">
        <f ca="1">NORMINV(RAND(),Parametros!$F$10,(Parametros!$G$10-Parametros!$E$10)/3.29)</f>
        <v>1.0345777663641853</v>
      </c>
      <c r="G591" s="201">
        <f ca="1">NORMINV(RAND(),Parametros!$F$11,(Parametros!$G$11-Parametros!$E$11)/3.29)</f>
        <v>0.97316584171244747</v>
      </c>
      <c r="H591" s="201">
        <v>1</v>
      </c>
      <c r="I591" s="201">
        <f ca="1">Resumen!$E$78*C591</f>
        <v>440.31689148299427</v>
      </c>
      <c r="J591" s="201">
        <f ca="1">Resumen!$E$79*D591</f>
        <v>0</v>
      </c>
      <c r="K591" s="201">
        <f ca="1">Resumen!$E$80*E591</f>
        <v>0</v>
      </c>
      <c r="L591" s="201">
        <f ca="1">Resumen!$E$81*F591</f>
        <v>0</v>
      </c>
      <c r="M591" s="201">
        <f ca="1">Resumen!$E$82*G591</f>
        <v>0</v>
      </c>
      <c r="N591" s="201">
        <f>Resumen!$E$83*H591</f>
        <v>1237</v>
      </c>
      <c r="O591" s="201">
        <f t="shared" ref="O591:O654" ca="1" si="9">SUM(I591:N591)</f>
        <v>1677.3168914829944</v>
      </c>
    </row>
    <row r="592" spans="1:15" s="119" customFormat="1" ht="13.8" customHeight="1">
      <c r="A592" s="162"/>
      <c r="B592" s="200">
        <v>578</v>
      </c>
      <c r="C592" s="201">
        <f ca="1">NORMINV(RAND(),Parametros!$F$7,(Parametros!$G$7-Parametros!$E$7)/3.29)</f>
        <v>2.4024227006144381</v>
      </c>
      <c r="D592" s="201">
        <f ca="1">NORMINV(RAND(),Parametros!$F$8,(Parametros!$G$8-Parametros!$E$8)/3.29)</f>
        <v>0.72987221515114298</v>
      </c>
      <c r="E592" s="201">
        <f ca="1">NORMINV(RAND(),Parametros!$F$9,(Parametros!$G$9-Parametros!$E$9)/3.29)</f>
        <v>0.88924014795782291</v>
      </c>
      <c r="F592" s="201">
        <f ca="1">NORMINV(RAND(),Parametros!$F$10,(Parametros!$G$10-Parametros!$E$10)/3.29)</f>
        <v>0.96843361858098742</v>
      </c>
      <c r="G592" s="201">
        <f ca="1">NORMINV(RAND(),Parametros!$F$11,(Parametros!$G$11-Parametros!$E$11)/3.29)</f>
        <v>0.95729290304557846</v>
      </c>
      <c r="H592" s="201">
        <v>1</v>
      </c>
      <c r="I592" s="201">
        <f ca="1">Resumen!$E$78*C592</f>
        <v>631.83717026159718</v>
      </c>
      <c r="J592" s="201">
        <f ca="1">Resumen!$E$79*D592</f>
        <v>0</v>
      </c>
      <c r="K592" s="201">
        <f ca="1">Resumen!$E$80*E592</f>
        <v>0</v>
      </c>
      <c r="L592" s="201">
        <f ca="1">Resumen!$E$81*F592</f>
        <v>0</v>
      </c>
      <c r="M592" s="201">
        <f ca="1">Resumen!$E$82*G592</f>
        <v>0</v>
      </c>
      <c r="N592" s="201">
        <f>Resumen!$E$83*H592</f>
        <v>1237</v>
      </c>
      <c r="O592" s="201">
        <f t="shared" ca="1" si="9"/>
        <v>1868.8371702615973</v>
      </c>
    </row>
    <row r="593" spans="1:15" s="119" customFormat="1" ht="13.8" customHeight="1">
      <c r="A593" s="162"/>
      <c r="B593" s="200">
        <v>579</v>
      </c>
      <c r="C593" s="201">
        <f ca="1">NORMINV(RAND(),Parametros!$F$7,(Parametros!$G$7-Parametros!$E$7)/3.29)</f>
        <v>2.1761463032380712</v>
      </c>
      <c r="D593" s="201">
        <f ca="1">NORMINV(RAND(),Parametros!$F$8,(Parametros!$G$8-Parametros!$E$8)/3.29)</f>
        <v>1.0165777587677995</v>
      </c>
      <c r="E593" s="201">
        <f ca="1">NORMINV(RAND(),Parametros!$F$9,(Parametros!$G$9-Parametros!$E$9)/3.29)</f>
        <v>0.83371559027325692</v>
      </c>
      <c r="F593" s="201">
        <f ca="1">NORMINV(RAND(),Parametros!$F$10,(Parametros!$G$10-Parametros!$E$10)/3.29)</f>
        <v>0.93648029308185965</v>
      </c>
      <c r="G593" s="201">
        <f ca="1">NORMINV(RAND(),Parametros!$F$11,(Parametros!$G$11-Parametros!$E$11)/3.29)</f>
        <v>1.0078590347453971</v>
      </c>
      <c r="H593" s="201">
        <v>1</v>
      </c>
      <c r="I593" s="201">
        <f ca="1">Resumen!$E$78*C593</f>
        <v>572.32647775161274</v>
      </c>
      <c r="J593" s="201">
        <f ca="1">Resumen!$E$79*D593</f>
        <v>0</v>
      </c>
      <c r="K593" s="201">
        <f ca="1">Resumen!$E$80*E593</f>
        <v>0</v>
      </c>
      <c r="L593" s="201">
        <f ca="1">Resumen!$E$81*F593</f>
        <v>0</v>
      </c>
      <c r="M593" s="201">
        <f ca="1">Resumen!$E$82*G593</f>
        <v>0</v>
      </c>
      <c r="N593" s="201">
        <f>Resumen!$E$83*H593</f>
        <v>1237</v>
      </c>
      <c r="O593" s="201">
        <f t="shared" ca="1" si="9"/>
        <v>1809.3264777516129</v>
      </c>
    </row>
    <row r="594" spans="1:15" s="119" customFormat="1" ht="13.8" customHeight="1">
      <c r="A594" s="162"/>
      <c r="B594" s="200">
        <v>580</v>
      </c>
      <c r="C594" s="201">
        <f ca="1">NORMINV(RAND(),Parametros!$F$7,(Parametros!$G$7-Parametros!$E$7)/3.29)</f>
        <v>2.4496598218656378</v>
      </c>
      <c r="D594" s="201">
        <f ca="1">NORMINV(RAND(),Parametros!$F$8,(Parametros!$G$8-Parametros!$E$8)/3.29)</f>
        <v>2.0560119042766098</v>
      </c>
      <c r="E594" s="201">
        <f ca="1">NORMINV(RAND(),Parametros!$F$9,(Parametros!$G$9-Parametros!$E$9)/3.29)</f>
        <v>1.5440561669418624</v>
      </c>
      <c r="F594" s="201">
        <f ca="1">NORMINV(RAND(),Parametros!$F$10,(Parametros!$G$10-Parametros!$E$10)/3.29)</f>
        <v>0.70334065826816072</v>
      </c>
      <c r="G594" s="201">
        <f ca="1">NORMINV(RAND(),Parametros!$F$11,(Parametros!$G$11-Parametros!$E$11)/3.29)</f>
        <v>0.98807898582130571</v>
      </c>
      <c r="H594" s="201">
        <v>1</v>
      </c>
      <c r="I594" s="201">
        <f ca="1">Resumen!$E$78*C594</f>
        <v>644.2605331506627</v>
      </c>
      <c r="J594" s="201">
        <f ca="1">Resumen!$E$79*D594</f>
        <v>0</v>
      </c>
      <c r="K594" s="201">
        <f ca="1">Resumen!$E$80*E594</f>
        <v>0</v>
      </c>
      <c r="L594" s="201">
        <f ca="1">Resumen!$E$81*F594</f>
        <v>0</v>
      </c>
      <c r="M594" s="201">
        <f ca="1">Resumen!$E$82*G594</f>
        <v>0</v>
      </c>
      <c r="N594" s="201">
        <f>Resumen!$E$83*H594</f>
        <v>1237</v>
      </c>
      <c r="O594" s="201">
        <f t="shared" ca="1" si="9"/>
        <v>1881.2605331506627</v>
      </c>
    </row>
    <row r="595" spans="1:15" s="119" customFormat="1" ht="13.8" customHeight="1">
      <c r="A595" s="162"/>
      <c r="B595" s="200">
        <v>581</v>
      </c>
      <c r="C595" s="201">
        <f ca="1">NORMINV(RAND(),Parametros!$F$7,(Parametros!$G$7-Parametros!$E$7)/3.29)</f>
        <v>2.5837024203058236</v>
      </c>
      <c r="D595" s="201">
        <f ca="1">NORMINV(RAND(),Parametros!$F$8,(Parametros!$G$8-Parametros!$E$8)/3.29)</f>
        <v>0.89091346803975169</v>
      </c>
      <c r="E595" s="201">
        <f ca="1">NORMINV(RAND(),Parametros!$F$9,(Parametros!$G$9-Parametros!$E$9)/3.29)</f>
        <v>1.4540279086696193</v>
      </c>
      <c r="F595" s="201">
        <f ca="1">NORMINV(RAND(),Parametros!$F$10,(Parametros!$G$10-Parametros!$E$10)/3.29)</f>
        <v>1.0582988914858795</v>
      </c>
      <c r="G595" s="201">
        <f ca="1">NORMINV(RAND(),Parametros!$F$11,(Parametros!$G$11-Parametros!$E$11)/3.29)</f>
        <v>0.98184331580221429</v>
      </c>
      <c r="H595" s="201">
        <v>1</v>
      </c>
      <c r="I595" s="201">
        <f ca="1">Resumen!$E$78*C595</f>
        <v>679.51373654043164</v>
      </c>
      <c r="J595" s="201">
        <f ca="1">Resumen!$E$79*D595</f>
        <v>0</v>
      </c>
      <c r="K595" s="201">
        <f ca="1">Resumen!$E$80*E595</f>
        <v>0</v>
      </c>
      <c r="L595" s="201">
        <f ca="1">Resumen!$E$81*F595</f>
        <v>0</v>
      </c>
      <c r="M595" s="201">
        <f ca="1">Resumen!$E$82*G595</f>
        <v>0</v>
      </c>
      <c r="N595" s="201">
        <f>Resumen!$E$83*H595</f>
        <v>1237</v>
      </c>
      <c r="O595" s="201">
        <f t="shared" ca="1" si="9"/>
        <v>1916.5137365404316</v>
      </c>
    </row>
    <row r="596" spans="1:15" s="119" customFormat="1" ht="13.8" customHeight="1">
      <c r="A596" s="162"/>
      <c r="B596" s="200">
        <v>582</v>
      </c>
      <c r="C596" s="201">
        <f ca="1">NORMINV(RAND(),Parametros!$F$7,(Parametros!$G$7-Parametros!$E$7)/3.29)</f>
        <v>0.67039930783587076</v>
      </c>
      <c r="D596" s="201">
        <f ca="1">NORMINV(RAND(),Parametros!$F$8,(Parametros!$G$8-Parametros!$E$8)/3.29)</f>
        <v>1.9954970750439553</v>
      </c>
      <c r="E596" s="201">
        <f ca="1">NORMINV(RAND(),Parametros!$F$9,(Parametros!$G$9-Parametros!$E$9)/3.29)</f>
        <v>1.1271644182653417</v>
      </c>
      <c r="F596" s="201">
        <f ca="1">NORMINV(RAND(),Parametros!$F$10,(Parametros!$G$10-Parametros!$E$10)/3.29)</f>
        <v>0.91994522855124605</v>
      </c>
      <c r="G596" s="201">
        <f ca="1">NORMINV(RAND(),Parametros!$F$11,(Parametros!$G$11-Parametros!$E$11)/3.29)</f>
        <v>0.98600209883972911</v>
      </c>
      <c r="H596" s="201">
        <v>1</v>
      </c>
      <c r="I596" s="201">
        <f ca="1">Resumen!$E$78*C596</f>
        <v>176.31501796083401</v>
      </c>
      <c r="J596" s="201">
        <f ca="1">Resumen!$E$79*D596</f>
        <v>0</v>
      </c>
      <c r="K596" s="201">
        <f ca="1">Resumen!$E$80*E596</f>
        <v>0</v>
      </c>
      <c r="L596" s="201">
        <f ca="1">Resumen!$E$81*F596</f>
        <v>0</v>
      </c>
      <c r="M596" s="201">
        <f ca="1">Resumen!$E$82*G596</f>
        <v>0</v>
      </c>
      <c r="N596" s="201">
        <f>Resumen!$E$83*H596</f>
        <v>1237</v>
      </c>
      <c r="O596" s="201">
        <f t="shared" ca="1" si="9"/>
        <v>1413.315017960834</v>
      </c>
    </row>
    <row r="597" spans="1:15" s="119" customFormat="1" ht="13.8" customHeight="1">
      <c r="A597" s="162"/>
      <c r="B597" s="200">
        <v>583</v>
      </c>
      <c r="C597" s="201">
        <f ca="1">NORMINV(RAND(),Parametros!$F$7,(Parametros!$G$7-Parametros!$E$7)/3.29)</f>
        <v>2.1887835627138141E-2</v>
      </c>
      <c r="D597" s="201">
        <f ca="1">NORMINV(RAND(),Parametros!$F$8,(Parametros!$G$8-Parametros!$E$8)/3.29)</f>
        <v>0.84267955081077783</v>
      </c>
      <c r="E597" s="201">
        <f ca="1">NORMINV(RAND(),Parametros!$F$9,(Parametros!$G$9-Parametros!$E$9)/3.29)</f>
        <v>1.2404225547878289</v>
      </c>
      <c r="F597" s="201">
        <f ca="1">NORMINV(RAND(),Parametros!$F$10,(Parametros!$G$10-Parametros!$E$10)/3.29)</f>
        <v>1.1012379965695949</v>
      </c>
      <c r="G597" s="201">
        <f ca="1">NORMINV(RAND(),Parametros!$F$11,(Parametros!$G$11-Parametros!$E$11)/3.29)</f>
        <v>1.0040166500617598</v>
      </c>
      <c r="H597" s="201">
        <v>1</v>
      </c>
      <c r="I597" s="201">
        <f ca="1">Resumen!$E$78*C597</f>
        <v>5.7565007699373307</v>
      </c>
      <c r="J597" s="201">
        <f ca="1">Resumen!$E$79*D597</f>
        <v>0</v>
      </c>
      <c r="K597" s="201">
        <f ca="1">Resumen!$E$80*E597</f>
        <v>0</v>
      </c>
      <c r="L597" s="201">
        <f ca="1">Resumen!$E$81*F597</f>
        <v>0</v>
      </c>
      <c r="M597" s="201">
        <f ca="1">Resumen!$E$82*G597</f>
        <v>0</v>
      </c>
      <c r="N597" s="201">
        <f>Resumen!$E$83*H597</f>
        <v>1237</v>
      </c>
      <c r="O597" s="201">
        <f t="shared" ca="1" si="9"/>
        <v>1242.7565007699372</v>
      </c>
    </row>
    <row r="598" spans="1:15" s="119" customFormat="1" ht="13.8" customHeight="1">
      <c r="A598" s="162"/>
      <c r="B598" s="200">
        <v>584</v>
      </c>
      <c r="C598" s="201">
        <f ca="1">NORMINV(RAND(),Parametros!$F$7,(Parametros!$G$7-Parametros!$E$7)/3.29)</f>
        <v>-0.18969265195421325</v>
      </c>
      <c r="D598" s="201">
        <f ca="1">NORMINV(RAND(),Parametros!$F$8,(Parametros!$G$8-Parametros!$E$8)/3.29)</f>
        <v>1.4922657813878095</v>
      </c>
      <c r="E598" s="201">
        <f ca="1">NORMINV(RAND(),Parametros!$F$9,(Parametros!$G$9-Parametros!$E$9)/3.29)</f>
        <v>0.94281546444328401</v>
      </c>
      <c r="F598" s="201">
        <f ca="1">NORMINV(RAND(),Parametros!$F$10,(Parametros!$G$10-Parametros!$E$10)/3.29)</f>
        <v>1.1373655530002358</v>
      </c>
      <c r="G598" s="201">
        <f ca="1">NORMINV(RAND(),Parametros!$F$11,(Parametros!$G$11-Parametros!$E$11)/3.29)</f>
        <v>0.98593899725150291</v>
      </c>
      <c r="H598" s="201">
        <v>1</v>
      </c>
      <c r="I598" s="201">
        <f ca="1">Resumen!$E$78*C598</f>
        <v>-49.889167463958088</v>
      </c>
      <c r="J598" s="201">
        <f ca="1">Resumen!$E$79*D598</f>
        <v>0</v>
      </c>
      <c r="K598" s="201">
        <f ca="1">Resumen!$E$80*E598</f>
        <v>0</v>
      </c>
      <c r="L598" s="201">
        <f ca="1">Resumen!$E$81*F598</f>
        <v>0</v>
      </c>
      <c r="M598" s="201">
        <f ca="1">Resumen!$E$82*G598</f>
        <v>0</v>
      </c>
      <c r="N598" s="201">
        <f>Resumen!$E$83*H598</f>
        <v>1237</v>
      </c>
      <c r="O598" s="201">
        <f t="shared" ca="1" si="9"/>
        <v>1187.1108325360419</v>
      </c>
    </row>
    <row r="599" spans="1:15" s="119" customFormat="1" ht="13.8" customHeight="1">
      <c r="A599" s="162"/>
      <c r="B599" s="200">
        <v>585</v>
      </c>
      <c r="C599" s="201">
        <f ca="1">NORMINV(RAND(),Parametros!$F$7,(Parametros!$G$7-Parametros!$E$7)/3.29)</f>
        <v>0.32383677331751781</v>
      </c>
      <c r="D599" s="201">
        <f ca="1">NORMINV(RAND(),Parametros!$F$8,(Parametros!$G$8-Parametros!$E$8)/3.29)</f>
        <v>0.98921946473656019</v>
      </c>
      <c r="E599" s="201">
        <f ca="1">NORMINV(RAND(),Parametros!$F$9,(Parametros!$G$9-Parametros!$E$9)/3.29)</f>
        <v>0.88344416773493928</v>
      </c>
      <c r="F599" s="201">
        <f ca="1">NORMINV(RAND(),Parametros!$F$10,(Parametros!$G$10-Parametros!$E$10)/3.29)</f>
        <v>0.79864616202142691</v>
      </c>
      <c r="G599" s="201">
        <f ca="1">NORMINV(RAND(),Parametros!$F$11,(Parametros!$G$11-Parametros!$E$11)/3.29)</f>
        <v>1.0058340988455328</v>
      </c>
      <c r="H599" s="201">
        <v>1</v>
      </c>
      <c r="I599" s="201">
        <f ca="1">Resumen!$E$78*C599</f>
        <v>85.169071382507184</v>
      </c>
      <c r="J599" s="201">
        <f ca="1">Resumen!$E$79*D599</f>
        <v>0</v>
      </c>
      <c r="K599" s="201">
        <f ca="1">Resumen!$E$80*E599</f>
        <v>0</v>
      </c>
      <c r="L599" s="201">
        <f ca="1">Resumen!$E$81*F599</f>
        <v>0</v>
      </c>
      <c r="M599" s="201">
        <f ca="1">Resumen!$E$82*G599</f>
        <v>0</v>
      </c>
      <c r="N599" s="201">
        <f>Resumen!$E$83*H599</f>
        <v>1237</v>
      </c>
      <c r="O599" s="201">
        <f t="shared" ca="1" si="9"/>
        <v>1322.1690713825071</v>
      </c>
    </row>
    <row r="600" spans="1:15" s="119" customFormat="1" ht="13.8" customHeight="1">
      <c r="A600" s="162"/>
      <c r="B600" s="200">
        <v>586</v>
      </c>
      <c r="C600" s="201">
        <f ca="1">NORMINV(RAND(),Parametros!$F$7,(Parametros!$G$7-Parametros!$E$7)/3.29)</f>
        <v>2.313767383253122</v>
      </c>
      <c r="D600" s="201">
        <f ca="1">NORMINV(RAND(),Parametros!$F$8,(Parametros!$G$8-Parametros!$E$8)/3.29)</f>
        <v>1.0456302235108028</v>
      </c>
      <c r="E600" s="201">
        <f ca="1">NORMINV(RAND(),Parametros!$F$9,(Parametros!$G$9-Parametros!$E$9)/3.29)</f>
        <v>0.70167289256792886</v>
      </c>
      <c r="F600" s="201">
        <f ca="1">NORMINV(RAND(),Parametros!$F$10,(Parametros!$G$10-Parametros!$E$10)/3.29)</f>
        <v>1.1585033074932045</v>
      </c>
      <c r="G600" s="201">
        <f ca="1">NORMINV(RAND(),Parametros!$F$11,(Parametros!$G$11-Parametros!$E$11)/3.29)</f>
        <v>1.0033084051060068</v>
      </c>
      <c r="H600" s="201">
        <v>1</v>
      </c>
      <c r="I600" s="201">
        <f ca="1">Resumen!$E$78*C600</f>
        <v>608.52082179557112</v>
      </c>
      <c r="J600" s="201">
        <f ca="1">Resumen!$E$79*D600</f>
        <v>0</v>
      </c>
      <c r="K600" s="201">
        <f ca="1">Resumen!$E$80*E600</f>
        <v>0</v>
      </c>
      <c r="L600" s="201">
        <f ca="1">Resumen!$E$81*F600</f>
        <v>0</v>
      </c>
      <c r="M600" s="201">
        <f ca="1">Resumen!$E$82*G600</f>
        <v>0</v>
      </c>
      <c r="N600" s="201">
        <f>Resumen!$E$83*H600</f>
        <v>1237</v>
      </c>
      <c r="O600" s="201">
        <f t="shared" ca="1" si="9"/>
        <v>1845.520821795571</v>
      </c>
    </row>
    <row r="601" spans="1:15" s="119" customFormat="1" ht="13.8" customHeight="1">
      <c r="A601" s="162"/>
      <c r="B601" s="200">
        <v>587</v>
      </c>
      <c r="C601" s="201">
        <f ca="1">NORMINV(RAND(),Parametros!$F$7,(Parametros!$G$7-Parametros!$E$7)/3.29)</f>
        <v>0.51363177913448133</v>
      </c>
      <c r="D601" s="201">
        <f ca="1">NORMINV(RAND(),Parametros!$F$8,(Parametros!$G$8-Parametros!$E$8)/3.29)</f>
        <v>1.7098418792294248</v>
      </c>
      <c r="E601" s="201">
        <f ca="1">NORMINV(RAND(),Parametros!$F$9,(Parametros!$G$9-Parametros!$E$9)/3.29)</f>
        <v>0.81632073818069939</v>
      </c>
      <c r="F601" s="201">
        <f ca="1">NORMINV(RAND(),Parametros!$F$10,(Parametros!$G$10-Parametros!$E$10)/3.29)</f>
        <v>1.0639679990330071</v>
      </c>
      <c r="G601" s="201">
        <f ca="1">NORMINV(RAND(),Parametros!$F$11,(Parametros!$G$11-Parametros!$E$11)/3.29)</f>
        <v>0.99693266831405269</v>
      </c>
      <c r="H601" s="201">
        <v>1</v>
      </c>
      <c r="I601" s="201">
        <f ca="1">Resumen!$E$78*C601</f>
        <v>135.0851579123686</v>
      </c>
      <c r="J601" s="201">
        <f ca="1">Resumen!$E$79*D601</f>
        <v>0</v>
      </c>
      <c r="K601" s="201">
        <f ca="1">Resumen!$E$80*E601</f>
        <v>0</v>
      </c>
      <c r="L601" s="201">
        <f ca="1">Resumen!$E$81*F601</f>
        <v>0</v>
      </c>
      <c r="M601" s="201">
        <f ca="1">Resumen!$E$82*G601</f>
        <v>0</v>
      </c>
      <c r="N601" s="201">
        <f>Resumen!$E$83*H601</f>
        <v>1237</v>
      </c>
      <c r="O601" s="201">
        <f t="shared" ca="1" si="9"/>
        <v>1372.0851579123687</v>
      </c>
    </row>
    <row r="602" spans="1:15" s="119" customFormat="1" ht="13.8" customHeight="1">
      <c r="A602" s="162"/>
      <c r="B602" s="200">
        <v>588</v>
      </c>
      <c r="C602" s="201">
        <f ca="1">NORMINV(RAND(),Parametros!$F$7,(Parametros!$G$7-Parametros!$E$7)/3.29)</f>
        <v>2.7840248544495871</v>
      </c>
      <c r="D602" s="201">
        <f ca="1">NORMINV(RAND(),Parametros!$F$8,(Parametros!$G$8-Parametros!$E$8)/3.29)</f>
        <v>1.6264830707002789</v>
      </c>
      <c r="E602" s="201">
        <f ca="1">NORMINV(RAND(),Parametros!$F$9,(Parametros!$G$9-Parametros!$E$9)/3.29)</f>
        <v>1.0465143105650947</v>
      </c>
      <c r="F602" s="201">
        <f ca="1">NORMINV(RAND(),Parametros!$F$10,(Parametros!$G$10-Parametros!$E$10)/3.29)</f>
        <v>0.9177642241265459</v>
      </c>
      <c r="G602" s="201">
        <f ca="1">NORMINV(RAND(),Parametros!$F$11,(Parametros!$G$11-Parametros!$E$11)/3.29)</f>
        <v>1.0032531094850277</v>
      </c>
      <c r="H602" s="201">
        <v>1</v>
      </c>
      <c r="I602" s="201">
        <f ca="1">Resumen!$E$78*C602</f>
        <v>732.19853672024146</v>
      </c>
      <c r="J602" s="201">
        <f ca="1">Resumen!$E$79*D602</f>
        <v>0</v>
      </c>
      <c r="K602" s="201">
        <f ca="1">Resumen!$E$80*E602</f>
        <v>0</v>
      </c>
      <c r="L602" s="201">
        <f ca="1">Resumen!$E$81*F602</f>
        <v>0</v>
      </c>
      <c r="M602" s="201">
        <f ca="1">Resumen!$E$82*G602</f>
        <v>0</v>
      </c>
      <c r="N602" s="201">
        <f>Resumen!$E$83*H602</f>
        <v>1237</v>
      </c>
      <c r="O602" s="201">
        <f t="shared" ca="1" si="9"/>
        <v>1969.1985367202415</v>
      </c>
    </row>
    <row r="603" spans="1:15" s="119" customFormat="1" ht="13.8" customHeight="1">
      <c r="A603" s="162"/>
      <c r="B603" s="200">
        <v>589</v>
      </c>
      <c r="C603" s="201">
        <f ca="1">NORMINV(RAND(),Parametros!$F$7,(Parametros!$G$7-Parametros!$E$7)/3.29)</f>
        <v>3.8118177293422288</v>
      </c>
      <c r="D603" s="201">
        <f ca="1">NORMINV(RAND(),Parametros!$F$8,(Parametros!$G$8-Parametros!$E$8)/3.29)</f>
        <v>0.88249310466819098</v>
      </c>
      <c r="E603" s="201">
        <f ca="1">NORMINV(RAND(),Parametros!$F$9,(Parametros!$G$9-Parametros!$E$9)/3.29)</f>
        <v>0.65903013301726077</v>
      </c>
      <c r="F603" s="201">
        <f ca="1">NORMINV(RAND(),Parametros!$F$10,(Parametros!$G$10-Parametros!$E$10)/3.29)</f>
        <v>0.96440674742044208</v>
      </c>
      <c r="G603" s="201">
        <f ca="1">NORMINV(RAND(),Parametros!$F$11,(Parametros!$G$11-Parametros!$E$11)/3.29)</f>
        <v>1.0010552815148219</v>
      </c>
      <c r="H603" s="201">
        <v>1</v>
      </c>
      <c r="I603" s="201">
        <f ca="1">Resumen!$E$78*C603</f>
        <v>1002.5080628170061</v>
      </c>
      <c r="J603" s="201">
        <f ca="1">Resumen!$E$79*D603</f>
        <v>0</v>
      </c>
      <c r="K603" s="201">
        <f ca="1">Resumen!$E$80*E603</f>
        <v>0</v>
      </c>
      <c r="L603" s="201">
        <f ca="1">Resumen!$E$81*F603</f>
        <v>0</v>
      </c>
      <c r="M603" s="201">
        <f ca="1">Resumen!$E$82*G603</f>
        <v>0</v>
      </c>
      <c r="N603" s="201">
        <f>Resumen!$E$83*H603</f>
        <v>1237</v>
      </c>
      <c r="O603" s="201">
        <f t="shared" ca="1" si="9"/>
        <v>2239.5080628170062</v>
      </c>
    </row>
    <row r="604" spans="1:15" s="119" customFormat="1" ht="13.8" customHeight="1">
      <c r="A604" s="162"/>
      <c r="B604" s="200">
        <v>590</v>
      </c>
      <c r="C604" s="201">
        <f ca="1">NORMINV(RAND(),Parametros!$F$7,(Parametros!$G$7-Parametros!$E$7)/3.29)</f>
        <v>4.229214733775545</v>
      </c>
      <c r="D604" s="201">
        <f ca="1">NORMINV(RAND(),Parametros!$F$8,(Parametros!$G$8-Parametros!$E$8)/3.29)</f>
        <v>0.56203602209536441</v>
      </c>
      <c r="E604" s="201">
        <f ca="1">NORMINV(RAND(),Parametros!$F$9,(Parametros!$G$9-Parametros!$E$9)/3.29)</f>
        <v>1.2720243644944658</v>
      </c>
      <c r="F604" s="201">
        <f ca="1">NORMINV(RAND(),Parametros!$F$10,(Parametros!$G$10-Parametros!$E$10)/3.29)</f>
        <v>0.95316984845736952</v>
      </c>
      <c r="G604" s="201">
        <f ca="1">NORMINV(RAND(),Parametros!$F$11,(Parametros!$G$11-Parametros!$E$11)/3.29)</f>
        <v>0.96860004650840215</v>
      </c>
      <c r="H604" s="201">
        <v>1</v>
      </c>
      <c r="I604" s="201">
        <f ca="1">Resumen!$E$78*C604</f>
        <v>1112.2834749829683</v>
      </c>
      <c r="J604" s="201">
        <f ca="1">Resumen!$E$79*D604</f>
        <v>0</v>
      </c>
      <c r="K604" s="201">
        <f ca="1">Resumen!$E$80*E604</f>
        <v>0</v>
      </c>
      <c r="L604" s="201">
        <f ca="1">Resumen!$E$81*F604</f>
        <v>0</v>
      </c>
      <c r="M604" s="201">
        <f ca="1">Resumen!$E$82*G604</f>
        <v>0</v>
      </c>
      <c r="N604" s="201">
        <f>Resumen!$E$83*H604</f>
        <v>1237</v>
      </c>
      <c r="O604" s="201">
        <f t="shared" ca="1" si="9"/>
        <v>2349.2834749829681</v>
      </c>
    </row>
    <row r="605" spans="1:15" s="119" customFormat="1" ht="13.8" customHeight="1">
      <c r="A605" s="162"/>
      <c r="B605" s="200">
        <v>591</v>
      </c>
      <c r="C605" s="201">
        <f ca="1">NORMINV(RAND(),Parametros!$F$7,(Parametros!$G$7-Parametros!$E$7)/3.29)</f>
        <v>4.8631348773964582</v>
      </c>
      <c r="D605" s="201">
        <f ca="1">NORMINV(RAND(),Parametros!$F$8,(Parametros!$G$8-Parametros!$E$8)/3.29)</f>
        <v>0.97463160122708592</v>
      </c>
      <c r="E605" s="201">
        <f ca="1">NORMINV(RAND(),Parametros!$F$9,(Parametros!$G$9-Parametros!$E$9)/3.29)</f>
        <v>1.2258420698611685</v>
      </c>
      <c r="F605" s="201">
        <f ca="1">NORMINV(RAND(),Parametros!$F$10,(Parametros!$G$10-Parametros!$E$10)/3.29)</f>
        <v>0.96213098227593041</v>
      </c>
      <c r="G605" s="201">
        <f ca="1">NORMINV(RAND(),Parametros!$F$11,(Parametros!$G$11-Parametros!$E$11)/3.29)</f>
        <v>0.98248447807750694</v>
      </c>
      <c r="H605" s="201">
        <v>1</v>
      </c>
      <c r="I605" s="201">
        <f ca="1">Resumen!$E$78*C605</f>
        <v>1279.0044727552686</v>
      </c>
      <c r="J605" s="201">
        <f ca="1">Resumen!$E$79*D605</f>
        <v>0</v>
      </c>
      <c r="K605" s="201">
        <f ca="1">Resumen!$E$80*E605</f>
        <v>0</v>
      </c>
      <c r="L605" s="201">
        <f ca="1">Resumen!$E$81*F605</f>
        <v>0</v>
      </c>
      <c r="M605" s="201">
        <f ca="1">Resumen!$E$82*G605</f>
        <v>0</v>
      </c>
      <c r="N605" s="201">
        <f>Resumen!$E$83*H605</f>
        <v>1237</v>
      </c>
      <c r="O605" s="201">
        <f t="shared" ca="1" si="9"/>
        <v>2516.0044727552686</v>
      </c>
    </row>
    <row r="606" spans="1:15" s="119" customFormat="1" ht="13.8" customHeight="1">
      <c r="A606" s="162"/>
      <c r="B606" s="200">
        <v>592</v>
      </c>
      <c r="C606" s="201">
        <f ca="1">NORMINV(RAND(),Parametros!$F$7,(Parametros!$G$7-Parametros!$E$7)/3.29)</f>
        <v>2.509586814718431</v>
      </c>
      <c r="D606" s="201">
        <f ca="1">NORMINV(RAND(),Parametros!$F$8,(Parametros!$G$8-Parametros!$E$8)/3.29)</f>
        <v>0.86355293636644026</v>
      </c>
      <c r="E606" s="201">
        <f ca="1">NORMINV(RAND(),Parametros!$F$9,(Parametros!$G$9-Parametros!$E$9)/3.29)</f>
        <v>0.92675855090904036</v>
      </c>
      <c r="F606" s="201">
        <f ca="1">NORMINV(RAND(),Parametros!$F$10,(Parametros!$G$10-Parametros!$E$10)/3.29)</f>
        <v>0.7759891750254061</v>
      </c>
      <c r="G606" s="201">
        <f ca="1">NORMINV(RAND(),Parametros!$F$11,(Parametros!$G$11-Parametros!$E$11)/3.29)</f>
        <v>1.0015305700223591</v>
      </c>
      <c r="H606" s="201">
        <v>1</v>
      </c>
      <c r="I606" s="201">
        <f ca="1">Resumen!$E$78*C606</f>
        <v>660.02133227094737</v>
      </c>
      <c r="J606" s="201">
        <f ca="1">Resumen!$E$79*D606</f>
        <v>0</v>
      </c>
      <c r="K606" s="201">
        <f ca="1">Resumen!$E$80*E606</f>
        <v>0</v>
      </c>
      <c r="L606" s="201">
        <f ca="1">Resumen!$E$81*F606</f>
        <v>0</v>
      </c>
      <c r="M606" s="201">
        <f ca="1">Resumen!$E$82*G606</f>
        <v>0</v>
      </c>
      <c r="N606" s="201">
        <f>Resumen!$E$83*H606</f>
        <v>1237</v>
      </c>
      <c r="O606" s="201">
        <f t="shared" ca="1" si="9"/>
        <v>1897.0213322709474</v>
      </c>
    </row>
    <row r="607" spans="1:15" s="119" customFormat="1" ht="13.8" customHeight="1">
      <c r="A607" s="162"/>
      <c r="B607" s="200">
        <v>593</v>
      </c>
      <c r="C607" s="201">
        <f ca="1">NORMINV(RAND(),Parametros!$F$7,(Parametros!$G$7-Parametros!$E$7)/3.29)</f>
        <v>3.5374826937077701</v>
      </c>
      <c r="D607" s="201">
        <f ca="1">NORMINV(RAND(),Parametros!$F$8,(Parametros!$G$8-Parametros!$E$8)/3.29)</f>
        <v>0.9590385580563684</v>
      </c>
      <c r="E607" s="201">
        <f ca="1">NORMINV(RAND(),Parametros!$F$9,(Parametros!$G$9-Parametros!$E$9)/3.29)</f>
        <v>1.353681822285409</v>
      </c>
      <c r="F607" s="201">
        <f ca="1">NORMINV(RAND(),Parametros!$F$10,(Parametros!$G$10-Parametros!$E$10)/3.29)</f>
        <v>0.94612215808638855</v>
      </c>
      <c r="G607" s="201">
        <f ca="1">NORMINV(RAND(),Parametros!$F$11,(Parametros!$G$11-Parametros!$E$11)/3.29)</f>
        <v>0.98645265379393121</v>
      </c>
      <c r="H607" s="201">
        <v>1</v>
      </c>
      <c r="I607" s="201">
        <f ca="1">Resumen!$E$78*C607</f>
        <v>930.35794844514351</v>
      </c>
      <c r="J607" s="201">
        <f ca="1">Resumen!$E$79*D607</f>
        <v>0</v>
      </c>
      <c r="K607" s="201">
        <f ca="1">Resumen!$E$80*E607</f>
        <v>0</v>
      </c>
      <c r="L607" s="201">
        <f ca="1">Resumen!$E$81*F607</f>
        <v>0</v>
      </c>
      <c r="M607" s="201">
        <f ca="1">Resumen!$E$82*G607</f>
        <v>0</v>
      </c>
      <c r="N607" s="201">
        <f>Resumen!$E$83*H607</f>
        <v>1237</v>
      </c>
      <c r="O607" s="201">
        <f t="shared" ca="1" si="9"/>
        <v>2167.3579484451434</v>
      </c>
    </row>
    <row r="608" spans="1:15" s="119" customFormat="1" ht="13.8" customHeight="1">
      <c r="A608" s="162"/>
      <c r="B608" s="200">
        <v>594</v>
      </c>
      <c r="C608" s="201">
        <f ca="1">NORMINV(RAND(),Parametros!$F$7,(Parametros!$G$7-Parametros!$E$7)/3.29)</f>
        <v>0.45514249727044054</v>
      </c>
      <c r="D608" s="201">
        <f ca="1">NORMINV(RAND(),Parametros!$F$8,(Parametros!$G$8-Parametros!$E$8)/3.29)</f>
        <v>1.0848490756882918</v>
      </c>
      <c r="E608" s="201">
        <f ca="1">NORMINV(RAND(),Parametros!$F$9,(Parametros!$G$9-Parametros!$E$9)/3.29)</f>
        <v>1.2795408597373195</v>
      </c>
      <c r="F608" s="201">
        <f ca="1">NORMINV(RAND(),Parametros!$F$10,(Parametros!$G$10-Parametros!$E$10)/3.29)</f>
        <v>1.0762730181732945</v>
      </c>
      <c r="G608" s="201">
        <f ca="1">NORMINV(RAND(),Parametros!$F$11,(Parametros!$G$11-Parametros!$E$11)/3.29)</f>
        <v>0.99969008430667838</v>
      </c>
      <c r="H608" s="201">
        <v>1</v>
      </c>
      <c r="I608" s="201">
        <f ca="1">Resumen!$E$78*C608</f>
        <v>119.70247678212586</v>
      </c>
      <c r="J608" s="201">
        <f ca="1">Resumen!$E$79*D608</f>
        <v>0</v>
      </c>
      <c r="K608" s="201">
        <f ca="1">Resumen!$E$80*E608</f>
        <v>0</v>
      </c>
      <c r="L608" s="201">
        <f ca="1">Resumen!$E$81*F608</f>
        <v>0</v>
      </c>
      <c r="M608" s="201">
        <f ca="1">Resumen!$E$82*G608</f>
        <v>0</v>
      </c>
      <c r="N608" s="201">
        <f>Resumen!$E$83*H608</f>
        <v>1237</v>
      </c>
      <c r="O608" s="201">
        <f t="shared" ca="1" si="9"/>
        <v>1356.7024767821258</v>
      </c>
    </row>
    <row r="609" spans="1:15" s="119" customFormat="1" ht="13.8" customHeight="1">
      <c r="A609" s="162"/>
      <c r="B609" s="200">
        <v>595</v>
      </c>
      <c r="C609" s="201">
        <f ca="1">NORMINV(RAND(),Parametros!$F$7,(Parametros!$G$7-Parametros!$E$7)/3.29)</f>
        <v>2.5142256661347853</v>
      </c>
      <c r="D609" s="201">
        <f ca="1">NORMINV(RAND(),Parametros!$F$8,(Parametros!$G$8-Parametros!$E$8)/3.29)</f>
        <v>1.271486339678346</v>
      </c>
      <c r="E609" s="201">
        <f ca="1">NORMINV(RAND(),Parametros!$F$9,(Parametros!$G$9-Parametros!$E$9)/3.29)</f>
        <v>1.0818027202618745</v>
      </c>
      <c r="F609" s="201">
        <f ca="1">NORMINV(RAND(),Parametros!$F$10,(Parametros!$G$10-Parametros!$E$10)/3.29)</f>
        <v>0.85610030665423886</v>
      </c>
      <c r="G609" s="201">
        <f ca="1">NORMINV(RAND(),Parametros!$F$11,(Parametros!$G$11-Parametros!$E$11)/3.29)</f>
        <v>1.043351534837567</v>
      </c>
      <c r="H609" s="201">
        <v>1</v>
      </c>
      <c r="I609" s="201">
        <f ca="1">Resumen!$E$78*C609</f>
        <v>661.24135019344851</v>
      </c>
      <c r="J609" s="201">
        <f ca="1">Resumen!$E$79*D609</f>
        <v>0</v>
      </c>
      <c r="K609" s="201">
        <f ca="1">Resumen!$E$80*E609</f>
        <v>0</v>
      </c>
      <c r="L609" s="201">
        <f ca="1">Resumen!$E$81*F609</f>
        <v>0</v>
      </c>
      <c r="M609" s="201">
        <f ca="1">Resumen!$E$82*G609</f>
        <v>0</v>
      </c>
      <c r="N609" s="201">
        <f>Resumen!$E$83*H609</f>
        <v>1237</v>
      </c>
      <c r="O609" s="201">
        <f t="shared" ca="1" si="9"/>
        <v>1898.2413501934484</v>
      </c>
    </row>
    <row r="610" spans="1:15" s="119" customFormat="1" ht="13.8" customHeight="1">
      <c r="A610" s="162"/>
      <c r="B610" s="200">
        <v>596</v>
      </c>
      <c r="C610" s="201">
        <f ca="1">NORMINV(RAND(),Parametros!$F$7,(Parametros!$G$7-Parametros!$E$7)/3.29)</f>
        <v>0.86335569641401655</v>
      </c>
      <c r="D610" s="201">
        <f ca="1">NORMINV(RAND(),Parametros!$F$8,(Parametros!$G$8-Parametros!$E$8)/3.29)</f>
        <v>1.1829179937041749</v>
      </c>
      <c r="E610" s="201">
        <f ca="1">NORMINV(RAND(),Parametros!$F$9,(Parametros!$G$9-Parametros!$E$9)/3.29)</f>
        <v>1.0292436175883704</v>
      </c>
      <c r="F610" s="201">
        <f ca="1">NORMINV(RAND(),Parametros!$F$10,(Parametros!$G$10-Parametros!$E$10)/3.29)</f>
        <v>1.1342127599464333</v>
      </c>
      <c r="G610" s="201">
        <f ca="1">NORMINV(RAND(),Parametros!$F$11,(Parametros!$G$11-Parametros!$E$11)/3.29)</f>
        <v>1.0158248492942814</v>
      </c>
      <c r="H610" s="201">
        <v>1</v>
      </c>
      <c r="I610" s="201">
        <f ca="1">Resumen!$E$78*C610</f>
        <v>227.06254815688635</v>
      </c>
      <c r="J610" s="201">
        <f ca="1">Resumen!$E$79*D610</f>
        <v>0</v>
      </c>
      <c r="K610" s="201">
        <f ca="1">Resumen!$E$80*E610</f>
        <v>0</v>
      </c>
      <c r="L610" s="201">
        <f ca="1">Resumen!$E$81*F610</f>
        <v>0</v>
      </c>
      <c r="M610" s="201">
        <f ca="1">Resumen!$E$82*G610</f>
        <v>0</v>
      </c>
      <c r="N610" s="201">
        <f>Resumen!$E$83*H610</f>
        <v>1237</v>
      </c>
      <c r="O610" s="201">
        <f t="shared" ca="1" si="9"/>
        <v>1464.0625481568864</v>
      </c>
    </row>
    <row r="611" spans="1:15" s="119" customFormat="1" ht="13.8" customHeight="1">
      <c r="A611" s="162"/>
      <c r="B611" s="200">
        <v>597</v>
      </c>
      <c r="C611" s="201">
        <f ca="1">NORMINV(RAND(),Parametros!$F$7,(Parametros!$G$7-Parametros!$E$7)/3.29)</f>
        <v>3.5228336580742723</v>
      </c>
      <c r="D611" s="201">
        <f ca="1">NORMINV(RAND(),Parametros!$F$8,(Parametros!$G$8-Parametros!$E$8)/3.29)</f>
        <v>1.7731927597141381</v>
      </c>
      <c r="E611" s="201">
        <f ca="1">NORMINV(RAND(),Parametros!$F$9,(Parametros!$G$9-Parametros!$E$9)/3.29)</f>
        <v>1.1657888559821648</v>
      </c>
      <c r="F611" s="201">
        <f ca="1">NORMINV(RAND(),Parametros!$F$10,(Parametros!$G$10-Parametros!$E$10)/3.29)</f>
        <v>1.1481827362064012</v>
      </c>
      <c r="G611" s="201">
        <f ca="1">NORMINV(RAND(),Parametros!$F$11,(Parametros!$G$11-Parametros!$E$11)/3.29)</f>
        <v>0.98727985034396093</v>
      </c>
      <c r="H611" s="201">
        <v>1</v>
      </c>
      <c r="I611" s="201">
        <f ca="1">Resumen!$E$78*C611</f>
        <v>926.5052520735336</v>
      </c>
      <c r="J611" s="201">
        <f ca="1">Resumen!$E$79*D611</f>
        <v>0</v>
      </c>
      <c r="K611" s="201">
        <f ca="1">Resumen!$E$80*E611</f>
        <v>0</v>
      </c>
      <c r="L611" s="201">
        <f ca="1">Resumen!$E$81*F611</f>
        <v>0</v>
      </c>
      <c r="M611" s="201">
        <f ca="1">Resumen!$E$82*G611</f>
        <v>0</v>
      </c>
      <c r="N611" s="201">
        <f>Resumen!$E$83*H611</f>
        <v>1237</v>
      </c>
      <c r="O611" s="201">
        <f t="shared" ca="1" si="9"/>
        <v>2163.5052520735335</v>
      </c>
    </row>
    <row r="612" spans="1:15" s="119" customFormat="1" ht="13.8" customHeight="1">
      <c r="A612" s="162"/>
      <c r="B612" s="200">
        <v>598</v>
      </c>
      <c r="C612" s="201">
        <f ca="1">NORMINV(RAND(),Parametros!$F$7,(Parametros!$G$7-Parametros!$E$7)/3.29)</f>
        <v>2.352010971702772</v>
      </c>
      <c r="D612" s="201">
        <f ca="1">NORMINV(RAND(),Parametros!$F$8,(Parametros!$G$8-Parametros!$E$8)/3.29)</f>
        <v>0.34188851758317418</v>
      </c>
      <c r="E612" s="201">
        <f ca="1">NORMINV(RAND(),Parametros!$F$9,(Parametros!$G$9-Parametros!$E$9)/3.29)</f>
        <v>0.86492465233042193</v>
      </c>
      <c r="F612" s="201">
        <f ca="1">NORMINV(RAND(),Parametros!$F$10,(Parametros!$G$10-Parametros!$E$10)/3.29)</f>
        <v>0.88307409261789493</v>
      </c>
      <c r="G612" s="201">
        <f ca="1">NORMINV(RAND(),Parametros!$F$11,(Parametros!$G$11-Parametros!$E$11)/3.29)</f>
        <v>0.95819985397132912</v>
      </c>
      <c r="H612" s="201">
        <v>1</v>
      </c>
      <c r="I612" s="201">
        <f ca="1">Resumen!$E$78*C612</f>
        <v>618.57888555782904</v>
      </c>
      <c r="J612" s="201">
        <f ca="1">Resumen!$E$79*D612</f>
        <v>0</v>
      </c>
      <c r="K612" s="201">
        <f ca="1">Resumen!$E$80*E612</f>
        <v>0</v>
      </c>
      <c r="L612" s="201">
        <f ca="1">Resumen!$E$81*F612</f>
        <v>0</v>
      </c>
      <c r="M612" s="201">
        <f ca="1">Resumen!$E$82*G612</f>
        <v>0</v>
      </c>
      <c r="N612" s="201">
        <f>Resumen!$E$83*H612</f>
        <v>1237</v>
      </c>
      <c r="O612" s="201">
        <f t="shared" ca="1" si="9"/>
        <v>1855.5788855578289</v>
      </c>
    </row>
    <row r="613" spans="1:15" s="119" customFormat="1" ht="13.8" customHeight="1">
      <c r="A613" s="162"/>
      <c r="B613" s="200">
        <v>599</v>
      </c>
      <c r="C613" s="201">
        <f ca="1">NORMINV(RAND(),Parametros!$F$7,(Parametros!$G$7-Parametros!$E$7)/3.29)</f>
        <v>2.3281735633020797</v>
      </c>
      <c r="D613" s="201">
        <f ca="1">NORMINV(RAND(),Parametros!$F$8,(Parametros!$G$8-Parametros!$E$8)/3.29)</f>
        <v>1.0559030960673947</v>
      </c>
      <c r="E613" s="201">
        <f ca="1">NORMINV(RAND(),Parametros!$F$9,(Parametros!$G$9-Parametros!$E$9)/3.29)</f>
        <v>0.96802823217581602</v>
      </c>
      <c r="F613" s="201">
        <f ca="1">NORMINV(RAND(),Parametros!$F$10,(Parametros!$G$10-Parametros!$E$10)/3.29)</f>
        <v>1.1351835944454143</v>
      </c>
      <c r="G613" s="201">
        <f ca="1">NORMINV(RAND(),Parametros!$F$11,(Parametros!$G$11-Parametros!$E$11)/3.29)</f>
        <v>0.98008000067124712</v>
      </c>
      <c r="H613" s="201">
        <v>1</v>
      </c>
      <c r="I613" s="201">
        <f ca="1">Resumen!$E$78*C613</f>
        <v>612.30964714844697</v>
      </c>
      <c r="J613" s="201">
        <f ca="1">Resumen!$E$79*D613</f>
        <v>0</v>
      </c>
      <c r="K613" s="201">
        <f ca="1">Resumen!$E$80*E613</f>
        <v>0</v>
      </c>
      <c r="L613" s="201">
        <f ca="1">Resumen!$E$81*F613</f>
        <v>0</v>
      </c>
      <c r="M613" s="201">
        <f ca="1">Resumen!$E$82*G613</f>
        <v>0</v>
      </c>
      <c r="N613" s="201">
        <f>Resumen!$E$83*H613</f>
        <v>1237</v>
      </c>
      <c r="O613" s="201">
        <f t="shared" ca="1" si="9"/>
        <v>1849.3096471484469</v>
      </c>
    </row>
    <row r="614" spans="1:15" s="119" customFormat="1" ht="13.8" customHeight="1">
      <c r="A614" s="162"/>
      <c r="B614" s="200">
        <v>600</v>
      </c>
      <c r="C614" s="201">
        <f ca="1">NORMINV(RAND(),Parametros!$F$7,(Parametros!$G$7-Parametros!$E$7)/3.29)</f>
        <v>4.3294800785132512</v>
      </c>
      <c r="D614" s="201">
        <f ca="1">NORMINV(RAND(),Parametros!$F$8,(Parametros!$G$8-Parametros!$E$8)/3.29)</f>
        <v>1.1055945451283049</v>
      </c>
      <c r="E614" s="201">
        <f ca="1">NORMINV(RAND(),Parametros!$F$9,(Parametros!$G$9-Parametros!$E$9)/3.29)</f>
        <v>0.99102103522641616</v>
      </c>
      <c r="F614" s="201">
        <f ca="1">NORMINV(RAND(),Parametros!$F$10,(Parametros!$G$10-Parametros!$E$10)/3.29)</f>
        <v>0.93026915408778377</v>
      </c>
      <c r="G614" s="201">
        <f ca="1">NORMINV(RAND(),Parametros!$F$11,(Parametros!$G$11-Parametros!$E$11)/3.29)</f>
        <v>1.0171803297642741</v>
      </c>
      <c r="H614" s="201">
        <v>1</v>
      </c>
      <c r="I614" s="201">
        <f ca="1">Resumen!$E$78*C614</f>
        <v>1138.653260648985</v>
      </c>
      <c r="J614" s="201">
        <f ca="1">Resumen!$E$79*D614</f>
        <v>0</v>
      </c>
      <c r="K614" s="201">
        <f ca="1">Resumen!$E$80*E614</f>
        <v>0</v>
      </c>
      <c r="L614" s="201">
        <f ca="1">Resumen!$E$81*F614</f>
        <v>0</v>
      </c>
      <c r="M614" s="201">
        <f ca="1">Resumen!$E$82*G614</f>
        <v>0</v>
      </c>
      <c r="N614" s="201">
        <f>Resumen!$E$83*H614</f>
        <v>1237</v>
      </c>
      <c r="O614" s="201">
        <f t="shared" ca="1" si="9"/>
        <v>2375.653260648985</v>
      </c>
    </row>
    <row r="615" spans="1:15" s="119" customFormat="1" ht="13.8" customHeight="1">
      <c r="A615" s="162"/>
      <c r="B615" s="200">
        <v>601</v>
      </c>
      <c r="C615" s="201">
        <f ca="1">NORMINV(RAND(),Parametros!$F$7,(Parametros!$G$7-Parametros!$E$7)/3.29)</f>
        <v>0.24441215544203798</v>
      </c>
      <c r="D615" s="201">
        <f ca="1">NORMINV(RAND(),Parametros!$F$8,(Parametros!$G$8-Parametros!$E$8)/3.29)</f>
        <v>1.3207157299588863</v>
      </c>
      <c r="E615" s="201">
        <f ca="1">NORMINV(RAND(),Parametros!$F$9,(Parametros!$G$9-Parametros!$E$9)/3.29)</f>
        <v>1.0976422289481091</v>
      </c>
      <c r="F615" s="201">
        <f ca="1">NORMINV(RAND(),Parametros!$F$10,(Parametros!$G$10-Parametros!$E$10)/3.29)</f>
        <v>0.81318000257658529</v>
      </c>
      <c r="G615" s="201">
        <f ca="1">NORMINV(RAND(),Parametros!$F$11,(Parametros!$G$11-Parametros!$E$11)/3.29)</f>
        <v>1.0212543409555908</v>
      </c>
      <c r="H615" s="201">
        <v>1</v>
      </c>
      <c r="I615" s="201">
        <f ca="1">Resumen!$E$78*C615</f>
        <v>64.280396881255996</v>
      </c>
      <c r="J615" s="201">
        <f ca="1">Resumen!$E$79*D615</f>
        <v>0</v>
      </c>
      <c r="K615" s="201">
        <f ca="1">Resumen!$E$80*E615</f>
        <v>0</v>
      </c>
      <c r="L615" s="201">
        <f ca="1">Resumen!$E$81*F615</f>
        <v>0</v>
      </c>
      <c r="M615" s="201">
        <f ca="1">Resumen!$E$82*G615</f>
        <v>0</v>
      </c>
      <c r="N615" s="201">
        <f>Resumen!$E$83*H615</f>
        <v>1237</v>
      </c>
      <c r="O615" s="201">
        <f t="shared" ca="1" si="9"/>
        <v>1301.2803968812559</v>
      </c>
    </row>
    <row r="616" spans="1:15" s="119" customFormat="1" ht="13.8" customHeight="1">
      <c r="A616" s="162"/>
      <c r="B616" s="200">
        <v>602</v>
      </c>
      <c r="C616" s="201">
        <f ca="1">NORMINV(RAND(),Parametros!$F$7,(Parametros!$G$7-Parametros!$E$7)/3.29)</f>
        <v>1.94444015845996</v>
      </c>
      <c r="D616" s="201">
        <f ca="1">NORMINV(RAND(),Parametros!$F$8,(Parametros!$G$8-Parametros!$E$8)/3.29)</f>
        <v>1.2561292706320057</v>
      </c>
      <c r="E616" s="201">
        <f ca="1">NORMINV(RAND(),Parametros!$F$9,(Parametros!$G$9-Parametros!$E$9)/3.29)</f>
        <v>0.79854642921796459</v>
      </c>
      <c r="F616" s="201">
        <f ca="1">NORMINV(RAND(),Parametros!$F$10,(Parametros!$G$10-Parametros!$E$10)/3.29)</f>
        <v>1.0386510860100704</v>
      </c>
      <c r="G616" s="201">
        <f ca="1">NORMINV(RAND(),Parametros!$F$11,(Parametros!$G$11-Parametros!$E$11)/3.29)</f>
        <v>0.99664420626797601</v>
      </c>
      <c r="H616" s="201">
        <v>1</v>
      </c>
      <c r="I616" s="201">
        <f ca="1">Resumen!$E$78*C616</f>
        <v>511.38776167496945</v>
      </c>
      <c r="J616" s="201">
        <f ca="1">Resumen!$E$79*D616</f>
        <v>0</v>
      </c>
      <c r="K616" s="201">
        <f ca="1">Resumen!$E$80*E616</f>
        <v>0</v>
      </c>
      <c r="L616" s="201">
        <f ca="1">Resumen!$E$81*F616</f>
        <v>0</v>
      </c>
      <c r="M616" s="201">
        <f ca="1">Resumen!$E$82*G616</f>
        <v>0</v>
      </c>
      <c r="N616" s="201">
        <f>Resumen!$E$83*H616</f>
        <v>1237</v>
      </c>
      <c r="O616" s="201">
        <f t="shared" ca="1" si="9"/>
        <v>1748.3877616749694</v>
      </c>
    </row>
    <row r="617" spans="1:15" s="119" customFormat="1" ht="13.8" customHeight="1">
      <c r="A617" s="162"/>
      <c r="B617" s="200">
        <v>603</v>
      </c>
      <c r="C617" s="201">
        <f ca="1">NORMINV(RAND(),Parametros!$F$7,(Parametros!$G$7-Parametros!$E$7)/3.29)</f>
        <v>3.9029181644975872</v>
      </c>
      <c r="D617" s="201">
        <f ca="1">NORMINV(RAND(),Parametros!$F$8,(Parametros!$G$8-Parametros!$E$8)/3.29)</f>
        <v>1.6887881224965953</v>
      </c>
      <c r="E617" s="201">
        <f ca="1">NORMINV(RAND(),Parametros!$F$9,(Parametros!$G$9-Parametros!$E$9)/3.29)</f>
        <v>1.009703916320891</v>
      </c>
      <c r="F617" s="201">
        <f ca="1">NORMINV(RAND(),Parametros!$F$10,(Parametros!$G$10-Parametros!$E$10)/3.29)</f>
        <v>1.1484157284064278</v>
      </c>
      <c r="G617" s="201">
        <f ca="1">NORMINV(RAND(),Parametros!$F$11,(Parametros!$G$11-Parametros!$E$11)/3.29)</f>
        <v>0.96354182149848866</v>
      </c>
      <c r="H617" s="201">
        <v>1</v>
      </c>
      <c r="I617" s="201">
        <f ca="1">Resumen!$E$78*C617</f>
        <v>1026.4674772628655</v>
      </c>
      <c r="J617" s="201">
        <f ca="1">Resumen!$E$79*D617</f>
        <v>0</v>
      </c>
      <c r="K617" s="201">
        <f ca="1">Resumen!$E$80*E617</f>
        <v>0</v>
      </c>
      <c r="L617" s="201">
        <f ca="1">Resumen!$E$81*F617</f>
        <v>0</v>
      </c>
      <c r="M617" s="201">
        <f ca="1">Resumen!$E$82*G617</f>
        <v>0</v>
      </c>
      <c r="N617" s="201">
        <f>Resumen!$E$83*H617</f>
        <v>1237</v>
      </c>
      <c r="O617" s="201">
        <f t="shared" ca="1" si="9"/>
        <v>2263.4674772628655</v>
      </c>
    </row>
    <row r="618" spans="1:15" s="119" customFormat="1" ht="13.8" customHeight="1">
      <c r="A618" s="162"/>
      <c r="B618" s="200">
        <v>604</v>
      </c>
      <c r="C618" s="201">
        <f ca="1">NORMINV(RAND(),Parametros!$F$7,(Parametros!$G$7-Parametros!$E$7)/3.29)</f>
        <v>1.4883690204988151</v>
      </c>
      <c r="D618" s="201">
        <f ca="1">NORMINV(RAND(),Parametros!$F$8,(Parametros!$G$8-Parametros!$E$8)/3.29)</f>
        <v>0.86257840935930752</v>
      </c>
      <c r="E618" s="201">
        <f ca="1">NORMINV(RAND(),Parametros!$F$9,(Parametros!$G$9-Parametros!$E$9)/3.29)</f>
        <v>1.2116736340081113</v>
      </c>
      <c r="F618" s="201">
        <f ca="1">NORMINV(RAND(),Parametros!$F$10,(Parametros!$G$10-Parametros!$E$10)/3.29)</f>
        <v>1.04910552822596</v>
      </c>
      <c r="G618" s="201">
        <f ca="1">NORMINV(RAND(),Parametros!$F$11,(Parametros!$G$11-Parametros!$E$11)/3.29)</f>
        <v>0.98331090733811188</v>
      </c>
      <c r="H618" s="201">
        <v>1</v>
      </c>
      <c r="I618" s="201">
        <f ca="1">Resumen!$E$78*C618</f>
        <v>391.44105239118841</v>
      </c>
      <c r="J618" s="201">
        <f ca="1">Resumen!$E$79*D618</f>
        <v>0</v>
      </c>
      <c r="K618" s="201">
        <f ca="1">Resumen!$E$80*E618</f>
        <v>0</v>
      </c>
      <c r="L618" s="201">
        <f ca="1">Resumen!$E$81*F618</f>
        <v>0</v>
      </c>
      <c r="M618" s="201">
        <f ca="1">Resumen!$E$82*G618</f>
        <v>0</v>
      </c>
      <c r="N618" s="201">
        <f>Resumen!$E$83*H618</f>
        <v>1237</v>
      </c>
      <c r="O618" s="201">
        <f t="shared" ca="1" si="9"/>
        <v>1628.4410523911884</v>
      </c>
    </row>
    <row r="619" spans="1:15" s="119" customFormat="1" ht="13.8" customHeight="1">
      <c r="A619" s="162"/>
      <c r="B619" s="200">
        <v>605</v>
      </c>
      <c r="C619" s="201">
        <f ca="1">NORMINV(RAND(),Parametros!$F$7,(Parametros!$G$7-Parametros!$E$7)/3.29)</f>
        <v>4.0318873688231172</v>
      </c>
      <c r="D619" s="201">
        <f ca="1">NORMINV(RAND(),Parametros!$F$8,(Parametros!$G$8-Parametros!$E$8)/3.29)</f>
        <v>1.2886459906935741</v>
      </c>
      <c r="E619" s="201">
        <f ca="1">NORMINV(RAND(),Parametros!$F$9,(Parametros!$G$9-Parametros!$E$9)/3.29)</f>
        <v>0.80248386107199765</v>
      </c>
      <c r="F619" s="201">
        <f ca="1">NORMINV(RAND(),Parametros!$F$10,(Parametros!$G$10-Parametros!$E$10)/3.29)</f>
        <v>0.95487242732912758</v>
      </c>
      <c r="G619" s="201">
        <f ca="1">NORMINV(RAND(),Parametros!$F$11,(Parametros!$G$11-Parametros!$E$11)/3.29)</f>
        <v>0.97511352820415653</v>
      </c>
      <c r="H619" s="201">
        <v>1</v>
      </c>
      <c r="I619" s="201">
        <f ca="1">Resumen!$E$78*C619</f>
        <v>1060.3863780004799</v>
      </c>
      <c r="J619" s="201">
        <f ca="1">Resumen!$E$79*D619</f>
        <v>0</v>
      </c>
      <c r="K619" s="201">
        <f ca="1">Resumen!$E$80*E619</f>
        <v>0</v>
      </c>
      <c r="L619" s="201">
        <f ca="1">Resumen!$E$81*F619</f>
        <v>0</v>
      </c>
      <c r="M619" s="201">
        <f ca="1">Resumen!$E$82*G619</f>
        <v>0</v>
      </c>
      <c r="N619" s="201">
        <f>Resumen!$E$83*H619</f>
        <v>1237</v>
      </c>
      <c r="O619" s="201">
        <f t="shared" ca="1" si="9"/>
        <v>2297.3863780004799</v>
      </c>
    </row>
    <row r="620" spans="1:15" s="119" customFormat="1" ht="13.8" customHeight="1">
      <c r="A620" s="162"/>
      <c r="B620" s="200">
        <v>606</v>
      </c>
      <c r="C620" s="201">
        <f ca="1">NORMINV(RAND(),Parametros!$F$7,(Parametros!$G$7-Parametros!$E$7)/3.29)</f>
        <v>2.8777149096949124</v>
      </c>
      <c r="D620" s="201">
        <f ca="1">NORMINV(RAND(),Parametros!$F$8,(Parametros!$G$8-Parametros!$E$8)/3.29)</f>
        <v>1.4852911033868172</v>
      </c>
      <c r="E620" s="201">
        <f ca="1">NORMINV(RAND(),Parametros!$F$9,(Parametros!$G$9-Parametros!$E$9)/3.29)</f>
        <v>1.2795521455329504</v>
      </c>
      <c r="F620" s="201">
        <f ca="1">NORMINV(RAND(),Parametros!$F$10,(Parametros!$G$10-Parametros!$E$10)/3.29)</f>
        <v>1.0695224157566867</v>
      </c>
      <c r="G620" s="201">
        <f ca="1">NORMINV(RAND(),Parametros!$F$11,(Parametros!$G$11-Parametros!$E$11)/3.29)</f>
        <v>0.98040678822902183</v>
      </c>
      <c r="H620" s="201">
        <v>1</v>
      </c>
      <c r="I620" s="201">
        <f ca="1">Resumen!$E$78*C620</f>
        <v>756.83902124976191</v>
      </c>
      <c r="J620" s="201">
        <f ca="1">Resumen!$E$79*D620</f>
        <v>0</v>
      </c>
      <c r="K620" s="201">
        <f ca="1">Resumen!$E$80*E620</f>
        <v>0</v>
      </c>
      <c r="L620" s="201">
        <f ca="1">Resumen!$E$81*F620</f>
        <v>0</v>
      </c>
      <c r="M620" s="201">
        <f ca="1">Resumen!$E$82*G620</f>
        <v>0</v>
      </c>
      <c r="N620" s="201">
        <f>Resumen!$E$83*H620</f>
        <v>1237</v>
      </c>
      <c r="O620" s="201">
        <f t="shared" ca="1" si="9"/>
        <v>1993.839021249762</v>
      </c>
    </row>
    <row r="621" spans="1:15" s="119" customFormat="1" ht="13.8" customHeight="1">
      <c r="A621" s="162"/>
      <c r="B621" s="200">
        <v>607</v>
      </c>
      <c r="C621" s="201">
        <f ca="1">NORMINV(RAND(),Parametros!$F$7,(Parametros!$G$7-Parametros!$E$7)/3.29)</f>
        <v>1.5421824419373487</v>
      </c>
      <c r="D621" s="201">
        <f ca="1">NORMINV(RAND(),Parametros!$F$8,(Parametros!$G$8-Parametros!$E$8)/3.29)</f>
        <v>1.622492359191261</v>
      </c>
      <c r="E621" s="201">
        <f ca="1">NORMINV(RAND(),Parametros!$F$9,(Parametros!$G$9-Parametros!$E$9)/3.29)</f>
        <v>0.94963528377490858</v>
      </c>
      <c r="F621" s="201">
        <f ca="1">NORMINV(RAND(),Parametros!$F$10,(Parametros!$G$10-Parametros!$E$10)/3.29)</f>
        <v>1.1550686404992638</v>
      </c>
      <c r="G621" s="201">
        <f ca="1">NORMINV(RAND(),Parametros!$F$11,(Parametros!$G$11-Parametros!$E$11)/3.29)</f>
        <v>0.95657659099318737</v>
      </c>
      <c r="H621" s="201">
        <v>1</v>
      </c>
      <c r="I621" s="201">
        <f ca="1">Resumen!$E$78*C621</f>
        <v>405.59398222952268</v>
      </c>
      <c r="J621" s="201">
        <f ca="1">Resumen!$E$79*D621</f>
        <v>0</v>
      </c>
      <c r="K621" s="201">
        <f ca="1">Resumen!$E$80*E621</f>
        <v>0</v>
      </c>
      <c r="L621" s="201">
        <f ca="1">Resumen!$E$81*F621</f>
        <v>0</v>
      </c>
      <c r="M621" s="201">
        <f ca="1">Resumen!$E$82*G621</f>
        <v>0</v>
      </c>
      <c r="N621" s="201">
        <f>Resumen!$E$83*H621</f>
        <v>1237</v>
      </c>
      <c r="O621" s="201">
        <f t="shared" ca="1" si="9"/>
        <v>1642.5939822295227</v>
      </c>
    </row>
    <row r="622" spans="1:15" s="119" customFormat="1" ht="13.8" customHeight="1">
      <c r="A622" s="162"/>
      <c r="B622" s="200">
        <v>608</v>
      </c>
      <c r="C622" s="201">
        <f ca="1">NORMINV(RAND(),Parametros!$F$7,(Parametros!$G$7-Parametros!$E$7)/3.29)</f>
        <v>2.7777977345643476</v>
      </c>
      <c r="D622" s="201">
        <f ca="1">NORMINV(RAND(),Parametros!$F$8,(Parametros!$G$8-Parametros!$E$8)/3.29)</f>
        <v>1.3633392441077758</v>
      </c>
      <c r="E622" s="201">
        <f ca="1">NORMINV(RAND(),Parametros!$F$9,(Parametros!$G$9-Parametros!$E$9)/3.29)</f>
        <v>1.3262595301109776</v>
      </c>
      <c r="F622" s="201">
        <f ca="1">NORMINV(RAND(),Parametros!$F$10,(Parametros!$G$10-Parametros!$E$10)/3.29)</f>
        <v>1.2362766082196652</v>
      </c>
      <c r="G622" s="201">
        <f ca="1">NORMINV(RAND(),Parametros!$F$11,(Parametros!$G$11-Parametros!$E$11)/3.29)</f>
        <v>0.94637902220145653</v>
      </c>
      <c r="H622" s="201">
        <v>1</v>
      </c>
      <c r="I622" s="201">
        <f ca="1">Resumen!$E$78*C622</f>
        <v>730.56080419042348</v>
      </c>
      <c r="J622" s="201">
        <f ca="1">Resumen!$E$79*D622</f>
        <v>0</v>
      </c>
      <c r="K622" s="201">
        <f ca="1">Resumen!$E$80*E622</f>
        <v>0</v>
      </c>
      <c r="L622" s="201">
        <f ca="1">Resumen!$E$81*F622</f>
        <v>0</v>
      </c>
      <c r="M622" s="201">
        <f ca="1">Resumen!$E$82*G622</f>
        <v>0</v>
      </c>
      <c r="N622" s="201">
        <f>Resumen!$E$83*H622</f>
        <v>1237</v>
      </c>
      <c r="O622" s="201">
        <f t="shared" ca="1" si="9"/>
        <v>1967.5608041904234</v>
      </c>
    </row>
    <row r="623" spans="1:15" s="119" customFormat="1" ht="13.8" customHeight="1">
      <c r="A623" s="162"/>
      <c r="B623" s="200">
        <v>609</v>
      </c>
      <c r="C623" s="201">
        <f ca="1">NORMINV(RAND(),Parametros!$F$7,(Parametros!$G$7-Parametros!$E$7)/3.29)</f>
        <v>1.4612498418631512</v>
      </c>
      <c r="D623" s="201">
        <f ca="1">NORMINV(RAND(),Parametros!$F$8,(Parametros!$G$8-Parametros!$E$8)/3.29)</f>
        <v>1.5937448594525181</v>
      </c>
      <c r="E623" s="201">
        <f ca="1">NORMINV(RAND(),Parametros!$F$9,(Parametros!$G$9-Parametros!$E$9)/3.29)</f>
        <v>1.445351998714727</v>
      </c>
      <c r="F623" s="201">
        <f ca="1">NORMINV(RAND(),Parametros!$F$10,(Parametros!$G$10-Parametros!$E$10)/3.29)</f>
        <v>1.0760999263684239</v>
      </c>
      <c r="G623" s="201">
        <f ca="1">NORMINV(RAND(),Parametros!$F$11,(Parametros!$G$11-Parametros!$E$11)/3.29)</f>
        <v>0.99478906900006836</v>
      </c>
      <c r="H623" s="201">
        <v>1</v>
      </c>
      <c r="I623" s="201">
        <f ca="1">Resumen!$E$78*C623</f>
        <v>384.30870841000876</v>
      </c>
      <c r="J623" s="201">
        <f ca="1">Resumen!$E$79*D623</f>
        <v>0</v>
      </c>
      <c r="K623" s="201">
        <f ca="1">Resumen!$E$80*E623</f>
        <v>0</v>
      </c>
      <c r="L623" s="201">
        <f ca="1">Resumen!$E$81*F623</f>
        <v>0</v>
      </c>
      <c r="M623" s="201">
        <f ca="1">Resumen!$E$82*G623</f>
        <v>0</v>
      </c>
      <c r="N623" s="201">
        <f>Resumen!$E$83*H623</f>
        <v>1237</v>
      </c>
      <c r="O623" s="201">
        <f t="shared" ca="1" si="9"/>
        <v>1621.3087084100089</v>
      </c>
    </row>
    <row r="624" spans="1:15" s="119" customFormat="1" ht="13.8" customHeight="1">
      <c r="A624" s="162"/>
      <c r="B624" s="200">
        <v>610</v>
      </c>
      <c r="C624" s="201">
        <f ca="1">NORMINV(RAND(),Parametros!$F$7,(Parametros!$G$7-Parametros!$E$7)/3.29)</f>
        <v>2.641502596691315</v>
      </c>
      <c r="D624" s="201">
        <f ca="1">NORMINV(RAND(),Parametros!$F$8,(Parametros!$G$8-Parametros!$E$8)/3.29)</f>
        <v>1.4430295713099468</v>
      </c>
      <c r="E624" s="201">
        <f ca="1">NORMINV(RAND(),Parametros!$F$9,(Parametros!$G$9-Parametros!$E$9)/3.29)</f>
        <v>1.623768419327495</v>
      </c>
      <c r="F624" s="201">
        <f ca="1">NORMINV(RAND(),Parametros!$F$10,(Parametros!$G$10-Parametros!$E$10)/3.29)</f>
        <v>0.86972219003256068</v>
      </c>
      <c r="G624" s="201">
        <f ca="1">NORMINV(RAND(),Parametros!$F$11,(Parametros!$G$11-Parametros!$E$11)/3.29)</f>
        <v>1.0017193865729508</v>
      </c>
      <c r="H624" s="201">
        <v>1</v>
      </c>
      <c r="I624" s="201">
        <f ca="1">Resumen!$E$78*C624</f>
        <v>694.71518292981591</v>
      </c>
      <c r="J624" s="201">
        <f ca="1">Resumen!$E$79*D624</f>
        <v>0</v>
      </c>
      <c r="K624" s="201">
        <f ca="1">Resumen!$E$80*E624</f>
        <v>0</v>
      </c>
      <c r="L624" s="201">
        <f ca="1">Resumen!$E$81*F624</f>
        <v>0</v>
      </c>
      <c r="M624" s="201">
        <f ca="1">Resumen!$E$82*G624</f>
        <v>0</v>
      </c>
      <c r="N624" s="201">
        <f>Resumen!$E$83*H624</f>
        <v>1237</v>
      </c>
      <c r="O624" s="201">
        <f t="shared" ca="1" si="9"/>
        <v>1931.7151829298159</v>
      </c>
    </row>
    <row r="625" spans="1:15" s="119" customFormat="1" ht="13.8" customHeight="1">
      <c r="A625" s="162"/>
      <c r="B625" s="200">
        <v>611</v>
      </c>
      <c r="C625" s="201">
        <f ca="1">NORMINV(RAND(),Parametros!$F$7,(Parametros!$G$7-Parametros!$E$7)/3.29)</f>
        <v>1.3999746009135667</v>
      </c>
      <c r="D625" s="201">
        <f ca="1">NORMINV(RAND(),Parametros!$F$8,(Parametros!$G$8-Parametros!$E$8)/3.29)</f>
        <v>1.2838906093766826</v>
      </c>
      <c r="E625" s="201">
        <f ca="1">NORMINV(RAND(),Parametros!$F$9,(Parametros!$G$9-Parametros!$E$9)/3.29)</f>
        <v>1.3922713447704149</v>
      </c>
      <c r="F625" s="201">
        <f ca="1">NORMINV(RAND(),Parametros!$F$10,(Parametros!$G$10-Parametros!$E$10)/3.29)</f>
        <v>0.93685374051573911</v>
      </c>
      <c r="G625" s="201">
        <f ca="1">NORMINV(RAND(),Parametros!$F$11,(Parametros!$G$11-Parametros!$E$11)/3.29)</f>
        <v>0.99864098697674031</v>
      </c>
      <c r="H625" s="201">
        <v>1</v>
      </c>
      <c r="I625" s="201">
        <f ca="1">Resumen!$E$78*C625</f>
        <v>368.19332004026808</v>
      </c>
      <c r="J625" s="201">
        <f ca="1">Resumen!$E$79*D625</f>
        <v>0</v>
      </c>
      <c r="K625" s="201">
        <f ca="1">Resumen!$E$80*E625</f>
        <v>0</v>
      </c>
      <c r="L625" s="201">
        <f ca="1">Resumen!$E$81*F625</f>
        <v>0</v>
      </c>
      <c r="M625" s="201">
        <f ca="1">Resumen!$E$82*G625</f>
        <v>0</v>
      </c>
      <c r="N625" s="201">
        <f>Resumen!$E$83*H625</f>
        <v>1237</v>
      </c>
      <c r="O625" s="201">
        <f t="shared" ca="1" si="9"/>
        <v>1605.1933200402682</v>
      </c>
    </row>
    <row r="626" spans="1:15" s="119" customFormat="1" ht="13.8" customHeight="1">
      <c r="A626" s="162"/>
      <c r="B626" s="200">
        <v>612</v>
      </c>
      <c r="C626" s="201">
        <f ca="1">NORMINV(RAND(),Parametros!$F$7,(Parametros!$G$7-Parametros!$E$7)/3.29)</f>
        <v>0.10314328867966704</v>
      </c>
      <c r="D626" s="201">
        <f ca="1">NORMINV(RAND(),Parametros!$F$8,(Parametros!$G$8-Parametros!$E$8)/3.29)</f>
        <v>1.3684433431976173</v>
      </c>
      <c r="E626" s="201">
        <f ca="1">NORMINV(RAND(),Parametros!$F$9,(Parametros!$G$9-Parametros!$E$9)/3.29)</f>
        <v>0.9480503716235934</v>
      </c>
      <c r="F626" s="201">
        <f ca="1">NORMINV(RAND(),Parametros!$F$10,(Parametros!$G$10-Parametros!$E$10)/3.29)</f>
        <v>1.0005671382966688</v>
      </c>
      <c r="G626" s="201">
        <f ca="1">NORMINV(RAND(),Parametros!$F$11,(Parametros!$G$11-Parametros!$E$11)/3.29)</f>
        <v>1.0085031709630825</v>
      </c>
      <c r="H626" s="201">
        <v>1</v>
      </c>
      <c r="I626" s="201">
        <f ca="1">Resumen!$E$78*C626</f>
        <v>27.126684922752432</v>
      </c>
      <c r="J626" s="201">
        <f ca="1">Resumen!$E$79*D626</f>
        <v>0</v>
      </c>
      <c r="K626" s="201">
        <f ca="1">Resumen!$E$80*E626</f>
        <v>0</v>
      </c>
      <c r="L626" s="201">
        <f ca="1">Resumen!$E$81*F626</f>
        <v>0</v>
      </c>
      <c r="M626" s="201">
        <f ca="1">Resumen!$E$82*G626</f>
        <v>0</v>
      </c>
      <c r="N626" s="201">
        <f>Resumen!$E$83*H626</f>
        <v>1237</v>
      </c>
      <c r="O626" s="201">
        <f t="shared" ca="1" si="9"/>
        <v>1264.1266849227525</v>
      </c>
    </row>
    <row r="627" spans="1:15" s="119" customFormat="1" ht="13.8" customHeight="1">
      <c r="A627" s="162"/>
      <c r="B627" s="200">
        <v>613</v>
      </c>
      <c r="C627" s="201">
        <f ca="1">NORMINV(RAND(),Parametros!$F$7,(Parametros!$G$7-Parametros!$E$7)/3.29)</f>
        <v>2.1101558349473462</v>
      </c>
      <c r="D627" s="201">
        <f ca="1">NORMINV(RAND(),Parametros!$F$8,(Parametros!$G$8-Parametros!$E$8)/3.29)</f>
        <v>1.1972619388003756</v>
      </c>
      <c r="E627" s="201">
        <f ca="1">NORMINV(RAND(),Parametros!$F$9,(Parametros!$G$9-Parametros!$E$9)/3.29)</f>
        <v>0.74922701423651161</v>
      </c>
      <c r="F627" s="201">
        <f ca="1">NORMINV(RAND(),Parametros!$F$10,(Parametros!$G$10-Parametros!$E$10)/3.29)</f>
        <v>1.1354059037246857</v>
      </c>
      <c r="G627" s="201">
        <f ca="1">NORMINV(RAND(),Parametros!$F$11,(Parametros!$G$11-Parametros!$E$11)/3.29)</f>
        <v>0.99920792676756509</v>
      </c>
      <c r="H627" s="201">
        <v>1</v>
      </c>
      <c r="I627" s="201">
        <f ca="1">Resumen!$E$78*C627</f>
        <v>554.97098459115205</v>
      </c>
      <c r="J627" s="201">
        <f ca="1">Resumen!$E$79*D627</f>
        <v>0</v>
      </c>
      <c r="K627" s="201">
        <f ca="1">Resumen!$E$80*E627</f>
        <v>0</v>
      </c>
      <c r="L627" s="201">
        <f ca="1">Resumen!$E$81*F627</f>
        <v>0</v>
      </c>
      <c r="M627" s="201">
        <f ca="1">Resumen!$E$82*G627</f>
        <v>0</v>
      </c>
      <c r="N627" s="201">
        <f>Resumen!$E$83*H627</f>
        <v>1237</v>
      </c>
      <c r="O627" s="201">
        <f t="shared" ca="1" si="9"/>
        <v>1791.970984591152</v>
      </c>
    </row>
    <row r="628" spans="1:15" s="119" customFormat="1" ht="13.8" customHeight="1">
      <c r="A628" s="162"/>
      <c r="B628" s="200">
        <v>614</v>
      </c>
      <c r="C628" s="201">
        <f ca="1">NORMINV(RAND(),Parametros!$F$7,(Parametros!$G$7-Parametros!$E$7)/3.29)</f>
        <v>-0.1027475655524146</v>
      </c>
      <c r="D628" s="201">
        <f ca="1">NORMINV(RAND(),Parametros!$F$8,(Parametros!$G$8-Parametros!$E$8)/3.29)</f>
        <v>1.7833558586467624</v>
      </c>
      <c r="E628" s="201">
        <f ca="1">NORMINV(RAND(),Parametros!$F$9,(Parametros!$G$9-Parametros!$E$9)/3.29)</f>
        <v>1.1066527260427341</v>
      </c>
      <c r="F628" s="201">
        <f ca="1">NORMINV(RAND(),Parametros!$F$10,(Parametros!$G$10-Parametros!$E$10)/3.29)</f>
        <v>0.92106547028819419</v>
      </c>
      <c r="G628" s="201">
        <f ca="1">NORMINV(RAND(),Parametros!$F$11,(Parametros!$G$11-Parametros!$E$11)/3.29)</f>
        <v>1.0066620924954959</v>
      </c>
      <c r="H628" s="201">
        <v>1</v>
      </c>
      <c r="I628" s="201">
        <f ca="1">Resumen!$E$78*C628</f>
        <v>-27.022609740285041</v>
      </c>
      <c r="J628" s="201">
        <f ca="1">Resumen!$E$79*D628</f>
        <v>0</v>
      </c>
      <c r="K628" s="201">
        <f ca="1">Resumen!$E$80*E628</f>
        <v>0</v>
      </c>
      <c r="L628" s="201">
        <f ca="1">Resumen!$E$81*F628</f>
        <v>0</v>
      </c>
      <c r="M628" s="201">
        <f ca="1">Resumen!$E$82*G628</f>
        <v>0</v>
      </c>
      <c r="N628" s="201">
        <f>Resumen!$E$83*H628</f>
        <v>1237</v>
      </c>
      <c r="O628" s="201">
        <f t="shared" ca="1" si="9"/>
        <v>1209.9773902597149</v>
      </c>
    </row>
    <row r="629" spans="1:15" s="119" customFormat="1" ht="13.8" customHeight="1">
      <c r="A629" s="162"/>
      <c r="B629" s="200">
        <v>615</v>
      </c>
      <c r="C629" s="201">
        <f ca="1">NORMINV(RAND(),Parametros!$F$7,(Parametros!$G$7-Parametros!$E$7)/3.29)</f>
        <v>1.7074551667404994</v>
      </c>
      <c r="D629" s="201">
        <f ca="1">NORMINV(RAND(),Parametros!$F$8,(Parametros!$G$8-Parametros!$E$8)/3.29)</f>
        <v>0.90291932889669302</v>
      </c>
      <c r="E629" s="201">
        <f ca="1">NORMINV(RAND(),Parametros!$F$9,(Parametros!$G$9-Parametros!$E$9)/3.29)</f>
        <v>1.1002636432243669</v>
      </c>
      <c r="F629" s="201">
        <f ca="1">NORMINV(RAND(),Parametros!$F$10,(Parametros!$G$10-Parametros!$E$10)/3.29)</f>
        <v>0.91757559412600531</v>
      </c>
      <c r="G629" s="201">
        <f ca="1">NORMINV(RAND(),Parametros!$F$11,(Parametros!$G$11-Parametros!$E$11)/3.29)</f>
        <v>1.0378925688504761</v>
      </c>
      <c r="H629" s="201">
        <v>1</v>
      </c>
      <c r="I629" s="201">
        <f ca="1">Resumen!$E$78*C629</f>
        <v>449.0607088527513</v>
      </c>
      <c r="J629" s="201">
        <f ca="1">Resumen!$E$79*D629</f>
        <v>0</v>
      </c>
      <c r="K629" s="201">
        <f ca="1">Resumen!$E$80*E629</f>
        <v>0</v>
      </c>
      <c r="L629" s="201">
        <f ca="1">Resumen!$E$81*F629</f>
        <v>0</v>
      </c>
      <c r="M629" s="201">
        <f ca="1">Resumen!$E$82*G629</f>
        <v>0</v>
      </c>
      <c r="N629" s="201">
        <f>Resumen!$E$83*H629</f>
        <v>1237</v>
      </c>
      <c r="O629" s="201">
        <f t="shared" ca="1" si="9"/>
        <v>1686.0607088527513</v>
      </c>
    </row>
    <row r="630" spans="1:15" s="119" customFormat="1" ht="13.8" customHeight="1">
      <c r="A630" s="162"/>
      <c r="B630" s="200">
        <v>616</v>
      </c>
      <c r="C630" s="201">
        <f ca="1">NORMINV(RAND(),Parametros!$F$7,(Parametros!$G$7-Parametros!$E$7)/3.29)</f>
        <v>1.6965673947119273</v>
      </c>
      <c r="D630" s="201">
        <f ca="1">NORMINV(RAND(),Parametros!$F$8,(Parametros!$G$8-Parametros!$E$8)/3.29)</f>
        <v>0.91883016235302062</v>
      </c>
      <c r="E630" s="201">
        <f ca="1">NORMINV(RAND(),Parametros!$F$9,(Parametros!$G$9-Parametros!$E$9)/3.29)</f>
        <v>1.1614642962397554</v>
      </c>
      <c r="F630" s="201">
        <f ca="1">NORMINV(RAND(),Parametros!$F$10,(Parametros!$G$10-Parametros!$E$10)/3.29)</f>
        <v>1.0747055875752978</v>
      </c>
      <c r="G630" s="201">
        <f ca="1">NORMINV(RAND(),Parametros!$F$11,(Parametros!$G$11-Parametros!$E$11)/3.29)</f>
        <v>0.93227335322156413</v>
      </c>
      <c r="H630" s="201">
        <v>1</v>
      </c>
      <c r="I630" s="201">
        <f ca="1">Resumen!$E$78*C630</f>
        <v>446.1972248092369</v>
      </c>
      <c r="J630" s="201">
        <f ca="1">Resumen!$E$79*D630</f>
        <v>0</v>
      </c>
      <c r="K630" s="201">
        <f ca="1">Resumen!$E$80*E630</f>
        <v>0</v>
      </c>
      <c r="L630" s="201">
        <f ca="1">Resumen!$E$81*F630</f>
        <v>0</v>
      </c>
      <c r="M630" s="201">
        <f ca="1">Resumen!$E$82*G630</f>
        <v>0</v>
      </c>
      <c r="N630" s="201">
        <f>Resumen!$E$83*H630</f>
        <v>1237</v>
      </c>
      <c r="O630" s="201">
        <f t="shared" ca="1" si="9"/>
        <v>1683.197224809237</v>
      </c>
    </row>
    <row r="631" spans="1:15" s="119" customFormat="1" ht="13.8" customHeight="1">
      <c r="A631" s="162"/>
      <c r="B631" s="200">
        <v>617</v>
      </c>
      <c r="C631" s="201">
        <f ca="1">NORMINV(RAND(),Parametros!$F$7,(Parametros!$G$7-Parametros!$E$7)/3.29)</f>
        <v>3.4554522498906683</v>
      </c>
      <c r="D631" s="201">
        <f ca="1">NORMINV(RAND(),Parametros!$F$8,(Parametros!$G$8-Parametros!$E$8)/3.29)</f>
        <v>0.75207221824253523</v>
      </c>
      <c r="E631" s="201">
        <f ca="1">NORMINV(RAND(),Parametros!$F$9,(Parametros!$G$9-Parametros!$E$9)/3.29)</f>
        <v>1.0328641106817822</v>
      </c>
      <c r="F631" s="201">
        <f ca="1">NORMINV(RAND(),Parametros!$F$10,(Parametros!$G$10-Parametros!$E$10)/3.29)</f>
        <v>0.98010163805183914</v>
      </c>
      <c r="G631" s="201">
        <f ca="1">NORMINV(RAND(),Parametros!$F$11,(Parametros!$G$11-Parametros!$E$11)/3.29)</f>
        <v>1.0132759806347544</v>
      </c>
      <c r="H631" s="201">
        <v>1</v>
      </c>
      <c r="I631" s="201">
        <f ca="1">Resumen!$E$78*C631</f>
        <v>908.78394172124581</v>
      </c>
      <c r="J631" s="201">
        <f ca="1">Resumen!$E$79*D631</f>
        <v>0</v>
      </c>
      <c r="K631" s="201">
        <f ca="1">Resumen!$E$80*E631</f>
        <v>0</v>
      </c>
      <c r="L631" s="201">
        <f ca="1">Resumen!$E$81*F631</f>
        <v>0</v>
      </c>
      <c r="M631" s="201">
        <f ca="1">Resumen!$E$82*G631</f>
        <v>0</v>
      </c>
      <c r="N631" s="201">
        <f>Resumen!$E$83*H631</f>
        <v>1237</v>
      </c>
      <c r="O631" s="201">
        <f t="shared" ca="1" si="9"/>
        <v>2145.7839417212458</v>
      </c>
    </row>
    <row r="632" spans="1:15" s="119" customFormat="1" ht="13.8" customHeight="1">
      <c r="A632" s="162"/>
      <c r="B632" s="200">
        <v>618</v>
      </c>
      <c r="C632" s="201">
        <f ca="1">NORMINV(RAND(),Parametros!$F$7,(Parametros!$G$7-Parametros!$E$7)/3.29)</f>
        <v>1.7769387683896758</v>
      </c>
      <c r="D632" s="201">
        <f ca="1">NORMINV(RAND(),Parametros!$F$8,(Parametros!$G$8-Parametros!$E$8)/3.29)</f>
        <v>1.2257310359303495</v>
      </c>
      <c r="E632" s="201">
        <f ca="1">NORMINV(RAND(),Parametros!$F$9,(Parametros!$G$9-Parametros!$E$9)/3.29)</f>
        <v>1.1428842212932773</v>
      </c>
      <c r="F632" s="201">
        <f ca="1">NORMINV(RAND(),Parametros!$F$10,(Parametros!$G$10-Parametros!$E$10)/3.29)</f>
        <v>0.95877644667755269</v>
      </c>
      <c r="G632" s="201">
        <f ca="1">NORMINV(RAND(),Parametros!$F$11,(Parametros!$G$11-Parametros!$E$11)/3.29)</f>
        <v>1.0259651268487697</v>
      </c>
      <c r="H632" s="201">
        <v>1</v>
      </c>
      <c r="I632" s="201">
        <f ca="1">Resumen!$E$78*C632</f>
        <v>467.33489608648472</v>
      </c>
      <c r="J632" s="201">
        <f ca="1">Resumen!$E$79*D632</f>
        <v>0</v>
      </c>
      <c r="K632" s="201">
        <f ca="1">Resumen!$E$80*E632</f>
        <v>0</v>
      </c>
      <c r="L632" s="201">
        <f ca="1">Resumen!$E$81*F632</f>
        <v>0</v>
      </c>
      <c r="M632" s="201">
        <f ca="1">Resumen!$E$82*G632</f>
        <v>0</v>
      </c>
      <c r="N632" s="201">
        <f>Resumen!$E$83*H632</f>
        <v>1237</v>
      </c>
      <c r="O632" s="201">
        <f t="shared" ca="1" si="9"/>
        <v>1704.3348960864846</v>
      </c>
    </row>
    <row r="633" spans="1:15" s="119" customFormat="1" ht="13.8" customHeight="1">
      <c r="A633" s="162"/>
      <c r="B633" s="200">
        <v>619</v>
      </c>
      <c r="C633" s="201">
        <f ca="1">NORMINV(RAND(),Parametros!$F$7,(Parametros!$G$7-Parametros!$E$7)/3.29)</f>
        <v>3.414642868195549</v>
      </c>
      <c r="D633" s="201">
        <f ca="1">NORMINV(RAND(),Parametros!$F$8,(Parametros!$G$8-Parametros!$E$8)/3.29)</f>
        <v>1.721972066780644</v>
      </c>
      <c r="E633" s="201">
        <f ca="1">NORMINV(RAND(),Parametros!$F$9,(Parametros!$G$9-Parametros!$E$9)/3.29)</f>
        <v>1.0161607252780112</v>
      </c>
      <c r="F633" s="201">
        <f ca="1">NORMINV(RAND(),Parametros!$F$10,(Parametros!$G$10-Parametros!$E$10)/3.29)</f>
        <v>0.96351881727917055</v>
      </c>
      <c r="G633" s="201">
        <f ca="1">NORMINV(RAND(),Parametros!$F$11,(Parametros!$G$11-Parametros!$E$11)/3.29)</f>
        <v>1.0810965652400102</v>
      </c>
      <c r="H633" s="201">
        <v>1</v>
      </c>
      <c r="I633" s="201">
        <f ca="1">Resumen!$E$78*C633</f>
        <v>898.05107433542935</v>
      </c>
      <c r="J633" s="201">
        <f ca="1">Resumen!$E$79*D633</f>
        <v>0</v>
      </c>
      <c r="K633" s="201">
        <f ca="1">Resumen!$E$80*E633</f>
        <v>0</v>
      </c>
      <c r="L633" s="201">
        <f ca="1">Resumen!$E$81*F633</f>
        <v>0</v>
      </c>
      <c r="M633" s="201">
        <f ca="1">Resumen!$E$82*G633</f>
        <v>0</v>
      </c>
      <c r="N633" s="201">
        <f>Resumen!$E$83*H633</f>
        <v>1237</v>
      </c>
      <c r="O633" s="201">
        <f t="shared" ca="1" si="9"/>
        <v>2135.0510743354293</v>
      </c>
    </row>
    <row r="634" spans="1:15" s="119" customFormat="1" ht="13.8" customHeight="1">
      <c r="A634" s="162"/>
      <c r="B634" s="200">
        <v>620</v>
      </c>
      <c r="C634" s="201">
        <f ca="1">NORMINV(RAND(),Parametros!$F$7,(Parametros!$G$7-Parametros!$E$7)/3.29)</f>
        <v>3.3103164910217733</v>
      </c>
      <c r="D634" s="201">
        <f ca="1">NORMINV(RAND(),Parametros!$F$8,(Parametros!$G$8-Parametros!$E$8)/3.29)</f>
        <v>0.89191407868130579</v>
      </c>
      <c r="E634" s="201">
        <f ca="1">NORMINV(RAND(),Parametros!$F$9,(Parametros!$G$9-Parametros!$E$9)/3.29)</f>
        <v>1.1653363251241229</v>
      </c>
      <c r="F634" s="201">
        <f ca="1">NORMINV(RAND(),Parametros!$F$10,(Parametros!$G$10-Parametros!$E$10)/3.29)</f>
        <v>1.0771974554633525</v>
      </c>
      <c r="G634" s="201">
        <f ca="1">NORMINV(RAND(),Parametros!$F$11,(Parametros!$G$11-Parametros!$E$11)/3.29)</f>
        <v>1.0219610823357612</v>
      </c>
      <c r="H634" s="201">
        <v>1</v>
      </c>
      <c r="I634" s="201">
        <f ca="1">Resumen!$E$78*C634</f>
        <v>870.61323713872639</v>
      </c>
      <c r="J634" s="201">
        <f ca="1">Resumen!$E$79*D634</f>
        <v>0</v>
      </c>
      <c r="K634" s="201">
        <f ca="1">Resumen!$E$80*E634</f>
        <v>0</v>
      </c>
      <c r="L634" s="201">
        <f ca="1">Resumen!$E$81*F634</f>
        <v>0</v>
      </c>
      <c r="M634" s="201">
        <f ca="1">Resumen!$E$82*G634</f>
        <v>0</v>
      </c>
      <c r="N634" s="201">
        <f>Resumen!$E$83*H634</f>
        <v>1237</v>
      </c>
      <c r="O634" s="201">
        <f t="shared" ca="1" si="9"/>
        <v>2107.6132371387266</v>
      </c>
    </row>
    <row r="635" spans="1:15" s="119" customFormat="1" ht="13.8" customHeight="1">
      <c r="A635" s="162"/>
      <c r="B635" s="200">
        <v>621</v>
      </c>
      <c r="C635" s="201">
        <f ca="1">NORMINV(RAND(),Parametros!$F$7,(Parametros!$G$7-Parametros!$E$7)/3.29)</f>
        <v>0.58503427783571893</v>
      </c>
      <c r="D635" s="201">
        <f ca="1">NORMINV(RAND(),Parametros!$F$8,(Parametros!$G$8-Parametros!$E$8)/3.29)</f>
        <v>1.2850052552900952</v>
      </c>
      <c r="E635" s="201">
        <f ca="1">NORMINV(RAND(),Parametros!$F$9,(Parametros!$G$9-Parametros!$E$9)/3.29)</f>
        <v>1.3231718311708149</v>
      </c>
      <c r="F635" s="201">
        <f ca="1">NORMINV(RAND(),Parametros!$F$10,(Parametros!$G$10-Parametros!$E$10)/3.29)</f>
        <v>0.9250533418411524</v>
      </c>
      <c r="G635" s="201">
        <f ca="1">NORMINV(RAND(),Parametros!$F$11,(Parametros!$G$11-Parametros!$E$11)/3.29)</f>
        <v>0.9812624175103144</v>
      </c>
      <c r="H635" s="201">
        <v>1</v>
      </c>
      <c r="I635" s="201">
        <f ca="1">Resumen!$E$78*C635</f>
        <v>153.86401507079407</v>
      </c>
      <c r="J635" s="201">
        <f ca="1">Resumen!$E$79*D635</f>
        <v>0</v>
      </c>
      <c r="K635" s="201">
        <f ca="1">Resumen!$E$80*E635</f>
        <v>0</v>
      </c>
      <c r="L635" s="201">
        <f ca="1">Resumen!$E$81*F635</f>
        <v>0</v>
      </c>
      <c r="M635" s="201">
        <f ca="1">Resumen!$E$82*G635</f>
        <v>0</v>
      </c>
      <c r="N635" s="201">
        <f>Resumen!$E$83*H635</f>
        <v>1237</v>
      </c>
      <c r="O635" s="201">
        <f t="shared" ca="1" si="9"/>
        <v>1390.864015070794</v>
      </c>
    </row>
    <row r="636" spans="1:15" s="119" customFormat="1" ht="13.8" customHeight="1">
      <c r="A636" s="162"/>
      <c r="B636" s="200">
        <v>622</v>
      </c>
      <c r="C636" s="201">
        <f ca="1">NORMINV(RAND(),Parametros!$F$7,(Parametros!$G$7-Parametros!$E$7)/3.29)</f>
        <v>1.9727216779756389</v>
      </c>
      <c r="D636" s="201">
        <f ca="1">NORMINV(RAND(),Parametros!$F$8,(Parametros!$G$8-Parametros!$E$8)/3.29)</f>
        <v>1.5951220267434012</v>
      </c>
      <c r="E636" s="201">
        <f ca="1">NORMINV(RAND(),Parametros!$F$9,(Parametros!$G$9-Parametros!$E$9)/3.29)</f>
        <v>1.090408974079615</v>
      </c>
      <c r="F636" s="201">
        <f ca="1">NORMINV(RAND(),Parametros!$F$10,(Parametros!$G$10-Parametros!$E$10)/3.29)</f>
        <v>0.89728122125502718</v>
      </c>
      <c r="G636" s="201">
        <f ca="1">NORMINV(RAND(),Parametros!$F$11,(Parametros!$G$11-Parametros!$E$11)/3.29)</f>
        <v>1.0001465373444012</v>
      </c>
      <c r="H636" s="201">
        <v>1</v>
      </c>
      <c r="I636" s="201">
        <f ca="1">Resumen!$E$78*C636</f>
        <v>518.825801307593</v>
      </c>
      <c r="J636" s="201">
        <f ca="1">Resumen!$E$79*D636</f>
        <v>0</v>
      </c>
      <c r="K636" s="201">
        <f ca="1">Resumen!$E$80*E636</f>
        <v>0</v>
      </c>
      <c r="L636" s="201">
        <f ca="1">Resumen!$E$81*F636</f>
        <v>0</v>
      </c>
      <c r="M636" s="201">
        <f ca="1">Resumen!$E$82*G636</f>
        <v>0</v>
      </c>
      <c r="N636" s="201">
        <f>Resumen!$E$83*H636</f>
        <v>1237</v>
      </c>
      <c r="O636" s="201">
        <f t="shared" ca="1" si="9"/>
        <v>1755.8258013075929</v>
      </c>
    </row>
    <row r="637" spans="1:15" s="119" customFormat="1" ht="13.8" customHeight="1">
      <c r="A637" s="162"/>
      <c r="B637" s="200">
        <v>623</v>
      </c>
      <c r="C637" s="201">
        <f ca="1">NORMINV(RAND(),Parametros!$F$7,(Parametros!$G$7-Parametros!$E$7)/3.29)</f>
        <v>2.0863225067827362</v>
      </c>
      <c r="D637" s="201">
        <f ca="1">NORMINV(RAND(),Parametros!$F$8,(Parametros!$G$8-Parametros!$E$8)/3.29)</f>
        <v>1.9454520408337843</v>
      </c>
      <c r="E637" s="201">
        <f ca="1">NORMINV(RAND(),Parametros!$F$9,(Parametros!$G$9-Parametros!$E$9)/3.29)</f>
        <v>1.0798282016813063</v>
      </c>
      <c r="F637" s="201">
        <f ca="1">NORMINV(RAND(),Parametros!$F$10,(Parametros!$G$10-Parametros!$E$10)/3.29)</f>
        <v>1.0350038725404203</v>
      </c>
      <c r="G637" s="201">
        <f ca="1">NORMINV(RAND(),Parametros!$F$11,(Parametros!$G$11-Parametros!$E$11)/3.29)</f>
        <v>0.98322259330493833</v>
      </c>
      <c r="H637" s="201">
        <v>1</v>
      </c>
      <c r="I637" s="201">
        <f ca="1">Resumen!$E$78*C637</f>
        <v>548.70281928385964</v>
      </c>
      <c r="J637" s="201">
        <f ca="1">Resumen!$E$79*D637</f>
        <v>0</v>
      </c>
      <c r="K637" s="201">
        <f ca="1">Resumen!$E$80*E637</f>
        <v>0</v>
      </c>
      <c r="L637" s="201">
        <f ca="1">Resumen!$E$81*F637</f>
        <v>0</v>
      </c>
      <c r="M637" s="201">
        <f ca="1">Resumen!$E$82*G637</f>
        <v>0</v>
      </c>
      <c r="N637" s="201">
        <f>Resumen!$E$83*H637</f>
        <v>1237</v>
      </c>
      <c r="O637" s="201">
        <f t="shared" ca="1" si="9"/>
        <v>1785.7028192838598</v>
      </c>
    </row>
    <row r="638" spans="1:15" s="119" customFormat="1" ht="13.8" customHeight="1">
      <c r="A638" s="162"/>
      <c r="B638" s="200">
        <v>624</v>
      </c>
      <c r="C638" s="201">
        <f ca="1">NORMINV(RAND(),Parametros!$F$7,(Parametros!$G$7-Parametros!$E$7)/3.29)</f>
        <v>2.3344849198465165</v>
      </c>
      <c r="D638" s="201">
        <f ca="1">NORMINV(RAND(),Parametros!$F$8,(Parametros!$G$8-Parametros!$E$8)/3.29)</f>
        <v>1.1769521078935232</v>
      </c>
      <c r="E638" s="201">
        <f ca="1">NORMINV(RAND(),Parametros!$F$9,(Parametros!$G$9-Parametros!$E$9)/3.29)</f>
        <v>0.59712384933929474</v>
      </c>
      <c r="F638" s="201">
        <f ca="1">NORMINV(RAND(),Parametros!$F$10,(Parametros!$G$10-Parametros!$E$10)/3.29)</f>
        <v>0.82087644011626837</v>
      </c>
      <c r="G638" s="201">
        <f ca="1">NORMINV(RAND(),Parametros!$F$11,(Parametros!$G$11-Parametros!$E$11)/3.29)</f>
        <v>1.0173545203562364</v>
      </c>
      <c r="H638" s="201">
        <v>1</v>
      </c>
      <c r="I638" s="201">
        <f ca="1">Resumen!$E$78*C638</f>
        <v>613.96953391963382</v>
      </c>
      <c r="J638" s="201">
        <f ca="1">Resumen!$E$79*D638</f>
        <v>0</v>
      </c>
      <c r="K638" s="201">
        <f ca="1">Resumen!$E$80*E638</f>
        <v>0</v>
      </c>
      <c r="L638" s="201">
        <f ca="1">Resumen!$E$81*F638</f>
        <v>0</v>
      </c>
      <c r="M638" s="201">
        <f ca="1">Resumen!$E$82*G638</f>
        <v>0</v>
      </c>
      <c r="N638" s="201">
        <f>Resumen!$E$83*H638</f>
        <v>1237</v>
      </c>
      <c r="O638" s="201">
        <f t="shared" ca="1" si="9"/>
        <v>1850.9695339196337</v>
      </c>
    </row>
    <row r="639" spans="1:15" s="119" customFormat="1" ht="13.8" customHeight="1">
      <c r="A639" s="162"/>
      <c r="B639" s="200">
        <v>625</v>
      </c>
      <c r="C639" s="201">
        <f ca="1">NORMINV(RAND(),Parametros!$F$7,(Parametros!$G$7-Parametros!$E$7)/3.29)</f>
        <v>1.7375650696485891</v>
      </c>
      <c r="D639" s="201">
        <f ca="1">NORMINV(RAND(),Parametros!$F$8,(Parametros!$G$8-Parametros!$E$8)/3.29)</f>
        <v>1.4320551088441735</v>
      </c>
      <c r="E639" s="201">
        <f ca="1">NORMINV(RAND(),Parametros!$F$9,(Parametros!$G$9-Parametros!$E$9)/3.29)</f>
        <v>0.98381433109071081</v>
      </c>
      <c r="F639" s="201">
        <f ca="1">NORMINV(RAND(),Parametros!$F$10,(Parametros!$G$10-Parametros!$E$10)/3.29)</f>
        <v>1.204650133405498</v>
      </c>
      <c r="G639" s="201">
        <f ca="1">NORMINV(RAND(),Parametros!$F$11,(Parametros!$G$11-Parametros!$E$11)/3.29)</f>
        <v>0.95366865303271386</v>
      </c>
      <c r="H639" s="201">
        <v>1</v>
      </c>
      <c r="I639" s="201">
        <f ca="1">Resumen!$E$78*C639</f>
        <v>456.97961331757892</v>
      </c>
      <c r="J639" s="201">
        <f ca="1">Resumen!$E$79*D639</f>
        <v>0</v>
      </c>
      <c r="K639" s="201">
        <f ca="1">Resumen!$E$80*E639</f>
        <v>0</v>
      </c>
      <c r="L639" s="201">
        <f ca="1">Resumen!$E$81*F639</f>
        <v>0</v>
      </c>
      <c r="M639" s="201">
        <f ca="1">Resumen!$E$82*G639</f>
        <v>0</v>
      </c>
      <c r="N639" s="201">
        <f>Resumen!$E$83*H639</f>
        <v>1237</v>
      </c>
      <c r="O639" s="201">
        <f t="shared" ca="1" si="9"/>
        <v>1693.9796133175789</v>
      </c>
    </row>
    <row r="640" spans="1:15" s="119" customFormat="1" ht="13.8" customHeight="1">
      <c r="A640" s="162"/>
      <c r="B640" s="200">
        <v>626</v>
      </c>
      <c r="C640" s="201">
        <f ca="1">NORMINV(RAND(),Parametros!$F$7,(Parametros!$G$7-Parametros!$E$7)/3.29)</f>
        <v>2.2800898925206297</v>
      </c>
      <c r="D640" s="201">
        <f ca="1">NORMINV(RAND(),Parametros!$F$8,(Parametros!$G$8-Parametros!$E$8)/3.29)</f>
        <v>1.1940712045121924</v>
      </c>
      <c r="E640" s="201">
        <f ca="1">NORMINV(RAND(),Parametros!$F$9,(Parametros!$G$9-Parametros!$E$9)/3.29)</f>
        <v>1.0638886836014301</v>
      </c>
      <c r="F640" s="201">
        <f ca="1">NORMINV(RAND(),Parametros!$F$10,(Parametros!$G$10-Parametros!$E$10)/3.29)</f>
        <v>1.3212565160219836</v>
      </c>
      <c r="G640" s="201">
        <f ca="1">NORMINV(RAND(),Parametros!$F$11,(Parametros!$G$11-Parametros!$E$11)/3.29)</f>
        <v>1.0049614760873318</v>
      </c>
      <c r="H640" s="201">
        <v>1</v>
      </c>
      <c r="I640" s="201">
        <f ca="1">Resumen!$E$78*C640</f>
        <v>599.66364173292561</v>
      </c>
      <c r="J640" s="201">
        <f ca="1">Resumen!$E$79*D640</f>
        <v>0</v>
      </c>
      <c r="K640" s="201">
        <f ca="1">Resumen!$E$80*E640</f>
        <v>0</v>
      </c>
      <c r="L640" s="201">
        <f ca="1">Resumen!$E$81*F640</f>
        <v>0</v>
      </c>
      <c r="M640" s="201">
        <f ca="1">Resumen!$E$82*G640</f>
        <v>0</v>
      </c>
      <c r="N640" s="201">
        <f>Resumen!$E$83*H640</f>
        <v>1237</v>
      </c>
      <c r="O640" s="201">
        <f t="shared" ca="1" si="9"/>
        <v>1836.6636417329255</v>
      </c>
    </row>
    <row r="641" spans="1:15" s="119" customFormat="1" ht="13.8" customHeight="1">
      <c r="A641" s="162"/>
      <c r="B641" s="200">
        <v>627</v>
      </c>
      <c r="C641" s="201">
        <f ca="1">NORMINV(RAND(),Parametros!$F$7,(Parametros!$G$7-Parametros!$E$7)/3.29)</f>
        <v>3.0992484975695409</v>
      </c>
      <c r="D641" s="201">
        <f ca="1">NORMINV(RAND(),Parametros!$F$8,(Parametros!$G$8-Parametros!$E$8)/3.29)</f>
        <v>1.2476971057042829</v>
      </c>
      <c r="E641" s="201">
        <f ca="1">NORMINV(RAND(),Parametros!$F$9,(Parametros!$G$9-Parametros!$E$9)/3.29)</f>
        <v>1.1293757688379888</v>
      </c>
      <c r="F641" s="201">
        <f ca="1">NORMINV(RAND(),Parametros!$F$10,(Parametros!$G$10-Parametros!$E$10)/3.29)</f>
        <v>1.1739312768527439</v>
      </c>
      <c r="G641" s="201">
        <f ca="1">NORMINV(RAND(),Parametros!$F$11,(Parametros!$G$11-Parametros!$E$11)/3.29)</f>
        <v>0.97840500545759435</v>
      </c>
      <c r="H641" s="201">
        <v>1</v>
      </c>
      <c r="I641" s="201">
        <f ca="1">Resumen!$E$78*C641</f>
        <v>815.10235486078921</v>
      </c>
      <c r="J641" s="201">
        <f ca="1">Resumen!$E$79*D641</f>
        <v>0</v>
      </c>
      <c r="K641" s="201">
        <f ca="1">Resumen!$E$80*E641</f>
        <v>0</v>
      </c>
      <c r="L641" s="201">
        <f ca="1">Resumen!$E$81*F641</f>
        <v>0</v>
      </c>
      <c r="M641" s="201">
        <f ca="1">Resumen!$E$82*G641</f>
        <v>0</v>
      </c>
      <c r="N641" s="201">
        <f>Resumen!$E$83*H641</f>
        <v>1237</v>
      </c>
      <c r="O641" s="201">
        <f t="shared" ca="1" si="9"/>
        <v>2052.1023548607891</v>
      </c>
    </row>
    <row r="642" spans="1:15" s="119" customFormat="1" ht="13.8" customHeight="1">
      <c r="A642" s="162"/>
      <c r="B642" s="200">
        <v>628</v>
      </c>
      <c r="C642" s="201">
        <f ca="1">NORMINV(RAND(),Parametros!$F$7,(Parametros!$G$7-Parametros!$E$7)/3.29)</f>
        <v>1.6632457138172367</v>
      </c>
      <c r="D642" s="201">
        <f ca="1">NORMINV(RAND(),Parametros!$F$8,(Parametros!$G$8-Parametros!$E$8)/3.29)</f>
        <v>0.64527614464070471</v>
      </c>
      <c r="E642" s="201">
        <f ca="1">NORMINV(RAND(),Parametros!$F$9,(Parametros!$G$9-Parametros!$E$9)/3.29)</f>
        <v>1.0726881242200619</v>
      </c>
      <c r="F642" s="201">
        <f ca="1">NORMINV(RAND(),Parametros!$F$10,(Parametros!$G$10-Parametros!$E$10)/3.29)</f>
        <v>1.0450985497311098</v>
      </c>
      <c r="G642" s="201">
        <f ca="1">NORMINV(RAND(),Parametros!$F$11,(Parametros!$G$11-Parametros!$E$11)/3.29)</f>
        <v>0.99450716257278116</v>
      </c>
      <c r="H642" s="201">
        <v>1</v>
      </c>
      <c r="I642" s="201">
        <f ca="1">Resumen!$E$78*C642</f>
        <v>437.43362273393325</v>
      </c>
      <c r="J642" s="201">
        <f ca="1">Resumen!$E$79*D642</f>
        <v>0</v>
      </c>
      <c r="K642" s="201">
        <f ca="1">Resumen!$E$80*E642</f>
        <v>0</v>
      </c>
      <c r="L642" s="201">
        <f ca="1">Resumen!$E$81*F642</f>
        <v>0</v>
      </c>
      <c r="M642" s="201">
        <f ca="1">Resumen!$E$82*G642</f>
        <v>0</v>
      </c>
      <c r="N642" s="201">
        <f>Resumen!$E$83*H642</f>
        <v>1237</v>
      </c>
      <c r="O642" s="201">
        <f t="shared" ca="1" si="9"/>
        <v>1674.4336227339331</v>
      </c>
    </row>
    <row r="643" spans="1:15" s="119" customFormat="1" ht="13.8" customHeight="1">
      <c r="A643" s="162"/>
      <c r="B643" s="200">
        <v>629</v>
      </c>
      <c r="C643" s="201">
        <f ca="1">NORMINV(RAND(),Parametros!$F$7,(Parametros!$G$7-Parametros!$E$7)/3.29)</f>
        <v>3.5670289251455207</v>
      </c>
      <c r="D643" s="201">
        <f ca="1">NORMINV(RAND(),Parametros!$F$8,(Parametros!$G$8-Parametros!$E$8)/3.29)</f>
        <v>1.2917298352939328</v>
      </c>
      <c r="E643" s="201">
        <f ca="1">NORMINV(RAND(),Parametros!$F$9,(Parametros!$G$9-Parametros!$E$9)/3.29)</f>
        <v>1.5762041496929051</v>
      </c>
      <c r="F643" s="201">
        <f ca="1">NORMINV(RAND(),Parametros!$F$10,(Parametros!$G$10-Parametros!$E$10)/3.29)</f>
        <v>1.2262991038918964</v>
      </c>
      <c r="G643" s="201">
        <f ca="1">NORMINV(RAND(),Parametros!$F$11,(Parametros!$G$11-Parametros!$E$11)/3.29)</f>
        <v>1.0188900928448266</v>
      </c>
      <c r="H643" s="201">
        <v>1</v>
      </c>
      <c r="I643" s="201">
        <f ca="1">Resumen!$E$78*C643</f>
        <v>938.12860731327191</v>
      </c>
      <c r="J643" s="201">
        <f ca="1">Resumen!$E$79*D643</f>
        <v>0</v>
      </c>
      <c r="K643" s="201">
        <f ca="1">Resumen!$E$80*E643</f>
        <v>0</v>
      </c>
      <c r="L643" s="201">
        <f ca="1">Resumen!$E$81*F643</f>
        <v>0</v>
      </c>
      <c r="M643" s="201">
        <f ca="1">Resumen!$E$82*G643</f>
        <v>0</v>
      </c>
      <c r="N643" s="201">
        <f>Resumen!$E$83*H643</f>
        <v>1237</v>
      </c>
      <c r="O643" s="201">
        <f t="shared" ca="1" si="9"/>
        <v>2175.1286073132719</v>
      </c>
    </row>
    <row r="644" spans="1:15" s="119" customFormat="1" ht="13.8" customHeight="1">
      <c r="A644" s="162"/>
      <c r="B644" s="200">
        <v>630</v>
      </c>
      <c r="C644" s="201">
        <f ca="1">NORMINV(RAND(),Parametros!$F$7,(Parametros!$G$7-Parametros!$E$7)/3.29)</f>
        <v>3.4587617043991861</v>
      </c>
      <c r="D644" s="201">
        <f ca="1">NORMINV(RAND(),Parametros!$F$8,(Parametros!$G$8-Parametros!$E$8)/3.29)</f>
        <v>1.4698257929347247</v>
      </c>
      <c r="E644" s="201">
        <f ca="1">NORMINV(RAND(),Parametros!$F$9,(Parametros!$G$9-Parametros!$E$9)/3.29)</f>
        <v>1.1618414595143172</v>
      </c>
      <c r="F644" s="201">
        <f ca="1">NORMINV(RAND(),Parametros!$F$10,(Parametros!$G$10-Parametros!$E$10)/3.29)</f>
        <v>1.0779713074118153</v>
      </c>
      <c r="G644" s="201">
        <f ca="1">NORMINV(RAND(),Parametros!$F$11,(Parametros!$G$11-Parametros!$E$11)/3.29)</f>
        <v>1.0060731907574014</v>
      </c>
      <c r="H644" s="201">
        <v>1</v>
      </c>
      <c r="I644" s="201">
        <f ca="1">Resumen!$E$78*C644</f>
        <v>909.65432825698599</v>
      </c>
      <c r="J644" s="201">
        <f ca="1">Resumen!$E$79*D644</f>
        <v>0</v>
      </c>
      <c r="K644" s="201">
        <f ca="1">Resumen!$E$80*E644</f>
        <v>0</v>
      </c>
      <c r="L644" s="201">
        <f ca="1">Resumen!$E$81*F644</f>
        <v>0</v>
      </c>
      <c r="M644" s="201">
        <f ca="1">Resumen!$E$82*G644</f>
        <v>0</v>
      </c>
      <c r="N644" s="201">
        <f>Resumen!$E$83*H644</f>
        <v>1237</v>
      </c>
      <c r="O644" s="201">
        <f t="shared" ca="1" si="9"/>
        <v>2146.654328256986</v>
      </c>
    </row>
    <row r="645" spans="1:15" s="119" customFormat="1" ht="13.8" customHeight="1">
      <c r="A645" s="162"/>
      <c r="B645" s="200">
        <v>631</v>
      </c>
      <c r="C645" s="201">
        <f ca="1">NORMINV(RAND(),Parametros!$F$7,(Parametros!$G$7-Parametros!$E$7)/3.29)</f>
        <v>3.2932429632054196</v>
      </c>
      <c r="D645" s="201">
        <f ca="1">NORMINV(RAND(),Parametros!$F$8,(Parametros!$G$8-Parametros!$E$8)/3.29)</f>
        <v>0.83876111907502493</v>
      </c>
      <c r="E645" s="201">
        <f ca="1">NORMINV(RAND(),Parametros!$F$9,(Parametros!$G$9-Parametros!$E$9)/3.29)</f>
        <v>0.79993572928645063</v>
      </c>
      <c r="F645" s="201">
        <f ca="1">NORMINV(RAND(),Parametros!$F$10,(Parametros!$G$10-Parametros!$E$10)/3.29)</f>
        <v>0.89912273032464807</v>
      </c>
      <c r="G645" s="201">
        <f ca="1">NORMINV(RAND(),Parametros!$F$11,(Parametros!$G$11-Parametros!$E$11)/3.29)</f>
        <v>0.98138010077686877</v>
      </c>
      <c r="H645" s="201">
        <v>1</v>
      </c>
      <c r="I645" s="201">
        <f ca="1">Resumen!$E$78*C645</f>
        <v>866.12289932302542</v>
      </c>
      <c r="J645" s="201">
        <f ca="1">Resumen!$E$79*D645</f>
        <v>0</v>
      </c>
      <c r="K645" s="201">
        <f ca="1">Resumen!$E$80*E645</f>
        <v>0</v>
      </c>
      <c r="L645" s="201">
        <f ca="1">Resumen!$E$81*F645</f>
        <v>0</v>
      </c>
      <c r="M645" s="201">
        <f ca="1">Resumen!$E$82*G645</f>
        <v>0</v>
      </c>
      <c r="N645" s="201">
        <f>Resumen!$E$83*H645</f>
        <v>1237</v>
      </c>
      <c r="O645" s="201">
        <f t="shared" ca="1" si="9"/>
        <v>2103.1228993230252</v>
      </c>
    </row>
    <row r="646" spans="1:15" s="119" customFormat="1" ht="13.8" customHeight="1">
      <c r="A646" s="162"/>
      <c r="B646" s="200">
        <v>632</v>
      </c>
      <c r="C646" s="201">
        <f ca="1">NORMINV(RAND(),Parametros!$F$7,(Parametros!$G$7-Parametros!$E$7)/3.29)</f>
        <v>1.2738706368973054</v>
      </c>
      <c r="D646" s="201">
        <f ca="1">NORMINV(RAND(),Parametros!$F$8,(Parametros!$G$8-Parametros!$E$8)/3.29)</f>
        <v>0.53014213419672795</v>
      </c>
      <c r="E646" s="201">
        <f ca="1">NORMINV(RAND(),Parametros!$F$9,(Parametros!$G$9-Parametros!$E$9)/3.29)</f>
        <v>1.2180229980435311</v>
      </c>
      <c r="F646" s="201">
        <f ca="1">NORMINV(RAND(),Parametros!$F$10,(Parametros!$G$10-Parametros!$E$10)/3.29)</f>
        <v>0.90682585840981478</v>
      </c>
      <c r="G646" s="201">
        <f ca="1">NORMINV(RAND(),Parametros!$F$11,(Parametros!$G$11-Parametros!$E$11)/3.29)</f>
        <v>1.0310546419971636</v>
      </c>
      <c r="H646" s="201">
        <v>1</v>
      </c>
      <c r="I646" s="201">
        <f ca="1">Resumen!$E$78*C646</f>
        <v>335.02797750399134</v>
      </c>
      <c r="J646" s="201">
        <f ca="1">Resumen!$E$79*D646</f>
        <v>0</v>
      </c>
      <c r="K646" s="201">
        <f ca="1">Resumen!$E$80*E646</f>
        <v>0</v>
      </c>
      <c r="L646" s="201">
        <f ca="1">Resumen!$E$81*F646</f>
        <v>0</v>
      </c>
      <c r="M646" s="201">
        <f ca="1">Resumen!$E$82*G646</f>
        <v>0</v>
      </c>
      <c r="N646" s="201">
        <f>Resumen!$E$83*H646</f>
        <v>1237</v>
      </c>
      <c r="O646" s="201">
        <f t="shared" ca="1" si="9"/>
        <v>1572.0279775039912</v>
      </c>
    </row>
    <row r="647" spans="1:15" s="119" customFormat="1" ht="13.8" customHeight="1">
      <c r="A647" s="162"/>
      <c r="B647" s="200">
        <v>633</v>
      </c>
      <c r="C647" s="201">
        <f ca="1">NORMINV(RAND(),Parametros!$F$7,(Parametros!$G$7-Parametros!$E$7)/3.29)</f>
        <v>0.51189074023876513</v>
      </c>
      <c r="D647" s="201">
        <f ca="1">NORMINV(RAND(),Parametros!$F$8,(Parametros!$G$8-Parametros!$E$8)/3.29)</f>
        <v>1.0899283519646408</v>
      </c>
      <c r="E647" s="201">
        <f ca="1">NORMINV(RAND(),Parametros!$F$9,(Parametros!$G$9-Parametros!$E$9)/3.29)</f>
        <v>1.2215363370663483</v>
      </c>
      <c r="F647" s="201">
        <f ca="1">NORMINV(RAND(),Parametros!$F$10,(Parametros!$G$10-Parametros!$E$10)/3.29)</f>
        <v>0.97860139293361881</v>
      </c>
      <c r="G647" s="201">
        <f ca="1">NORMINV(RAND(),Parametros!$F$11,(Parametros!$G$11-Parametros!$E$11)/3.29)</f>
        <v>0.96116115478892128</v>
      </c>
      <c r="H647" s="201">
        <v>1</v>
      </c>
      <c r="I647" s="201">
        <f ca="1">Resumen!$E$78*C647</f>
        <v>134.62726468279524</v>
      </c>
      <c r="J647" s="201">
        <f ca="1">Resumen!$E$79*D647</f>
        <v>0</v>
      </c>
      <c r="K647" s="201">
        <f ca="1">Resumen!$E$80*E647</f>
        <v>0</v>
      </c>
      <c r="L647" s="201">
        <f ca="1">Resumen!$E$81*F647</f>
        <v>0</v>
      </c>
      <c r="M647" s="201">
        <f ca="1">Resumen!$E$82*G647</f>
        <v>0</v>
      </c>
      <c r="N647" s="201">
        <f>Resumen!$E$83*H647</f>
        <v>1237</v>
      </c>
      <c r="O647" s="201">
        <f t="shared" ca="1" si="9"/>
        <v>1371.6272646827952</v>
      </c>
    </row>
    <row r="648" spans="1:15" s="119" customFormat="1" ht="13.8" customHeight="1">
      <c r="A648" s="162"/>
      <c r="B648" s="200">
        <v>634</v>
      </c>
      <c r="C648" s="201">
        <f ca="1">NORMINV(RAND(),Parametros!$F$7,(Parametros!$G$7-Parametros!$E$7)/3.29)</f>
        <v>3.0842779476078155</v>
      </c>
      <c r="D648" s="201">
        <f ca="1">NORMINV(RAND(),Parametros!$F$8,(Parametros!$G$8-Parametros!$E$8)/3.29)</f>
        <v>0.99526830611393946</v>
      </c>
      <c r="E648" s="201">
        <f ca="1">NORMINV(RAND(),Parametros!$F$9,(Parametros!$G$9-Parametros!$E$9)/3.29)</f>
        <v>1.3615995993825547</v>
      </c>
      <c r="F648" s="201">
        <f ca="1">NORMINV(RAND(),Parametros!$F$10,(Parametros!$G$10-Parametros!$E$10)/3.29)</f>
        <v>0.96097791672804211</v>
      </c>
      <c r="G648" s="201">
        <f ca="1">NORMINV(RAND(),Parametros!$F$11,(Parametros!$G$11-Parametros!$E$11)/3.29)</f>
        <v>0.97319285589112203</v>
      </c>
      <c r="H648" s="201">
        <v>1</v>
      </c>
      <c r="I648" s="201">
        <f ca="1">Resumen!$E$78*C648</f>
        <v>811.16510022085549</v>
      </c>
      <c r="J648" s="201">
        <f ca="1">Resumen!$E$79*D648</f>
        <v>0</v>
      </c>
      <c r="K648" s="201">
        <f ca="1">Resumen!$E$80*E648</f>
        <v>0</v>
      </c>
      <c r="L648" s="201">
        <f ca="1">Resumen!$E$81*F648</f>
        <v>0</v>
      </c>
      <c r="M648" s="201">
        <f ca="1">Resumen!$E$82*G648</f>
        <v>0</v>
      </c>
      <c r="N648" s="201">
        <f>Resumen!$E$83*H648</f>
        <v>1237</v>
      </c>
      <c r="O648" s="201">
        <f t="shared" ca="1" si="9"/>
        <v>2048.1651002208555</v>
      </c>
    </row>
    <row r="649" spans="1:15" s="119" customFormat="1" ht="13.8" customHeight="1">
      <c r="A649" s="162"/>
      <c r="B649" s="200">
        <v>635</v>
      </c>
      <c r="C649" s="201">
        <f ca="1">NORMINV(RAND(),Parametros!$F$7,(Parametros!$G$7-Parametros!$E$7)/3.29)</f>
        <v>1.9582363938795038</v>
      </c>
      <c r="D649" s="201">
        <f ca="1">NORMINV(RAND(),Parametros!$F$8,(Parametros!$G$8-Parametros!$E$8)/3.29)</f>
        <v>1.0923979820505831</v>
      </c>
      <c r="E649" s="201">
        <f ca="1">NORMINV(RAND(),Parametros!$F$9,(Parametros!$G$9-Parametros!$E$9)/3.29)</f>
        <v>1.1600332702622471</v>
      </c>
      <c r="F649" s="201">
        <f ca="1">NORMINV(RAND(),Parametros!$F$10,(Parametros!$G$10-Parametros!$E$10)/3.29)</f>
        <v>0.9402297725438179</v>
      </c>
      <c r="G649" s="201">
        <f ca="1">NORMINV(RAND(),Parametros!$F$11,(Parametros!$G$11-Parametros!$E$11)/3.29)</f>
        <v>1.0303432446172289</v>
      </c>
      <c r="H649" s="201">
        <v>1</v>
      </c>
      <c r="I649" s="201">
        <f ca="1">Resumen!$E$78*C649</f>
        <v>515.01617159030945</v>
      </c>
      <c r="J649" s="201">
        <f ca="1">Resumen!$E$79*D649</f>
        <v>0</v>
      </c>
      <c r="K649" s="201">
        <f ca="1">Resumen!$E$80*E649</f>
        <v>0</v>
      </c>
      <c r="L649" s="201">
        <f ca="1">Resumen!$E$81*F649</f>
        <v>0</v>
      </c>
      <c r="M649" s="201">
        <f ca="1">Resumen!$E$82*G649</f>
        <v>0</v>
      </c>
      <c r="N649" s="201">
        <f>Resumen!$E$83*H649</f>
        <v>1237</v>
      </c>
      <c r="O649" s="201">
        <f t="shared" ca="1" si="9"/>
        <v>1752.0161715903096</v>
      </c>
    </row>
    <row r="650" spans="1:15" s="119" customFormat="1" ht="13.8" customHeight="1">
      <c r="A650" s="162"/>
      <c r="B650" s="200">
        <v>636</v>
      </c>
      <c r="C650" s="201">
        <f ca="1">NORMINV(RAND(),Parametros!$F$7,(Parametros!$G$7-Parametros!$E$7)/3.29)</f>
        <v>1.9071972236781132</v>
      </c>
      <c r="D650" s="201">
        <f ca="1">NORMINV(RAND(),Parametros!$F$8,(Parametros!$G$8-Parametros!$E$8)/3.29)</f>
        <v>1.1915161491556123</v>
      </c>
      <c r="E650" s="201">
        <f ca="1">NORMINV(RAND(),Parametros!$F$9,(Parametros!$G$9-Parametros!$E$9)/3.29)</f>
        <v>1.1593075579300314</v>
      </c>
      <c r="F650" s="201">
        <f ca="1">NORMINV(RAND(),Parametros!$F$10,(Parametros!$G$10-Parametros!$E$10)/3.29)</f>
        <v>0.98906818459736756</v>
      </c>
      <c r="G650" s="201">
        <f ca="1">NORMINV(RAND(),Parametros!$F$11,(Parametros!$G$11-Parametros!$E$11)/3.29)</f>
        <v>1.0393516423535716</v>
      </c>
      <c r="H650" s="201">
        <v>1</v>
      </c>
      <c r="I650" s="201">
        <f ca="1">Resumen!$E$78*C650</f>
        <v>501.59286982734375</v>
      </c>
      <c r="J650" s="201">
        <f ca="1">Resumen!$E$79*D650</f>
        <v>0</v>
      </c>
      <c r="K650" s="201">
        <f ca="1">Resumen!$E$80*E650</f>
        <v>0</v>
      </c>
      <c r="L650" s="201">
        <f ca="1">Resumen!$E$81*F650</f>
        <v>0</v>
      </c>
      <c r="M650" s="201">
        <f ca="1">Resumen!$E$82*G650</f>
        <v>0</v>
      </c>
      <c r="N650" s="201">
        <f>Resumen!$E$83*H650</f>
        <v>1237</v>
      </c>
      <c r="O650" s="201">
        <f t="shared" ca="1" si="9"/>
        <v>1738.5928698273437</v>
      </c>
    </row>
    <row r="651" spans="1:15" s="119" customFormat="1" ht="13.8" customHeight="1">
      <c r="A651" s="162"/>
      <c r="B651" s="200">
        <v>637</v>
      </c>
      <c r="C651" s="201">
        <f ca="1">NORMINV(RAND(),Parametros!$F$7,(Parametros!$G$7-Parametros!$E$7)/3.29)</f>
        <v>2.3799405631193973</v>
      </c>
      <c r="D651" s="201">
        <f ca="1">NORMINV(RAND(),Parametros!$F$8,(Parametros!$G$8-Parametros!$E$8)/3.29)</f>
        <v>1.117940600303984</v>
      </c>
      <c r="E651" s="201">
        <f ca="1">NORMINV(RAND(),Parametros!$F$9,(Parametros!$G$9-Parametros!$E$9)/3.29)</f>
        <v>1.211394809295113</v>
      </c>
      <c r="F651" s="201">
        <f ca="1">NORMINV(RAND(),Parametros!$F$10,(Parametros!$G$10-Parametros!$E$10)/3.29)</f>
        <v>0.95671621578031352</v>
      </c>
      <c r="G651" s="201">
        <f ca="1">NORMINV(RAND(),Parametros!$F$11,(Parametros!$G$11-Parametros!$E$11)/3.29)</f>
        <v>1.0320692245741394</v>
      </c>
      <c r="H651" s="201">
        <v>1</v>
      </c>
      <c r="I651" s="201">
        <f ca="1">Resumen!$E$78*C651</f>
        <v>625.92436810040147</v>
      </c>
      <c r="J651" s="201">
        <f ca="1">Resumen!$E$79*D651</f>
        <v>0</v>
      </c>
      <c r="K651" s="201">
        <f ca="1">Resumen!$E$80*E651</f>
        <v>0</v>
      </c>
      <c r="L651" s="201">
        <f ca="1">Resumen!$E$81*F651</f>
        <v>0</v>
      </c>
      <c r="M651" s="201">
        <f ca="1">Resumen!$E$82*G651</f>
        <v>0</v>
      </c>
      <c r="N651" s="201">
        <f>Resumen!$E$83*H651</f>
        <v>1237</v>
      </c>
      <c r="O651" s="201">
        <f t="shared" ca="1" si="9"/>
        <v>1862.9243681004014</v>
      </c>
    </row>
    <row r="652" spans="1:15" s="119" customFormat="1" ht="13.8" customHeight="1">
      <c r="A652" s="162"/>
      <c r="B652" s="200">
        <v>638</v>
      </c>
      <c r="C652" s="201">
        <f ca="1">NORMINV(RAND(),Parametros!$F$7,(Parametros!$G$7-Parametros!$E$7)/3.29)</f>
        <v>3.5483061276742132</v>
      </c>
      <c r="D652" s="201">
        <f ca="1">NORMINV(RAND(),Parametros!$F$8,(Parametros!$G$8-Parametros!$E$8)/3.29)</f>
        <v>1.0203883095221775</v>
      </c>
      <c r="E652" s="201">
        <f ca="1">NORMINV(RAND(),Parametros!$F$9,(Parametros!$G$9-Parametros!$E$9)/3.29)</f>
        <v>0.98124393305597113</v>
      </c>
      <c r="F652" s="201">
        <f ca="1">NORMINV(RAND(),Parametros!$F$10,(Parametros!$G$10-Parametros!$E$10)/3.29)</f>
        <v>1.009066719273378</v>
      </c>
      <c r="G652" s="201">
        <f ca="1">NORMINV(RAND(),Parametros!$F$11,(Parametros!$G$11-Parametros!$E$11)/3.29)</f>
        <v>0.99050456958907218</v>
      </c>
      <c r="H652" s="201">
        <v>1</v>
      </c>
      <c r="I652" s="201">
        <f ca="1">Resumen!$E$78*C652</f>
        <v>933.20451157831803</v>
      </c>
      <c r="J652" s="201">
        <f ca="1">Resumen!$E$79*D652</f>
        <v>0</v>
      </c>
      <c r="K652" s="201">
        <f ca="1">Resumen!$E$80*E652</f>
        <v>0</v>
      </c>
      <c r="L652" s="201">
        <f ca="1">Resumen!$E$81*F652</f>
        <v>0</v>
      </c>
      <c r="M652" s="201">
        <f ca="1">Resumen!$E$82*G652</f>
        <v>0</v>
      </c>
      <c r="N652" s="201">
        <f>Resumen!$E$83*H652</f>
        <v>1237</v>
      </c>
      <c r="O652" s="201">
        <f t="shared" ca="1" si="9"/>
        <v>2170.204511578318</v>
      </c>
    </row>
    <row r="653" spans="1:15" s="119" customFormat="1" ht="13.8" customHeight="1">
      <c r="A653" s="162"/>
      <c r="B653" s="200">
        <v>639</v>
      </c>
      <c r="C653" s="201">
        <f ca="1">NORMINV(RAND(),Parametros!$F$7,(Parametros!$G$7-Parametros!$E$7)/3.29)</f>
        <v>1.1137687395178766</v>
      </c>
      <c r="D653" s="201">
        <f ca="1">NORMINV(RAND(),Parametros!$F$8,(Parametros!$G$8-Parametros!$E$8)/3.29)</f>
        <v>1.4952829172278586</v>
      </c>
      <c r="E653" s="201">
        <f ca="1">NORMINV(RAND(),Parametros!$F$9,(Parametros!$G$9-Parametros!$E$9)/3.29)</f>
        <v>0.67050276992217817</v>
      </c>
      <c r="F653" s="201">
        <f ca="1">NORMINV(RAND(),Parametros!$F$10,(Parametros!$G$10-Parametros!$E$10)/3.29)</f>
        <v>1.1305737012419468</v>
      </c>
      <c r="G653" s="201">
        <f ca="1">NORMINV(RAND(),Parametros!$F$11,(Parametros!$G$11-Parametros!$E$11)/3.29)</f>
        <v>1.0482180896071831</v>
      </c>
      <c r="H653" s="201">
        <v>1</v>
      </c>
      <c r="I653" s="201">
        <f ca="1">Resumen!$E$78*C653</f>
        <v>292.92117849320152</v>
      </c>
      <c r="J653" s="201">
        <f ca="1">Resumen!$E$79*D653</f>
        <v>0</v>
      </c>
      <c r="K653" s="201">
        <f ca="1">Resumen!$E$80*E653</f>
        <v>0</v>
      </c>
      <c r="L653" s="201">
        <f ca="1">Resumen!$E$81*F653</f>
        <v>0</v>
      </c>
      <c r="M653" s="201">
        <f ca="1">Resumen!$E$82*G653</f>
        <v>0</v>
      </c>
      <c r="N653" s="201">
        <f>Resumen!$E$83*H653</f>
        <v>1237</v>
      </c>
      <c r="O653" s="201">
        <f t="shared" ca="1" si="9"/>
        <v>1529.9211784932015</v>
      </c>
    </row>
    <row r="654" spans="1:15" s="119" customFormat="1" ht="13.8" customHeight="1">
      <c r="A654" s="162"/>
      <c r="B654" s="200">
        <v>640</v>
      </c>
      <c r="C654" s="201">
        <f ca="1">NORMINV(RAND(),Parametros!$F$7,(Parametros!$G$7-Parametros!$E$7)/3.29)</f>
        <v>3.2125623039078119</v>
      </c>
      <c r="D654" s="201">
        <f ca="1">NORMINV(RAND(),Parametros!$F$8,(Parametros!$G$8-Parametros!$E$8)/3.29)</f>
        <v>2.581380974934524</v>
      </c>
      <c r="E654" s="201">
        <f ca="1">NORMINV(RAND(),Parametros!$F$9,(Parametros!$G$9-Parametros!$E$9)/3.29)</f>
        <v>0.96078696869373403</v>
      </c>
      <c r="F654" s="201">
        <f ca="1">NORMINV(RAND(),Parametros!$F$10,(Parametros!$G$10-Parametros!$E$10)/3.29)</f>
        <v>1.1044265882223041</v>
      </c>
      <c r="G654" s="201">
        <f ca="1">NORMINV(RAND(),Parametros!$F$11,(Parametros!$G$11-Parametros!$E$11)/3.29)</f>
        <v>0.90220621179899674</v>
      </c>
      <c r="H654" s="201">
        <v>1</v>
      </c>
      <c r="I654" s="201">
        <f ca="1">Resumen!$E$78*C654</f>
        <v>844.90388592775457</v>
      </c>
      <c r="J654" s="201">
        <f ca="1">Resumen!$E$79*D654</f>
        <v>0</v>
      </c>
      <c r="K654" s="201">
        <f ca="1">Resumen!$E$80*E654</f>
        <v>0</v>
      </c>
      <c r="L654" s="201">
        <f ca="1">Resumen!$E$81*F654</f>
        <v>0</v>
      </c>
      <c r="M654" s="201">
        <f ca="1">Resumen!$E$82*G654</f>
        <v>0</v>
      </c>
      <c r="N654" s="201">
        <f>Resumen!$E$83*H654</f>
        <v>1237</v>
      </c>
      <c r="O654" s="201">
        <f t="shared" ca="1" si="9"/>
        <v>2081.9038859277543</v>
      </c>
    </row>
    <row r="655" spans="1:15" s="119" customFormat="1" ht="13.8" customHeight="1">
      <c r="A655" s="162"/>
      <c r="B655" s="200">
        <v>641</v>
      </c>
      <c r="C655" s="201">
        <f ca="1">NORMINV(RAND(),Parametros!$F$7,(Parametros!$G$7-Parametros!$E$7)/3.29)</f>
        <v>0.69869155435766328</v>
      </c>
      <c r="D655" s="201">
        <f ca="1">NORMINV(RAND(),Parametros!$F$8,(Parametros!$G$8-Parametros!$E$8)/3.29)</f>
        <v>0.57322521814085026</v>
      </c>
      <c r="E655" s="201">
        <f ca="1">NORMINV(RAND(),Parametros!$F$9,(Parametros!$G$9-Parametros!$E$9)/3.29)</f>
        <v>1.1087970647190841</v>
      </c>
      <c r="F655" s="201">
        <f ca="1">NORMINV(RAND(),Parametros!$F$10,(Parametros!$G$10-Parametros!$E$10)/3.29)</f>
        <v>1.043360170727333</v>
      </c>
      <c r="G655" s="201">
        <f ca="1">NORMINV(RAND(),Parametros!$F$11,(Parametros!$G$11-Parametros!$E$11)/3.29)</f>
        <v>1.0144726489328977</v>
      </c>
      <c r="H655" s="201">
        <v>1</v>
      </c>
      <c r="I655" s="201">
        <f ca="1">Resumen!$E$78*C655</f>
        <v>183.75587879606545</v>
      </c>
      <c r="J655" s="201">
        <f ca="1">Resumen!$E$79*D655</f>
        <v>0</v>
      </c>
      <c r="K655" s="201">
        <f ca="1">Resumen!$E$80*E655</f>
        <v>0</v>
      </c>
      <c r="L655" s="201">
        <f ca="1">Resumen!$E$81*F655</f>
        <v>0</v>
      </c>
      <c r="M655" s="201">
        <f ca="1">Resumen!$E$82*G655</f>
        <v>0</v>
      </c>
      <c r="N655" s="201">
        <f>Resumen!$E$83*H655</f>
        <v>1237</v>
      </c>
      <c r="O655" s="201">
        <f t="shared" ref="O655:O718" ca="1" si="10">SUM(I655:N655)</f>
        <v>1420.7558787960654</v>
      </c>
    </row>
    <row r="656" spans="1:15" s="119" customFormat="1" ht="13.8" customHeight="1">
      <c r="A656" s="162"/>
      <c r="B656" s="200">
        <v>642</v>
      </c>
      <c r="C656" s="201">
        <f ca="1">NORMINV(RAND(),Parametros!$F$7,(Parametros!$G$7-Parametros!$E$7)/3.29)</f>
        <v>0.65273833425100847</v>
      </c>
      <c r="D656" s="201">
        <f ca="1">NORMINV(RAND(),Parametros!$F$8,(Parametros!$G$8-Parametros!$E$8)/3.29)</f>
        <v>1.3657070900815889</v>
      </c>
      <c r="E656" s="201">
        <f ca="1">NORMINV(RAND(),Parametros!$F$9,(Parametros!$G$9-Parametros!$E$9)/3.29)</f>
        <v>0.82548564140239833</v>
      </c>
      <c r="F656" s="201">
        <f ca="1">NORMINV(RAND(),Parametros!$F$10,(Parametros!$G$10-Parametros!$E$10)/3.29)</f>
        <v>0.97305674773375372</v>
      </c>
      <c r="G656" s="201">
        <f ca="1">NORMINV(RAND(),Parametros!$F$11,(Parametros!$G$11-Parametros!$E$11)/3.29)</f>
        <v>0.98387328385851569</v>
      </c>
      <c r="H656" s="201">
        <v>1</v>
      </c>
      <c r="I656" s="201">
        <f ca="1">Resumen!$E$78*C656</f>
        <v>171.67018190801522</v>
      </c>
      <c r="J656" s="201">
        <f ca="1">Resumen!$E$79*D656</f>
        <v>0</v>
      </c>
      <c r="K656" s="201">
        <f ca="1">Resumen!$E$80*E656</f>
        <v>0</v>
      </c>
      <c r="L656" s="201">
        <f ca="1">Resumen!$E$81*F656</f>
        <v>0</v>
      </c>
      <c r="M656" s="201">
        <f ca="1">Resumen!$E$82*G656</f>
        <v>0</v>
      </c>
      <c r="N656" s="201">
        <f>Resumen!$E$83*H656</f>
        <v>1237</v>
      </c>
      <c r="O656" s="201">
        <f t="shared" ca="1" si="10"/>
        <v>1408.6701819080151</v>
      </c>
    </row>
    <row r="657" spans="1:15" s="119" customFormat="1" ht="13.8" customHeight="1">
      <c r="A657" s="162"/>
      <c r="B657" s="200">
        <v>643</v>
      </c>
      <c r="C657" s="201">
        <f ca="1">NORMINV(RAND(),Parametros!$F$7,(Parametros!$G$7-Parametros!$E$7)/3.29)</f>
        <v>2.1234514601309633</v>
      </c>
      <c r="D657" s="201">
        <f ca="1">NORMINV(RAND(),Parametros!$F$8,(Parametros!$G$8-Parametros!$E$8)/3.29)</f>
        <v>1.6536131375842644</v>
      </c>
      <c r="E657" s="201">
        <f ca="1">NORMINV(RAND(),Parametros!$F$9,(Parametros!$G$9-Parametros!$E$9)/3.29)</f>
        <v>0.99648307365190736</v>
      </c>
      <c r="F657" s="201">
        <f ca="1">NORMINV(RAND(),Parametros!$F$10,(Parametros!$G$10-Parametros!$E$10)/3.29)</f>
        <v>1.1565997700524244</v>
      </c>
      <c r="G657" s="201">
        <f ca="1">NORMINV(RAND(),Parametros!$F$11,(Parametros!$G$11-Parametros!$E$11)/3.29)</f>
        <v>0.99211317029946777</v>
      </c>
      <c r="H657" s="201">
        <v>1</v>
      </c>
      <c r="I657" s="201">
        <f ca="1">Resumen!$E$78*C657</f>
        <v>558.46773401444329</v>
      </c>
      <c r="J657" s="201">
        <f ca="1">Resumen!$E$79*D657</f>
        <v>0</v>
      </c>
      <c r="K657" s="201">
        <f ca="1">Resumen!$E$80*E657</f>
        <v>0</v>
      </c>
      <c r="L657" s="201">
        <f ca="1">Resumen!$E$81*F657</f>
        <v>0</v>
      </c>
      <c r="M657" s="201">
        <f ca="1">Resumen!$E$82*G657</f>
        <v>0</v>
      </c>
      <c r="N657" s="201">
        <f>Resumen!$E$83*H657</f>
        <v>1237</v>
      </c>
      <c r="O657" s="201">
        <f t="shared" ca="1" si="10"/>
        <v>1795.4677340144433</v>
      </c>
    </row>
    <row r="658" spans="1:15" s="119" customFormat="1" ht="13.8" customHeight="1">
      <c r="A658" s="162"/>
      <c r="B658" s="200">
        <v>644</v>
      </c>
      <c r="C658" s="201">
        <f ca="1">NORMINV(RAND(),Parametros!$F$7,(Parametros!$G$7-Parametros!$E$7)/3.29)</f>
        <v>3.2574258030829508</v>
      </c>
      <c r="D658" s="201">
        <f ca="1">NORMINV(RAND(),Parametros!$F$8,(Parametros!$G$8-Parametros!$E$8)/3.29)</f>
        <v>0.84867601392967518</v>
      </c>
      <c r="E658" s="201">
        <f ca="1">NORMINV(RAND(),Parametros!$F$9,(Parametros!$G$9-Parametros!$E$9)/3.29)</f>
        <v>1.0372096845009839</v>
      </c>
      <c r="F658" s="201">
        <f ca="1">NORMINV(RAND(),Parametros!$F$10,(Parametros!$G$10-Parametros!$E$10)/3.29)</f>
        <v>0.99579042887136748</v>
      </c>
      <c r="G658" s="201">
        <f ca="1">NORMINV(RAND(),Parametros!$F$11,(Parametros!$G$11-Parametros!$E$11)/3.29)</f>
        <v>1.0373039292097095</v>
      </c>
      <c r="H658" s="201">
        <v>1</v>
      </c>
      <c r="I658" s="201">
        <f ca="1">Resumen!$E$78*C658</f>
        <v>856.70298621081611</v>
      </c>
      <c r="J658" s="201">
        <f ca="1">Resumen!$E$79*D658</f>
        <v>0</v>
      </c>
      <c r="K658" s="201">
        <f ca="1">Resumen!$E$80*E658</f>
        <v>0</v>
      </c>
      <c r="L658" s="201">
        <f ca="1">Resumen!$E$81*F658</f>
        <v>0</v>
      </c>
      <c r="M658" s="201">
        <f ca="1">Resumen!$E$82*G658</f>
        <v>0</v>
      </c>
      <c r="N658" s="201">
        <f>Resumen!$E$83*H658</f>
        <v>1237</v>
      </c>
      <c r="O658" s="201">
        <f t="shared" ca="1" si="10"/>
        <v>2093.7029862108161</v>
      </c>
    </row>
    <row r="659" spans="1:15" s="119" customFormat="1" ht="13.8" customHeight="1">
      <c r="A659" s="162"/>
      <c r="B659" s="200">
        <v>645</v>
      </c>
      <c r="C659" s="201">
        <f ca="1">NORMINV(RAND(),Parametros!$F$7,(Parametros!$G$7-Parametros!$E$7)/3.29)</f>
        <v>1.321758633003054</v>
      </c>
      <c r="D659" s="201">
        <f ca="1">NORMINV(RAND(),Parametros!$F$8,(Parametros!$G$8-Parametros!$E$8)/3.29)</f>
        <v>1.0537476958932879</v>
      </c>
      <c r="E659" s="201">
        <f ca="1">NORMINV(RAND(),Parametros!$F$9,(Parametros!$G$9-Parametros!$E$9)/3.29)</f>
        <v>1.2986133474946906</v>
      </c>
      <c r="F659" s="201">
        <f ca="1">NORMINV(RAND(),Parametros!$F$10,(Parametros!$G$10-Parametros!$E$10)/3.29)</f>
        <v>1.3660008340832699</v>
      </c>
      <c r="G659" s="201">
        <f ca="1">NORMINV(RAND(),Parametros!$F$11,(Parametros!$G$11-Parametros!$E$11)/3.29)</f>
        <v>0.985425620497281</v>
      </c>
      <c r="H659" s="201">
        <v>1</v>
      </c>
      <c r="I659" s="201">
        <f ca="1">Resumen!$E$78*C659</f>
        <v>347.6225204798032</v>
      </c>
      <c r="J659" s="201">
        <f ca="1">Resumen!$E$79*D659</f>
        <v>0</v>
      </c>
      <c r="K659" s="201">
        <f ca="1">Resumen!$E$80*E659</f>
        <v>0</v>
      </c>
      <c r="L659" s="201">
        <f ca="1">Resumen!$E$81*F659</f>
        <v>0</v>
      </c>
      <c r="M659" s="201">
        <f ca="1">Resumen!$E$82*G659</f>
        <v>0</v>
      </c>
      <c r="N659" s="201">
        <f>Resumen!$E$83*H659</f>
        <v>1237</v>
      </c>
      <c r="O659" s="201">
        <f t="shared" ca="1" si="10"/>
        <v>1584.6225204798031</v>
      </c>
    </row>
    <row r="660" spans="1:15" s="119" customFormat="1" ht="13.8" customHeight="1">
      <c r="A660" s="162"/>
      <c r="B660" s="200">
        <v>646</v>
      </c>
      <c r="C660" s="201">
        <f ca="1">NORMINV(RAND(),Parametros!$F$7,(Parametros!$G$7-Parametros!$E$7)/3.29)</f>
        <v>3.3595728669247404</v>
      </c>
      <c r="D660" s="201">
        <f ca="1">NORMINV(RAND(),Parametros!$F$8,(Parametros!$G$8-Parametros!$E$8)/3.29)</f>
        <v>0.82318996279446233</v>
      </c>
      <c r="E660" s="201">
        <f ca="1">NORMINV(RAND(),Parametros!$F$9,(Parametros!$G$9-Parametros!$E$9)/3.29)</f>
        <v>0.93524492326674302</v>
      </c>
      <c r="F660" s="201">
        <f ca="1">NORMINV(RAND(),Parametros!$F$10,(Parametros!$G$10-Parametros!$E$10)/3.29)</f>
        <v>1.1958785836664334</v>
      </c>
      <c r="G660" s="201">
        <f ca="1">NORMINV(RAND(),Parametros!$F$11,(Parametros!$G$11-Parametros!$E$11)/3.29)</f>
        <v>0.96467086226102261</v>
      </c>
      <c r="H660" s="201">
        <v>1</v>
      </c>
      <c r="I660" s="201">
        <f ca="1">Resumen!$E$78*C660</f>
        <v>883.56766400120671</v>
      </c>
      <c r="J660" s="201">
        <f ca="1">Resumen!$E$79*D660</f>
        <v>0</v>
      </c>
      <c r="K660" s="201">
        <f ca="1">Resumen!$E$80*E660</f>
        <v>0</v>
      </c>
      <c r="L660" s="201">
        <f ca="1">Resumen!$E$81*F660</f>
        <v>0</v>
      </c>
      <c r="M660" s="201">
        <f ca="1">Resumen!$E$82*G660</f>
        <v>0</v>
      </c>
      <c r="N660" s="201">
        <f>Resumen!$E$83*H660</f>
        <v>1237</v>
      </c>
      <c r="O660" s="201">
        <f t="shared" ca="1" si="10"/>
        <v>2120.5676640012066</v>
      </c>
    </row>
    <row r="661" spans="1:15" s="119" customFormat="1" ht="13.8" customHeight="1">
      <c r="A661" s="162"/>
      <c r="B661" s="200">
        <v>647</v>
      </c>
      <c r="C661" s="201">
        <f ca="1">NORMINV(RAND(),Parametros!$F$7,(Parametros!$G$7-Parametros!$E$7)/3.29)</f>
        <v>1.7766046655388132</v>
      </c>
      <c r="D661" s="201">
        <f ca="1">NORMINV(RAND(),Parametros!$F$8,(Parametros!$G$8-Parametros!$E$8)/3.29)</f>
        <v>1.4975463775259126</v>
      </c>
      <c r="E661" s="201">
        <f ca="1">NORMINV(RAND(),Parametros!$F$9,(Parametros!$G$9-Parametros!$E$9)/3.29)</f>
        <v>0.78932230105666146</v>
      </c>
      <c r="F661" s="201">
        <f ca="1">NORMINV(RAND(),Parametros!$F$10,(Parametros!$G$10-Parametros!$E$10)/3.29)</f>
        <v>0.97194083495479999</v>
      </c>
      <c r="G661" s="201">
        <f ca="1">NORMINV(RAND(),Parametros!$F$11,(Parametros!$G$11-Parametros!$E$11)/3.29)</f>
        <v>1.0002261006557382</v>
      </c>
      <c r="H661" s="201">
        <v>1</v>
      </c>
      <c r="I661" s="201">
        <f ca="1">Resumen!$E$78*C661</f>
        <v>467.24702703670789</v>
      </c>
      <c r="J661" s="201">
        <f ca="1">Resumen!$E$79*D661</f>
        <v>0</v>
      </c>
      <c r="K661" s="201">
        <f ca="1">Resumen!$E$80*E661</f>
        <v>0</v>
      </c>
      <c r="L661" s="201">
        <f ca="1">Resumen!$E$81*F661</f>
        <v>0</v>
      </c>
      <c r="M661" s="201">
        <f ca="1">Resumen!$E$82*G661</f>
        <v>0</v>
      </c>
      <c r="N661" s="201">
        <f>Resumen!$E$83*H661</f>
        <v>1237</v>
      </c>
      <c r="O661" s="201">
        <f t="shared" ca="1" si="10"/>
        <v>1704.247027036708</v>
      </c>
    </row>
    <row r="662" spans="1:15" s="119" customFormat="1" ht="13.8" customHeight="1">
      <c r="A662" s="162"/>
      <c r="B662" s="200">
        <v>648</v>
      </c>
      <c r="C662" s="201">
        <f ca="1">NORMINV(RAND(),Parametros!$F$7,(Parametros!$G$7-Parametros!$E$7)/3.29)</f>
        <v>2.1458396302643612</v>
      </c>
      <c r="D662" s="201">
        <f ca="1">NORMINV(RAND(),Parametros!$F$8,(Parametros!$G$8-Parametros!$E$8)/3.29)</f>
        <v>0.82639890917248016</v>
      </c>
      <c r="E662" s="201">
        <f ca="1">NORMINV(RAND(),Parametros!$F$9,(Parametros!$G$9-Parametros!$E$9)/3.29)</f>
        <v>0.72028080545207485</v>
      </c>
      <c r="F662" s="201">
        <f ca="1">NORMINV(RAND(),Parametros!$F$10,(Parametros!$G$10-Parametros!$E$10)/3.29)</f>
        <v>0.83018577461362797</v>
      </c>
      <c r="G662" s="201">
        <f ca="1">NORMINV(RAND(),Parametros!$F$11,(Parametros!$G$11-Parametros!$E$11)/3.29)</f>
        <v>1.0196043824058509</v>
      </c>
      <c r="H662" s="201">
        <v>1</v>
      </c>
      <c r="I662" s="201">
        <f ca="1">Resumen!$E$78*C662</f>
        <v>564.35582275952697</v>
      </c>
      <c r="J662" s="201">
        <f ca="1">Resumen!$E$79*D662</f>
        <v>0</v>
      </c>
      <c r="K662" s="201">
        <f ca="1">Resumen!$E$80*E662</f>
        <v>0</v>
      </c>
      <c r="L662" s="201">
        <f ca="1">Resumen!$E$81*F662</f>
        <v>0</v>
      </c>
      <c r="M662" s="201">
        <f ca="1">Resumen!$E$82*G662</f>
        <v>0</v>
      </c>
      <c r="N662" s="201">
        <f>Resumen!$E$83*H662</f>
        <v>1237</v>
      </c>
      <c r="O662" s="201">
        <f t="shared" ca="1" si="10"/>
        <v>1801.355822759527</v>
      </c>
    </row>
    <row r="663" spans="1:15" s="119" customFormat="1" ht="13.8" customHeight="1">
      <c r="A663" s="162"/>
      <c r="B663" s="200">
        <v>649</v>
      </c>
      <c r="C663" s="201">
        <f ca="1">NORMINV(RAND(),Parametros!$F$7,(Parametros!$G$7-Parametros!$E$7)/3.29)</f>
        <v>1.8095406215544982</v>
      </c>
      <c r="D663" s="201">
        <f ca="1">NORMINV(RAND(),Parametros!$F$8,(Parametros!$G$8-Parametros!$E$8)/3.29)</f>
        <v>0.67460709792360596</v>
      </c>
      <c r="E663" s="201">
        <f ca="1">NORMINV(RAND(),Parametros!$F$9,(Parametros!$G$9-Parametros!$E$9)/3.29)</f>
        <v>1.5533227033243082</v>
      </c>
      <c r="F663" s="201">
        <f ca="1">NORMINV(RAND(),Parametros!$F$10,(Parametros!$G$10-Parametros!$E$10)/3.29)</f>
        <v>1.1282753381021193</v>
      </c>
      <c r="G663" s="201">
        <f ca="1">NORMINV(RAND(),Parametros!$F$11,(Parametros!$G$11-Parametros!$E$11)/3.29)</f>
        <v>0.98768088373269203</v>
      </c>
      <c r="H663" s="201">
        <v>1</v>
      </c>
      <c r="I663" s="201">
        <f ca="1">Resumen!$E$78*C663</f>
        <v>475.90918346883302</v>
      </c>
      <c r="J663" s="201">
        <f ca="1">Resumen!$E$79*D663</f>
        <v>0</v>
      </c>
      <c r="K663" s="201">
        <f ca="1">Resumen!$E$80*E663</f>
        <v>0</v>
      </c>
      <c r="L663" s="201">
        <f ca="1">Resumen!$E$81*F663</f>
        <v>0</v>
      </c>
      <c r="M663" s="201">
        <f ca="1">Resumen!$E$82*G663</f>
        <v>0</v>
      </c>
      <c r="N663" s="201">
        <f>Resumen!$E$83*H663</f>
        <v>1237</v>
      </c>
      <c r="O663" s="201">
        <f t="shared" ca="1" si="10"/>
        <v>1712.9091834688329</v>
      </c>
    </row>
    <row r="664" spans="1:15" s="119" customFormat="1" ht="13.8" customHeight="1">
      <c r="A664" s="162"/>
      <c r="B664" s="200">
        <v>650</v>
      </c>
      <c r="C664" s="201">
        <f ca="1">NORMINV(RAND(),Parametros!$F$7,(Parametros!$G$7-Parametros!$E$7)/3.29)</f>
        <v>1.4769306939930233</v>
      </c>
      <c r="D664" s="201">
        <f ca="1">NORMINV(RAND(),Parametros!$F$8,(Parametros!$G$8-Parametros!$E$8)/3.29)</f>
        <v>1.3816683989088958</v>
      </c>
      <c r="E664" s="201">
        <f ca="1">NORMINV(RAND(),Parametros!$F$9,(Parametros!$G$9-Parametros!$E$9)/3.29)</f>
        <v>0.71985923784606032</v>
      </c>
      <c r="F664" s="201">
        <f ca="1">NORMINV(RAND(),Parametros!$F$10,(Parametros!$G$10-Parametros!$E$10)/3.29)</f>
        <v>1.1823962424837238</v>
      </c>
      <c r="G664" s="201">
        <f ca="1">NORMINV(RAND(),Parametros!$F$11,(Parametros!$G$11-Parametros!$E$11)/3.29)</f>
        <v>0.98541039072524295</v>
      </c>
      <c r="H664" s="201">
        <v>1</v>
      </c>
      <c r="I664" s="201">
        <f ca="1">Resumen!$E$78*C664</f>
        <v>388.43277252016514</v>
      </c>
      <c r="J664" s="201">
        <f ca="1">Resumen!$E$79*D664</f>
        <v>0</v>
      </c>
      <c r="K664" s="201">
        <f ca="1">Resumen!$E$80*E664</f>
        <v>0</v>
      </c>
      <c r="L664" s="201">
        <f ca="1">Resumen!$E$81*F664</f>
        <v>0</v>
      </c>
      <c r="M664" s="201">
        <f ca="1">Resumen!$E$82*G664</f>
        <v>0</v>
      </c>
      <c r="N664" s="201">
        <f>Resumen!$E$83*H664</f>
        <v>1237</v>
      </c>
      <c r="O664" s="201">
        <f t="shared" ca="1" si="10"/>
        <v>1625.4327725201651</v>
      </c>
    </row>
    <row r="665" spans="1:15" s="119" customFormat="1" ht="13.8" customHeight="1">
      <c r="A665" s="162"/>
      <c r="B665" s="200">
        <v>651</v>
      </c>
      <c r="C665" s="201">
        <f ca="1">NORMINV(RAND(),Parametros!$F$7,(Parametros!$G$7-Parametros!$E$7)/3.29)</f>
        <v>1.2225776971325069</v>
      </c>
      <c r="D665" s="201">
        <f ca="1">NORMINV(RAND(),Parametros!$F$8,(Parametros!$G$8-Parametros!$E$8)/3.29)</f>
        <v>0.46405185904287749</v>
      </c>
      <c r="E665" s="201">
        <f ca="1">NORMINV(RAND(),Parametros!$F$9,(Parametros!$G$9-Parametros!$E$9)/3.29)</f>
        <v>0.72927634720515611</v>
      </c>
      <c r="F665" s="201">
        <f ca="1">NORMINV(RAND(),Parametros!$F$10,(Parametros!$G$10-Parametros!$E$10)/3.29)</f>
        <v>1.0050715136311827</v>
      </c>
      <c r="G665" s="201">
        <f ca="1">NORMINV(RAND(),Parametros!$F$11,(Parametros!$G$11-Parametros!$E$11)/3.29)</f>
        <v>0.99995297980054298</v>
      </c>
      <c r="H665" s="201">
        <v>1</v>
      </c>
      <c r="I665" s="201">
        <f ca="1">Resumen!$E$78*C665</f>
        <v>321.53793434584929</v>
      </c>
      <c r="J665" s="201">
        <f ca="1">Resumen!$E$79*D665</f>
        <v>0</v>
      </c>
      <c r="K665" s="201">
        <f ca="1">Resumen!$E$80*E665</f>
        <v>0</v>
      </c>
      <c r="L665" s="201">
        <f ca="1">Resumen!$E$81*F665</f>
        <v>0</v>
      </c>
      <c r="M665" s="201">
        <f ca="1">Resumen!$E$82*G665</f>
        <v>0</v>
      </c>
      <c r="N665" s="201">
        <f>Resumen!$E$83*H665</f>
        <v>1237</v>
      </c>
      <c r="O665" s="201">
        <f t="shared" ca="1" si="10"/>
        <v>1558.5379343458494</v>
      </c>
    </row>
    <row r="666" spans="1:15" s="119" customFormat="1" ht="13.8" customHeight="1">
      <c r="A666" s="162"/>
      <c r="B666" s="200">
        <v>652</v>
      </c>
      <c r="C666" s="201">
        <f ca="1">NORMINV(RAND(),Parametros!$F$7,(Parametros!$G$7-Parametros!$E$7)/3.29)</f>
        <v>3.0603049015311736</v>
      </c>
      <c r="D666" s="201">
        <f ca="1">NORMINV(RAND(),Parametros!$F$8,(Parametros!$G$8-Parametros!$E$8)/3.29)</f>
        <v>1.4373235419022707</v>
      </c>
      <c r="E666" s="201">
        <f ca="1">NORMINV(RAND(),Parametros!$F$9,(Parametros!$G$9-Parametros!$E$9)/3.29)</f>
        <v>0.93583726079298735</v>
      </c>
      <c r="F666" s="201">
        <f ca="1">NORMINV(RAND(),Parametros!$F$10,(Parametros!$G$10-Parametros!$E$10)/3.29)</f>
        <v>1.1765103661634835</v>
      </c>
      <c r="G666" s="201">
        <f ca="1">NORMINV(RAND(),Parametros!$F$11,(Parametros!$G$11-Parametros!$E$11)/3.29)</f>
        <v>0.9817565519561986</v>
      </c>
      <c r="H666" s="201">
        <v>1</v>
      </c>
      <c r="I666" s="201">
        <f ca="1">Resumen!$E$78*C666</f>
        <v>804.86018910269866</v>
      </c>
      <c r="J666" s="201">
        <f ca="1">Resumen!$E$79*D666</f>
        <v>0</v>
      </c>
      <c r="K666" s="201">
        <f ca="1">Resumen!$E$80*E666</f>
        <v>0</v>
      </c>
      <c r="L666" s="201">
        <f ca="1">Resumen!$E$81*F666</f>
        <v>0</v>
      </c>
      <c r="M666" s="201">
        <f ca="1">Resumen!$E$82*G666</f>
        <v>0</v>
      </c>
      <c r="N666" s="201">
        <f>Resumen!$E$83*H666</f>
        <v>1237</v>
      </c>
      <c r="O666" s="201">
        <f t="shared" ca="1" si="10"/>
        <v>2041.8601891026988</v>
      </c>
    </row>
    <row r="667" spans="1:15" s="119" customFormat="1" ht="13.8" customHeight="1">
      <c r="A667" s="162"/>
      <c r="B667" s="200">
        <v>653</v>
      </c>
      <c r="C667" s="201">
        <f ca="1">NORMINV(RAND(),Parametros!$F$7,(Parametros!$G$7-Parametros!$E$7)/3.29)</f>
        <v>0.15995889608699931</v>
      </c>
      <c r="D667" s="201">
        <f ca="1">NORMINV(RAND(),Parametros!$F$8,(Parametros!$G$8-Parametros!$E$8)/3.29)</f>
        <v>1.9297268640263288</v>
      </c>
      <c r="E667" s="201">
        <f ca="1">NORMINV(RAND(),Parametros!$F$9,(Parametros!$G$9-Parametros!$E$9)/3.29)</f>
        <v>1.000481789801356</v>
      </c>
      <c r="F667" s="201">
        <f ca="1">NORMINV(RAND(),Parametros!$F$10,(Parametros!$G$10-Parametros!$E$10)/3.29)</f>
        <v>0.93960922563095473</v>
      </c>
      <c r="G667" s="201">
        <f ca="1">NORMINV(RAND(),Parametros!$F$11,(Parametros!$G$11-Parametros!$E$11)/3.29)</f>
        <v>0.9696816820251084</v>
      </c>
      <c r="H667" s="201">
        <v>1</v>
      </c>
      <c r="I667" s="201">
        <f ca="1">Resumen!$E$78*C667</f>
        <v>42.069189670880817</v>
      </c>
      <c r="J667" s="201">
        <f ca="1">Resumen!$E$79*D667</f>
        <v>0</v>
      </c>
      <c r="K667" s="201">
        <f ca="1">Resumen!$E$80*E667</f>
        <v>0</v>
      </c>
      <c r="L667" s="201">
        <f ca="1">Resumen!$E$81*F667</f>
        <v>0</v>
      </c>
      <c r="M667" s="201">
        <f ca="1">Resumen!$E$82*G667</f>
        <v>0</v>
      </c>
      <c r="N667" s="201">
        <f>Resumen!$E$83*H667</f>
        <v>1237</v>
      </c>
      <c r="O667" s="201">
        <f t="shared" ca="1" si="10"/>
        <v>1279.0691896708809</v>
      </c>
    </row>
    <row r="668" spans="1:15" s="119" customFormat="1" ht="13.8" customHeight="1">
      <c r="A668" s="162"/>
      <c r="B668" s="200">
        <v>654</v>
      </c>
      <c r="C668" s="201">
        <f ca="1">NORMINV(RAND(),Parametros!$F$7,(Parametros!$G$7-Parametros!$E$7)/3.29)</f>
        <v>2.0403605409363941</v>
      </c>
      <c r="D668" s="201">
        <f ca="1">NORMINV(RAND(),Parametros!$F$8,(Parametros!$G$8-Parametros!$E$8)/3.29)</f>
        <v>1.5594360240598371</v>
      </c>
      <c r="E668" s="201">
        <f ca="1">NORMINV(RAND(),Parametros!$F$9,(Parametros!$G$9-Parametros!$E$9)/3.29)</f>
        <v>1.7330633338689787</v>
      </c>
      <c r="F668" s="201">
        <f ca="1">NORMINV(RAND(),Parametros!$F$10,(Parametros!$G$10-Parametros!$E$10)/3.29)</f>
        <v>0.94602115838361822</v>
      </c>
      <c r="G668" s="201">
        <f ca="1">NORMINV(RAND(),Parametros!$F$11,(Parametros!$G$11-Parametros!$E$11)/3.29)</f>
        <v>1.0128977501634489</v>
      </c>
      <c r="H668" s="201">
        <v>1</v>
      </c>
      <c r="I668" s="201">
        <f ca="1">Resumen!$E$78*C668</f>
        <v>536.61482226627163</v>
      </c>
      <c r="J668" s="201">
        <f ca="1">Resumen!$E$79*D668</f>
        <v>0</v>
      </c>
      <c r="K668" s="201">
        <f ca="1">Resumen!$E$80*E668</f>
        <v>0</v>
      </c>
      <c r="L668" s="201">
        <f ca="1">Resumen!$E$81*F668</f>
        <v>0</v>
      </c>
      <c r="M668" s="201">
        <f ca="1">Resumen!$E$82*G668</f>
        <v>0</v>
      </c>
      <c r="N668" s="201">
        <f>Resumen!$E$83*H668</f>
        <v>1237</v>
      </c>
      <c r="O668" s="201">
        <f t="shared" ca="1" si="10"/>
        <v>1773.6148222662716</v>
      </c>
    </row>
    <row r="669" spans="1:15" s="119" customFormat="1" ht="13.8" customHeight="1">
      <c r="A669" s="162"/>
      <c r="B669" s="200">
        <v>655</v>
      </c>
      <c r="C669" s="201">
        <f ca="1">NORMINV(RAND(),Parametros!$F$7,(Parametros!$G$7-Parametros!$E$7)/3.29)</f>
        <v>2.4255817349368347</v>
      </c>
      <c r="D669" s="201">
        <f ca="1">NORMINV(RAND(),Parametros!$F$8,(Parametros!$G$8-Parametros!$E$8)/3.29)</f>
        <v>1.2770776402365966</v>
      </c>
      <c r="E669" s="201">
        <f ca="1">NORMINV(RAND(),Parametros!$F$9,(Parametros!$G$9-Parametros!$E$9)/3.29)</f>
        <v>1.0760415322987207</v>
      </c>
      <c r="F669" s="201">
        <f ca="1">NORMINV(RAND(),Parametros!$F$10,(Parametros!$G$10-Parametros!$E$10)/3.29)</f>
        <v>1.444259817897201</v>
      </c>
      <c r="G669" s="201">
        <f ca="1">NORMINV(RAND(),Parametros!$F$11,(Parametros!$G$11-Parametros!$E$11)/3.29)</f>
        <v>1.0145783189019248</v>
      </c>
      <c r="H669" s="201">
        <v>1</v>
      </c>
      <c r="I669" s="201">
        <f ca="1">Resumen!$E$78*C669</f>
        <v>637.92799628838748</v>
      </c>
      <c r="J669" s="201">
        <f ca="1">Resumen!$E$79*D669</f>
        <v>0</v>
      </c>
      <c r="K669" s="201">
        <f ca="1">Resumen!$E$80*E669</f>
        <v>0</v>
      </c>
      <c r="L669" s="201">
        <f ca="1">Resumen!$E$81*F669</f>
        <v>0</v>
      </c>
      <c r="M669" s="201">
        <f ca="1">Resumen!$E$82*G669</f>
        <v>0</v>
      </c>
      <c r="N669" s="201">
        <f>Resumen!$E$83*H669</f>
        <v>1237</v>
      </c>
      <c r="O669" s="201">
        <f t="shared" ca="1" si="10"/>
        <v>1874.9279962883875</v>
      </c>
    </row>
    <row r="670" spans="1:15" s="119" customFormat="1" ht="13.8" customHeight="1">
      <c r="A670" s="162"/>
      <c r="B670" s="200">
        <v>656</v>
      </c>
      <c r="C670" s="201">
        <f ca="1">NORMINV(RAND(),Parametros!$F$7,(Parametros!$G$7-Parametros!$E$7)/3.29)</f>
        <v>2.247385359290142</v>
      </c>
      <c r="D670" s="201">
        <f ca="1">NORMINV(RAND(),Parametros!$F$8,(Parametros!$G$8-Parametros!$E$8)/3.29)</f>
        <v>0.89137888217815142</v>
      </c>
      <c r="E670" s="201">
        <f ca="1">NORMINV(RAND(),Parametros!$F$9,(Parametros!$G$9-Parametros!$E$9)/3.29)</f>
        <v>1.2026051935192341</v>
      </c>
      <c r="F670" s="201">
        <f ca="1">NORMINV(RAND(),Parametros!$F$10,(Parametros!$G$10-Parametros!$E$10)/3.29)</f>
        <v>0.9432344084357881</v>
      </c>
      <c r="G670" s="201">
        <f ca="1">NORMINV(RAND(),Parametros!$F$11,(Parametros!$G$11-Parametros!$E$11)/3.29)</f>
        <v>0.97574390611158157</v>
      </c>
      <c r="H670" s="201">
        <v>1</v>
      </c>
      <c r="I670" s="201">
        <f ca="1">Resumen!$E$78*C670</f>
        <v>591.06234949330735</v>
      </c>
      <c r="J670" s="201">
        <f ca="1">Resumen!$E$79*D670</f>
        <v>0</v>
      </c>
      <c r="K670" s="201">
        <f ca="1">Resumen!$E$80*E670</f>
        <v>0</v>
      </c>
      <c r="L670" s="201">
        <f ca="1">Resumen!$E$81*F670</f>
        <v>0</v>
      </c>
      <c r="M670" s="201">
        <f ca="1">Resumen!$E$82*G670</f>
        <v>0</v>
      </c>
      <c r="N670" s="201">
        <f>Resumen!$E$83*H670</f>
        <v>1237</v>
      </c>
      <c r="O670" s="201">
        <f t="shared" ca="1" si="10"/>
        <v>1828.0623494933075</v>
      </c>
    </row>
    <row r="671" spans="1:15" s="119" customFormat="1" ht="13.8" customHeight="1">
      <c r="A671" s="162"/>
      <c r="B671" s="200">
        <v>657</v>
      </c>
      <c r="C671" s="201">
        <f ca="1">NORMINV(RAND(),Parametros!$F$7,(Parametros!$G$7-Parametros!$E$7)/3.29)</f>
        <v>3.6007327376684</v>
      </c>
      <c r="D671" s="201">
        <f ca="1">NORMINV(RAND(),Parametros!$F$8,(Parametros!$G$8-Parametros!$E$8)/3.29)</f>
        <v>1.9572580543177791</v>
      </c>
      <c r="E671" s="201">
        <f ca="1">NORMINV(RAND(),Parametros!$F$9,(Parametros!$G$9-Parametros!$E$9)/3.29)</f>
        <v>1.1623028099832811</v>
      </c>
      <c r="F671" s="201">
        <f ca="1">NORMINV(RAND(),Parametros!$F$10,(Parametros!$G$10-Parametros!$E$10)/3.29)</f>
        <v>0.91359922775222635</v>
      </c>
      <c r="G671" s="201">
        <f ca="1">NORMINV(RAND(),Parametros!$F$11,(Parametros!$G$11-Parametros!$E$11)/3.29)</f>
        <v>1.0082197412972835</v>
      </c>
      <c r="H671" s="201">
        <v>1</v>
      </c>
      <c r="I671" s="201">
        <f ca="1">Resumen!$E$78*C671</f>
        <v>946.99271000678914</v>
      </c>
      <c r="J671" s="201">
        <f ca="1">Resumen!$E$79*D671</f>
        <v>0</v>
      </c>
      <c r="K671" s="201">
        <f ca="1">Resumen!$E$80*E671</f>
        <v>0</v>
      </c>
      <c r="L671" s="201">
        <f ca="1">Resumen!$E$81*F671</f>
        <v>0</v>
      </c>
      <c r="M671" s="201">
        <f ca="1">Resumen!$E$82*G671</f>
        <v>0</v>
      </c>
      <c r="N671" s="201">
        <f>Resumen!$E$83*H671</f>
        <v>1237</v>
      </c>
      <c r="O671" s="201">
        <f t="shared" ca="1" si="10"/>
        <v>2183.9927100067889</v>
      </c>
    </row>
    <row r="672" spans="1:15" s="119" customFormat="1" ht="13.8" customHeight="1">
      <c r="A672" s="162"/>
      <c r="B672" s="200">
        <v>658</v>
      </c>
      <c r="C672" s="201">
        <f ca="1">NORMINV(RAND(),Parametros!$F$7,(Parametros!$G$7-Parametros!$E$7)/3.29)</f>
        <v>1.0123565964492987</v>
      </c>
      <c r="D672" s="201">
        <f ca="1">NORMINV(RAND(),Parametros!$F$8,(Parametros!$G$8-Parametros!$E$8)/3.29)</f>
        <v>0.52706963988458233</v>
      </c>
      <c r="E672" s="201">
        <f ca="1">NORMINV(RAND(),Parametros!$F$9,(Parametros!$G$9-Parametros!$E$9)/3.29)</f>
        <v>1.1688270453680309</v>
      </c>
      <c r="F672" s="201">
        <f ca="1">NORMINV(RAND(),Parametros!$F$10,(Parametros!$G$10-Parametros!$E$10)/3.29)</f>
        <v>0.87941423843169197</v>
      </c>
      <c r="G672" s="201">
        <f ca="1">NORMINV(RAND(),Parametros!$F$11,(Parametros!$G$11-Parametros!$E$11)/3.29)</f>
        <v>1.0118640875167353</v>
      </c>
      <c r="H672" s="201">
        <v>1</v>
      </c>
      <c r="I672" s="201">
        <f ca="1">Resumen!$E$78*C672</f>
        <v>266.24978486616556</v>
      </c>
      <c r="J672" s="201">
        <f ca="1">Resumen!$E$79*D672</f>
        <v>0</v>
      </c>
      <c r="K672" s="201">
        <f ca="1">Resumen!$E$80*E672</f>
        <v>0</v>
      </c>
      <c r="L672" s="201">
        <f ca="1">Resumen!$E$81*F672</f>
        <v>0</v>
      </c>
      <c r="M672" s="201">
        <f ca="1">Resumen!$E$82*G672</f>
        <v>0</v>
      </c>
      <c r="N672" s="201">
        <f>Resumen!$E$83*H672</f>
        <v>1237</v>
      </c>
      <c r="O672" s="201">
        <f t="shared" ca="1" si="10"/>
        <v>1503.2497848661656</v>
      </c>
    </row>
    <row r="673" spans="1:15" s="119" customFormat="1" ht="13.8" customHeight="1">
      <c r="A673" s="162"/>
      <c r="B673" s="200">
        <v>659</v>
      </c>
      <c r="C673" s="201">
        <f ca="1">NORMINV(RAND(),Parametros!$F$7,(Parametros!$G$7-Parametros!$E$7)/3.29)</f>
        <v>3.2850913215335167</v>
      </c>
      <c r="D673" s="201">
        <f ca="1">NORMINV(RAND(),Parametros!$F$8,(Parametros!$G$8-Parametros!$E$8)/3.29)</f>
        <v>1.6365486592333052</v>
      </c>
      <c r="E673" s="201">
        <f ca="1">NORMINV(RAND(),Parametros!$F$9,(Parametros!$G$9-Parametros!$E$9)/3.29)</f>
        <v>0.93265780903221296</v>
      </c>
      <c r="F673" s="201">
        <f ca="1">NORMINV(RAND(),Parametros!$F$10,(Parametros!$G$10-Parametros!$E$10)/3.29)</f>
        <v>1.1728698296383691</v>
      </c>
      <c r="G673" s="201">
        <f ca="1">NORMINV(RAND(),Parametros!$F$11,(Parametros!$G$11-Parametros!$E$11)/3.29)</f>
        <v>0.9799222561231461</v>
      </c>
      <c r="H673" s="201">
        <v>1</v>
      </c>
      <c r="I673" s="201">
        <f ca="1">Resumen!$E$78*C673</f>
        <v>863.97901756331487</v>
      </c>
      <c r="J673" s="201">
        <f ca="1">Resumen!$E$79*D673</f>
        <v>0</v>
      </c>
      <c r="K673" s="201">
        <f ca="1">Resumen!$E$80*E673</f>
        <v>0</v>
      </c>
      <c r="L673" s="201">
        <f ca="1">Resumen!$E$81*F673</f>
        <v>0</v>
      </c>
      <c r="M673" s="201">
        <f ca="1">Resumen!$E$82*G673</f>
        <v>0</v>
      </c>
      <c r="N673" s="201">
        <f>Resumen!$E$83*H673</f>
        <v>1237</v>
      </c>
      <c r="O673" s="201">
        <f t="shared" ca="1" si="10"/>
        <v>2100.9790175633148</v>
      </c>
    </row>
    <row r="674" spans="1:15" s="119" customFormat="1" ht="13.8" customHeight="1">
      <c r="A674" s="162"/>
      <c r="B674" s="200">
        <v>660</v>
      </c>
      <c r="C674" s="201">
        <f ca="1">NORMINV(RAND(),Parametros!$F$7,(Parametros!$G$7-Parametros!$E$7)/3.29)</f>
        <v>1.8944877304470511</v>
      </c>
      <c r="D674" s="201">
        <f ca="1">NORMINV(RAND(),Parametros!$F$8,(Parametros!$G$8-Parametros!$E$8)/3.29)</f>
        <v>0.72280298662090492</v>
      </c>
      <c r="E674" s="201">
        <f ca="1">NORMINV(RAND(),Parametros!$F$9,(Parametros!$G$9-Parametros!$E$9)/3.29)</f>
        <v>1.206685606343306</v>
      </c>
      <c r="F674" s="201">
        <f ca="1">NORMINV(RAND(),Parametros!$F$10,(Parametros!$G$10-Parametros!$E$10)/3.29)</f>
        <v>1.179242404393078</v>
      </c>
      <c r="G674" s="201">
        <f ca="1">NORMINV(RAND(),Parametros!$F$11,(Parametros!$G$11-Parametros!$E$11)/3.29)</f>
        <v>0.96750092853207748</v>
      </c>
      <c r="H674" s="201">
        <v>1</v>
      </c>
      <c r="I674" s="201">
        <f ca="1">Resumen!$E$78*C674</f>
        <v>498.25027310757446</v>
      </c>
      <c r="J674" s="201">
        <f ca="1">Resumen!$E$79*D674</f>
        <v>0</v>
      </c>
      <c r="K674" s="201">
        <f ca="1">Resumen!$E$80*E674</f>
        <v>0</v>
      </c>
      <c r="L674" s="201">
        <f ca="1">Resumen!$E$81*F674</f>
        <v>0</v>
      </c>
      <c r="M674" s="201">
        <f ca="1">Resumen!$E$82*G674</f>
        <v>0</v>
      </c>
      <c r="N674" s="201">
        <f>Resumen!$E$83*H674</f>
        <v>1237</v>
      </c>
      <c r="O674" s="201">
        <f t="shared" ca="1" si="10"/>
        <v>1735.2502731075745</v>
      </c>
    </row>
    <row r="675" spans="1:15" s="119" customFormat="1" ht="13.8" customHeight="1">
      <c r="A675" s="162"/>
      <c r="B675" s="200">
        <v>661</v>
      </c>
      <c r="C675" s="201">
        <f ca="1">NORMINV(RAND(),Parametros!$F$7,(Parametros!$G$7-Parametros!$E$7)/3.29)</f>
        <v>3.4871909666440564</v>
      </c>
      <c r="D675" s="201">
        <f ca="1">NORMINV(RAND(),Parametros!$F$8,(Parametros!$G$8-Parametros!$E$8)/3.29)</f>
        <v>0.41255700135240103</v>
      </c>
      <c r="E675" s="201">
        <f ca="1">NORMINV(RAND(),Parametros!$F$9,(Parametros!$G$9-Parametros!$E$9)/3.29)</f>
        <v>1.1827075477803344</v>
      </c>
      <c r="F675" s="201">
        <f ca="1">NORMINV(RAND(),Parametros!$F$10,(Parametros!$G$10-Parametros!$E$10)/3.29)</f>
        <v>1.1302380676810104</v>
      </c>
      <c r="G675" s="201">
        <f ca="1">NORMINV(RAND(),Parametros!$F$11,(Parametros!$G$11-Parametros!$E$11)/3.29)</f>
        <v>1.0006431935548574</v>
      </c>
      <c r="H675" s="201">
        <v>1</v>
      </c>
      <c r="I675" s="201">
        <f ca="1">Resumen!$E$78*C675</f>
        <v>917.13122422738684</v>
      </c>
      <c r="J675" s="201">
        <f ca="1">Resumen!$E$79*D675</f>
        <v>0</v>
      </c>
      <c r="K675" s="201">
        <f ca="1">Resumen!$E$80*E675</f>
        <v>0</v>
      </c>
      <c r="L675" s="201">
        <f ca="1">Resumen!$E$81*F675</f>
        <v>0</v>
      </c>
      <c r="M675" s="201">
        <f ca="1">Resumen!$E$82*G675</f>
        <v>0</v>
      </c>
      <c r="N675" s="201">
        <f>Resumen!$E$83*H675</f>
        <v>1237</v>
      </c>
      <c r="O675" s="201">
        <f t="shared" ca="1" si="10"/>
        <v>2154.1312242273871</v>
      </c>
    </row>
    <row r="676" spans="1:15" s="119" customFormat="1" ht="13.8" customHeight="1">
      <c r="A676" s="162"/>
      <c r="B676" s="200">
        <v>662</v>
      </c>
      <c r="C676" s="201">
        <f ca="1">NORMINV(RAND(),Parametros!$F$7,(Parametros!$G$7-Parametros!$E$7)/3.29)</f>
        <v>0.7313399212763938</v>
      </c>
      <c r="D676" s="201">
        <f ca="1">NORMINV(RAND(),Parametros!$F$8,(Parametros!$G$8-Parametros!$E$8)/3.29)</f>
        <v>0.65353601396881256</v>
      </c>
      <c r="E676" s="201">
        <f ca="1">NORMINV(RAND(),Parametros!$F$9,(Parametros!$G$9-Parametros!$E$9)/3.29)</f>
        <v>1.4624399120826641</v>
      </c>
      <c r="F676" s="201">
        <f ca="1">NORMINV(RAND(),Parametros!$F$10,(Parametros!$G$10-Parametros!$E$10)/3.29)</f>
        <v>0.92486246820170859</v>
      </c>
      <c r="G676" s="201">
        <f ca="1">NORMINV(RAND(),Parametros!$F$11,(Parametros!$G$11-Parametros!$E$11)/3.29)</f>
        <v>1.0075020306312068</v>
      </c>
      <c r="H676" s="201">
        <v>1</v>
      </c>
      <c r="I676" s="201">
        <f ca="1">Resumen!$E$78*C676</f>
        <v>192.34239929569156</v>
      </c>
      <c r="J676" s="201">
        <f ca="1">Resumen!$E$79*D676</f>
        <v>0</v>
      </c>
      <c r="K676" s="201">
        <f ca="1">Resumen!$E$80*E676</f>
        <v>0</v>
      </c>
      <c r="L676" s="201">
        <f ca="1">Resumen!$E$81*F676</f>
        <v>0</v>
      </c>
      <c r="M676" s="201">
        <f ca="1">Resumen!$E$82*G676</f>
        <v>0</v>
      </c>
      <c r="N676" s="201">
        <f>Resumen!$E$83*H676</f>
        <v>1237</v>
      </c>
      <c r="O676" s="201">
        <f t="shared" ca="1" si="10"/>
        <v>1429.3423992956916</v>
      </c>
    </row>
    <row r="677" spans="1:15" s="119" customFormat="1" ht="13.8" customHeight="1">
      <c r="A677" s="162"/>
      <c r="B677" s="200">
        <v>663</v>
      </c>
      <c r="C677" s="201">
        <f ca="1">NORMINV(RAND(),Parametros!$F$7,(Parametros!$G$7-Parametros!$E$7)/3.29)</f>
        <v>1.8011217086756588</v>
      </c>
      <c r="D677" s="201">
        <f ca="1">NORMINV(RAND(),Parametros!$F$8,(Parametros!$G$8-Parametros!$E$8)/3.29)</f>
        <v>1.5834622249894852</v>
      </c>
      <c r="E677" s="201">
        <f ca="1">NORMINV(RAND(),Parametros!$F$9,(Parametros!$G$9-Parametros!$E$9)/3.29)</f>
        <v>1.1697185424279839</v>
      </c>
      <c r="F677" s="201">
        <f ca="1">NORMINV(RAND(),Parametros!$F$10,(Parametros!$G$10-Parametros!$E$10)/3.29)</f>
        <v>1.2054620676776988</v>
      </c>
      <c r="G677" s="201">
        <f ca="1">NORMINV(RAND(),Parametros!$F$11,(Parametros!$G$11-Parametros!$E$11)/3.29)</f>
        <v>0.98423188445544418</v>
      </c>
      <c r="H677" s="201">
        <v>1</v>
      </c>
      <c r="I677" s="201">
        <f ca="1">Resumen!$E$78*C677</f>
        <v>473.69500938169824</v>
      </c>
      <c r="J677" s="201">
        <f ca="1">Resumen!$E$79*D677</f>
        <v>0</v>
      </c>
      <c r="K677" s="201">
        <f ca="1">Resumen!$E$80*E677</f>
        <v>0</v>
      </c>
      <c r="L677" s="201">
        <f ca="1">Resumen!$E$81*F677</f>
        <v>0</v>
      </c>
      <c r="M677" s="201">
        <f ca="1">Resumen!$E$82*G677</f>
        <v>0</v>
      </c>
      <c r="N677" s="201">
        <f>Resumen!$E$83*H677</f>
        <v>1237</v>
      </c>
      <c r="O677" s="201">
        <f t="shared" ca="1" si="10"/>
        <v>1710.6950093816981</v>
      </c>
    </row>
    <row r="678" spans="1:15" s="119" customFormat="1" ht="13.8" customHeight="1">
      <c r="A678" s="162"/>
      <c r="B678" s="200">
        <v>664</v>
      </c>
      <c r="C678" s="201">
        <f ca="1">NORMINV(RAND(),Parametros!$F$7,(Parametros!$G$7-Parametros!$E$7)/3.29)</f>
        <v>1.9732477295181219</v>
      </c>
      <c r="D678" s="201">
        <f ca="1">NORMINV(RAND(),Parametros!$F$8,(Parametros!$G$8-Parametros!$E$8)/3.29)</f>
        <v>0.89595161572528692</v>
      </c>
      <c r="E678" s="201">
        <f ca="1">NORMINV(RAND(),Parametros!$F$9,(Parametros!$G$9-Parametros!$E$9)/3.29)</f>
        <v>1.6920716928152588</v>
      </c>
      <c r="F678" s="201">
        <f ca="1">NORMINV(RAND(),Parametros!$F$10,(Parametros!$G$10-Parametros!$E$10)/3.29)</f>
        <v>0.86406424020833572</v>
      </c>
      <c r="G678" s="201">
        <f ca="1">NORMINV(RAND(),Parametros!$F$11,(Parametros!$G$11-Parametros!$E$11)/3.29)</f>
        <v>1.0026853704698451</v>
      </c>
      <c r="H678" s="201">
        <v>1</v>
      </c>
      <c r="I678" s="201">
        <f ca="1">Resumen!$E$78*C678</f>
        <v>518.96415286326601</v>
      </c>
      <c r="J678" s="201">
        <f ca="1">Resumen!$E$79*D678</f>
        <v>0</v>
      </c>
      <c r="K678" s="201">
        <f ca="1">Resumen!$E$80*E678</f>
        <v>0</v>
      </c>
      <c r="L678" s="201">
        <f ca="1">Resumen!$E$81*F678</f>
        <v>0</v>
      </c>
      <c r="M678" s="201">
        <f ca="1">Resumen!$E$82*G678</f>
        <v>0</v>
      </c>
      <c r="N678" s="201">
        <f>Resumen!$E$83*H678</f>
        <v>1237</v>
      </c>
      <c r="O678" s="201">
        <f t="shared" ca="1" si="10"/>
        <v>1755.964152863266</v>
      </c>
    </row>
    <row r="679" spans="1:15" s="119" customFormat="1" ht="13.8" customHeight="1">
      <c r="A679" s="162"/>
      <c r="B679" s="200">
        <v>665</v>
      </c>
      <c r="C679" s="201">
        <f ca="1">NORMINV(RAND(),Parametros!$F$7,(Parametros!$G$7-Parametros!$E$7)/3.29)</f>
        <v>3.2887981861092377</v>
      </c>
      <c r="D679" s="201">
        <f ca="1">NORMINV(RAND(),Parametros!$F$8,(Parametros!$G$8-Parametros!$E$8)/3.29)</f>
        <v>1.805511264079517</v>
      </c>
      <c r="E679" s="201">
        <f ca="1">NORMINV(RAND(),Parametros!$F$9,(Parametros!$G$9-Parametros!$E$9)/3.29)</f>
        <v>1.2296853795396627</v>
      </c>
      <c r="F679" s="201">
        <f ca="1">NORMINV(RAND(),Parametros!$F$10,(Parametros!$G$10-Parametros!$E$10)/3.29)</f>
        <v>1.1430503773161176</v>
      </c>
      <c r="G679" s="201">
        <f ca="1">NORMINV(RAND(),Parametros!$F$11,(Parametros!$G$11-Parametros!$E$11)/3.29)</f>
        <v>0.94506995614497202</v>
      </c>
      <c r="H679" s="201">
        <v>1</v>
      </c>
      <c r="I679" s="201">
        <f ca="1">Resumen!$E$78*C679</f>
        <v>864.95392294672956</v>
      </c>
      <c r="J679" s="201">
        <f ca="1">Resumen!$E$79*D679</f>
        <v>0</v>
      </c>
      <c r="K679" s="201">
        <f ca="1">Resumen!$E$80*E679</f>
        <v>0</v>
      </c>
      <c r="L679" s="201">
        <f ca="1">Resumen!$E$81*F679</f>
        <v>0</v>
      </c>
      <c r="M679" s="201">
        <f ca="1">Resumen!$E$82*G679</f>
        <v>0</v>
      </c>
      <c r="N679" s="201">
        <f>Resumen!$E$83*H679</f>
        <v>1237</v>
      </c>
      <c r="O679" s="201">
        <f t="shared" ca="1" si="10"/>
        <v>2101.9539229467296</v>
      </c>
    </row>
    <row r="680" spans="1:15" s="119" customFormat="1" ht="13.8" customHeight="1">
      <c r="A680" s="162"/>
      <c r="B680" s="200">
        <v>666</v>
      </c>
      <c r="C680" s="201">
        <f ca="1">NORMINV(RAND(),Parametros!$F$7,(Parametros!$G$7-Parametros!$E$7)/3.29)</f>
        <v>1.0504307406688187</v>
      </c>
      <c r="D680" s="201">
        <f ca="1">NORMINV(RAND(),Parametros!$F$8,(Parametros!$G$8-Parametros!$E$8)/3.29)</f>
        <v>2.0895876971452667</v>
      </c>
      <c r="E680" s="201">
        <f ca="1">NORMINV(RAND(),Parametros!$F$9,(Parametros!$G$9-Parametros!$E$9)/3.29)</f>
        <v>1.1271916371845012</v>
      </c>
      <c r="F680" s="201">
        <f ca="1">NORMINV(RAND(),Parametros!$F$10,(Parametros!$G$10-Parametros!$E$10)/3.29)</f>
        <v>1.1224550787026701</v>
      </c>
      <c r="G680" s="201">
        <f ca="1">NORMINV(RAND(),Parametros!$F$11,(Parametros!$G$11-Parametros!$E$11)/3.29)</f>
        <v>0.95472095710788429</v>
      </c>
      <c r="H680" s="201">
        <v>1</v>
      </c>
      <c r="I680" s="201">
        <f ca="1">Resumen!$E$78*C680</f>
        <v>276.26328479589932</v>
      </c>
      <c r="J680" s="201">
        <f ca="1">Resumen!$E$79*D680</f>
        <v>0</v>
      </c>
      <c r="K680" s="201">
        <f ca="1">Resumen!$E$80*E680</f>
        <v>0</v>
      </c>
      <c r="L680" s="201">
        <f ca="1">Resumen!$E$81*F680</f>
        <v>0</v>
      </c>
      <c r="M680" s="201">
        <f ca="1">Resumen!$E$82*G680</f>
        <v>0</v>
      </c>
      <c r="N680" s="201">
        <f>Resumen!$E$83*H680</f>
        <v>1237</v>
      </c>
      <c r="O680" s="201">
        <f t="shared" ca="1" si="10"/>
        <v>1513.2632847958994</v>
      </c>
    </row>
    <row r="681" spans="1:15" s="119" customFormat="1" ht="13.8" customHeight="1">
      <c r="A681" s="162"/>
      <c r="B681" s="200">
        <v>667</v>
      </c>
      <c r="C681" s="201">
        <f ca="1">NORMINV(RAND(),Parametros!$F$7,(Parametros!$G$7-Parametros!$E$7)/3.29)</f>
        <v>2.413042217053627</v>
      </c>
      <c r="D681" s="201">
        <f ca="1">NORMINV(RAND(),Parametros!$F$8,(Parametros!$G$8-Parametros!$E$8)/3.29)</f>
        <v>1.5196788036837496</v>
      </c>
      <c r="E681" s="201">
        <f ca="1">NORMINV(RAND(),Parametros!$F$9,(Parametros!$G$9-Parametros!$E$9)/3.29)</f>
        <v>1.1711931487166816</v>
      </c>
      <c r="F681" s="201">
        <f ca="1">NORMINV(RAND(),Parametros!$F$10,(Parametros!$G$10-Parametros!$E$10)/3.29)</f>
        <v>1.0437958587491336</v>
      </c>
      <c r="G681" s="201">
        <f ca="1">NORMINV(RAND(),Parametros!$F$11,(Parametros!$G$11-Parametros!$E$11)/3.29)</f>
        <v>1.0033332071248224</v>
      </c>
      <c r="H681" s="201">
        <v>1</v>
      </c>
      <c r="I681" s="201">
        <f ca="1">Resumen!$E$78*C681</f>
        <v>634.63010308510388</v>
      </c>
      <c r="J681" s="201">
        <f ca="1">Resumen!$E$79*D681</f>
        <v>0</v>
      </c>
      <c r="K681" s="201">
        <f ca="1">Resumen!$E$80*E681</f>
        <v>0</v>
      </c>
      <c r="L681" s="201">
        <f ca="1">Resumen!$E$81*F681</f>
        <v>0</v>
      </c>
      <c r="M681" s="201">
        <f ca="1">Resumen!$E$82*G681</f>
        <v>0</v>
      </c>
      <c r="N681" s="201">
        <f>Resumen!$E$83*H681</f>
        <v>1237</v>
      </c>
      <c r="O681" s="201">
        <f t="shared" ca="1" si="10"/>
        <v>1871.6301030851039</v>
      </c>
    </row>
    <row r="682" spans="1:15" s="119" customFormat="1" ht="13.8" customHeight="1">
      <c r="A682" s="162"/>
      <c r="B682" s="200">
        <v>668</v>
      </c>
      <c r="C682" s="201">
        <f ca="1">NORMINV(RAND(),Parametros!$F$7,(Parametros!$G$7-Parametros!$E$7)/3.29)</f>
        <v>2.6090863736091494</v>
      </c>
      <c r="D682" s="201">
        <f ca="1">NORMINV(RAND(),Parametros!$F$8,(Parametros!$G$8-Parametros!$E$8)/3.29)</f>
        <v>1.6862679470033282</v>
      </c>
      <c r="E682" s="201">
        <f ca="1">NORMINV(RAND(),Parametros!$F$9,(Parametros!$G$9-Parametros!$E$9)/3.29)</f>
        <v>1.2139610145125237</v>
      </c>
      <c r="F682" s="201">
        <f ca="1">NORMINV(RAND(),Parametros!$F$10,(Parametros!$G$10-Parametros!$E$10)/3.29)</f>
        <v>0.95015798012052222</v>
      </c>
      <c r="G682" s="201">
        <f ca="1">NORMINV(RAND(),Parametros!$F$11,(Parametros!$G$11-Parametros!$E$11)/3.29)</f>
        <v>0.99926132638158571</v>
      </c>
      <c r="H682" s="201">
        <v>1</v>
      </c>
      <c r="I682" s="201">
        <f ca="1">Resumen!$E$78*C682</f>
        <v>686.18971625920631</v>
      </c>
      <c r="J682" s="201">
        <f ca="1">Resumen!$E$79*D682</f>
        <v>0</v>
      </c>
      <c r="K682" s="201">
        <f ca="1">Resumen!$E$80*E682</f>
        <v>0</v>
      </c>
      <c r="L682" s="201">
        <f ca="1">Resumen!$E$81*F682</f>
        <v>0</v>
      </c>
      <c r="M682" s="201">
        <f ca="1">Resumen!$E$82*G682</f>
        <v>0</v>
      </c>
      <c r="N682" s="201">
        <f>Resumen!$E$83*H682</f>
        <v>1237</v>
      </c>
      <c r="O682" s="201">
        <f t="shared" ca="1" si="10"/>
        <v>1923.1897162592063</v>
      </c>
    </row>
    <row r="683" spans="1:15" s="119" customFormat="1" ht="13.8" customHeight="1">
      <c r="A683" s="162"/>
      <c r="B683" s="200">
        <v>669</v>
      </c>
      <c r="C683" s="201">
        <f ca="1">NORMINV(RAND(),Parametros!$F$7,(Parametros!$G$7-Parametros!$E$7)/3.29)</f>
        <v>2.7893389373337114</v>
      </c>
      <c r="D683" s="201">
        <f ca="1">NORMINV(RAND(),Parametros!$F$8,(Parametros!$G$8-Parametros!$E$8)/3.29)</f>
        <v>1.1999273058207014</v>
      </c>
      <c r="E683" s="201">
        <f ca="1">NORMINV(RAND(),Parametros!$F$9,(Parametros!$G$9-Parametros!$E$9)/3.29)</f>
        <v>1.3519868870756713</v>
      </c>
      <c r="F683" s="201">
        <f ca="1">NORMINV(RAND(),Parametros!$F$10,(Parametros!$G$10-Parametros!$E$10)/3.29)</f>
        <v>0.99009814241388039</v>
      </c>
      <c r="G683" s="201">
        <f ca="1">NORMINV(RAND(),Parametros!$F$11,(Parametros!$G$11-Parametros!$E$11)/3.29)</f>
        <v>0.98150989475410311</v>
      </c>
      <c r="H683" s="201">
        <v>1</v>
      </c>
      <c r="I683" s="201">
        <f ca="1">Resumen!$E$78*C683</f>
        <v>733.59614051876611</v>
      </c>
      <c r="J683" s="201">
        <f ca="1">Resumen!$E$79*D683</f>
        <v>0</v>
      </c>
      <c r="K683" s="201">
        <f ca="1">Resumen!$E$80*E683</f>
        <v>0</v>
      </c>
      <c r="L683" s="201">
        <f ca="1">Resumen!$E$81*F683</f>
        <v>0</v>
      </c>
      <c r="M683" s="201">
        <f ca="1">Resumen!$E$82*G683</f>
        <v>0</v>
      </c>
      <c r="N683" s="201">
        <f>Resumen!$E$83*H683</f>
        <v>1237</v>
      </c>
      <c r="O683" s="201">
        <f t="shared" ca="1" si="10"/>
        <v>1970.5961405187661</v>
      </c>
    </row>
    <row r="684" spans="1:15" s="119" customFormat="1" ht="13.8" customHeight="1">
      <c r="A684" s="162"/>
      <c r="B684" s="200">
        <v>670</v>
      </c>
      <c r="C684" s="201">
        <f ca="1">NORMINV(RAND(),Parametros!$F$7,(Parametros!$G$7-Parametros!$E$7)/3.29)</f>
        <v>2.6460761298302931</v>
      </c>
      <c r="D684" s="201">
        <f ca="1">NORMINV(RAND(),Parametros!$F$8,(Parametros!$G$8-Parametros!$E$8)/3.29)</f>
        <v>0.83533096751042846</v>
      </c>
      <c r="E684" s="201">
        <f ca="1">NORMINV(RAND(),Parametros!$F$9,(Parametros!$G$9-Parametros!$E$9)/3.29)</f>
        <v>1.1094149090398187</v>
      </c>
      <c r="F684" s="201">
        <f ca="1">NORMINV(RAND(),Parametros!$F$10,(Parametros!$G$10-Parametros!$E$10)/3.29)</f>
        <v>1.0924099810999384</v>
      </c>
      <c r="G684" s="201">
        <f ca="1">NORMINV(RAND(),Parametros!$F$11,(Parametros!$G$11-Parametros!$E$11)/3.29)</f>
        <v>1.0008761164825839</v>
      </c>
      <c r="H684" s="201">
        <v>1</v>
      </c>
      <c r="I684" s="201">
        <f ca="1">Resumen!$E$78*C684</f>
        <v>695.9180221453671</v>
      </c>
      <c r="J684" s="201">
        <f ca="1">Resumen!$E$79*D684</f>
        <v>0</v>
      </c>
      <c r="K684" s="201">
        <f ca="1">Resumen!$E$80*E684</f>
        <v>0</v>
      </c>
      <c r="L684" s="201">
        <f ca="1">Resumen!$E$81*F684</f>
        <v>0</v>
      </c>
      <c r="M684" s="201">
        <f ca="1">Resumen!$E$82*G684</f>
        <v>0</v>
      </c>
      <c r="N684" s="201">
        <f>Resumen!$E$83*H684</f>
        <v>1237</v>
      </c>
      <c r="O684" s="201">
        <f t="shared" ca="1" si="10"/>
        <v>1932.9180221453671</v>
      </c>
    </row>
    <row r="685" spans="1:15" s="119" customFormat="1" ht="13.8" customHeight="1">
      <c r="A685" s="162"/>
      <c r="B685" s="200">
        <v>671</v>
      </c>
      <c r="C685" s="201">
        <f ca="1">NORMINV(RAND(),Parametros!$F$7,(Parametros!$G$7-Parametros!$E$7)/3.29)</f>
        <v>2.829595980100772</v>
      </c>
      <c r="D685" s="201">
        <f ca="1">NORMINV(RAND(),Parametros!$F$8,(Parametros!$G$8-Parametros!$E$8)/3.29)</f>
        <v>2.26768227689637</v>
      </c>
      <c r="E685" s="201">
        <f ca="1">NORMINV(RAND(),Parametros!$F$9,(Parametros!$G$9-Parametros!$E$9)/3.29)</f>
        <v>1.2237015829574336</v>
      </c>
      <c r="F685" s="201">
        <f ca="1">NORMINV(RAND(),Parametros!$F$10,(Parametros!$G$10-Parametros!$E$10)/3.29)</f>
        <v>1.042567488638882</v>
      </c>
      <c r="G685" s="201">
        <f ca="1">NORMINV(RAND(),Parametros!$F$11,(Parametros!$G$11-Parametros!$E$11)/3.29)</f>
        <v>0.99259085159482452</v>
      </c>
      <c r="H685" s="201">
        <v>1</v>
      </c>
      <c r="I685" s="201">
        <f ca="1">Resumen!$E$78*C685</f>
        <v>744.18374276650297</v>
      </c>
      <c r="J685" s="201">
        <f ca="1">Resumen!$E$79*D685</f>
        <v>0</v>
      </c>
      <c r="K685" s="201">
        <f ca="1">Resumen!$E$80*E685</f>
        <v>0</v>
      </c>
      <c r="L685" s="201">
        <f ca="1">Resumen!$E$81*F685</f>
        <v>0</v>
      </c>
      <c r="M685" s="201">
        <f ca="1">Resumen!$E$82*G685</f>
        <v>0</v>
      </c>
      <c r="N685" s="201">
        <f>Resumen!$E$83*H685</f>
        <v>1237</v>
      </c>
      <c r="O685" s="201">
        <f t="shared" ca="1" si="10"/>
        <v>1981.183742766503</v>
      </c>
    </row>
    <row r="686" spans="1:15" s="119" customFormat="1" ht="13.8" customHeight="1">
      <c r="A686" s="162"/>
      <c r="B686" s="200">
        <v>672</v>
      </c>
      <c r="C686" s="201">
        <f ca="1">NORMINV(RAND(),Parametros!$F$7,(Parametros!$G$7-Parametros!$E$7)/3.29)</f>
        <v>3.1342059879472766</v>
      </c>
      <c r="D686" s="201">
        <f ca="1">NORMINV(RAND(),Parametros!$F$8,(Parametros!$G$8-Parametros!$E$8)/3.29)</f>
        <v>0.90855723011610845</v>
      </c>
      <c r="E686" s="201">
        <f ca="1">NORMINV(RAND(),Parametros!$F$9,(Parametros!$G$9-Parametros!$E$9)/3.29)</f>
        <v>0.87617807800250569</v>
      </c>
      <c r="F686" s="201">
        <f ca="1">NORMINV(RAND(),Parametros!$F$10,(Parametros!$G$10-Parametros!$E$10)/3.29)</f>
        <v>0.85087390977971389</v>
      </c>
      <c r="G686" s="201">
        <f ca="1">NORMINV(RAND(),Parametros!$F$11,(Parametros!$G$11-Parametros!$E$11)/3.29)</f>
        <v>0.9852167195655509</v>
      </c>
      <c r="H686" s="201">
        <v>1</v>
      </c>
      <c r="I686" s="201">
        <f ca="1">Resumen!$E$78*C686</f>
        <v>824.29617483013374</v>
      </c>
      <c r="J686" s="201">
        <f ca="1">Resumen!$E$79*D686</f>
        <v>0</v>
      </c>
      <c r="K686" s="201">
        <f ca="1">Resumen!$E$80*E686</f>
        <v>0</v>
      </c>
      <c r="L686" s="201">
        <f ca="1">Resumen!$E$81*F686</f>
        <v>0</v>
      </c>
      <c r="M686" s="201">
        <f ca="1">Resumen!$E$82*G686</f>
        <v>0</v>
      </c>
      <c r="N686" s="201">
        <f>Resumen!$E$83*H686</f>
        <v>1237</v>
      </c>
      <c r="O686" s="201">
        <f t="shared" ca="1" si="10"/>
        <v>2061.2961748301336</v>
      </c>
    </row>
    <row r="687" spans="1:15" s="119" customFormat="1" ht="13.8" customHeight="1">
      <c r="A687" s="162"/>
      <c r="B687" s="200">
        <v>673</v>
      </c>
      <c r="C687" s="201">
        <f ca="1">NORMINV(RAND(),Parametros!$F$7,(Parametros!$G$7-Parametros!$E$7)/3.29)</f>
        <v>3.2518160827286273</v>
      </c>
      <c r="D687" s="201">
        <f ca="1">NORMINV(RAND(),Parametros!$F$8,(Parametros!$G$8-Parametros!$E$8)/3.29)</f>
        <v>1.515173391102147</v>
      </c>
      <c r="E687" s="201">
        <f ca="1">NORMINV(RAND(),Parametros!$F$9,(Parametros!$G$9-Parametros!$E$9)/3.29)</f>
        <v>1.3578710181994245</v>
      </c>
      <c r="F687" s="201">
        <f ca="1">NORMINV(RAND(),Parametros!$F$10,(Parametros!$G$10-Parametros!$E$10)/3.29)</f>
        <v>0.79503310234755364</v>
      </c>
      <c r="G687" s="201">
        <f ca="1">NORMINV(RAND(),Parametros!$F$11,(Parametros!$G$11-Parametros!$E$11)/3.29)</f>
        <v>0.95162919766231602</v>
      </c>
      <c r="H687" s="201">
        <v>1</v>
      </c>
      <c r="I687" s="201">
        <f ca="1">Resumen!$E$78*C687</f>
        <v>855.22762975762896</v>
      </c>
      <c r="J687" s="201">
        <f ca="1">Resumen!$E$79*D687</f>
        <v>0</v>
      </c>
      <c r="K687" s="201">
        <f ca="1">Resumen!$E$80*E687</f>
        <v>0</v>
      </c>
      <c r="L687" s="201">
        <f ca="1">Resumen!$E$81*F687</f>
        <v>0</v>
      </c>
      <c r="M687" s="201">
        <f ca="1">Resumen!$E$82*G687</f>
        <v>0</v>
      </c>
      <c r="N687" s="201">
        <f>Resumen!$E$83*H687</f>
        <v>1237</v>
      </c>
      <c r="O687" s="201">
        <f t="shared" ca="1" si="10"/>
        <v>2092.2276297576291</v>
      </c>
    </row>
    <row r="688" spans="1:15" s="119" customFormat="1" ht="13.8" customHeight="1">
      <c r="A688" s="162"/>
      <c r="B688" s="200">
        <v>674</v>
      </c>
      <c r="C688" s="201">
        <f ca="1">NORMINV(RAND(),Parametros!$F$7,(Parametros!$G$7-Parametros!$E$7)/3.29)</f>
        <v>0.63976185592526158</v>
      </c>
      <c r="D688" s="201">
        <f ca="1">NORMINV(RAND(),Parametros!$F$8,(Parametros!$G$8-Parametros!$E$8)/3.29)</f>
        <v>1.2424119126857947</v>
      </c>
      <c r="E688" s="201">
        <f ca="1">NORMINV(RAND(),Parametros!$F$9,(Parametros!$G$9-Parametros!$E$9)/3.29)</f>
        <v>1.3653804201518207</v>
      </c>
      <c r="F688" s="201">
        <f ca="1">NORMINV(RAND(),Parametros!$F$10,(Parametros!$G$10-Parametros!$E$10)/3.29)</f>
        <v>1.1871919014189503</v>
      </c>
      <c r="G688" s="201">
        <f ca="1">NORMINV(RAND(),Parametros!$F$11,(Parametros!$G$11-Parametros!$E$11)/3.29)</f>
        <v>0.9670785802398788</v>
      </c>
      <c r="H688" s="201">
        <v>1</v>
      </c>
      <c r="I688" s="201">
        <f ca="1">Resumen!$E$78*C688</f>
        <v>168.2573681083438</v>
      </c>
      <c r="J688" s="201">
        <f ca="1">Resumen!$E$79*D688</f>
        <v>0</v>
      </c>
      <c r="K688" s="201">
        <f ca="1">Resumen!$E$80*E688</f>
        <v>0</v>
      </c>
      <c r="L688" s="201">
        <f ca="1">Resumen!$E$81*F688</f>
        <v>0</v>
      </c>
      <c r="M688" s="201">
        <f ca="1">Resumen!$E$82*G688</f>
        <v>0</v>
      </c>
      <c r="N688" s="201">
        <f>Resumen!$E$83*H688</f>
        <v>1237</v>
      </c>
      <c r="O688" s="201">
        <f t="shared" ca="1" si="10"/>
        <v>1405.2573681083438</v>
      </c>
    </row>
    <row r="689" spans="1:15" s="119" customFormat="1" ht="13.8" customHeight="1">
      <c r="A689" s="162"/>
      <c r="B689" s="200">
        <v>675</v>
      </c>
      <c r="C689" s="201">
        <f ca="1">NORMINV(RAND(),Parametros!$F$7,(Parametros!$G$7-Parametros!$E$7)/3.29)</f>
        <v>0.7617742062973536</v>
      </c>
      <c r="D689" s="201">
        <f ca="1">NORMINV(RAND(),Parametros!$F$8,(Parametros!$G$8-Parametros!$E$8)/3.29)</f>
        <v>0.98871111754942786</v>
      </c>
      <c r="E689" s="201">
        <f ca="1">NORMINV(RAND(),Parametros!$F$9,(Parametros!$G$9-Parametros!$E$9)/3.29)</f>
        <v>1.1138454729601819</v>
      </c>
      <c r="F689" s="201">
        <f ca="1">NORMINV(RAND(),Parametros!$F$10,(Parametros!$G$10-Parametros!$E$10)/3.29)</f>
        <v>1.1819582811055476</v>
      </c>
      <c r="G689" s="201">
        <f ca="1">NORMINV(RAND(),Parametros!$F$11,(Parametros!$G$11-Parametros!$E$11)/3.29)</f>
        <v>0.95347839912744736</v>
      </c>
      <c r="H689" s="201">
        <v>1</v>
      </c>
      <c r="I689" s="201">
        <f ca="1">Resumen!$E$78*C689</f>
        <v>200.34661625620399</v>
      </c>
      <c r="J689" s="201">
        <f ca="1">Resumen!$E$79*D689</f>
        <v>0</v>
      </c>
      <c r="K689" s="201">
        <f ca="1">Resumen!$E$80*E689</f>
        <v>0</v>
      </c>
      <c r="L689" s="201">
        <f ca="1">Resumen!$E$81*F689</f>
        <v>0</v>
      </c>
      <c r="M689" s="201">
        <f ca="1">Resumen!$E$82*G689</f>
        <v>0</v>
      </c>
      <c r="N689" s="201">
        <f>Resumen!$E$83*H689</f>
        <v>1237</v>
      </c>
      <c r="O689" s="201">
        <f t="shared" ca="1" si="10"/>
        <v>1437.346616256204</v>
      </c>
    </row>
    <row r="690" spans="1:15" s="119" customFormat="1" ht="13.8" customHeight="1">
      <c r="A690" s="162"/>
      <c r="B690" s="200">
        <v>676</v>
      </c>
      <c r="C690" s="201">
        <f ca="1">NORMINV(RAND(),Parametros!$F$7,(Parametros!$G$7-Parametros!$E$7)/3.29)</f>
        <v>1.8104653287044001</v>
      </c>
      <c r="D690" s="201">
        <f ca="1">NORMINV(RAND(),Parametros!$F$8,(Parametros!$G$8-Parametros!$E$8)/3.29)</f>
        <v>1.3967838663208296</v>
      </c>
      <c r="E690" s="201">
        <f ca="1">NORMINV(RAND(),Parametros!$F$9,(Parametros!$G$9-Parametros!$E$9)/3.29)</f>
        <v>1.1476666266517992</v>
      </c>
      <c r="F690" s="201">
        <f ca="1">NORMINV(RAND(),Parametros!$F$10,(Parametros!$G$10-Parametros!$E$10)/3.29)</f>
        <v>0.85904274562165406</v>
      </c>
      <c r="G690" s="201">
        <f ca="1">NORMINV(RAND(),Parametros!$F$11,(Parametros!$G$11-Parametros!$E$11)/3.29)</f>
        <v>0.97493423844176086</v>
      </c>
      <c r="H690" s="201">
        <v>1</v>
      </c>
      <c r="I690" s="201">
        <f ca="1">Resumen!$E$78*C690</f>
        <v>476.15238144925723</v>
      </c>
      <c r="J690" s="201">
        <f ca="1">Resumen!$E$79*D690</f>
        <v>0</v>
      </c>
      <c r="K690" s="201">
        <f ca="1">Resumen!$E$80*E690</f>
        <v>0</v>
      </c>
      <c r="L690" s="201">
        <f ca="1">Resumen!$E$81*F690</f>
        <v>0</v>
      </c>
      <c r="M690" s="201">
        <f ca="1">Resumen!$E$82*G690</f>
        <v>0</v>
      </c>
      <c r="N690" s="201">
        <f>Resumen!$E$83*H690</f>
        <v>1237</v>
      </c>
      <c r="O690" s="201">
        <f t="shared" ca="1" si="10"/>
        <v>1713.1523814492573</v>
      </c>
    </row>
    <row r="691" spans="1:15" s="119" customFormat="1" ht="13.8" customHeight="1">
      <c r="A691" s="162"/>
      <c r="B691" s="200">
        <v>677</v>
      </c>
      <c r="C691" s="201">
        <f ca="1">NORMINV(RAND(),Parametros!$F$7,(Parametros!$G$7-Parametros!$E$7)/3.29)</f>
        <v>1.4531758929499468</v>
      </c>
      <c r="D691" s="201">
        <f ca="1">NORMINV(RAND(),Parametros!$F$8,(Parametros!$G$8-Parametros!$E$8)/3.29)</f>
        <v>0.94260641097314624</v>
      </c>
      <c r="E691" s="201">
        <f ca="1">NORMINV(RAND(),Parametros!$F$9,(Parametros!$G$9-Parametros!$E$9)/3.29)</f>
        <v>0.87476180274663873</v>
      </c>
      <c r="F691" s="201">
        <f ca="1">NORMINV(RAND(),Parametros!$F$10,(Parametros!$G$10-Parametros!$E$10)/3.29)</f>
        <v>0.80393549217991833</v>
      </c>
      <c r="G691" s="201">
        <f ca="1">NORMINV(RAND(),Parametros!$F$11,(Parametros!$G$11-Parametros!$E$11)/3.29)</f>
        <v>0.96575939314861015</v>
      </c>
      <c r="H691" s="201">
        <v>1</v>
      </c>
      <c r="I691" s="201">
        <f ca="1">Resumen!$E$78*C691</f>
        <v>382.18525984583601</v>
      </c>
      <c r="J691" s="201">
        <f ca="1">Resumen!$E$79*D691</f>
        <v>0</v>
      </c>
      <c r="K691" s="201">
        <f ca="1">Resumen!$E$80*E691</f>
        <v>0</v>
      </c>
      <c r="L691" s="201">
        <f ca="1">Resumen!$E$81*F691</f>
        <v>0</v>
      </c>
      <c r="M691" s="201">
        <f ca="1">Resumen!$E$82*G691</f>
        <v>0</v>
      </c>
      <c r="N691" s="201">
        <f>Resumen!$E$83*H691</f>
        <v>1237</v>
      </c>
      <c r="O691" s="201">
        <f t="shared" ca="1" si="10"/>
        <v>1619.1852598458361</v>
      </c>
    </row>
    <row r="692" spans="1:15" s="119" customFormat="1" ht="13.8" customHeight="1">
      <c r="A692" s="162"/>
      <c r="B692" s="200">
        <v>678</v>
      </c>
      <c r="C692" s="201">
        <f ca="1">NORMINV(RAND(),Parametros!$F$7,(Parametros!$G$7-Parametros!$E$7)/3.29)</f>
        <v>1.4325409196107723</v>
      </c>
      <c r="D692" s="201">
        <f ca="1">NORMINV(RAND(),Parametros!$F$8,(Parametros!$G$8-Parametros!$E$8)/3.29)</f>
        <v>1.0923105476077275</v>
      </c>
      <c r="E692" s="201">
        <f ca="1">NORMINV(RAND(),Parametros!$F$9,(Parametros!$G$9-Parametros!$E$9)/3.29)</f>
        <v>1.2167803080387234</v>
      </c>
      <c r="F692" s="201">
        <f ca="1">NORMINV(RAND(),Parametros!$F$10,(Parametros!$G$10-Parametros!$E$10)/3.29)</f>
        <v>1.0370804685634802</v>
      </c>
      <c r="G692" s="201">
        <f ca="1">NORMINV(RAND(),Parametros!$F$11,(Parametros!$G$11-Parametros!$E$11)/3.29)</f>
        <v>0.93058604066944406</v>
      </c>
      <c r="H692" s="201">
        <v>1</v>
      </c>
      <c r="I692" s="201">
        <f ca="1">Resumen!$E$78*C692</f>
        <v>376.7582618576331</v>
      </c>
      <c r="J692" s="201">
        <f ca="1">Resumen!$E$79*D692</f>
        <v>0</v>
      </c>
      <c r="K692" s="201">
        <f ca="1">Resumen!$E$80*E692</f>
        <v>0</v>
      </c>
      <c r="L692" s="201">
        <f ca="1">Resumen!$E$81*F692</f>
        <v>0</v>
      </c>
      <c r="M692" s="201">
        <f ca="1">Resumen!$E$82*G692</f>
        <v>0</v>
      </c>
      <c r="N692" s="201">
        <f>Resumen!$E$83*H692</f>
        <v>1237</v>
      </c>
      <c r="O692" s="201">
        <f t="shared" ca="1" si="10"/>
        <v>1613.758261857633</v>
      </c>
    </row>
    <row r="693" spans="1:15" s="119" customFormat="1" ht="13.8" customHeight="1">
      <c r="A693" s="162"/>
      <c r="B693" s="200">
        <v>679</v>
      </c>
      <c r="C693" s="201">
        <f ca="1">NORMINV(RAND(),Parametros!$F$7,(Parametros!$G$7-Parametros!$E$7)/3.29)</f>
        <v>1.6070848383029097</v>
      </c>
      <c r="D693" s="201">
        <f ca="1">NORMINV(RAND(),Parametros!$F$8,(Parametros!$G$8-Parametros!$E$8)/3.29)</f>
        <v>1.3659422549593765</v>
      </c>
      <c r="E693" s="201">
        <f ca="1">NORMINV(RAND(),Parametros!$F$9,(Parametros!$G$9-Parametros!$E$9)/3.29)</f>
        <v>0.99971386127051654</v>
      </c>
      <c r="F693" s="201">
        <f ca="1">NORMINV(RAND(),Parametros!$F$10,(Parametros!$G$10-Parametros!$E$10)/3.29)</f>
        <v>1.1845358705497209</v>
      </c>
      <c r="G693" s="201">
        <f ca="1">NORMINV(RAND(),Parametros!$F$11,(Parametros!$G$11-Parametros!$E$11)/3.29)</f>
        <v>0.99806241155440512</v>
      </c>
      <c r="H693" s="201">
        <v>1</v>
      </c>
      <c r="I693" s="201">
        <f ca="1">Resumen!$E$78*C693</f>
        <v>422.66331247366526</v>
      </c>
      <c r="J693" s="201">
        <f ca="1">Resumen!$E$79*D693</f>
        <v>0</v>
      </c>
      <c r="K693" s="201">
        <f ca="1">Resumen!$E$80*E693</f>
        <v>0</v>
      </c>
      <c r="L693" s="201">
        <f ca="1">Resumen!$E$81*F693</f>
        <v>0</v>
      </c>
      <c r="M693" s="201">
        <f ca="1">Resumen!$E$82*G693</f>
        <v>0</v>
      </c>
      <c r="N693" s="201">
        <f>Resumen!$E$83*H693</f>
        <v>1237</v>
      </c>
      <c r="O693" s="201">
        <f t="shared" ca="1" si="10"/>
        <v>1659.6633124736652</v>
      </c>
    </row>
    <row r="694" spans="1:15" s="119" customFormat="1" ht="13.8" customHeight="1">
      <c r="A694" s="162"/>
      <c r="B694" s="200">
        <v>680</v>
      </c>
      <c r="C694" s="201">
        <f ca="1">NORMINV(RAND(),Parametros!$F$7,(Parametros!$G$7-Parametros!$E$7)/3.29)</f>
        <v>4.2089327874110332</v>
      </c>
      <c r="D694" s="201">
        <f ca="1">NORMINV(RAND(),Parametros!$F$8,(Parametros!$G$8-Parametros!$E$8)/3.29)</f>
        <v>1.0470868940833484</v>
      </c>
      <c r="E694" s="201">
        <f ca="1">NORMINV(RAND(),Parametros!$F$9,(Parametros!$G$9-Parametros!$E$9)/3.29)</f>
        <v>0.6392643318978537</v>
      </c>
      <c r="F694" s="201">
        <f ca="1">NORMINV(RAND(),Parametros!$F$10,(Parametros!$G$10-Parametros!$E$10)/3.29)</f>
        <v>1.1987688199506181</v>
      </c>
      <c r="G694" s="201">
        <f ca="1">NORMINV(RAND(),Parametros!$F$11,(Parametros!$G$11-Parametros!$E$11)/3.29)</f>
        <v>0.96899542652669124</v>
      </c>
      <c r="H694" s="201">
        <v>1</v>
      </c>
      <c r="I694" s="201">
        <f ca="1">Resumen!$E$78*C694</f>
        <v>1106.9493230891017</v>
      </c>
      <c r="J694" s="201">
        <f ca="1">Resumen!$E$79*D694</f>
        <v>0</v>
      </c>
      <c r="K694" s="201">
        <f ca="1">Resumen!$E$80*E694</f>
        <v>0</v>
      </c>
      <c r="L694" s="201">
        <f ca="1">Resumen!$E$81*F694</f>
        <v>0</v>
      </c>
      <c r="M694" s="201">
        <f ca="1">Resumen!$E$82*G694</f>
        <v>0</v>
      </c>
      <c r="N694" s="201">
        <f>Resumen!$E$83*H694</f>
        <v>1237</v>
      </c>
      <c r="O694" s="201">
        <f t="shared" ca="1" si="10"/>
        <v>2343.9493230891017</v>
      </c>
    </row>
    <row r="695" spans="1:15" s="119" customFormat="1" ht="13.8" customHeight="1">
      <c r="A695" s="162"/>
      <c r="B695" s="200">
        <v>681</v>
      </c>
      <c r="C695" s="201">
        <f ca="1">NORMINV(RAND(),Parametros!$F$7,(Parametros!$G$7-Parametros!$E$7)/3.29)</f>
        <v>1.1124720211508883</v>
      </c>
      <c r="D695" s="201">
        <f ca="1">NORMINV(RAND(),Parametros!$F$8,(Parametros!$G$8-Parametros!$E$8)/3.29)</f>
        <v>0.9886334727949424</v>
      </c>
      <c r="E695" s="201">
        <f ca="1">NORMINV(RAND(),Parametros!$F$9,(Parametros!$G$9-Parametros!$E$9)/3.29)</f>
        <v>1.0611658350829167</v>
      </c>
      <c r="F695" s="201">
        <f ca="1">NORMINV(RAND(),Parametros!$F$10,(Parametros!$G$10-Parametros!$E$10)/3.29)</f>
        <v>1.0823182207228037</v>
      </c>
      <c r="G695" s="201">
        <f ca="1">NORMINV(RAND(),Parametros!$F$11,(Parametros!$G$11-Parametros!$E$11)/3.29)</f>
        <v>0.98842767945904975</v>
      </c>
      <c r="H695" s="201">
        <v>1</v>
      </c>
      <c r="I695" s="201">
        <f ca="1">Resumen!$E$78*C695</f>
        <v>292.58014156268359</v>
      </c>
      <c r="J695" s="201">
        <f ca="1">Resumen!$E$79*D695</f>
        <v>0</v>
      </c>
      <c r="K695" s="201">
        <f ca="1">Resumen!$E$80*E695</f>
        <v>0</v>
      </c>
      <c r="L695" s="201">
        <f ca="1">Resumen!$E$81*F695</f>
        <v>0</v>
      </c>
      <c r="M695" s="201">
        <f ca="1">Resumen!$E$82*G695</f>
        <v>0</v>
      </c>
      <c r="N695" s="201">
        <f>Resumen!$E$83*H695</f>
        <v>1237</v>
      </c>
      <c r="O695" s="201">
        <f t="shared" ca="1" si="10"/>
        <v>1529.5801415626836</v>
      </c>
    </row>
    <row r="696" spans="1:15" s="119" customFormat="1" ht="13.8" customHeight="1">
      <c r="A696" s="162"/>
      <c r="B696" s="200">
        <v>682</v>
      </c>
      <c r="C696" s="201">
        <f ca="1">NORMINV(RAND(),Parametros!$F$7,(Parametros!$G$7-Parametros!$E$7)/3.29)</f>
        <v>1.6309521543171746</v>
      </c>
      <c r="D696" s="201">
        <f ca="1">NORMINV(RAND(),Parametros!$F$8,(Parametros!$G$8-Parametros!$E$8)/3.29)</f>
        <v>1.6509776339287845</v>
      </c>
      <c r="E696" s="201">
        <f ca="1">NORMINV(RAND(),Parametros!$F$9,(Parametros!$G$9-Parametros!$E$9)/3.29)</f>
        <v>0.80815602601227199</v>
      </c>
      <c r="F696" s="201">
        <f ca="1">NORMINV(RAND(),Parametros!$F$10,(Parametros!$G$10-Parametros!$E$10)/3.29)</f>
        <v>0.80188294038205765</v>
      </c>
      <c r="G696" s="201">
        <f ca="1">NORMINV(RAND(),Parametros!$F$11,(Parametros!$G$11-Parametros!$E$11)/3.29)</f>
        <v>0.99755465114529762</v>
      </c>
      <c r="H696" s="201">
        <v>1</v>
      </c>
      <c r="I696" s="201">
        <f ca="1">Resumen!$E$78*C696</f>
        <v>428.94041658541693</v>
      </c>
      <c r="J696" s="201">
        <f ca="1">Resumen!$E$79*D696</f>
        <v>0</v>
      </c>
      <c r="K696" s="201">
        <f ca="1">Resumen!$E$80*E696</f>
        <v>0</v>
      </c>
      <c r="L696" s="201">
        <f ca="1">Resumen!$E$81*F696</f>
        <v>0</v>
      </c>
      <c r="M696" s="201">
        <f ca="1">Resumen!$E$82*G696</f>
        <v>0</v>
      </c>
      <c r="N696" s="201">
        <f>Resumen!$E$83*H696</f>
        <v>1237</v>
      </c>
      <c r="O696" s="201">
        <f t="shared" ca="1" si="10"/>
        <v>1665.9404165854169</v>
      </c>
    </row>
    <row r="697" spans="1:15" s="119" customFormat="1" ht="13.8" customHeight="1">
      <c r="A697" s="162"/>
      <c r="B697" s="200">
        <v>683</v>
      </c>
      <c r="C697" s="201">
        <f ca="1">NORMINV(RAND(),Parametros!$F$7,(Parametros!$G$7-Parametros!$E$7)/3.29)</f>
        <v>2.2550958953206974</v>
      </c>
      <c r="D697" s="201">
        <f ca="1">NORMINV(RAND(),Parametros!$F$8,(Parametros!$G$8-Parametros!$E$8)/3.29)</f>
        <v>0.56054369033127738</v>
      </c>
      <c r="E697" s="201">
        <f ca="1">NORMINV(RAND(),Parametros!$F$9,(Parametros!$G$9-Parametros!$E$9)/3.29)</f>
        <v>1.3246136124831074</v>
      </c>
      <c r="F697" s="201">
        <f ca="1">NORMINV(RAND(),Parametros!$F$10,(Parametros!$G$10-Parametros!$E$10)/3.29)</f>
        <v>1.0142631880042008</v>
      </c>
      <c r="G697" s="201">
        <f ca="1">NORMINV(RAND(),Parametros!$F$11,(Parametros!$G$11-Parametros!$E$11)/3.29)</f>
        <v>1.0207853658328236</v>
      </c>
      <c r="H697" s="201">
        <v>1</v>
      </c>
      <c r="I697" s="201">
        <f ca="1">Resumen!$E$78*C697</f>
        <v>593.09022046934342</v>
      </c>
      <c r="J697" s="201">
        <f ca="1">Resumen!$E$79*D697</f>
        <v>0</v>
      </c>
      <c r="K697" s="201">
        <f ca="1">Resumen!$E$80*E697</f>
        <v>0</v>
      </c>
      <c r="L697" s="201">
        <f ca="1">Resumen!$E$81*F697</f>
        <v>0</v>
      </c>
      <c r="M697" s="201">
        <f ca="1">Resumen!$E$82*G697</f>
        <v>0</v>
      </c>
      <c r="N697" s="201">
        <f>Resumen!$E$83*H697</f>
        <v>1237</v>
      </c>
      <c r="O697" s="201">
        <f t="shared" ca="1" si="10"/>
        <v>1830.0902204693434</v>
      </c>
    </row>
    <row r="698" spans="1:15" s="119" customFormat="1" ht="13.8" customHeight="1">
      <c r="A698" s="162"/>
      <c r="B698" s="200">
        <v>684</v>
      </c>
      <c r="C698" s="201">
        <f ca="1">NORMINV(RAND(),Parametros!$F$7,(Parametros!$G$7-Parametros!$E$7)/3.29)</f>
        <v>0.66606233904799472</v>
      </c>
      <c r="D698" s="201">
        <f ca="1">NORMINV(RAND(),Parametros!$F$8,(Parametros!$G$8-Parametros!$E$8)/3.29)</f>
        <v>0.94009288984008288</v>
      </c>
      <c r="E698" s="201">
        <f ca="1">NORMINV(RAND(),Parametros!$F$9,(Parametros!$G$9-Parametros!$E$9)/3.29)</f>
        <v>1.1216630705052855</v>
      </c>
      <c r="F698" s="201">
        <f ca="1">NORMINV(RAND(),Parametros!$F$10,(Parametros!$G$10-Parametros!$E$10)/3.29)</f>
        <v>0.92627031860285447</v>
      </c>
      <c r="G698" s="201">
        <f ca="1">NORMINV(RAND(),Parametros!$F$11,(Parametros!$G$11-Parametros!$E$11)/3.29)</f>
        <v>0.98239609286741691</v>
      </c>
      <c r="H698" s="201">
        <v>1</v>
      </c>
      <c r="I698" s="201">
        <f ca="1">Resumen!$E$78*C698</f>
        <v>175.17439516962261</v>
      </c>
      <c r="J698" s="201">
        <f ca="1">Resumen!$E$79*D698</f>
        <v>0</v>
      </c>
      <c r="K698" s="201">
        <f ca="1">Resumen!$E$80*E698</f>
        <v>0</v>
      </c>
      <c r="L698" s="201">
        <f ca="1">Resumen!$E$81*F698</f>
        <v>0</v>
      </c>
      <c r="M698" s="201">
        <f ca="1">Resumen!$E$82*G698</f>
        <v>0</v>
      </c>
      <c r="N698" s="201">
        <f>Resumen!$E$83*H698</f>
        <v>1237</v>
      </c>
      <c r="O698" s="201">
        <f t="shared" ca="1" si="10"/>
        <v>1412.1743951696226</v>
      </c>
    </row>
    <row r="699" spans="1:15" s="119" customFormat="1" ht="13.8" customHeight="1">
      <c r="A699" s="162"/>
      <c r="B699" s="200">
        <v>685</v>
      </c>
      <c r="C699" s="201">
        <f ca="1">NORMINV(RAND(),Parametros!$F$7,(Parametros!$G$7-Parametros!$E$7)/3.29)</f>
        <v>2.4751072719487217</v>
      </c>
      <c r="D699" s="201">
        <f ca="1">NORMINV(RAND(),Parametros!$F$8,(Parametros!$G$8-Parametros!$E$8)/3.29)</f>
        <v>0.29407594263406089</v>
      </c>
      <c r="E699" s="201">
        <f ca="1">NORMINV(RAND(),Parametros!$F$9,(Parametros!$G$9-Parametros!$E$9)/3.29)</f>
        <v>0.53431015998478937</v>
      </c>
      <c r="F699" s="201">
        <f ca="1">NORMINV(RAND(),Parametros!$F$10,(Parametros!$G$10-Parametros!$E$10)/3.29)</f>
        <v>0.83387710222096745</v>
      </c>
      <c r="G699" s="201">
        <f ca="1">NORMINV(RAND(),Parametros!$F$11,(Parametros!$G$11-Parametros!$E$11)/3.29)</f>
        <v>0.97861600989966491</v>
      </c>
      <c r="H699" s="201">
        <v>1</v>
      </c>
      <c r="I699" s="201">
        <f ca="1">Resumen!$E$78*C699</f>
        <v>650.95321252251381</v>
      </c>
      <c r="J699" s="201">
        <f ca="1">Resumen!$E$79*D699</f>
        <v>0</v>
      </c>
      <c r="K699" s="201">
        <f ca="1">Resumen!$E$80*E699</f>
        <v>0</v>
      </c>
      <c r="L699" s="201">
        <f ca="1">Resumen!$E$81*F699</f>
        <v>0</v>
      </c>
      <c r="M699" s="201">
        <f ca="1">Resumen!$E$82*G699</f>
        <v>0</v>
      </c>
      <c r="N699" s="201">
        <f>Resumen!$E$83*H699</f>
        <v>1237</v>
      </c>
      <c r="O699" s="201">
        <f t="shared" ca="1" si="10"/>
        <v>1887.9532125225137</v>
      </c>
    </row>
    <row r="700" spans="1:15" s="119" customFormat="1" ht="13.8" customHeight="1">
      <c r="A700" s="162"/>
      <c r="B700" s="200">
        <v>686</v>
      </c>
      <c r="C700" s="201">
        <f ca="1">NORMINV(RAND(),Parametros!$F$7,(Parametros!$G$7-Parametros!$E$7)/3.29)</f>
        <v>1.578659102068618</v>
      </c>
      <c r="D700" s="201">
        <f ca="1">NORMINV(RAND(),Parametros!$F$8,(Parametros!$G$8-Parametros!$E$8)/3.29)</f>
        <v>1.053142546314167</v>
      </c>
      <c r="E700" s="201">
        <f ca="1">NORMINV(RAND(),Parametros!$F$9,(Parametros!$G$9-Parametros!$E$9)/3.29)</f>
        <v>1.2426095243962214</v>
      </c>
      <c r="F700" s="201">
        <f ca="1">NORMINV(RAND(),Parametros!$F$10,(Parametros!$G$10-Parametros!$E$10)/3.29)</f>
        <v>0.88137632755783824</v>
      </c>
      <c r="G700" s="201">
        <f ca="1">NORMINV(RAND(),Parametros!$F$11,(Parametros!$G$11-Parametros!$E$11)/3.29)</f>
        <v>1.0325414157834514</v>
      </c>
      <c r="H700" s="201">
        <v>1</v>
      </c>
      <c r="I700" s="201">
        <f ca="1">Resumen!$E$78*C700</f>
        <v>415.18734384404655</v>
      </c>
      <c r="J700" s="201">
        <f ca="1">Resumen!$E$79*D700</f>
        <v>0</v>
      </c>
      <c r="K700" s="201">
        <f ca="1">Resumen!$E$80*E700</f>
        <v>0</v>
      </c>
      <c r="L700" s="201">
        <f ca="1">Resumen!$E$81*F700</f>
        <v>0</v>
      </c>
      <c r="M700" s="201">
        <f ca="1">Resumen!$E$82*G700</f>
        <v>0</v>
      </c>
      <c r="N700" s="201">
        <f>Resumen!$E$83*H700</f>
        <v>1237</v>
      </c>
      <c r="O700" s="201">
        <f t="shared" ca="1" si="10"/>
        <v>1652.1873438440466</v>
      </c>
    </row>
    <row r="701" spans="1:15" s="119" customFormat="1" ht="13.8" customHeight="1">
      <c r="A701" s="162"/>
      <c r="B701" s="200">
        <v>687</v>
      </c>
      <c r="C701" s="201">
        <f ca="1">NORMINV(RAND(),Parametros!$F$7,(Parametros!$G$7-Parametros!$E$7)/3.29)</f>
        <v>3.1976178793195409</v>
      </c>
      <c r="D701" s="201">
        <f ca="1">NORMINV(RAND(),Parametros!$F$8,(Parametros!$G$8-Parametros!$E$8)/3.29)</f>
        <v>1.5273869229613366</v>
      </c>
      <c r="E701" s="201">
        <f ca="1">NORMINV(RAND(),Parametros!$F$9,(Parametros!$G$9-Parametros!$E$9)/3.29)</f>
        <v>1.1622853473751591</v>
      </c>
      <c r="F701" s="201">
        <f ca="1">NORMINV(RAND(),Parametros!$F$10,(Parametros!$G$10-Parametros!$E$10)/3.29)</f>
        <v>0.97529520186298169</v>
      </c>
      <c r="G701" s="201">
        <f ca="1">NORMINV(RAND(),Parametros!$F$11,(Parametros!$G$11-Parametros!$E$11)/3.29)</f>
        <v>1.0259190816274997</v>
      </c>
      <c r="H701" s="201">
        <v>1</v>
      </c>
      <c r="I701" s="201">
        <f ca="1">Resumen!$E$78*C701</f>
        <v>840.97350226103924</v>
      </c>
      <c r="J701" s="201">
        <f ca="1">Resumen!$E$79*D701</f>
        <v>0</v>
      </c>
      <c r="K701" s="201">
        <f ca="1">Resumen!$E$80*E701</f>
        <v>0</v>
      </c>
      <c r="L701" s="201">
        <f ca="1">Resumen!$E$81*F701</f>
        <v>0</v>
      </c>
      <c r="M701" s="201">
        <f ca="1">Resumen!$E$82*G701</f>
        <v>0</v>
      </c>
      <c r="N701" s="201">
        <f>Resumen!$E$83*H701</f>
        <v>1237</v>
      </c>
      <c r="O701" s="201">
        <f t="shared" ca="1" si="10"/>
        <v>2077.9735022610394</v>
      </c>
    </row>
    <row r="702" spans="1:15" s="119" customFormat="1" ht="13.8" customHeight="1">
      <c r="A702" s="162"/>
      <c r="B702" s="200">
        <v>688</v>
      </c>
      <c r="C702" s="201">
        <f ca="1">NORMINV(RAND(),Parametros!$F$7,(Parametros!$G$7-Parametros!$E$7)/3.29)</f>
        <v>1.5240334974174152</v>
      </c>
      <c r="D702" s="201">
        <f ca="1">NORMINV(RAND(),Parametros!$F$8,(Parametros!$G$8-Parametros!$E$8)/3.29)</f>
        <v>1.2903998960420979</v>
      </c>
      <c r="E702" s="201">
        <f ca="1">NORMINV(RAND(),Parametros!$F$9,(Parametros!$G$9-Parametros!$E$9)/3.29)</f>
        <v>0.91277501341484402</v>
      </c>
      <c r="F702" s="201">
        <f ca="1">NORMINV(RAND(),Parametros!$F$10,(Parametros!$G$10-Parametros!$E$10)/3.29)</f>
        <v>0.93547195133979544</v>
      </c>
      <c r="G702" s="201">
        <f ca="1">NORMINV(RAND(),Parametros!$F$11,(Parametros!$G$11-Parametros!$E$11)/3.29)</f>
        <v>0.96055716622728582</v>
      </c>
      <c r="H702" s="201">
        <v>1</v>
      </c>
      <c r="I702" s="201">
        <f ca="1">Resumen!$E$78*C702</f>
        <v>400.8208098207802</v>
      </c>
      <c r="J702" s="201">
        <f ca="1">Resumen!$E$79*D702</f>
        <v>0</v>
      </c>
      <c r="K702" s="201">
        <f ca="1">Resumen!$E$80*E702</f>
        <v>0</v>
      </c>
      <c r="L702" s="201">
        <f ca="1">Resumen!$E$81*F702</f>
        <v>0</v>
      </c>
      <c r="M702" s="201">
        <f ca="1">Resumen!$E$82*G702</f>
        <v>0</v>
      </c>
      <c r="N702" s="201">
        <f>Resumen!$E$83*H702</f>
        <v>1237</v>
      </c>
      <c r="O702" s="201">
        <f t="shared" ca="1" si="10"/>
        <v>1637.8208098207801</v>
      </c>
    </row>
    <row r="703" spans="1:15" s="119" customFormat="1" ht="13.8" customHeight="1">
      <c r="A703" s="162"/>
      <c r="B703" s="200">
        <v>689</v>
      </c>
      <c r="C703" s="201">
        <f ca="1">NORMINV(RAND(),Parametros!$F$7,(Parametros!$G$7-Parametros!$E$7)/3.29)</f>
        <v>3.48562221514225</v>
      </c>
      <c r="D703" s="201">
        <f ca="1">NORMINV(RAND(),Parametros!$F$8,(Parametros!$G$8-Parametros!$E$8)/3.29)</f>
        <v>1.5252617484962041</v>
      </c>
      <c r="E703" s="201">
        <f ca="1">NORMINV(RAND(),Parametros!$F$9,(Parametros!$G$9-Parametros!$E$9)/3.29)</f>
        <v>1.0865562083843952</v>
      </c>
      <c r="F703" s="201">
        <f ca="1">NORMINV(RAND(),Parametros!$F$10,(Parametros!$G$10-Parametros!$E$10)/3.29)</f>
        <v>1.0358639033303971</v>
      </c>
      <c r="G703" s="201">
        <f ca="1">NORMINV(RAND(),Parametros!$F$11,(Parametros!$G$11-Parametros!$E$11)/3.29)</f>
        <v>1.0489281655300347</v>
      </c>
      <c r="H703" s="201">
        <v>1</v>
      </c>
      <c r="I703" s="201">
        <f ca="1">Resumen!$E$78*C703</f>
        <v>916.7186425824118</v>
      </c>
      <c r="J703" s="201">
        <f ca="1">Resumen!$E$79*D703</f>
        <v>0</v>
      </c>
      <c r="K703" s="201">
        <f ca="1">Resumen!$E$80*E703</f>
        <v>0</v>
      </c>
      <c r="L703" s="201">
        <f ca="1">Resumen!$E$81*F703</f>
        <v>0</v>
      </c>
      <c r="M703" s="201">
        <f ca="1">Resumen!$E$82*G703</f>
        <v>0</v>
      </c>
      <c r="N703" s="201">
        <f>Resumen!$E$83*H703</f>
        <v>1237</v>
      </c>
      <c r="O703" s="201">
        <f t="shared" ca="1" si="10"/>
        <v>2153.718642582412</v>
      </c>
    </row>
    <row r="704" spans="1:15" s="119" customFormat="1" ht="13.8" customHeight="1">
      <c r="A704" s="162"/>
      <c r="B704" s="200">
        <v>690</v>
      </c>
      <c r="C704" s="201">
        <f ca="1">NORMINV(RAND(),Parametros!$F$7,(Parametros!$G$7-Parametros!$E$7)/3.29)</f>
        <v>0.70497237764311582</v>
      </c>
      <c r="D704" s="201">
        <f ca="1">NORMINV(RAND(),Parametros!$F$8,(Parametros!$G$8-Parametros!$E$8)/3.29)</f>
        <v>1.4534233242480554</v>
      </c>
      <c r="E704" s="201">
        <f ca="1">NORMINV(RAND(),Parametros!$F$9,(Parametros!$G$9-Parametros!$E$9)/3.29)</f>
        <v>1.1158081281252377</v>
      </c>
      <c r="F704" s="201">
        <f ca="1">NORMINV(RAND(),Parametros!$F$10,(Parametros!$G$10-Parametros!$E$10)/3.29)</f>
        <v>0.78056065267013786</v>
      </c>
      <c r="G704" s="201">
        <f ca="1">NORMINV(RAND(),Parametros!$F$11,(Parametros!$G$11-Parametros!$E$11)/3.29)</f>
        <v>0.98474118863539928</v>
      </c>
      <c r="H704" s="201">
        <v>1</v>
      </c>
      <c r="I704" s="201">
        <f ca="1">Resumen!$E$78*C704</f>
        <v>185.40773532013947</v>
      </c>
      <c r="J704" s="201">
        <f ca="1">Resumen!$E$79*D704</f>
        <v>0</v>
      </c>
      <c r="K704" s="201">
        <f ca="1">Resumen!$E$80*E704</f>
        <v>0</v>
      </c>
      <c r="L704" s="201">
        <f ca="1">Resumen!$E$81*F704</f>
        <v>0</v>
      </c>
      <c r="M704" s="201">
        <f ca="1">Resumen!$E$82*G704</f>
        <v>0</v>
      </c>
      <c r="N704" s="201">
        <f>Resumen!$E$83*H704</f>
        <v>1237</v>
      </c>
      <c r="O704" s="201">
        <f t="shared" ca="1" si="10"/>
        <v>1422.4077353201394</v>
      </c>
    </row>
    <row r="705" spans="1:15" s="119" customFormat="1" ht="13.8" customHeight="1">
      <c r="A705" s="162"/>
      <c r="B705" s="200">
        <v>691</v>
      </c>
      <c r="C705" s="201">
        <f ca="1">NORMINV(RAND(),Parametros!$F$7,(Parametros!$G$7-Parametros!$E$7)/3.29)</f>
        <v>2.9790944304417786</v>
      </c>
      <c r="D705" s="201">
        <f ca="1">NORMINV(RAND(),Parametros!$F$8,(Parametros!$G$8-Parametros!$E$8)/3.29)</f>
        <v>1.1948194012954032</v>
      </c>
      <c r="E705" s="201">
        <f ca="1">NORMINV(RAND(),Parametros!$F$9,(Parametros!$G$9-Parametros!$E$9)/3.29)</f>
        <v>1.3003555300723411</v>
      </c>
      <c r="F705" s="201">
        <f ca="1">NORMINV(RAND(),Parametros!$F$10,(Parametros!$G$10-Parametros!$E$10)/3.29)</f>
        <v>0.89279972521956663</v>
      </c>
      <c r="G705" s="201">
        <f ca="1">NORMINV(RAND(),Parametros!$F$11,(Parametros!$G$11-Parametros!$E$11)/3.29)</f>
        <v>0.96797931226848732</v>
      </c>
      <c r="H705" s="201">
        <v>1</v>
      </c>
      <c r="I705" s="201">
        <f ca="1">Resumen!$E$78*C705</f>
        <v>783.50183520618782</v>
      </c>
      <c r="J705" s="201">
        <f ca="1">Resumen!$E$79*D705</f>
        <v>0</v>
      </c>
      <c r="K705" s="201">
        <f ca="1">Resumen!$E$80*E705</f>
        <v>0</v>
      </c>
      <c r="L705" s="201">
        <f ca="1">Resumen!$E$81*F705</f>
        <v>0</v>
      </c>
      <c r="M705" s="201">
        <f ca="1">Resumen!$E$82*G705</f>
        <v>0</v>
      </c>
      <c r="N705" s="201">
        <f>Resumen!$E$83*H705</f>
        <v>1237</v>
      </c>
      <c r="O705" s="201">
        <f t="shared" ca="1" si="10"/>
        <v>2020.5018352061879</v>
      </c>
    </row>
    <row r="706" spans="1:15" s="119" customFormat="1" ht="13.8" customHeight="1">
      <c r="A706" s="162"/>
      <c r="B706" s="200">
        <v>692</v>
      </c>
      <c r="C706" s="201">
        <f ca="1">NORMINV(RAND(),Parametros!$F$7,(Parametros!$G$7-Parametros!$E$7)/3.29)</f>
        <v>4.3904685528067784</v>
      </c>
      <c r="D706" s="201">
        <f ca="1">NORMINV(RAND(),Parametros!$F$8,(Parametros!$G$8-Parametros!$E$8)/3.29)</f>
        <v>1.8693492977205728</v>
      </c>
      <c r="E706" s="201">
        <f ca="1">NORMINV(RAND(),Parametros!$F$9,(Parametros!$G$9-Parametros!$E$9)/3.29)</f>
        <v>0.66847976040231538</v>
      </c>
      <c r="F706" s="201">
        <f ca="1">NORMINV(RAND(),Parametros!$F$10,(Parametros!$G$10-Parametros!$E$10)/3.29)</f>
        <v>1.1050012224949042</v>
      </c>
      <c r="G706" s="201">
        <f ca="1">NORMINV(RAND(),Parametros!$F$11,(Parametros!$G$11-Parametros!$E$11)/3.29)</f>
        <v>0.98732702728473376</v>
      </c>
      <c r="H706" s="201">
        <v>1</v>
      </c>
      <c r="I706" s="201">
        <f ca="1">Resumen!$E$78*C706</f>
        <v>1154.6932293881828</v>
      </c>
      <c r="J706" s="201">
        <f ca="1">Resumen!$E$79*D706</f>
        <v>0</v>
      </c>
      <c r="K706" s="201">
        <f ca="1">Resumen!$E$80*E706</f>
        <v>0</v>
      </c>
      <c r="L706" s="201">
        <f ca="1">Resumen!$E$81*F706</f>
        <v>0</v>
      </c>
      <c r="M706" s="201">
        <f ca="1">Resumen!$E$82*G706</f>
        <v>0</v>
      </c>
      <c r="N706" s="201">
        <f>Resumen!$E$83*H706</f>
        <v>1237</v>
      </c>
      <c r="O706" s="201">
        <f t="shared" ca="1" si="10"/>
        <v>2391.6932293881828</v>
      </c>
    </row>
    <row r="707" spans="1:15" s="119" customFormat="1" ht="13.8" customHeight="1">
      <c r="A707" s="162"/>
      <c r="B707" s="200">
        <v>693</v>
      </c>
      <c r="C707" s="201">
        <f ca="1">NORMINV(RAND(),Parametros!$F$7,(Parametros!$G$7-Parametros!$E$7)/3.29)</f>
        <v>2.3876705062210832</v>
      </c>
      <c r="D707" s="201">
        <f ca="1">NORMINV(RAND(),Parametros!$F$8,(Parametros!$G$8-Parametros!$E$8)/3.29)</f>
        <v>1.7217074819284401</v>
      </c>
      <c r="E707" s="201">
        <f ca="1">NORMINV(RAND(),Parametros!$F$9,(Parametros!$G$9-Parametros!$E$9)/3.29)</f>
        <v>1.0321953094264338</v>
      </c>
      <c r="F707" s="201">
        <f ca="1">NORMINV(RAND(),Parametros!$F$10,(Parametros!$G$10-Parametros!$E$10)/3.29)</f>
        <v>0.90245075016728438</v>
      </c>
      <c r="G707" s="201">
        <f ca="1">NORMINV(RAND(),Parametros!$F$11,(Parametros!$G$11-Parametros!$E$11)/3.29)</f>
        <v>0.9548741511098402</v>
      </c>
      <c r="H707" s="201">
        <v>1</v>
      </c>
      <c r="I707" s="201">
        <f ca="1">Resumen!$E$78*C707</f>
        <v>627.95734313614491</v>
      </c>
      <c r="J707" s="201">
        <f ca="1">Resumen!$E$79*D707</f>
        <v>0</v>
      </c>
      <c r="K707" s="201">
        <f ca="1">Resumen!$E$80*E707</f>
        <v>0</v>
      </c>
      <c r="L707" s="201">
        <f ca="1">Resumen!$E$81*F707</f>
        <v>0</v>
      </c>
      <c r="M707" s="201">
        <f ca="1">Resumen!$E$82*G707</f>
        <v>0</v>
      </c>
      <c r="N707" s="201">
        <f>Resumen!$E$83*H707</f>
        <v>1237</v>
      </c>
      <c r="O707" s="201">
        <f t="shared" ca="1" si="10"/>
        <v>1864.957343136145</v>
      </c>
    </row>
    <row r="708" spans="1:15" s="119" customFormat="1" ht="13.8" customHeight="1">
      <c r="A708" s="162"/>
      <c r="B708" s="200">
        <v>694</v>
      </c>
      <c r="C708" s="201">
        <f ca="1">NORMINV(RAND(),Parametros!$F$7,(Parametros!$G$7-Parametros!$E$7)/3.29)</f>
        <v>-0.15510129952797147</v>
      </c>
      <c r="D708" s="201">
        <f ca="1">NORMINV(RAND(),Parametros!$F$8,(Parametros!$G$8-Parametros!$E$8)/3.29)</f>
        <v>1.7574011331117565</v>
      </c>
      <c r="E708" s="201">
        <f ca="1">NORMINV(RAND(),Parametros!$F$9,(Parametros!$G$9-Parametros!$E$9)/3.29)</f>
        <v>0.71406259506181935</v>
      </c>
      <c r="F708" s="201">
        <f ca="1">NORMINV(RAND(),Parametros!$F$10,(Parametros!$G$10-Parametros!$E$10)/3.29)</f>
        <v>1.169915601608978</v>
      </c>
      <c r="G708" s="201">
        <f ca="1">NORMINV(RAND(),Parametros!$F$11,(Parametros!$G$11-Parametros!$E$11)/3.29)</f>
        <v>0.99423864307538279</v>
      </c>
      <c r="H708" s="201">
        <v>1</v>
      </c>
      <c r="I708" s="201">
        <f ca="1">Resumen!$E$78*C708</f>
        <v>-40.791641775856498</v>
      </c>
      <c r="J708" s="201">
        <f ca="1">Resumen!$E$79*D708</f>
        <v>0</v>
      </c>
      <c r="K708" s="201">
        <f ca="1">Resumen!$E$80*E708</f>
        <v>0</v>
      </c>
      <c r="L708" s="201">
        <f ca="1">Resumen!$E$81*F708</f>
        <v>0</v>
      </c>
      <c r="M708" s="201">
        <f ca="1">Resumen!$E$82*G708</f>
        <v>0</v>
      </c>
      <c r="N708" s="201">
        <f>Resumen!$E$83*H708</f>
        <v>1237</v>
      </c>
      <c r="O708" s="201">
        <f t="shared" ca="1" si="10"/>
        <v>1196.2083582241435</v>
      </c>
    </row>
    <row r="709" spans="1:15" s="119" customFormat="1" ht="13.8" customHeight="1">
      <c r="A709" s="162"/>
      <c r="B709" s="200">
        <v>695</v>
      </c>
      <c r="C709" s="201">
        <f ca="1">NORMINV(RAND(),Parametros!$F$7,(Parametros!$G$7-Parametros!$E$7)/3.29)</f>
        <v>0.2727102023391581</v>
      </c>
      <c r="D709" s="201">
        <f ca="1">NORMINV(RAND(),Parametros!$F$8,(Parametros!$G$8-Parametros!$E$8)/3.29)</f>
        <v>1.9011398855256125</v>
      </c>
      <c r="E709" s="201">
        <f ca="1">NORMINV(RAND(),Parametros!$F$9,(Parametros!$G$9-Parametros!$E$9)/3.29)</f>
        <v>1.4387046177373184</v>
      </c>
      <c r="F709" s="201">
        <f ca="1">NORMINV(RAND(),Parametros!$F$10,(Parametros!$G$10-Parametros!$E$10)/3.29)</f>
        <v>0.97404204584974396</v>
      </c>
      <c r="G709" s="201">
        <f ca="1">NORMINV(RAND(),Parametros!$F$11,(Parametros!$G$11-Parametros!$E$11)/3.29)</f>
        <v>0.96495166332332205</v>
      </c>
      <c r="H709" s="201">
        <v>1</v>
      </c>
      <c r="I709" s="201">
        <f ca="1">Resumen!$E$78*C709</f>
        <v>71.722783215198575</v>
      </c>
      <c r="J709" s="201">
        <f ca="1">Resumen!$E$79*D709</f>
        <v>0</v>
      </c>
      <c r="K709" s="201">
        <f ca="1">Resumen!$E$80*E709</f>
        <v>0</v>
      </c>
      <c r="L709" s="201">
        <f ca="1">Resumen!$E$81*F709</f>
        <v>0</v>
      </c>
      <c r="M709" s="201">
        <f ca="1">Resumen!$E$82*G709</f>
        <v>0</v>
      </c>
      <c r="N709" s="201">
        <f>Resumen!$E$83*H709</f>
        <v>1237</v>
      </c>
      <c r="O709" s="201">
        <f t="shared" ca="1" si="10"/>
        <v>1308.7227832151987</v>
      </c>
    </row>
    <row r="710" spans="1:15" s="119" customFormat="1" ht="13.8" customHeight="1">
      <c r="A710" s="162"/>
      <c r="B710" s="200">
        <v>696</v>
      </c>
      <c r="C710" s="201">
        <f ca="1">NORMINV(RAND(),Parametros!$F$7,(Parametros!$G$7-Parametros!$E$7)/3.29)</f>
        <v>3.560096534624841</v>
      </c>
      <c r="D710" s="201">
        <f ca="1">NORMINV(RAND(),Parametros!$F$8,(Parametros!$G$8-Parametros!$E$8)/3.29)</f>
        <v>1.3741285045716172</v>
      </c>
      <c r="E710" s="201">
        <f ca="1">NORMINV(RAND(),Parametros!$F$9,(Parametros!$G$9-Parametros!$E$9)/3.29)</f>
        <v>1.1625652298940381</v>
      </c>
      <c r="F710" s="201">
        <f ca="1">NORMINV(RAND(),Parametros!$F$10,(Parametros!$G$10-Parametros!$E$10)/3.29)</f>
        <v>1.1196949637719196</v>
      </c>
      <c r="G710" s="201">
        <f ca="1">NORMINV(RAND(),Parametros!$F$11,(Parametros!$G$11-Parametros!$E$11)/3.29)</f>
        <v>1.0206340234704139</v>
      </c>
      <c r="H710" s="201">
        <v>1</v>
      </c>
      <c r="I710" s="201">
        <f ca="1">Resumen!$E$78*C710</f>
        <v>936.30538860633317</v>
      </c>
      <c r="J710" s="201">
        <f ca="1">Resumen!$E$79*D710</f>
        <v>0</v>
      </c>
      <c r="K710" s="201">
        <f ca="1">Resumen!$E$80*E710</f>
        <v>0</v>
      </c>
      <c r="L710" s="201">
        <f ca="1">Resumen!$E$81*F710</f>
        <v>0</v>
      </c>
      <c r="M710" s="201">
        <f ca="1">Resumen!$E$82*G710</f>
        <v>0</v>
      </c>
      <c r="N710" s="201">
        <f>Resumen!$E$83*H710</f>
        <v>1237</v>
      </c>
      <c r="O710" s="201">
        <f t="shared" ca="1" si="10"/>
        <v>2173.3053886063331</v>
      </c>
    </row>
    <row r="711" spans="1:15" s="119" customFormat="1" ht="13.8" customHeight="1">
      <c r="A711" s="162"/>
      <c r="B711" s="200">
        <v>697</v>
      </c>
      <c r="C711" s="201">
        <f ca="1">NORMINV(RAND(),Parametros!$F$7,(Parametros!$G$7-Parametros!$E$7)/3.29)</f>
        <v>2.2627135392120521</v>
      </c>
      <c r="D711" s="201">
        <f ca="1">NORMINV(RAND(),Parametros!$F$8,(Parametros!$G$8-Parametros!$E$8)/3.29)</f>
        <v>1.3657035016819659</v>
      </c>
      <c r="E711" s="201">
        <f ca="1">NORMINV(RAND(),Parametros!$F$9,(Parametros!$G$9-Parametros!$E$9)/3.29)</f>
        <v>1.5315499271632942</v>
      </c>
      <c r="F711" s="201">
        <f ca="1">NORMINV(RAND(),Parametros!$F$10,(Parametros!$G$10-Parametros!$E$10)/3.29)</f>
        <v>1.1178816096873732</v>
      </c>
      <c r="G711" s="201">
        <f ca="1">NORMINV(RAND(),Parametros!$F$11,(Parametros!$G$11-Parametros!$E$11)/3.29)</f>
        <v>0.9805683527410971</v>
      </c>
      <c r="H711" s="201">
        <v>1</v>
      </c>
      <c r="I711" s="201">
        <f ca="1">Resumen!$E$78*C711</f>
        <v>595.09366081276971</v>
      </c>
      <c r="J711" s="201">
        <f ca="1">Resumen!$E$79*D711</f>
        <v>0</v>
      </c>
      <c r="K711" s="201">
        <f ca="1">Resumen!$E$80*E711</f>
        <v>0</v>
      </c>
      <c r="L711" s="201">
        <f ca="1">Resumen!$E$81*F711</f>
        <v>0</v>
      </c>
      <c r="M711" s="201">
        <f ca="1">Resumen!$E$82*G711</f>
        <v>0</v>
      </c>
      <c r="N711" s="201">
        <f>Resumen!$E$83*H711</f>
        <v>1237</v>
      </c>
      <c r="O711" s="201">
        <f t="shared" ca="1" si="10"/>
        <v>1832.0936608127697</v>
      </c>
    </row>
    <row r="712" spans="1:15" s="119" customFormat="1" ht="13.8" customHeight="1">
      <c r="A712" s="162"/>
      <c r="B712" s="200">
        <v>698</v>
      </c>
      <c r="C712" s="201">
        <f ca="1">NORMINV(RAND(),Parametros!$F$7,(Parametros!$G$7-Parametros!$E$7)/3.29)</f>
        <v>3.1558309000710381</v>
      </c>
      <c r="D712" s="201">
        <f ca="1">NORMINV(RAND(),Parametros!$F$8,(Parametros!$G$8-Parametros!$E$8)/3.29)</f>
        <v>1.1056206972305465</v>
      </c>
      <c r="E712" s="201">
        <f ca="1">NORMINV(RAND(),Parametros!$F$9,(Parametros!$G$9-Parametros!$E$9)/3.29)</f>
        <v>0.95292538445743802</v>
      </c>
      <c r="F712" s="201">
        <f ca="1">NORMINV(RAND(),Parametros!$F$10,(Parametros!$G$10-Parametros!$E$10)/3.29)</f>
        <v>1.0805191566503538</v>
      </c>
      <c r="G712" s="201">
        <f ca="1">NORMINV(RAND(),Parametros!$F$11,(Parametros!$G$11-Parametros!$E$11)/3.29)</f>
        <v>0.96904429988681806</v>
      </c>
      <c r="H712" s="201">
        <v>1</v>
      </c>
      <c r="I712" s="201">
        <f ca="1">Resumen!$E$78*C712</f>
        <v>829.98352671868304</v>
      </c>
      <c r="J712" s="201">
        <f ca="1">Resumen!$E$79*D712</f>
        <v>0</v>
      </c>
      <c r="K712" s="201">
        <f ca="1">Resumen!$E$80*E712</f>
        <v>0</v>
      </c>
      <c r="L712" s="201">
        <f ca="1">Resumen!$E$81*F712</f>
        <v>0</v>
      </c>
      <c r="M712" s="201">
        <f ca="1">Resumen!$E$82*G712</f>
        <v>0</v>
      </c>
      <c r="N712" s="201">
        <f>Resumen!$E$83*H712</f>
        <v>1237</v>
      </c>
      <c r="O712" s="201">
        <f t="shared" ca="1" si="10"/>
        <v>2066.9835267186832</v>
      </c>
    </row>
    <row r="713" spans="1:15" s="119" customFormat="1" ht="13.8" customHeight="1">
      <c r="A713" s="162"/>
      <c r="B713" s="200">
        <v>699</v>
      </c>
      <c r="C713" s="201">
        <f ca="1">NORMINV(RAND(),Parametros!$F$7,(Parametros!$G$7-Parametros!$E$7)/3.29)</f>
        <v>1.2465243931261876</v>
      </c>
      <c r="D713" s="201">
        <f ca="1">NORMINV(RAND(),Parametros!$F$8,(Parametros!$G$8-Parametros!$E$8)/3.29)</f>
        <v>0.79661512478667795</v>
      </c>
      <c r="E713" s="201">
        <f ca="1">NORMINV(RAND(),Parametros!$F$9,(Parametros!$G$9-Parametros!$E$9)/3.29)</f>
        <v>1.1641833038194194</v>
      </c>
      <c r="F713" s="201">
        <f ca="1">NORMINV(RAND(),Parametros!$F$10,(Parametros!$G$10-Parametros!$E$10)/3.29)</f>
        <v>1.2112569787361431</v>
      </c>
      <c r="G713" s="201">
        <f ca="1">NORMINV(RAND(),Parametros!$F$11,(Parametros!$G$11-Parametros!$E$11)/3.29)</f>
        <v>1.0239040717123606</v>
      </c>
      <c r="H713" s="201">
        <v>1</v>
      </c>
      <c r="I713" s="201">
        <f ca="1">Resumen!$E$78*C713</f>
        <v>327.8359153921873</v>
      </c>
      <c r="J713" s="201">
        <f ca="1">Resumen!$E$79*D713</f>
        <v>0</v>
      </c>
      <c r="K713" s="201">
        <f ca="1">Resumen!$E$80*E713</f>
        <v>0</v>
      </c>
      <c r="L713" s="201">
        <f ca="1">Resumen!$E$81*F713</f>
        <v>0</v>
      </c>
      <c r="M713" s="201">
        <f ca="1">Resumen!$E$82*G713</f>
        <v>0</v>
      </c>
      <c r="N713" s="201">
        <f>Resumen!$E$83*H713</f>
        <v>1237</v>
      </c>
      <c r="O713" s="201">
        <f t="shared" ca="1" si="10"/>
        <v>1564.8359153921874</v>
      </c>
    </row>
    <row r="714" spans="1:15" s="119" customFormat="1" ht="13.8" customHeight="1">
      <c r="A714" s="162"/>
      <c r="B714" s="200">
        <v>700</v>
      </c>
      <c r="C714" s="201">
        <f ca="1">NORMINV(RAND(),Parametros!$F$7,(Parametros!$G$7-Parametros!$E$7)/3.29)</f>
        <v>3.1435602388933019</v>
      </c>
      <c r="D714" s="201">
        <f ca="1">NORMINV(RAND(),Parametros!$F$8,(Parametros!$G$8-Parametros!$E$8)/3.29)</f>
        <v>1.1798297099439059</v>
      </c>
      <c r="E714" s="201">
        <f ca="1">NORMINV(RAND(),Parametros!$F$9,(Parametros!$G$9-Parametros!$E$9)/3.29)</f>
        <v>0.84047900643342921</v>
      </c>
      <c r="F714" s="201">
        <f ca="1">NORMINV(RAND(),Parametros!$F$10,(Parametros!$G$10-Parametros!$E$10)/3.29)</f>
        <v>0.92221578574436958</v>
      </c>
      <c r="G714" s="201">
        <f ca="1">NORMINV(RAND(),Parametros!$F$11,(Parametros!$G$11-Parametros!$E$11)/3.29)</f>
        <v>0.99888698970536216</v>
      </c>
      <c r="H714" s="201">
        <v>1</v>
      </c>
      <c r="I714" s="201">
        <f ca="1">Resumen!$E$78*C714</f>
        <v>826.75634282893839</v>
      </c>
      <c r="J714" s="201">
        <f ca="1">Resumen!$E$79*D714</f>
        <v>0</v>
      </c>
      <c r="K714" s="201">
        <f ca="1">Resumen!$E$80*E714</f>
        <v>0</v>
      </c>
      <c r="L714" s="201">
        <f ca="1">Resumen!$E$81*F714</f>
        <v>0</v>
      </c>
      <c r="M714" s="201">
        <f ca="1">Resumen!$E$82*G714</f>
        <v>0</v>
      </c>
      <c r="N714" s="201">
        <f>Resumen!$E$83*H714</f>
        <v>1237</v>
      </c>
      <c r="O714" s="201">
        <f t="shared" ca="1" si="10"/>
        <v>2063.7563428289386</v>
      </c>
    </row>
    <row r="715" spans="1:15" s="119" customFormat="1" ht="13.8" customHeight="1">
      <c r="A715" s="162"/>
      <c r="B715" s="200">
        <v>701</v>
      </c>
      <c r="C715" s="201">
        <f ca="1">NORMINV(RAND(),Parametros!$F$7,(Parametros!$G$7-Parametros!$E$7)/3.29)</f>
        <v>2.7445135373285638</v>
      </c>
      <c r="D715" s="201">
        <f ca="1">NORMINV(RAND(),Parametros!$F$8,(Parametros!$G$8-Parametros!$E$8)/3.29)</f>
        <v>1.439879356485223</v>
      </c>
      <c r="E715" s="201">
        <f ca="1">NORMINV(RAND(),Parametros!$F$9,(Parametros!$G$9-Parametros!$E$9)/3.29)</f>
        <v>1.0336351031415068</v>
      </c>
      <c r="F715" s="201">
        <f ca="1">NORMINV(RAND(),Parametros!$F$10,(Parametros!$G$10-Parametros!$E$10)/3.29)</f>
        <v>1.121804608858566</v>
      </c>
      <c r="G715" s="201">
        <f ca="1">NORMINV(RAND(),Parametros!$F$11,(Parametros!$G$11-Parametros!$E$11)/3.29)</f>
        <v>1.0152933610158483</v>
      </c>
      <c r="H715" s="201">
        <v>1</v>
      </c>
      <c r="I715" s="201">
        <f ca="1">Resumen!$E$78*C715</f>
        <v>721.80706031741227</v>
      </c>
      <c r="J715" s="201">
        <f ca="1">Resumen!$E$79*D715</f>
        <v>0</v>
      </c>
      <c r="K715" s="201">
        <f ca="1">Resumen!$E$80*E715</f>
        <v>0</v>
      </c>
      <c r="L715" s="201">
        <f ca="1">Resumen!$E$81*F715</f>
        <v>0</v>
      </c>
      <c r="M715" s="201">
        <f ca="1">Resumen!$E$82*G715</f>
        <v>0</v>
      </c>
      <c r="N715" s="201">
        <f>Resumen!$E$83*H715</f>
        <v>1237</v>
      </c>
      <c r="O715" s="201">
        <f t="shared" ca="1" si="10"/>
        <v>1958.8070603174124</v>
      </c>
    </row>
    <row r="716" spans="1:15" s="119" customFormat="1" ht="13.8" customHeight="1">
      <c r="A716" s="162"/>
      <c r="B716" s="200">
        <v>702</v>
      </c>
      <c r="C716" s="201">
        <f ca="1">NORMINV(RAND(),Parametros!$F$7,(Parametros!$G$7-Parametros!$E$7)/3.29)</f>
        <v>1.1420294632857173</v>
      </c>
      <c r="D716" s="201">
        <f ca="1">NORMINV(RAND(),Parametros!$F$8,(Parametros!$G$8-Parametros!$E$8)/3.29)</f>
        <v>0.92607727401043161</v>
      </c>
      <c r="E716" s="201">
        <f ca="1">NORMINV(RAND(),Parametros!$F$9,(Parametros!$G$9-Parametros!$E$9)/3.29)</f>
        <v>0.96218003361071647</v>
      </c>
      <c r="F716" s="201">
        <f ca="1">NORMINV(RAND(),Parametros!$F$10,(Parametros!$G$10-Parametros!$E$10)/3.29)</f>
        <v>0.81028379188837785</v>
      </c>
      <c r="G716" s="201">
        <f ca="1">NORMINV(RAND(),Parametros!$F$11,(Parametros!$G$11-Parametros!$E$11)/3.29)</f>
        <v>0.9976292072008599</v>
      </c>
      <c r="H716" s="201">
        <v>1</v>
      </c>
      <c r="I716" s="201">
        <f ca="1">Resumen!$E$78*C716</f>
        <v>300.35374884414364</v>
      </c>
      <c r="J716" s="201">
        <f ca="1">Resumen!$E$79*D716</f>
        <v>0</v>
      </c>
      <c r="K716" s="201">
        <f ca="1">Resumen!$E$80*E716</f>
        <v>0</v>
      </c>
      <c r="L716" s="201">
        <f ca="1">Resumen!$E$81*F716</f>
        <v>0</v>
      </c>
      <c r="M716" s="201">
        <f ca="1">Resumen!$E$82*G716</f>
        <v>0</v>
      </c>
      <c r="N716" s="201">
        <f>Resumen!$E$83*H716</f>
        <v>1237</v>
      </c>
      <c r="O716" s="201">
        <f t="shared" ca="1" si="10"/>
        <v>1537.3537488441436</v>
      </c>
    </row>
    <row r="717" spans="1:15" s="119" customFormat="1" ht="13.8" customHeight="1">
      <c r="A717" s="162"/>
      <c r="B717" s="200">
        <v>703</v>
      </c>
      <c r="C717" s="201">
        <f ca="1">NORMINV(RAND(),Parametros!$F$7,(Parametros!$G$7-Parametros!$E$7)/3.29)</f>
        <v>2.0635751694438986</v>
      </c>
      <c r="D717" s="201">
        <f ca="1">NORMINV(RAND(),Parametros!$F$8,(Parametros!$G$8-Parametros!$E$8)/3.29)</f>
        <v>0.3740555256609237</v>
      </c>
      <c r="E717" s="201">
        <f ca="1">NORMINV(RAND(),Parametros!$F$9,(Parametros!$G$9-Parametros!$E$9)/3.29)</f>
        <v>1.0367469135494656</v>
      </c>
      <c r="F717" s="201">
        <f ca="1">NORMINV(RAND(),Parametros!$F$10,(Parametros!$G$10-Parametros!$E$10)/3.29)</f>
        <v>0.91007573995079594</v>
      </c>
      <c r="G717" s="201">
        <f ca="1">NORMINV(RAND(),Parametros!$F$11,(Parametros!$G$11-Parametros!$E$11)/3.29)</f>
        <v>1.010401099808194</v>
      </c>
      <c r="H717" s="201">
        <v>1</v>
      </c>
      <c r="I717" s="201">
        <f ca="1">Resumen!$E$78*C717</f>
        <v>542.72026956374532</v>
      </c>
      <c r="J717" s="201">
        <f ca="1">Resumen!$E$79*D717</f>
        <v>0</v>
      </c>
      <c r="K717" s="201">
        <f ca="1">Resumen!$E$80*E717</f>
        <v>0</v>
      </c>
      <c r="L717" s="201">
        <f ca="1">Resumen!$E$81*F717</f>
        <v>0</v>
      </c>
      <c r="M717" s="201">
        <f ca="1">Resumen!$E$82*G717</f>
        <v>0</v>
      </c>
      <c r="N717" s="201">
        <f>Resumen!$E$83*H717</f>
        <v>1237</v>
      </c>
      <c r="O717" s="201">
        <f t="shared" ca="1" si="10"/>
        <v>1779.7202695637452</v>
      </c>
    </row>
    <row r="718" spans="1:15" s="119" customFormat="1" ht="13.8" customHeight="1">
      <c r="A718" s="162"/>
      <c r="B718" s="200">
        <v>704</v>
      </c>
      <c r="C718" s="201">
        <f ca="1">NORMINV(RAND(),Parametros!$F$7,(Parametros!$G$7-Parametros!$E$7)/3.29)</f>
        <v>2.11447928155131</v>
      </c>
      <c r="D718" s="201">
        <f ca="1">NORMINV(RAND(),Parametros!$F$8,(Parametros!$G$8-Parametros!$E$8)/3.29)</f>
        <v>1.0739314750965219</v>
      </c>
      <c r="E718" s="201">
        <f ca="1">NORMINV(RAND(),Parametros!$F$9,(Parametros!$G$9-Parametros!$E$9)/3.29)</f>
        <v>0.90291554365052895</v>
      </c>
      <c r="F718" s="201">
        <f ca="1">NORMINV(RAND(),Parametros!$F$10,(Parametros!$G$10-Parametros!$E$10)/3.29)</f>
        <v>1.1406486562840317</v>
      </c>
      <c r="G718" s="201">
        <f ca="1">NORMINV(RAND(),Parametros!$F$11,(Parametros!$G$11-Parametros!$E$11)/3.29)</f>
        <v>1.0088165347597202</v>
      </c>
      <c r="H718" s="201">
        <v>1</v>
      </c>
      <c r="I718" s="201">
        <f ca="1">Resumen!$E$78*C718</f>
        <v>556.10805104799454</v>
      </c>
      <c r="J718" s="201">
        <f ca="1">Resumen!$E$79*D718</f>
        <v>0</v>
      </c>
      <c r="K718" s="201">
        <f ca="1">Resumen!$E$80*E718</f>
        <v>0</v>
      </c>
      <c r="L718" s="201">
        <f ca="1">Resumen!$E$81*F718</f>
        <v>0</v>
      </c>
      <c r="M718" s="201">
        <f ca="1">Resumen!$E$82*G718</f>
        <v>0</v>
      </c>
      <c r="N718" s="201">
        <f>Resumen!$E$83*H718</f>
        <v>1237</v>
      </c>
      <c r="O718" s="201">
        <f t="shared" ca="1" si="10"/>
        <v>1793.1080510479946</v>
      </c>
    </row>
    <row r="719" spans="1:15" s="119" customFormat="1" ht="13.8" customHeight="1">
      <c r="A719" s="162"/>
      <c r="B719" s="200">
        <v>705</v>
      </c>
      <c r="C719" s="201">
        <f ca="1">NORMINV(RAND(),Parametros!$F$7,(Parametros!$G$7-Parametros!$E$7)/3.29)</f>
        <v>2.4072545710036586</v>
      </c>
      <c r="D719" s="201">
        <f ca="1">NORMINV(RAND(),Parametros!$F$8,(Parametros!$G$8-Parametros!$E$8)/3.29)</f>
        <v>1.7191451137802669</v>
      </c>
      <c r="E719" s="201">
        <f ca="1">NORMINV(RAND(),Parametros!$F$9,(Parametros!$G$9-Parametros!$E$9)/3.29)</f>
        <v>1.2368900670528309</v>
      </c>
      <c r="F719" s="201">
        <f ca="1">NORMINV(RAND(),Parametros!$F$10,(Parametros!$G$10-Parametros!$E$10)/3.29)</f>
        <v>0.91933740728799118</v>
      </c>
      <c r="G719" s="201">
        <f ca="1">NORMINV(RAND(),Parametros!$F$11,(Parametros!$G$11-Parametros!$E$11)/3.29)</f>
        <v>0.95263276013727261</v>
      </c>
      <c r="H719" s="201">
        <v>1</v>
      </c>
      <c r="I719" s="201">
        <f ca="1">Resumen!$E$78*C719</f>
        <v>633.10795217396219</v>
      </c>
      <c r="J719" s="201">
        <f ca="1">Resumen!$E$79*D719</f>
        <v>0</v>
      </c>
      <c r="K719" s="201">
        <f ca="1">Resumen!$E$80*E719</f>
        <v>0</v>
      </c>
      <c r="L719" s="201">
        <f ca="1">Resumen!$E$81*F719</f>
        <v>0</v>
      </c>
      <c r="M719" s="201">
        <f ca="1">Resumen!$E$82*G719</f>
        <v>0</v>
      </c>
      <c r="N719" s="201">
        <f>Resumen!$E$83*H719</f>
        <v>1237</v>
      </c>
      <c r="O719" s="201">
        <f t="shared" ref="O719:O782" ca="1" si="11">SUM(I719:N719)</f>
        <v>1870.1079521739621</v>
      </c>
    </row>
    <row r="720" spans="1:15" s="119" customFormat="1" ht="13.8" customHeight="1">
      <c r="A720" s="162"/>
      <c r="B720" s="200">
        <v>706</v>
      </c>
      <c r="C720" s="201">
        <f ca="1">NORMINV(RAND(),Parametros!$F$7,(Parametros!$G$7-Parametros!$E$7)/3.29)</f>
        <v>2.2650318998170071</v>
      </c>
      <c r="D720" s="201">
        <f ca="1">NORMINV(RAND(),Parametros!$F$8,(Parametros!$G$8-Parametros!$E$8)/3.29)</f>
        <v>0.50568168070135089</v>
      </c>
      <c r="E720" s="201">
        <f ca="1">NORMINV(RAND(),Parametros!$F$9,(Parametros!$G$9-Parametros!$E$9)/3.29)</f>
        <v>0.7236489801189947</v>
      </c>
      <c r="F720" s="201">
        <f ca="1">NORMINV(RAND(),Parametros!$F$10,(Parametros!$G$10-Parametros!$E$10)/3.29)</f>
        <v>0.8750062669428651</v>
      </c>
      <c r="G720" s="201">
        <f ca="1">NORMINV(RAND(),Parametros!$F$11,(Parametros!$G$11-Parametros!$E$11)/3.29)</f>
        <v>0.95938513420525173</v>
      </c>
      <c r="H720" s="201">
        <v>1</v>
      </c>
      <c r="I720" s="201">
        <f ca="1">Resumen!$E$78*C720</f>
        <v>595.70338965187284</v>
      </c>
      <c r="J720" s="201">
        <f ca="1">Resumen!$E$79*D720</f>
        <v>0</v>
      </c>
      <c r="K720" s="201">
        <f ca="1">Resumen!$E$80*E720</f>
        <v>0</v>
      </c>
      <c r="L720" s="201">
        <f ca="1">Resumen!$E$81*F720</f>
        <v>0</v>
      </c>
      <c r="M720" s="201">
        <f ca="1">Resumen!$E$82*G720</f>
        <v>0</v>
      </c>
      <c r="N720" s="201">
        <f>Resumen!$E$83*H720</f>
        <v>1237</v>
      </c>
      <c r="O720" s="201">
        <f t="shared" ca="1" si="11"/>
        <v>1832.7033896518728</v>
      </c>
    </row>
    <row r="721" spans="1:15" s="119" customFormat="1" ht="13.8" customHeight="1">
      <c r="A721" s="162"/>
      <c r="B721" s="200">
        <v>707</v>
      </c>
      <c r="C721" s="201">
        <f ca="1">NORMINV(RAND(),Parametros!$F$7,(Parametros!$G$7-Parametros!$E$7)/3.29)</f>
        <v>2.1501786766977924</v>
      </c>
      <c r="D721" s="201">
        <f ca="1">NORMINV(RAND(),Parametros!$F$8,(Parametros!$G$8-Parametros!$E$8)/3.29)</f>
        <v>0.97919675964815989</v>
      </c>
      <c r="E721" s="201">
        <f ca="1">NORMINV(RAND(),Parametros!$F$9,(Parametros!$G$9-Parametros!$E$9)/3.29)</f>
        <v>1.5054656738319823</v>
      </c>
      <c r="F721" s="201">
        <f ca="1">NORMINV(RAND(),Parametros!$F$10,(Parametros!$G$10-Parametros!$E$10)/3.29)</f>
        <v>0.96663324860217714</v>
      </c>
      <c r="G721" s="201">
        <f ca="1">NORMINV(RAND(),Parametros!$F$11,(Parametros!$G$11-Parametros!$E$11)/3.29)</f>
        <v>0.99958981402320968</v>
      </c>
      <c r="H721" s="201">
        <v>1</v>
      </c>
      <c r="I721" s="201">
        <f ca="1">Resumen!$E$78*C721</f>
        <v>565.49699197151938</v>
      </c>
      <c r="J721" s="201">
        <f ca="1">Resumen!$E$79*D721</f>
        <v>0</v>
      </c>
      <c r="K721" s="201">
        <f ca="1">Resumen!$E$80*E721</f>
        <v>0</v>
      </c>
      <c r="L721" s="201">
        <f ca="1">Resumen!$E$81*F721</f>
        <v>0</v>
      </c>
      <c r="M721" s="201">
        <f ca="1">Resumen!$E$82*G721</f>
        <v>0</v>
      </c>
      <c r="N721" s="201">
        <f>Resumen!$E$83*H721</f>
        <v>1237</v>
      </c>
      <c r="O721" s="201">
        <f t="shared" ca="1" si="11"/>
        <v>1802.4969919715195</v>
      </c>
    </row>
    <row r="722" spans="1:15" s="119" customFormat="1" ht="13.8" customHeight="1">
      <c r="A722" s="162"/>
      <c r="B722" s="200">
        <v>708</v>
      </c>
      <c r="C722" s="201">
        <f ca="1">NORMINV(RAND(),Parametros!$F$7,(Parametros!$G$7-Parametros!$E$7)/3.29)</f>
        <v>2.1297714995905563</v>
      </c>
      <c r="D722" s="201">
        <f ca="1">NORMINV(RAND(),Parametros!$F$8,(Parametros!$G$8-Parametros!$E$8)/3.29)</f>
        <v>0.25873250730556974</v>
      </c>
      <c r="E722" s="201">
        <f ca="1">NORMINV(RAND(),Parametros!$F$9,(Parametros!$G$9-Parametros!$E$9)/3.29)</f>
        <v>1.2777489352174438</v>
      </c>
      <c r="F722" s="201">
        <f ca="1">NORMINV(RAND(),Parametros!$F$10,(Parametros!$G$10-Parametros!$E$10)/3.29)</f>
        <v>0.8499272382955495</v>
      </c>
      <c r="G722" s="201">
        <f ca="1">NORMINV(RAND(),Parametros!$F$11,(Parametros!$G$11-Parametros!$E$11)/3.29)</f>
        <v>0.99910210045084014</v>
      </c>
      <c r="H722" s="201">
        <v>1</v>
      </c>
      <c r="I722" s="201">
        <f ca="1">Resumen!$E$78*C722</f>
        <v>560.12990439231635</v>
      </c>
      <c r="J722" s="201">
        <f ca="1">Resumen!$E$79*D722</f>
        <v>0</v>
      </c>
      <c r="K722" s="201">
        <f ca="1">Resumen!$E$80*E722</f>
        <v>0</v>
      </c>
      <c r="L722" s="201">
        <f ca="1">Resumen!$E$81*F722</f>
        <v>0</v>
      </c>
      <c r="M722" s="201">
        <f ca="1">Resumen!$E$82*G722</f>
        <v>0</v>
      </c>
      <c r="N722" s="201">
        <f>Resumen!$E$83*H722</f>
        <v>1237</v>
      </c>
      <c r="O722" s="201">
        <f t="shared" ca="1" si="11"/>
        <v>1797.1299043923163</v>
      </c>
    </row>
    <row r="723" spans="1:15" s="119" customFormat="1" ht="13.8" customHeight="1">
      <c r="A723" s="162"/>
      <c r="B723" s="200">
        <v>709</v>
      </c>
      <c r="C723" s="201">
        <f ca="1">NORMINV(RAND(),Parametros!$F$7,(Parametros!$G$7-Parametros!$E$7)/3.29)</f>
        <v>2.1462815284615648</v>
      </c>
      <c r="D723" s="201">
        <f ca="1">NORMINV(RAND(),Parametros!$F$8,(Parametros!$G$8-Parametros!$E$8)/3.29)</f>
        <v>1.9154409258098899</v>
      </c>
      <c r="E723" s="201">
        <f ca="1">NORMINV(RAND(),Parametros!$F$9,(Parametros!$G$9-Parametros!$E$9)/3.29)</f>
        <v>1.1756594746564881</v>
      </c>
      <c r="F723" s="201">
        <f ca="1">NORMINV(RAND(),Parametros!$F$10,(Parametros!$G$10-Parametros!$E$10)/3.29)</f>
        <v>0.98346605406934295</v>
      </c>
      <c r="G723" s="201">
        <f ca="1">NORMINV(RAND(),Parametros!$F$11,(Parametros!$G$11-Parametros!$E$11)/3.29)</f>
        <v>1.0603584587095836</v>
      </c>
      <c r="H723" s="201">
        <v>1</v>
      </c>
      <c r="I723" s="201">
        <f ca="1">Resumen!$E$78*C723</f>
        <v>564.47204198539157</v>
      </c>
      <c r="J723" s="201">
        <f ca="1">Resumen!$E$79*D723</f>
        <v>0</v>
      </c>
      <c r="K723" s="201">
        <f ca="1">Resumen!$E$80*E723</f>
        <v>0</v>
      </c>
      <c r="L723" s="201">
        <f ca="1">Resumen!$E$81*F723</f>
        <v>0</v>
      </c>
      <c r="M723" s="201">
        <f ca="1">Resumen!$E$82*G723</f>
        <v>0</v>
      </c>
      <c r="N723" s="201">
        <f>Resumen!$E$83*H723</f>
        <v>1237</v>
      </c>
      <c r="O723" s="201">
        <f t="shared" ca="1" si="11"/>
        <v>1801.4720419853916</v>
      </c>
    </row>
    <row r="724" spans="1:15" s="119" customFormat="1" ht="13.8" customHeight="1">
      <c r="A724" s="162"/>
      <c r="B724" s="200">
        <v>710</v>
      </c>
      <c r="C724" s="201">
        <f ca="1">NORMINV(RAND(),Parametros!$F$7,(Parametros!$G$7-Parametros!$E$7)/3.29)</f>
        <v>2.7492687462446406</v>
      </c>
      <c r="D724" s="201">
        <f ca="1">NORMINV(RAND(),Parametros!$F$8,(Parametros!$G$8-Parametros!$E$8)/3.29)</f>
        <v>1.657826755889118</v>
      </c>
      <c r="E724" s="201">
        <f ca="1">NORMINV(RAND(),Parametros!$F$9,(Parametros!$G$9-Parametros!$E$9)/3.29)</f>
        <v>1.3138435709170087</v>
      </c>
      <c r="F724" s="201">
        <f ca="1">NORMINV(RAND(),Parametros!$F$10,(Parametros!$G$10-Parametros!$E$10)/3.29)</f>
        <v>0.85666351666707874</v>
      </c>
      <c r="G724" s="201">
        <f ca="1">NORMINV(RAND(),Parametros!$F$11,(Parametros!$G$11-Parametros!$E$11)/3.29)</f>
        <v>1.0012478848168147</v>
      </c>
      <c r="H724" s="201">
        <v>1</v>
      </c>
      <c r="I724" s="201">
        <f ca="1">Resumen!$E$78*C724</f>
        <v>723.05768026234045</v>
      </c>
      <c r="J724" s="201">
        <f ca="1">Resumen!$E$79*D724</f>
        <v>0</v>
      </c>
      <c r="K724" s="201">
        <f ca="1">Resumen!$E$80*E724</f>
        <v>0</v>
      </c>
      <c r="L724" s="201">
        <f ca="1">Resumen!$E$81*F724</f>
        <v>0</v>
      </c>
      <c r="M724" s="201">
        <f ca="1">Resumen!$E$82*G724</f>
        <v>0</v>
      </c>
      <c r="N724" s="201">
        <f>Resumen!$E$83*H724</f>
        <v>1237</v>
      </c>
      <c r="O724" s="201">
        <f t="shared" ca="1" si="11"/>
        <v>1960.0576802623405</v>
      </c>
    </row>
    <row r="725" spans="1:15" s="119" customFormat="1" ht="13.8" customHeight="1">
      <c r="A725" s="162"/>
      <c r="B725" s="200">
        <v>711</v>
      </c>
      <c r="C725" s="201">
        <f ca="1">NORMINV(RAND(),Parametros!$F$7,(Parametros!$G$7-Parametros!$E$7)/3.29)</f>
        <v>1.7000930478708571</v>
      </c>
      <c r="D725" s="201">
        <f ca="1">NORMINV(RAND(),Parametros!$F$8,(Parametros!$G$8-Parametros!$E$8)/3.29)</f>
        <v>0.78223469887896302</v>
      </c>
      <c r="E725" s="201">
        <f ca="1">NORMINV(RAND(),Parametros!$F$9,(Parametros!$G$9-Parametros!$E$9)/3.29)</f>
        <v>1.4115770422588858</v>
      </c>
      <c r="F725" s="201">
        <f ca="1">NORMINV(RAND(),Parametros!$F$10,(Parametros!$G$10-Parametros!$E$10)/3.29)</f>
        <v>0.90431367627740122</v>
      </c>
      <c r="G725" s="201">
        <f ca="1">NORMINV(RAND(),Parametros!$F$11,(Parametros!$G$11-Parametros!$E$11)/3.29)</f>
        <v>0.96785660839120302</v>
      </c>
      <c r="H725" s="201">
        <v>1</v>
      </c>
      <c r="I725" s="201">
        <f ca="1">Resumen!$E$78*C725</f>
        <v>447.1244715900354</v>
      </c>
      <c r="J725" s="201">
        <f ca="1">Resumen!$E$79*D725</f>
        <v>0</v>
      </c>
      <c r="K725" s="201">
        <f ca="1">Resumen!$E$80*E725</f>
        <v>0</v>
      </c>
      <c r="L725" s="201">
        <f ca="1">Resumen!$E$81*F725</f>
        <v>0</v>
      </c>
      <c r="M725" s="201">
        <f ca="1">Resumen!$E$82*G725</f>
        <v>0</v>
      </c>
      <c r="N725" s="201">
        <f>Resumen!$E$83*H725</f>
        <v>1237</v>
      </c>
      <c r="O725" s="201">
        <f t="shared" ca="1" si="11"/>
        <v>1684.1244715900355</v>
      </c>
    </row>
    <row r="726" spans="1:15" s="119" customFormat="1" ht="13.8" customHeight="1">
      <c r="A726" s="162"/>
      <c r="B726" s="200">
        <v>712</v>
      </c>
      <c r="C726" s="201">
        <f ca="1">NORMINV(RAND(),Parametros!$F$7,(Parametros!$G$7-Parametros!$E$7)/3.29)</f>
        <v>0.92577830229267555</v>
      </c>
      <c r="D726" s="201">
        <f ca="1">NORMINV(RAND(),Parametros!$F$8,(Parametros!$G$8-Parametros!$E$8)/3.29)</f>
        <v>1.1243274265905401</v>
      </c>
      <c r="E726" s="201">
        <f ca="1">NORMINV(RAND(),Parametros!$F$9,(Parametros!$G$9-Parametros!$E$9)/3.29)</f>
        <v>1.3521621944532201</v>
      </c>
      <c r="F726" s="201">
        <f ca="1">NORMINV(RAND(),Parametros!$F$10,(Parametros!$G$10-Parametros!$E$10)/3.29)</f>
        <v>1.3600608394915912</v>
      </c>
      <c r="G726" s="201">
        <f ca="1">NORMINV(RAND(),Parametros!$F$11,(Parametros!$G$11-Parametros!$E$11)/3.29)</f>
        <v>0.99220609306562157</v>
      </c>
      <c r="H726" s="201">
        <v>1</v>
      </c>
      <c r="I726" s="201">
        <f ca="1">Resumen!$E$78*C726</f>
        <v>243.47969350297367</v>
      </c>
      <c r="J726" s="201">
        <f ca="1">Resumen!$E$79*D726</f>
        <v>0</v>
      </c>
      <c r="K726" s="201">
        <f ca="1">Resumen!$E$80*E726</f>
        <v>0</v>
      </c>
      <c r="L726" s="201">
        <f ca="1">Resumen!$E$81*F726</f>
        <v>0</v>
      </c>
      <c r="M726" s="201">
        <f ca="1">Resumen!$E$82*G726</f>
        <v>0</v>
      </c>
      <c r="N726" s="201">
        <f>Resumen!$E$83*H726</f>
        <v>1237</v>
      </c>
      <c r="O726" s="201">
        <f t="shared" ca="1" si="11"/>
        <v>1480.4796935029738</v>
      </c>
    </row>
    <row r="727" spans="1:15" s="119" customFormat="1" ht="13.8" customHeight="1">
      <c r="A727" s="162"/>
      <c r="B727" s="200">
        <v>713</v>
      </c>
      <c r="C727" s="201">
        <f ca="1">NORMINV(RAND(),Parametros!$F$7,(Parametros!$G$7-Parametros!$E$7)/3.29)</f>
        <v>1.2168725630014776</v>
      </c>
      <c r="D727" s="201">
        <f ca="1">NORMINV(RAND(),Parametros!$F$8,(Parametros!$G$8-Parametros!$E$8)/3.29)</f>
        <v>0.7421005491847068</v>
      </c>
      <c r="E727" s="201">
        <f ca="1">NORMINV(RAND(),Parametros!$F$9,(Parametros!$G$9-Parametros!$E$9)/3.29)</f>
        <v>0.98276108861840694</v>
      </c>
      <c r="F727" s="201">
        <f ca="1">NORMINV(RAND(),Parametros!$F$10,(Parametros!$G$10-Parametros!$E$10)/3.29)</f>
        <v>1.0832738440100846</v>
      </c>
      <c r="G727" s="201">
        <f ca="1">NORMINV(RAND(),Parametros!$F$11,(Parametros!$G$11-Parametros!$E$11)/3.29)</f>
        <v>0.99791352137624267</v>
      </c>
      <c r="H727" s="201">
        <v>1</v>
      </c>
      <c r="I727" s="201">
        <f ca="1">Resumen!$E$78*C727</f>
        <v>320.0374840693886</v>
      </c>
      <c r="J727" s="201">
        <f ca="1">Resumen!$E$79*D727</f>
        <v>0</v>
      </c>
      <c r="K727" s="201">
        <f ca="1">Resumen!$E$80*E727</f>
        <v>0</v>
      </c>
      <c r="L727" s="201">
        <f ca="1">Resumen!$E$81*F727</f>
        <v>0</v>
      </c>
      <c r="M727" s="201">
        <f ca="1">Resumen!$E$82*G727</f>
        <v>0</v>
      </c>
      <c r="N727" s="201">
        <f>Resumen!$E$83*H727</f>
        <v>1237</v>
      </c>
      <c r="O727" s="201">
        <f t="shared" ca="1" si="11"/>
        <v>1557.0374840693885</v>
      </c>
    </row>
    <row r="728" spans="1:15" s="119" customFormat="1" ht="13.8" customHeight="1">
      <c r="A728" s="162"/>
      <c r="B728" s="200">
        <v>714</v>
      </c>
      <c r="C728" s="201">
        <f ca="1">NORMINV(RAND(),Parametros!$F$7,(Parametros!$G$7-Parametros!$E$7)/3.29)</f>
        <v>3.0498993488272301</v>
      </c>
      <c r="D728" s="201">
        <f ca="1">NORMINV(RAND(),Parametros!$F$8,(Parametros!$G$8-Parametros!$E$8)/3.29)</f>
        <v>1.235176466051854</v>
      </c>
      <c r="E728" s="201">
        <f ca="1">NORMINV(RAND(),Parametros!$F$9,(Parametros!$G$9-Parametros!$E$9)/3.29)</f>
        <v>1.1466120421690409</v>
      </c>
      <c r="F728" s="201">
        <f ca="1">NORMINV(RAND(),Parametros!$F$10,(Parametros!$G$10-Parametros!$E$10)/3.29)</f>
        <v>1.0680741374934575</v>
      </c>
      <c r="G728" s="201">
        <f ca="1">NORMINV(RAND(),Parametros!$F$11,(Parametros!$G$11-Parametros!$E$11)/3.29)</f>
        <v>0.99105390937569338</v>
      </c>
      <c r="H728" s="201">
        <v>1</v>
      </c>
      <c r="I728" s="201">
        <f ca="1">Resumen!$E$78*C728</f>
        <v>802.12352874156147</v>
      </c>
      <c r="J728" s="201">
        <f ca="1">Resumen!$E$79*D728</f>
        <v>0</v>
      </c>
      <c r="K728" s="201">
        <f ca="1">Resumen!$E$80*E728</f>
        <v>0</v>
      </c>
      <c r="L728" s="201">
        <f ca="1">Resumen!$E$81*F728</f>
        <v>0</v>
      </c>
      <c r="M728" s="201">
        <f ca="1">Resumen!$E$82*G728</f>
        <v>0</v>
      </c>
      <c r="N728" s="201">
        <f>Resumen!$E$83*H728</f>
        <v>1237</v>
      </c>
      <c r="O728" s="201">
        <f t="shared" ca="1" si="11"/>
        <v>2039.1235287415616</v>
      </c>
    </row>
    <row r="729" spans="1:15" s="119" customFormat="1" ht="13.8" customHeight="1">
      <c r="A729" s="162"/>
      <c r="B729" s="200">
        <v>715</v>
      </c>
      <c r="C729" s="201">
        <f ca="1">NORMINV(RAND(),Parametros!$F$7,(Parametros!$G$7-Parametros!$E$7)/3.29)</f>
        <v>0.67687473214392813</v>
      </c>
      <c r="D729" s="201">
        <f ca="1">NORMINV(RAND(),Parametros!$F$8,(Parametros!$G$8-Parametros!$E$8)/3.29)</f>
        <v>0.7791418080477488</v>
      </c>
      <c r="E729" s="201">
        <f ca="1">NORMINV(RAND(),Parametros!$F$9,(Parametros!$G$9-Parametros!$E$9)/3.29)</f>
        <v>1.0701774599945297</v>
      </c>
      <c r="F729" s="201">
        <f ca="1">NORMINV(RAND(),Parametros!$F$10,(Parametros!$G$10-Parametros!$E$10)/3.29)</f>
        <v>1.1810929662091576</v>
      </c>
      <c r="G729" s="201">
        <f ca="1">NORMINV(RAND(),Parametros!$F$11,(Parametros!$G$11-Parametros!$E$11)/3.29)</f>
        <v>0.97169089802088815</v>
      </c>
      <c r="H729" s="201">
        <v>1</v>
      </c>
      <c r="I729" s="201">
        <f ca="1">Resumen!$E$78*C729</f>
        <v>178.01805455385309</v>
      </c>
      <c r="J729" s="201">
        <f ca="1">Resumen!$E$79*D729</f>
        <v>0</v>
      </c>
      <c r="K729" s="201">
        <f ca="1">Resumen!$E$80*E729</f>
        <v>0</v>
      </c>
      <c r="L729" s="201">
        <f ca="1">Resumen!$E$81*F729</f>
        <v>0</v>
      </c>
      <c r="M729" s="201">
        <f ca="1">Resumen!$E$82*G729</f>
        <v>0</v>
      </c>
      <c r="N729" s="201">
        <f>Resumen!$E$83*H729</f>
        <v>1237</v>
      </c>
      <c r="O729" s="201">
        <f t="shared" ca="1" si="11"/>
        <v>1415.0180545538531</v>
      </c>
    </row>
    <row r="730" spans="1:15" s="119" customFormat="1" ht="13.8" customHeight="1">
      <c r="A730" s="162"/>
      <c r="B730" s="200">
        <v>716</v>
      </c>
      <c r="C730" s="201">
        <f ca="1">NORMINV(RAND(),Parametros!$F$7,(Parametros!$G$7-Parametros!$E$7)/3.29)</f>
        <v>2.32962322571281</v>
      </c>
      <c r="D730" s="201">
        <f ca="1">NORMINV(RAND(),Parametros!$F$8,(Parametros!$G$8-Parametros!$E$8)/3.29)</f>
        <v>1.0159110811007859</v>
      </c>
      <c r="E730" s="201">
        <f ca="1">NORMINV(RAND(),Parametros!$F$9,(Parametros!$G$9-Parametros!$E$9)/3.29)</f>
        <v>0.87626709991694873</v>
      </c>
      <c r="F730" s="201">
        <f ca="1">NORMINV(RAND(),Parametros!$F$10,(Parametros!$G$10-Parametros!$E$10)/3.29)</f>
        <v>1.0168545442985855</v>
      </c>
      <c r="G730" s="201">
        <f ca="1">NORMINV(RAND(),Parametros!$F$11,(Parametros!$G$11-Parametros!$E$11)/3.29)</f>
        <v>1.0233610949406233</v>
      </c>
      <c r="H730" s="201">
        <v>1</v>
      </c>
      <c r="I730" s="201">
        <f ca="1">Resumen!$E$78*C730</f>
        <v>612.69090836246903</v>
      </c>
      <c r="J730" s="201">
        <f ca="1">Resumen!$E$79*D730</f>
        <v>0</v>
      </c>
      <c r="K730" s="201">
        <f ca="1">Resumen!$E$80*E730</f>
        <v>0</v>
      </c>
      <c r="L730" s="201">
        <f ca="1">Resumen!$E$81*F730</f>
        <v>0</v>
      </c>
      <c r="M730" s="201">
        <f ca="1">Resumen!$E$82*G730</f>
        <v>0</v>
      </c>
      <c r="N730" s="201">
        <f>Resumen!$E$83*H730</f>
        <v>1237</v>
      </c>
      <c r="O730" s="201">
        <f t="shared" ca="1" si="11"/>
        <v>1849.6909083624691</v>
      </c>
    </row>
    <row r="731" spans="1:15" s="119" customFormat="1" ht="13.8" customHeight="1">
      <c r="A731" s="162"/>
      <c r="B731" s="200">
        <v>717</v>
      </c>
      <c r="C731" s="201">
        <f ca="1">NORMINV(RAND(),Parametros!$F$7,(Parametros!$G$7-Parametros!$E$7)/3.29)</f>
        <v>2.6733189772568657</v>
      </c>
      <c r="D731" s="201">
        <f ca="1">NORMINV(RAND(),Parametros!$F$8,(Parametros!$G$8-Parametros!$E$8)/3.29)</f>
        <v>1.5025197061988933</v>
      </c>
      <c r="E731" s="201">
        <f ca="1">NORMINV(RAND(),Parametros!$F$9,(Parametros!$G$9-Parametros!$E$9)/3.29)</f>
        <v>1.1339411459417787</v>
      </c>
      <c r="F731" s="201">
        <f ca="1">NORMINV(RAND(),Parametros!$F$10,(Parametros!$G$10-Parametros!$E$10)/3.29)</f>
        <v>1.0599582113205228</v>
      </c>
      <c r="G731" s="201">
        <f ca="1">NORMINV(RAND(),Parametros!$F$11,(Parametros!$G$11-Parametros!$E$11)/3.29)</f>
        <v>0.97753560346898116</v>
      </c>
      <c r="H731" s="201">
        <v>1</v>
      </c>
      <c r="I731" s="201">
        <f ca="1">Resumen!$E$78*C731</f>
        <v>703.08289101855564</v>
      </c>
      <c r="J731" s="201">
        <f ca="1">Resumen!$E$79*D731</f>
        <v>0</v>
      </c>
      <c r="K731" s="201">
        <f ca="1">Resumen!$E$80*E731</f>
        <v>0</v>
      </c>
      <c r="L731" s="201">
        <f ca="1">Resumen!$E$81*F731</f>
        <v>0</v>
      </c>
      <c r="M731" s="201">
        <f ca="1">Resumen!$E$82*G731</f>
        <v>0</v>
      </c>
      <c r="N731" s="201">
        <f>Resumen!$E$83*H731</f>
        <v>1237</v>
      </c>
      <c r="O731" s="201">
        <f t="shared" ca="1" si="11"/>
        <v>1940.0828910185555</v>
      </c>
    </row>
    <row r="732" spans="1:15" s="119" customFormat="1" ht="13.8" customHeight="1">
      <c r="A732" s="162"/>
      <c r="B732" s="200">
        <v>718</v>
      </c>
      <c r="C732" s="201">
        <f ca="1">NORMINV(RAND(),Parametros!$F$7,(Parametros!$G$7-Parametros!$E$7)/3.29)</f>
        <v>0.67271415728243045</v>
      </c>
      <c r="D732" s="201">
        <f ca="1">NORMINV(RAND(),Parametros!$F$8,(Parametros!$G$8-Parametros!$E$8)/3.29)</f>
        <v>1.5235980135645817</v>
      </c>
      <c r="E732" s="201">
        <f ca="1">NORMINV(RAND(),Parametros!$F$9,(Parametros!$G$9-Parametros!$E$9)/3.29)</f>
        <v>1.2653982862703761</v>
      </c>
      <c r="F732" s="201">
        <f ca="1">NORMINV(RAND(),Parametros!$F$10,(Parametros!$G$10-Parametros!$E$10)/3.29)</f>
        <v>0.88209107354136562</v>
      </c>
      <c r="G732" s="201">
        <f ca="1">NORMINV(RAND(),Parametros!$F$11,(Parametros!$G$11-Parametros!$E$11)/3.29)</f>
        <v>1.0247179768075148</v>
      </c>
      <c r="H732" s="201">
        <v>1</v>
      </c>
      <c r="I732" s="201">
        <f ca="1">Resumen!$E$78*C732</f>
        <v>176.92382336527922</v>
      </c>
      <c r="J732" s="201">
        <f ca="1">Resumen!$E$79*D732</f>
        <v>0</v>
      </c>
      <c r="K732" s="201">
        <f ca="1">Resumen!$E$80*E732</f>
        <v>0</v>
      </c>
      <c r="L732" s="201">
        <f ca="1">Resumen!$E$81*F732</f>
        <v>0</v>
      </c>
      <c r="M732" s="201">
        <f ca="1">Resumen!$E$82*G732</f>
        <v>0</v>
      </c>
      <c r="N732" s="201">
        <f>Resumen!$E$83*H732</f>
        <v>1237</v>
      </c>
      <c r="O732" s="201">
        <f t="shared" ca="1" si="11"/>
        <v>1413.9238233652793</v>
      </c>
    </row>
    <row r="733" spans="1:15" s="119" customFormat="1" ht="13.8" customHeight="1">
      <c r="A733" s="162"/>
      <c r="B733" s="200">
        <v>719</v>
      </c>
      <c r="C733" s="201">
        <f ca="1">NORMINV(RAND(),Parametros!$F$7,(Parametros!$G$7-Parametros!$E$7)/3.29)</f>
        <v>2.4003959983484262</v>
      </c>
      <c r="D733" s="201">
        <f ca="1">NORMINV(RAND(),Parametros!$F$8,(Parametros!$G$8-Parametros!$E$8)/3.29)</f>
        <v>1.0543630970317999</v>
      </c>
      <c r="E733" s="201">
        <f ca="1">NORMINV(RAND(),Parametros!$F$9,(Parametros!$G$9-Parametros!$E$9)/3.29)</f>
        <v>0.90445954143780904</v>
      </c>
      <c r="F733" s="201">
        <f ca="1">NORMINV(RAND(),Parametros!$F$10,(Parametros!$G$10-Parametros!$E$10)/3.29)</f>
        <v>1.2994325090448702</v>
      </c>
      <c r="G733" s="201">
        <f ca="1">NORMINV(RAND(),Parametros!$F$11,(Parametros!$G$11-Parametros!$E$11)/3.29)</f>
        <v>0.98200168206523242</v>
      </c>
      <c r="H733" s="201">
        <v>1</v>
      </c>
      <c r="I733" s="201">
        <f ca="1">Resumen!$E$78*C733</f>
        <v>631.30414756563607</v>
      </c>
      <c r="J733" s="201">
        <f ca="1">Resumen!$E$79*D733</f>
        <v>0</v>
      </c>
      <c r="K733" s="201">
        <f ca="1">Resumen!$E$80*E733</f>
        <v>0</v>
      </c>
      <c r="L733" s="201">
        <f ca="1">Resumen!$E$81*F733</f>
        <v>0</v>
      </c>
      <c r="M733" s="201">
        <f ca="1">Resumen!$E$82*G733</f>
        <v>0</v>
      </c>
      <c r="N733" s="201">
        <f>Resumen!$E$83*H733</f>
        <v>1237</v>
      </c>
      <c r="O733" s="201">
        <f t="shared" ca="1" si="11"/>
        <v>1868.304147565636</v>
      </c>
    </row>
    <row r="734" spans="1:15" s="119" customFormat="1" ht="13.8" customHeight="1">
      <c r="A734" s="162"/>
      <c r="B734" s="200">
        <v>720</v>
      </c>
      <c r="C734" s="201">
        <f ca="1">NORMINV(RAND(),Parametros!$F$7,(Parametros!$G$7-Parametros!$E$7)/3.29)</f>
        <v>2.0803083168928067</v>
      </c>
      <c r="D734" s="201">
        <f ca="1">NORMINV(RAND(),Parametros!$F$8,(Parametros!$G$8-Parametros!$E$8)/3.29)</f>
        <v>0.67665654272290821</v>
      </c>
      <c r="E734" s="201">
        <f ca="1">NORMINV(RAND(),Parametros!$F$9,(Parametros!$G$9-Parametros!$E$9)/3.29)</f>
        <v>1.0364680589707431</v>
      </c>
      <c r="F734" s="201">
        <f ca="1">NORMINV(RAND(),Parametros!$F$10,(Parametros!$G$10-Parametros!$E$10)/3.29)</f>
        <v>0.90914656982181552</v>
      </c>
      <c r="G734" s="201">
        <f ca="1">NORMINV(RAND(),Parametros!$F$11,(Parametros!$G$11-Parametros!$E$11)/3.29)</f>
        <v>1.0085105121059952</v>
      </c>
      <c r="H734" s="201">
        <v>1</v>
      </c>
      <c r="I734" s="201">
        <f ca="1">Resumen!$E$78*C734</f>
        <v>547.12108734280821</v>
      </c>
      <c r="J734" s="201">
        <f ca="1">Resumen!$E$79*D734</f>
        <v>0</v>
      </c>
      <c r="K734" s="201">
        <f ca="1">Resumen!$E$80*E734</f>
        <v>0</v>
      </c>
      <c r="L734" s="201">
        <f ca="1">Resumen!$E$81*F734</f>
        <v>0</v>
      </c>
      <c r="M734" s="201">
        <f ca="1">Resumen!$E$82*G734</f>
        <v>0</v>
      </c>
      <c r="N734" s="201">
        <f>Resumen!$E$83*H734</f>
        <v>1237</v>
      </c>
      <c r="O734" s="201">
        <f t="shared" ca="1" si="11"/>
        <v>1784.1210873428081</v>
      </c>
    </row>
    <row r="735" spans="1:15" s="119" customFormat="1" ht="13.8" customHeight="1">
      <c r="A735" s="162"/>
      <c r="B735" s="200">
        <v>721</v>
      </c>
      <c r="C735" s="201">
        <f ca="1">NORMINV(RAND(),Parametros!$F$7,(Parametros!$G$7-Parametros!$E$7)/3.29)</f>
        <v>2.5779298393176009</v>
      </c>
      <c r="D735" s="201">
        <f ca="1">NORMINV(RAND(),Parametros!$F$8,(Parametros!$G$8-Parametros!$E$8)/3.29)</f>
        <v>0.64958331964097027</v>
      </c>
      <c r="E735" s="201">
        <f ca="1">NORMINV(RAND(),Parametros!$F$9,(Parametros!$G$9-Parametros!$E$9)/3.29)</f>
        <v>1.3317576422503181</v>
      </c>
      <c r="F735" s="201">
        <f ca="1">NORMINV(RAND(),Parametros!$F$10,(Parametros!$G$10-Parametros!$E$10)/3.29)</f>
        <v>1.0840381356913693</v>
      </c>
      <c r="G735" s="201">
        <f ca="1">NORMINV(RAND(),Parametros!$F$11,(Parametros!$G$11-Parametros!$E$11)/3.29)</f>
        <v>1.0329376421060421</v>
      </c>
      <c r="H735" s="201">
        <v>1</v>
      </c>
      <c r="I735" s="201">
        <f ca="1">Resumen!$E$78*C735</f>
        <v>677.99554774052899</v>
      </c>
      <c r="J735" s="201">
        <f ca="1">Resumen!$E$79*D735</f>
        <v>0</v>
      </c>
      <c r="K735" s="201">
        <f ca="1">Resumen!$E$80*E735</f>
        <v>0</v>
      </c>
      <c r="L735" s="201">
        <f ca="1">Resumen!$E$81*F735</f>
        <v>0</v>
      </c>
      <c r="M735" s="201">
        <f ca="1">Resumen!$E$82*G735</f>
        <v>0</v>
      </c>
      <c r="N735" s="201">
        <f>Resumen!$E$83*H735</f>
        <v>1237</v>
      </c>
      <c r="O735" s="201">
        <f t="shared" ca="1" si="11"/>
        <v>1914.995547740529</v>
      </c>
    </row>
    <row r="736" spans="1:15" s="119" customFormat="1" ht="13.8" customHeight="1">
      <c r="A736" s="162"/>
      <c r="B736" s="200">
        <v>722</v>
      </c>
      <c r="C736" s="201">
        <f ca="1">NORMINV(RAND(),Parametros!$F$7,(Parametros!$G$7-Parametros!$E$7)/3.29)</f>
        <v>3.4770254972597208</v>
      </c>
      <c r="D736" s="201">
        <f ca="1">NORMINV(RAND(),Parametros!$F$8,(Parametros!$G$8-Parametros!$E$8)/3.29)</f>
        <v>1.3792471080135564</v>
      </c>
      <c r="E736" s="201">
        <f ca="1">NORMINV(RAND(),Parametros!$F$9,(Parametros!$G$9-Parametros!$E$9)/3.29)</f>
        <v>1.250330636376787</v>
      </c>
      <c r="F736" s="201">
        <f ca="1">NORMINV(RAND(),Parametros!$F$10,(Parametros!$G$10-Parametros!$E$10)/3.29)</f>
        <v>0.96141620235171676</v>
      </c>
      <c r="G736" s="201">
        <f ca="1">NORMINV(RAND(),Parametros!$F$11,(Parametros!$G$11-Parametros!$E$11)/3.29)</f>
        <v>0.99921206210262936</v>
      </c>
      <c r="H736" s="201">
        <v>1</v>
      </c>
      <c r="I736" s="201">
        <f ca="1">Resumen!$E$78*C736</f>
        <v>914.45770577930659</v>
      </c>
      <c r="J736" s="201">
        <f ca="1">Resumen!$E$79*D736</f>
        <v>0</v>
      </c>
      <c r="K736" s="201">
        <f ca="1">Resumen!$E$80*E736</f>
        <v>0</v>
      </c>
      <c r="L736" s="201">
        <f ca="1">Resumen!$E$81*F736</f>
        <v>0</v>
      </c>
      <c r="M736" s="201">
        <f ca="1">Resumen!$E$82*G736</f>
        <v>0</v>
      </c>
      <c r="N736" s="201">
        <f>Resumen!$E$83*H736</f>
        <v>1237</v>
      </c>
      <c r="O736" s="201">
        <f t="shared" ca="1" si="11"/>
        <v>2151.4577057793067</v>
      </c>
    </row>
    <row r="737" spans="1:15" s="119" customFormat="1" ht="13.8" customHeight="1">
      <c r="A737" s="162"/>
      <c r="B737" s="200">
        <v>723</v>
      </c>
      <c r="C737" s="201">
        <f ca="1">NORMINV(RAND(),Parametros!$F$7,(Parametros!$G$7-Parametros!$E$7)/3.29)</f>
        <v>1.9788585653816</v>
      </c>
      <c r="D737" s="201">
        <f ca="1">NORMINV(RAND(),Parametros!$F$8,(Parametros!$G$8-Parametros!$E$8)/3.29)</f>
        <v>1.6353782459774084</v>
      </c>
      <c r="E737" s="201">
        <f ca="1">NORMINV(RAND(),Parametros!$F$9,(Parametros!$G$9-Parametros!$E$9)/3.29)</f>
        <v>0.84174381806853937</v>
      </c>
      <c r="F737" s="201">
        <f ca="1">NORMINV(RAND(),Parametros!$F$10,(Parametros!$G$10-Parametros!$E$10)/3.29)</f>
        <v>0.94102281272182808</v>
      </c>
      <c r="G737" s="201">
        <f ca="1">NORMINV(RAND(),Parametros!$F$11,(Parametros!$G$11-Parametros!$E$11)/3.29)</f>
        <v>0.9955657873371595</v>
      </c>
      <c r="H737" s="201">
        <v>1</v>
      </c>
      <c r="I737" s="201">
        <f ca="1">Resumen!$E$78*C737</f>
        <v>520.43980269536075</v>
      </c>
      <c r="J737" s="201">
        <f ca="1">Resumen!$E$79*D737</f>
        <v>0</v>
      </c>
      <c r="K737" s="201">
        <f ca="1">Resumen!$E$80*E737</f>
        <v>0</v>
      </c>
      <c r="L737" s="201">
        <f ca="1">Resumen!$E$81*F737</f>
        <v>0</v>
      </c>
      <c r="M737" s="201">
        <f ca="1">Resumen!$E$82*G737</f>
        <v>0</v>
      </c>
      <c r="N737" s="201">
        <f>Resumen!$E$83*H737</f>
        <v>1237</v>
      </c>
      <c r="O737" s="201">
        <f t="shared" ca="1" si="11"/>
        <v>1757.4398026953609</v>
      </c>
    </row>
    <row r="738" spans="1:15" s="119" customFormat="1" ht="13.8" customHeight="1">
      <c r="A738" s="162"/>
      <c r="B738" s="200">
        <v>724</v>
      </c>
      <c r="C738" s="201">
        <f ca="1">NORMINV(RAND(),Parametros!$F$7,(Parametros!$G$7-Parametros!$E$7)/3.29)</f>
        <v>2.3745641843143015</v>
      </c>
      <c r="D738" s="201">
        <f ca="1">NORMINV(RAND(),Parametros!$F$8,(Parametros!$G$8-Parametros!$E$8)/3.29)</f>
        <v>1.3793475196727936</v>
      </c>
      <c r="E738" s="201">
        <f ca="1">NORMINV(RAND(),Parametros!$F$9,(Parametros!$G$9-Parametros!$E$9)/3.29)</f>
        <v>0.80613486355630481</v>
      </c>
      <c r="F738" s="201">
        <f ca="1">NORMINV(RAND(),Parametros!$F$10,(Parametros!$G$10-Parametros!$E$10)/3.29)</f>
        <v>1.0073017177711763</v>
      </c>
      <c r="G738" s="201">
        <f ca="1">NORMINV(RAND(),Parametros!$F$11,(Parametros!$G$11-Parametros!$E$11)/3.29)</f>
        <v>1.0780333193060734</v>
      </c>
      <c r="H738" s="201">
        <v>1</v>
      </c>
      <c r="I738" s="201">
        <f ca="1">Resumen!$E$78*C738</f>
        <v>624.51038047466125</v>
      </c>
      <c r="J738" s="201">
        <f ca="1">Resumen!$E$79*D738</f>
        <v>0</v>
      </c>
      <c r="K738" s="201">
        <f ca="1">Resumen!$E$80*E738</f>
        <v>0</v>
      </c>
      <c r="L738" s="201">
        <f ca="1">Resumen!$E$81*F738</f>
        <v>0</v>
      </c>
      <c r="M738" s="201">
        <f ca="1">Resumen!$E$82*G738</f>
        <v>0</v>
      </c>
      <c r="N738" s="201">
        <f>Resumen!$E$83*H738</f>
        <v>1237</v>
      </c>
      <c r="O738" s="201">
        <f t="shared" ca="1" si="11"/>
        <v>1861.5103804746614</v>
      </c>
    </row>
    <row r="739" spans="1:15" s="119" customFormat="1" ht="13.8" customHeight="1">
      <c r="A739" s="162"/>
      <c r="B739" s="200">
        <v>725</v>
      </c>
      <c r="C739" s="201">
        <f ca="1">NORMINV(RAND(),Parametros!$F$7,(Parametros!$G$7-Parametros!$E$7)/3.29)</f>
        <v>2.0083390664386318</v>
      </c>
      <c r="D739" s="201">
        <f ca="1">NORMINV(RAND(),Parametros!$F$8,(Parametros!$G$8-Parametros!$E$8)/3.29)</f>
        <v>1.4362438320449891</v>
      </c>
      <c r="E739" s="201">
        <f ca="1">NORMINV(RAND(),Parametros!$F$9,(Parametros!$G$9-Parametros!$E$9)/3.29)</f>
        <v>1.1921501559723857</v>
      </c>
      <c r="F739" s="201">
        <f ca="1">NORMINV(RAND(),Parametros!$F$10,(Parametros!$G$10-Parametros!$E$10)/3.29)</f>
        <v>1.2706790461432134</v>
      </c>
      <c r="G739" s="201">
        <f ca="1">NORMINV(RAND(),Parametros!$F$11,(Parametros!$G$11-Parametros!$E$11)/3.29)</f>
        <v>0.91459916939758634</v>
      </c>
      <c r="H739" s="201">
        <v>1</v>
      </c>
      <c r="I739" s="201">
        <f ca="1">Resumen!$E$78*C739</f>
        <v>528.19317447336016</v>
      </c>
      <c r="J739" s="201">
        <f ca="1">Resumen!$E$79*D739</f>
        <v>0</v>
      </c>
      <c r="K739" s="201">
        <f ca="1">Resumen!$E$80*E739</f>
        <v>0</v>
      </c>
      <c r="L739" s="201">
        <f ca="1">Resumen!$E$81*F739</f>
        <v>0</v>
      </c>
      <c r="M739" s="201">
        <f ca="1">Resumen!$E$82*G739</f>
        <v>0</v>
      </c>
      <c r="N739" s="201">
        <f>Resumen!$E$83*H739</f>
        <v>1237</v>
      </c>
      <c r="O739" s="201">
        <f t="shared" ca="1" si="11"/>
        <v>1765.1931744733602</v>
      </c>
    </row>
    <row r="740" spans="1:15" s="119" customFormat="1" ht="13.8" customHeight="1">
      <c r="A740" s="162"/>
      <c r="B740" s="200">
        <v>726</v>
      </c>
      <c r="C740" s="201">
        <f ca="1">NORMINV(RAND(),Parametros!$F$7,(Parametros!$G$7-Parametros!$E$7)/3.29)</f>
        <v>1.4376269337147201</v>
      </c>
      <c r="D740" s="201">
        <f ca="1">NORMINV(RAND(),Parametros!$F$8,(Parametros!$G$8-Parametros!$E$8)/3.29)</f>
        <v>1.507993166650881</v>
      </c>
      <c r="E740" s="201">
        <f ca="1">NORMINV(RAND(),Parametros!$F$9,(Parametros!$G$9-Parametros!$E$9)/3.29)</f>
        <v>1.1235116802404943</v>
      </c>
      <c r="F740" s="201">
        <f ca="1">NORMINV(RAND(),Parametros!$F$10,(Parametros!$G$10-Parametros!$E$10)/3.29)</f>
        <v>0.83136674100099517</v>
      </c>
      <c r="G740" s="201">
        <f ca="1">NORMINV(RAND(),Parametros!$F$11,(Parametros!$G$11-Parametros!$E$11)/3.29)</f>
        <v>0.97398610868824431</v>
      </c>
      <c r="H740" s="201">
        <v>1</v>
      </c>
      <c r="I740" s="201">
        <f ca="1">Resumen!$E$78*C740</f>
        <v>378.09588356697139</v>
      </c>
      <c r="J740" s="201">
        <f ca="1">Resumen!$E$79*D740</f>
        <v>0</v>
      </c>
      <c r="K740" s="201">
        <f ca="1">Resumen!$E$80*E740</f>
        <v>0</v>
      </c>
      <c r="L740" s="201">
        <f ca="1">Resumen!$E$81*F740</f>
        <v>0</v>
      </c>
      <c r="M740" s="201">
        <f ca="1">Resumen!$E$82*G740</f>
        <v>0</v>
      </c>
      <c r="N740" s="201">
        <f>Resumen!$E$83*H740</f>
        <v>1237</v>
      </c>
      <c r="O740" s="201">
        <f t="shared" ca="1" si="11"/>
        <v>1615.0958835669715</v>
      </c>
    </row>
    <row r="741" spans="1:15" s="119" customFormat="1" ht="13.8" customHeight="1">
      <c r="A741" s="162"/>
      <c r="B741" s="200">
        <v>727</v>
      </c>
      <c r="C741" s="201">
        <f ca="1">NORMINV(RAND(),Parametros!$F$7,(Parametros!$G$7-Parametros!$E$7)/3.29)</f>
        <v>1.4998473562420744</v>
      </c>
      <c r="D741" s="201">
        <f ca="1">NORMINV(RAND(),Parametros!$F$8,(Parametros!$G$8-Parametros!$E$8)/3.29)</f>
        <v>1.6030583123978677</v>
      </c>
      <c r="E741" s="201">
        <f ca="1">NORMINV(RAND(),Parametros!$F$9,(Parametros!$G$9-Parametros!$E$9)/3.29)</f>
        <v>1.2484016964529232</v>
      </c>
      <c r="F741" s="201">
        <f ca="1">NORMINV(RAND(),Parametros!$F$10,(Parametros!$G$10-Parametros!$E$10)/3.29)</f>
        <v>1.1477897722886299</v>
      </c>
      <c r="G741" s="201">
        <f ca="1">NORMINV(RAND(),Parametros!$F$11,(Parametros!$G$11-Parametros!$E$11)/3.29)</f>
        <v>0.99185357985607792</v>
      </c>
      <c r="H741" s="201">
        <v>1</v>
      </c>
      <c r="I741" s="201">
        <f ca="1">Resumen!$E$78*C741</f>
        <v>394.45985469166556</v>
      </c>
      <c r="J741" s="201">
        <f ca="1">Resumen!$E$79*D741</f>
        <v>0</v>
      </c>
      <c r="K741" s="201">
        <f ca="1">Resumen!$E$80*E741</f>
        <v>0</v>
      </c>
      <c r="L741" s="201">
        <f ca="1">Resumen!$E$81*F741</f>
        <v>0</v>
      </c>
      <c r="M741" s="201">
        <f ca="1">Resumen!$E$82*G741</f>
        <v>0</v>
      </c>
      <c r="N741" s="201">
        <f>Resumen!$E$83*H741</f>
        <v>1237</v>
      </c>
      <c r="O741" s="201">
        <f t="shared" ca="1" si="11"/>
        <v>1631.4598546916654</v>
      </c>
    </row>
    <row r="742" spans="1:15" s="119" customFormat="1" ht="13.8" customHeight="1">
      <c r="A742" s="162"/>
      <c r="B742" s="200">
        <v>728</v>
      </c>
      <c r="C742" s="201">
        <f ca="1">NORMINV(RAND(),Parametros!$F$7,(Parametros!$G$7-Parametros!$E$7)/3.29)</f>
        <v>3.686605855205241</v>
      </c>
      <c r="D742" s="201">
        <f ca="1">NORMINV(RAND(),Parametros!$F$8,(Parametros!$G$8-Parametros!$E$8)/3.29)</f>
        <v>1.6714427999262211</v>
      </c>
      <c r="E742" s="201">
        <f ca="1">NORMINV(RAND(),Parametros!$F$9,(Parametros!$G$9-Parametros!$E$9)/3.29)</f>
        <v>1.077595546519603</v>
      </c>
      <c r="F742" s="201">
        <f ca="1">NORMINV(RAND(),Parametros!$F$10,(Parametros!$G$10-Parametros!$E$10)/3.29)</f>
        <v>0.9325428473928008</v>
      </c>
      <c r="G742" s="201">
        <f ca="1">NORMINV(RAND(),Parametros!$F$11,(Parametros!$G$11-Parametros!$E$11)/3.29)</f>
        <v>0.99768459422062872</v>
      </c>
      <c r="H742" s="201">
        <v>1</v>
      </c>
      <c r="I742" s="201">
        <f ca="1">Resumen!$E$78*C742</f>
        <v>969.5773399189784</v>
      </c>
      <c r="J742" s="201">
        <f ca="1">Resumen!$E$79*D742</f>
        <v>0</v>
      </c>
      <c r="K742" s="201">
        <f ca="1">Resumen!$E$80*E742</f>
        <v>0</v>
      </c>
      <c r="L742" s="201">
        <f ca="1">Resumen!$E$81*F742</f>
        <v>0</v>
      </c>
      <c r="M742" s="201">
        <f ca="1">Resumen!$E$82*G742</f>
        <v>0</v>
      </c>
      <c r="N742" s="201">
        <f>Resumen!$E$83*H742</f>
        <v>1237</v>
      </c>
      <c r="O742" s="201">
        <f t="shared" ca="1" si="11"/>
        <v>2206.5773399189784</v>
      </c>
    </row>
    <row r="743" spans="1:15" s="119" customFormat="1" ht="13.8" customHeight="1">
      <c r="A743" s="162"/>
      <c r="B743" s="200">
        <v>729</v>
      </c>
      <c r="C743" s="201">
        <f ca="1">NORMINV(RAND(),Parametros!$F$7,(Parametros!$G$7-Parametros!$E$7)/3.29)</f>
        <v>2.9481035186173163</v>
      </c>
      <c r="D743" s="201">
        <f ca="1">NORMINV(RAND(),Parametros!$F$8,(Parametros!$G$8-Parametros!$E$8)/3.29)</f>
        <v>1.2284783986777881</v>
      </c>
      <c r="E743" s="201">
        <f ca="1">NORMINV(RAND(),Parametros!$F$9,(Parametros!$G$9-Parametros!$E$9)/3.29)</f>
        <v>1.2812224048601306</v>
      </c>
      <c r="F743" s="201">
        <f ca="1">NORMINV(RAND(),Parametros!$F$10,(Parametros!$G$10-Parametros!$E$10)/3.29)</f>
        <v>0.98387167509013829</v>
      </c>
      <c r="G743" s="201">
        <f ca="1">NORMINV(RAND(),Parametros!$F$11,(Parametros!$G$11-Parametros!$E$11)/3.29)</f>
        <v>0.99045305729272015</v>
      </c>
      <c r="H743" s="201">
        <v>1</v>
      </c>
      <c r="I743" s="201">
        <f ca="1">Resumen!$E$78*C743</f>
        <v>775.35122539635415</v>
      </c>
      <c r="J743" s="201">
        <f ca="1">Resumen!$E$79*D743</f>
        <v>0</v>
      </c>
      <c r="K743" s="201">
        <f ca="1">Resumen!$E$80*E743</f>
        <v>0</v>
      </c>
      <c r="L743" s="201">
        <f ca="1">Resumen!$E$81*F743</f>
        <v>0</v>
      </c>
      <c r="M743" s="201">
        <f ca="1">Resumen!$E$82*G743</f>
        <v>0</v>
      </c>
      <c r="N743" s="201">
        <f>Resumen!$E$83*H743</f>
        <v>1237</v>
      </c>
      <c r="O743" s="201">
        <f t="shared" ca="1" si="11"/>
        <v>2012.351225396354</v>
      </c>
    </row>
    <row r="744" spans="1:15" s="119" customFormat="1" ht="13.8" customHeight="1">
      <c r="A744" s="162"/>
      <c r="B744" s="200">
        <v>730</v>
      </c>
      <c r="C744" s="201">
        <f ca="1">NORMINV(RAND(),Parametros!$F$7,(Parametros!$G$7-Parametros!$E$7)/3.29)</f>
        <v>2.2459538593374018</v>
      </c>
      <c r="D744" s="201">
        <f ca="1">NORMINV(RAND(),Parametros!$F$8,(Parametros!$G$8-Parametros!$E$8)/3.29)</f>
        <v>1.458442512092901</v>
      </c>
      <c r="E744" s="201">
        <f ca="1">NORMINV(RAND(),Parametros!$F$9,(Parametros!$G$9-Parametros!$E$9)/3.29)</f>
        <v>1.5454058197681162</v>
      </c>
      <c r="F744" s="201">
        <f ca="1">NORMINV(RAND(),Parametros!$F$10,(Parametros!$G$10-Parametros!$E$10)/3.29)</f>
        <v>0.96270419634928139</v>
      </c>
      <c r="G744" s="201">
        <f ca="1">NORMINV(RAND(),Parametros!$F$11,(Parametros!$G$11-Parametros!$E$11)/3.29)</f>
        <v>0.97913080997221114</v>
      </c>
      <c r="H744" s="201">
        <v>1</v>
      </c>
      <c r="I744" s="201">
        <f ca="1">Resumen!$E$78*C744</f>
        <v>590.68586500573667</v>
      </c>
      <c r="J744" s="201">
        <f ca="1">Resumen!$E$79*D744</f>
        <v>0</v>
      </c>
      <c r="K744" s="201">
        <f ca="1">Resumen!$E$80*E744</f>
        <v>0</v>
      </c>
      <c r="L744" s="201">
        <f ca="1">Resumen!$E$81*F744</f>
        <v>0</v>
      </c>
      <c r="M744" s="201">
        <f ca="1">Resumen!$E$82*G744</f>
        <v>0</v>
      </c>
      <c r="N744" s="201">
        <f>Resumen!$E$83*H744</f>
        <v>1237</v>
      </c>
      <c r="O744" s="201">
        <f t="shared" ca="1" si="11"/>
        <v>1827.6858650057366</v>
      </c>
    </row>
    <row r="745" spans="1:15" s="119" customFormat="1" ht="13.8" customHeight="1">
      <c r="A745" s="162"/>
      <c r="B745" s="200">
        <v>731</v>
      </c>
      <c r="C745" s="201">
        <f ca="1">NORMINV(RAND(),Parametros!$F$7,(Parametros!$G$7-Parametros!$E$7)/3.29)</f>
        <v>2.2909707390148735</v>
      </c>
      <c r="D745" s="201">
        <f ca="1">NORMINV(RAND(),Parametros!$F$8,(Parametros!$G$8-Parametros!$E$8)/3.29)</f>
        <v>1.4044326019418429</v>
      </c>
      <c r="E745" s="201">
        <f ca="1">NORMINV(RAND(),Parametros!$F$9,(Parametros!$G$9-Parametros!$E$9)/3.29)</f>
        <v>1.0917326229727733</v>
      </c>
      <c r="F745" s="201">
        <f ca="1">NORMINV(RAND(),Parametros!$F$10,(Parametros!$G$10-Parametros!$E$10)/3.29)</f>
        <v>1.1958092922733607</v>
      </c>
      <c r="G745" s="201">
        <f ca="1">NORMINV(RAND(),Parametros!$F$11,(Parametros!$G$11-Parametros!$E$11)/3.29)</f>
        <v>0.95489779048388113</v>
      </c>
      <c r="H745" s="201">
        <v>1</v>
      </c>
      <c r="I745" s="201">
        <f ca="1">Resumen!$E$78*C745</f>
        <v>602.52530436091172</v>
      </c>
      <c r="J745" s="201">
        <f ca="1">Resumen!$E$79*D745</f>
        <v>0</v>
      </c>
      <c r="K745" s="201">
        <f ca="1">Resumen!$E$80*E745</f>
        <v>0</v>
      </c>
      <c r="L745" s="201">
        <f ca="1">Resumen!$E$81*F745</f>
        <v>0</v>
      </c>
      <c r="M745" s="201">
        <f ca="1">Resumen!$E$82*G745</f>
        <v>0</v>
      </c>
      <c r="N745" s="201">
        <f>Resumen!$E$83*H745</f>
        <v>1237</v>
      </c>
      <c r="O745" s="201">
        <f t="shared" ca="1" si="11"/>
        <v>1839.5253043609118</v>
      </c>
    </row>
    <row r="746" spans="1:15" s="119" customFormat="1" ht="13.8" customHeight="1">
      <c r="A746" s="162"/>
      <c r="B746" s="200">
        <v>732</v>
      </c>
      <c r="C746" s="201">
        <f ca="1">NORMINV(RAND(),Parametros!$F$7,(Parametros!$G$7-Parametros!$E$7)/3.29)</f>
        <v>1.1462412149978691</v>
      </c>
      <c r="D746" s="201">
        <f ca="1">NORMINV(RAND(),Parametros!$F$8,(Parametros!$G$8-Parametros!$E$8)/3.29)</f>
        <v>1.5963863340444635</v>
      </c>
      <c r="E746" s="201">
        <f ca="1">NORMINV(RAND(),Parametros!$F$9,(Parametros!$G$9-Parametros!$E$9)/3.29)</f>
        <v>0.89587875135613848</v>
      </c>
      <c r="F746" s="201">
        <f ca="1">NORMINV(RAND(),Parametros!$F$10,(Parametros!$G$10-Parametros!$E$10)/3.29)</f>
        <v>0.93734928862072808</v>
      </c>
      <c r="G746" s="201">
        <f ca="1">NORMINV(RAND(),Parametros!$F$11,(Parametros!$G$11-Parametros!$E$11)/3.29)</f>
        <v>0.96641597875086527</v>
      </c>
      <c r="H746" s="201">
        <v>1</v>
      </c>
      <c r="I746" s="201">
        <f ca="1">Resumen!$E$78*C746</f>
        <v>301.4614395444396</v>
      </c>
      <c r="J746" s="201">
        <f ca="1">Resumen!$E$79*D746</f>
        <v>0</v>
      </c>
      <c r="K746" s="201">
        <f ca="1">Resumen!$E$80*E746</f>
        <v>0</v>
      </c>
      <c r="L746" s="201">
        <f ca="1">Resumen!$E$81*F746</f>
        <v>0</v>
      </c>
      <c r="M746" s="201">
        <f ca="1">Resumen!$E$82*G746</f>
        <v>0</v>
      </c>
      <c r="N746" s="201">
        <f>Resumen!$E$83*H746</f>
        <v>1237</v>
      </c>
      <c r="O746" s="201">
        <f t="shared" ca="1" si="11"/>
        <v>1538.4614395444396</v>
      </c>
    </row>
    <row r="747" spans="1:15" s="119" customFormat="1" ht="13.8" customHeight="1">
      <c r="A747" s="162"/>
      <c r="B747" s="200">
        <v>733</v>
      </c>
      <c r="C747" s="201">
        <f ca="1">NORMINV(RAND(),Parametros!$F$7,(Parametros!$G$7-Parametros!$E$7)/3.29)</f>
        <v>1.4247032606155485</v>
      </c>
      <c r="D747" s="201">
        <f ca="1">NORMINV(RAND(),Parametros!$F$8,(Parametros!$G$8-Parametros!$E$8)/3.29)</f>
        <v>1.7443483987804853</v>
      </c>
      <c r="E747" s="201">
        <f ca="1">NORMINV(RAND(),Parametros!$F$9,(Parametros!$G$9-Parametros!$E$9)/3.29)</f>
        <v>1.1047574970476082</v>
      </c>
      <c r="F747" s="201">
        <f ca="1">NORMINV(RAND(),Parametros!$F$10,(Parametros!$G$10-Parametros!$E$10)/3.29)</f>
        <v>0.91630049715369633</v>
      </c>
      <c r="G747" s="201">
        <f ca="1">NORMINV(RAND(),Parametros!$F$11,(Parametros!$G$11-Parametros!$E$11)/3.29)</f>
        <v>0.97184937068033661</v>
      </c>
      <c r="H747" s="201">
        <v>1</v>
      </c>
      <c r="I747" s="201">
        <f ca="1">Resumen!$E$78*C747</f>
        <v>374.69695754188928</v>
      </c>
      <c r="J747" s="201">
        <f ca="1">Resumen!$E$79*D747</f>
        <v>0</v>
      </c>
      <c r="K747" s="201">
        <f ca="1">Resumen!$E$80*E747</f>
        <v>0</v>
      </c>
      <c r="L747" s="201">
        <f ca="1">Resumen!$E$81*F747</f>
        <v>0</v>
      </c>
      <c r="M747" s="201">
        <f ca="1">Resumen!$E$82*G747</f>
        <v>0</v>
      </c>
      <c r="N747" s="201">
        <f>Resumen!$E$83*H747</f>
        <v>1237</v>
      </c>
      <c r="O747" s="201">
        <f t="shared" ca="1" si="11"/>
        <v>1611.6969575418893</v>
      </c>
    </row>
    <row r="748" spans="1:15" s="119" customFormat="1" ht="13.8" customHeight="1">
      <c r="A748" s="162"/>
      <c r="B748" s="200">
        <v>734</v>
      </c>
      <c r="C748" s="201">
        <f ca="1">NORMINV(RAND(),Parametros!$F$7,(Parametros!$G$7-Parametros!$E$7)/3.29)</f>
        <v>1.932606802346351</v>
      </c>
      <c r="D748" s="201">
        <f ca="1">NORMINV(RAND(),Parametros!$F$8,(Parametros!$G$8-Parametros!$E$8)/3.29)</f>
        <v>1.262020322177978</v>
      </c>
      <c r="E748" s="201">
        <f ca="1">NORMINV(RAND(),Parametros!$F$9,(Parametros!$G$9-Parametros!$E$9)/3.29)</f>
        <v>1.2409183515327358</v>
      </c>
      <c r="F748" s="201">
        <f ca="1">NORMINV(RAND(),Parametros!$F$10,(Parametros!$G$10-Parametros!$E$10)/3.29)</f>
        <v>1.0248031326698976</v>
      </c>
      <c r="G748" s="201">
        <f ca="1">NORMINV(RAND(),Parametros!$F$11,(Parametros!$G$11-Parametros!$E$11)/3.29)</f>
        <v>0.98229054768945689</v>
      </c>
      <c r="H748" s="201">
        <v>1</v>
      </c>
      <c r="I748" s="201">
        <f ca="1">Resumen!$E$78*C748</f>
        <v>508.27558901709028</v>
      </c>
      <c r="J748" s="201">
        <f ca="1">Resumen!$E$79*D748</f>
        <v>0</v>
      </c>
      <c r="K748" s="201">
        <f ca="1">Resumen!$E$80*E748</f>
        <v>0</v>
      </c>
      <c r="L748" s="201">
        <f ca="1">Resumen!$E$81*F748</f>
        <v>0</v>
      </c>
      <c r="M748" s="201">
        <f ca="1">Resumen!$E$82*G748</f>
        <v>0</v>
      </c>
      <c r="N748" s="201">
        <f>Resumen!$E$83*H748</f>
        <v>1237</v>
      </c>
      <c r="O748" s="201">
        <f t="shared" ca="1" si="11"/>
        <v>1745.2755890170902</v>
      </c>
    </row>
    <row r="749" spans="1:15" s="119" customFormat="1" ht="13.8" customHeight="1">
      <c r="A749" s="162"/>
      <c r="B749" s="200">
        <v>735</v>
      </c>
      <c r="C749" s="201">
        <f ca="1">NORMINV(RAND(),Parametros!$F$7,(Parametros!$G$7-Parametros!$E$7)/3.29)</f>
        <v>0.898639130912668</v>
      </c>
      <c r="D749" s="201">
        <f ca="1">NORMINV(RAND(),Parametros!$F$8,(Parametros!$G$8-Parametros!$E$8)/3.29)</f>
        <v>1.8605061602259618</v>
      </c>
      <c r="E749" s="201">
        <f ca="1">NORMINV(RAND(),Parametros!$F$9,(Parametros!$G$9-Parametros!$E$9)/3.29)</f>
        <v>1.1097543075301894</v>
      </c>
      <c r="F749" s="201">
        <f ca="1">NORMINV(RAND(),Parametros!$F$10,(Parametros!$G$10-Parametros!$E$10)/3.29)</f>
        <v>1.0104661052404442</v>
      </c>
      <c r="G749" s="201">
        <f ca="1">NORMINV(RAND(),Parametros!$F$11,(Parametros!$G$11-Parametros!$E$11)/3.29)</f>
        <v>0.98058262087719694</v>
      </c>
      <c r="H749" s="201">
        <v>1</v>
      </c>
      <c r="I749" s="201">
        <f ca="1">Resumen!$E$78*C749</f>
        <v>236.34209143003167</v>
      </c>
      <c r="J749" s="201">
        <f ca="1">Resumen!$E$79*D749</f>
        <v>0</v>
      </c>
      <c r="K749" s="201">
        <f ca="1">Resumen!$E$80*E749</f>
        <v>0</v>
      </c>
      <c r="L749" s="201">
        <f ca="1">Resumen!$E$81*F749</f>
        <v>0</v>
      </c>
      <c r="M749" s="201">
        <f ca="1">Resumen!$E$82*G749</f>
        <v>0</v>
      </c>
      <c r="N749" s="201">
        <f>Resumen!$E$83*H749</f>
        <v>1237</v>
      </c>
      <c r="O749" s="201">
        <f t="shared" ca="1" si="11"/>
        <v>1473.3420914300316</v>
      </c>
    </row>
    <row r="750" spans="1:15" s="119" customFormat="1" ht="13.8" customHeight="1">
      <c r="A750" s="162"/>
      <c r="B750" s="200">
        <v>736</v>
      </c>
      <c r="C750" s="201">
        <f ca="1">NORMINV(RAND(),Parametros!$F$7,(Parametros!$G$7-Parametros!$E$7)/3.29)</f>
        <v>1.445680555266561</v>
      </c>
      <c r="D750" s="201">
        <f ca="1">NORMINV(RAND(),Parametros!$F$8,(Parametros!$G$8-Parametros!$E$8)/3.29)</f>
        <v>1.206778004531647</v>
      </c>
      <c r="E750" s="201">
        <f ca="1">NORMINV(RAND(),Parametros!$F$9,(Parametros!$G$9-Parametros!$E$9)/3.29)</f>
        <v>0.88092658023868475</v>
      </c>
      <c r="F750" s="201">
        <f ca="1">NORMINV(RAND(),Parametros!$F$10,(Parametros!$G$10-Parametros!$E$10)/3.29)</f>
        <v>1.1940018729305322</v>
      </c>
      <c r="G750" s="201">
        <f ca="1">NORMINV(RAND(),Parametros!$F$11,(Parametros!$G$11-Parametros!$E$11)/3.29)</f>
        <v>1.0239552585992435</v>
      </c>
      <c r="H750" s="201">
        <v>1</v>
      </c>
      <c r="I750" s="201">
        <f ca="1">Resumen!$E$78*C750</f>
        <v>380.21398603510556</v>
      </c>
      <c r="J750" s="201">
        <f ca="1">Resumen!$E$79*D750</f>
        <v>0</v>
      </c>
      <c r="K750" s="201">
        <f ca="1">Resumen!$E$80*E750</f>
        <v>0</v>
      </c>
      <c r="L750" s="201">
        <f ca="1">Resumen!$E$81*F750</f>
        <v>0</v>
      </c>
      <c r="M750" s="201">
        <f ca="1">Resumen!$E$82*G750</f>
        <v>0</v>
      </c>
      <c r="N750" s="201">
        <f>Resumen!$E$83*H750</f>
        <v>1237</v>
      </c>
      <c r="O750" s="201">
        <f t="shared" ca="1" si="11"/>
        <v>1617.2139860351056</v>
      </c>
    </row>
    <row r="751" spans="1:15" s="119" customFormat="1" ht="13.8" customHeight="1">
      <c r="A751" s="162"/>
      <c r="B751" s="200">
        <v>737</v>
      </c>
      <c r="C751" s="201">
        <f ca="1">NORMINV(RAND(),Parametros!$F$7,(Parametros!$G$7-Parametros!$E$7)/3.29)</f>
        <v>0.28677185672836059</v>
      </c>
      <c r="D751" s="201">
        <f ca="1">NORMINV(RAND(),Parametros!$F$8,(Parametros!$G$8-Parametros!$E$8)/3.29)</f>
        <v>1.3742808939653941</v>
      </c>
      <c r="E751" s="201">
        <f ca="1">NORMINV(RAND(),Parametros!$F$9,(Parametros!$G$9-Parametros!$E$9)/3.29)</f>
        <v>1.2264431860207088</v>
      </c>
      <c r="F751" s="201">
        <f ca="1">NORMINV(RAND(),Parametros!$F$10,(Parametros!$G$10-Parametros!$E$10)/3.29)</f>
        <v>0.96764924847910605</v>
      </c>
      <c r="G751" s="201">
        <f ca="1">NORMINV(RAND(),Parametros!$F$11,(Parametros!$G$11-Parametros!$E$11)/3.29)</f>
        <v>0.98706166293686903</v>
      </c>
      <c r="H751" s="201">
        <v>1</v>
      </c>
      <c r="I751" s="201">
        <f ca="1">Resumen!$E$78*C751</f>
        <v>75.420998319558834</v>
      </c>
      <c r="J751" s="201">
        <f ca="1">Resumen!$E$79*D751</f>
        <v>0</v>
      </c>
      <c r="K751" s="201">
        <f ca="1">Resumen!$E$80*E751</f>
        <v>0</v>
      </c>
      <c r="L751" s="201">
        <f ca="1">Resumen!$E$81*F751</f>
        <v>0</v>
      </c>
      <c r="M751" s="201">
        <f ca="1">Resumen!$E$82*G751</f>
        <v>0</v>
      </c>
      <c r="N751" s="201">
        <f>Resumen!$E$83*H751</f>
        <v>1237</v>
      </c>
      <c r="O751" s="201">
        <f t="shared" ca="1" si="11"/>
        <v>1312.4209983195587</v>
      </c>
    </row>
    <row r="752" spans="1:15" s="119" customFormat="1" ht="13.8" customHeight="1">
      <c r="A752" s="162"/>
      <c r="B752" s="200">
        <v>738</v>
      </c>
      <c r="C752" s="201">
        <f ca="1">NORMINV(RAND(),Parametros!$F$7,(Parametros!$G$7-Parametros!$E$7)/3.29)</f>
        <v>0.65386918100681068</v>
      </c>
      <c r="D752" s="201">
        <f ca="1">NORMINV(RAND(),Parametros!$F$8,(Parametros!$G$8-Parametros!$E$8)/3.29)</f>
        <v>1.1480463284279374</v>
      </c>
      <c r="E752" s="201">
        <f ca="1">NORMINV(RAND(),Parametros!$F$9,(Parametros!$G$9-Parametros!$E$9)/3.29)</f>
        <v>1.2965544673295593</v>
      </c>
      <c r="F752" s="201">
        <f ca="1">NORMINV(RAND(),Parametros!$F$10,(Parametros!$G$10-Parametros!$E$10)/3.29)</f>
        <v>1.0204454316802423</v>
      </c>
      <c r="G752" s="201">
        <f ca="1">NORMINV(RAND(),Parametros!$F$11,(Parametros!$G$11-Parametros!$E$11)/3.29)</f>
        <v>0.98043112730481907</v>
      </c>
      <c r="H752" s="201">
        <v>1</v>
      </c>
      <c r="I752" s="201">
        <f ca="1">Resumen!$E$78*C752</f>
        <v>171.9675946047912</v>
      </c>
      <c r="J752" s="201">
        <f ca="1">Resumen!$E$79*D752</f>
        <v>0</v>
      </c>
      <c r="K752" s="201">
        <f ca="1">Resumen!$E$80*E752</f>
        <v>0</v>
      </c>
      <c r="L752" s="201">
        <f ca="1">Resumen!$E$81*F752</f>
        <v>0</v>
      </c>
      <c r="M752" s="201">
        <f ca="1">Resumen!$E$82*G752</f>
        <v>0</v>
      </c>
      <c r="N752" s="201">
        <f>Resumen!$E$83*H752</f>
        <v>1237</v>
      </c>
      <c r="O752" s="201">
        <f t="shared" ca="1" si="11"/>
        <v>1408.9675946047912</v>
      </c>
    </row>
    <row r="753" spans="1:15" s="119" customFormat="1" ht="13.8" customHeight="1">
      <c r="A753" s="162"/>
      <c r="B753" s="200">
        <v>739</v>
      </c>
      <c r="C753" s="201">
        <f ca="1">NORMINV(RAND(),Parametros!$F$7,(Parametros!$G$7-Parametros!$E$7)/3.29)</f>
        <v>0.74667131431879441</v>
      </c>
      <c r="D753" s="201">
        <f ca="1">NORMINV(RAND(),Parametros!$F$8,(Parametros!$G$8-Parametros!$E$8)/3.29)</f>
        <v>1.4702719892304978</v>
      </c>
      <c r="E753" s="201">
        <f ca="1">NORMINV(RAND(),Parametros!$F$9,(Parametros!$G$9-Parametros!$E$9)/3.29)</f>
        <v>1.1477869688140636</v>
      </c>
      <c r="F753" s="201">
        <f ca="1">NORMINV(RAND(),Parametros!$F$10,(Parametros!$G$10-Parametros!$E$10)/3.29)</f>
        <v>0.84540128807007153</v>
      </c>
      <c r="G753" s="201">
        <f ca="1">NORMINV(RAND(),Parametros!$F$11,(Parametros!$G$11-Parametros!$E$11)/3.29)</f>
        <v>1.0170116769912052</v>
      </c>
      <c r="H753" s="201">
        <v>1</v>
      </c>
      <c r="I753" s="201">
        <f ca="1">Resumen!$E$78*C753</f>
        <v>196.37455566584293</v>
      </c>
      <c r="J753" s="201">
        <f ca="1">Resumen!$E$79*D753</f>
        <v>0</v>
      </c>
      <c r="K753" s="201">
        <f ca="1">Resumen!$E$80*E753</f>
        <v>0</v>
      </c>
      <c r="L753" s="201">
        <f ca="1">Resumen!$E$81*F753</f>
        <v>0</v>
      </c>
      <c r="M753" s="201">
        <f ca="1">Resumen!$E$82*G753</f>
        <v>0</v>
      </c>
      <c r="N753" s="201">
        <f>Resumen!$E$83*H753</f>
        <v>1237</v>
      </c>
      <c r="O753" s="201">
        <f t="shared" ca="1" si="11"/>
        <v>1433.374555665843</v>
      </c>
    </row>
    <row r="754" spans="1:15" s="119" customFormat="1" ht="13.8" customHeight="1">
      <c r="A754" s="162"/>
      <c r="B754" s="200">
        <v>740</v>
      </c>
      <c r="C754" s="201">
        <f ca="1">NORMINV(RAND(),Parametros!$F$7,(Parametros!$G$7-Parametros!$E$7)/3.29)</f>
        <v>0.36978231224017089</v>
      </c>
      <c r="D754" s="201">
        <f ca="1">NORMINV(RAND(),Parametros!$F$8,(Parametros!$G$8-Parametros!$E$8)/3.29)</f>
        <v>0.76277761460804094</v>
      </c>
      <c r="E754" s="201">
        <f ca="1">NORMINV(RAND(),Parametros!$F$9,(Parametros!$G$9-Parametros!$E$9)/3.29)</f>
        <v>0.94825967249672038</v>
      </c>
      <c r="F754" s="201">
        <f ca="1">NORMINV(RAND(),Parametros!$F$10,(Parametros!$G$10-Parametros!$E$10)/3.29)</f>
        <v>1.123437788697456</v>
      </c>
      <c r="G754" s="201">
        <f ca="1">NORMINV(RAND(),Parametros!$F$11,(Parametros!$G$11-Parametros!$E$11)/3.29)</f>
        <v>1.0049419274846167</v>
      </c>
      <c r="H754" s="201">
        <v>1</v>
      </c>
      <c r="I754" s="201">
        <f ca="1">Resumen!$E$78*C754</f>
        <v>97.252748119164949</v>
      </c>
      <c r="J754" s="201">
        <f ca="1">Resumen!$E$79*D754</f>
        <v>0</v>
      </c>
      <c r="K754" s="201">
        <f ca="1">Resumen!$E$80*E754</f>
        <v>0</v>
      </c>
      <c r="L754" s="201">
        <f ca="1">Resumen!$E$81*F754</f>
        <v>0</v>
      </c>
      <c r="M754" s="201">
        <f ca="1">Resumen!$E$82*G754</f>
        <v>0</v>
      </c>
      <c r="N754" s="201">
        <f>Resumen!$E$83*H754</f>
        <v>1237</v>
      </c>
      <c r="O754" s="201">
        <f t="shared" ca="1" si="11"/>
        <v>1334.2527481191651</v>
      </c>
    </row>
    <row r="755" spans="1:15" s="119" customFormat="1" ht="13.8" customHeight="1">
      <c r="A755" s="162"/>
      <c r="B755" s="200">
        <v>741</v>
      </c>
      <c r="C755" s="201">
        <f ca="1">NORMINV(RAND(),Parametros!$F$7,(Parametros!$G$7-Parametros!$E$7)/3.29)</f>
        <v>2.6309772073418505</v>
      </c>
      <c r="D755" s="201">
        <f ca="1">NORMINV(RAND(),Parametros!$F$8,(Parametros!$G$8-Parametros!$E$8)/3.29)</f>
        <v>0.46428449575816977</v>
      </c>
      <c r="E755" s="201">
        <f ca="1">NORMINV(RAND(),Parametros!$F$9,(Parametros!$G$9-Parametros!$E$9)/3.29)</f>
        <v>1.1222100110052939</v>
      </c>
      <c r="F755" s="201">
        <f ca="1">NORMINV(RAND(),Parametros!$F$10,(Parametros!$G$10-Parametros!$E$10)/3.29)</f>
        <v>0.91619938747461294</v>
      </c>
      <c r="G755" s="201">
        <f ca="1">NORMINV(RAND(),Parametros!$F$11,(Parametros!$G$11-Parametros!$E$11)/3.29)</f>
        <v>0.97670163261903564</v>
      </c>
      <c r="H755" s="201">
        <v>1</v>
      </c>
      <c r="I755" s="201">
        <f ca="1">Resumen!$E$78*C755</f>
        <v>691.94700553090672</v>
      </c>
      <c r="J755" s="201">
        <f ca="1">Resumen!$E$79*D755</f>
        <v>0</v>
      </c>
      <c r="K755" s="201">
        <f ca="1">Resumen!$E$80*E755</f>
        <v>0</v>
      </c>
      <c r="L755" s="201">
        <f ca="1">Resumen!$E$81*F755</f>
        <v>0</v>
      </c>
      <c r="M755" s="201">
        <f ca="1">Resumen!$E$82*G755</f>
        <v>0</v>
      </c>
      <c r="N755" s="201">
        <f>Resumen!$E$83*H755</f>
        <v>1237</v>
      </c>
      <c r="O755" s="201">
        <f t="shared" ca="1" si="11"/>
        <v>1928.9470055309066</v>
      </c>
    </row>
    <row r="756" spans="1:15" s="119" customFormat="1" ht="13.8" customHeight="1">
      <c r="A756" s="162"/>
      <c r="B756" s="200">
        <v>742</v>
      </c>
      <c r="C756" s="201">
        <f ca="1">NORMINV(RAND(),Parametros!$F$7,(Parametros!$G$7-Parametros!$E$7)/3.29)</f>
        <v>4.3043030842560954</v>
      </c>
      <c r="D756" s="201">
        <f ca="1">NORMINV(RAND(),Parametros!$F$8,(Parametros!$G$8-Parametros!$E$8)/3.29)</f>
        <v>0.41179748852044618</v>
      </c>
      <c r="E756" s="201">
        <f ca="1">NORMINV(RAND(),Parametros!$F$9,(Parametros!$G$9-Parametros!$E$9)/3.29)</f>
        <v>1.7129036782180225</v>
      </c>
      <c r="F756" s="201">
        <f ca="1">NORMINV(RAND(),Parametros!$F$10,(Parametros!$G$10-Parametros!$E$10)/3.29)</f>
        <v>1.0792522198198777</v>
      </c>
      <c r="G756" s="201">
        <f ca="1">NORMINV(RAND(),Parametros!$F$11,(Parametros!$G$11-Parametros!$E$11)/3.29)</f>
        <v>0.98265850798317567</v>
      </c>
      <c r="H756" s="201">
        <v>1</v>
      </c>
      <c r="I756" s="201">
        <f ca="1">Resumen!$E$78*C756</f>
        <v>1132.0317111593531</v>
      </c>
      <c r="J756" s="201">
        <f ca="1">Resumen!$E$79*D756</f>
        <v>0</v>
      </c>
      <c r="K756" s="201">
        <f ca="1">Resumen!$E$80*E756</f>
        <v>0</v>
      </c>
      <c r="L756" s="201">
        <f ca="1">Resumen!$E$81*F756</f>
        <v>0</v>
      </c>
      <c r="M756" s="201">
        <f ca="1">Resumen!$E$82*G756</f>
        <v>0</v>
      </c>
      <c r="N756" s="201">
        <f>Resumen!$E$83*H756</f>
        <v>1237</v>
      </c>
      <c r="O756" s="201">
        <f t="shared" ca="1" si="11"/>
        <v>2369.0317111593531</v>
      </c>
    </row>
    <row r="757" spans="1:15" s="119" customFormat="1" ht="13.8" customHeight="1">
      <c r="A757" s="162"/>
      <c r="B757" s="200">
        <v>743</v>
      </c>
      <c r="C757" s="201">
        <f ca="1">NORMINV(RAND(),Parametros!$F$7,(Parametros!$G$7-Parametros!$E$7)/3.29)</f>
        <v>2.4872541462283246</v>
      </c>
      <c r="D757" s="201">
        <f ca="1">NORMINV(RAND(),Parametros!$F$8,(Parametros!$G$8-Parametros!$E$8)/3.29)</f>
        <v>1.829531462185046</v>
      </c>
      <c r="E757" s="201">
        <f ca="1">NORMINV(RAND(),Parametros!$F$9,(Parametros!$G$9-Parametros!$E$9)/3.29)</f>
        <v>1.5018280701488793</v>
      </c>
      <c r="F757" s="201">
        <f ca="1">NORMINV(RAND(),Parametros!$F$10,(Parametros!$G$10-Parametros!$E$10)/3.29)</f>
        <v>1.0469162562022045</v>
      </c>
      <c r="G757" s="201">
        <f ca="1">NORMINV(RAND(),Parametros!$F$11,(Parametros!$G$11-Parametros!$E$11)/3.29)</f>
        <v>1.0132813295913652</v>
      </c>
      <c r="H757" s="201">
        <v>1</v>
      </c>
      <c r="I757" s="201">
        <f ca="1">Resumen!$E$78*C757</f>
        <v>654.14784045804936</v>
      </c>
      <c r="J757" s="201">
        <f ca="1">Resumen!$E$79*D757</f>
        <v>0</v>
      </c>
      <c r="K757" s="201">
        <f ca="1">Resumen!$E$80*E757</f>
        <v>0</v>
      </c>
      <c r="L757" s="201">
        <f ca="1">Resumen!$E$81*F757</f>
        <v>0</v>
      </c>
      <c r="M757" s="201">
        <f ca="1">Resumen!$E$82*G757</f>
        <v>0</v>
      </c>
      <c r="N757" s="201">
        <f>Resumen!$E$83*H757</f>
        <v>1237</v>
      </c>
      <c r="O757" s="201">
        <f t="shared" ca="1" si="11"/>
        <v>1891.1478404580494</v>
      </c>
    </row>
    <row r="758" spans="1:15" s="119" customFormat="1" ht="13.8" customHeight="1">
      <c r="A758" s="162"/>
      <c r="B758" s="200">
        <v>744</v>
      </c>
      <c r="C758" s="201">
        <f ca="1">NORMINV(RAND(),Parametros!$F$7,(Parametros!$G$7-Parametros!$E$7)/3.29)</f>
        <v>0.37790013175677584</v>
      </c>
      <c r="D758" s="201">
        <f ca="1">NORMINV(RAND(),Parametros!$F$8,(Parametros!$G$8-Parametros!$E$8)/3.29)</f>
        <v>2.0722362525184295</v>
      </c>
      <c r="E758" s="201">
        <f ca="1">NORMINV(RAND(),Parametros!$F$9,(Parametros!$G$9-Parametros!$E$9)/3.29)</f>
        <v>0.61787317987301194</v>
      </c>
      <c r="F758" s="201">
        <f ca="1">NORMINV(RAND(),Parametros!$F$10,(Parametros!$G$10-Parametros!$E$10)/3.29)</f>
        <v>0.92835839620960015</v>
      </c>
      <c r="G758" s="201">
        <f ca="1">NORMINV(RAND(),Parametros!$F$11,(Parametros!$G$11-Parametros!$E$11)/3.29)</f>
        <v>1.0595596911256726</v>
      </c>
      <c r="H758" s="201">
        <v>1</v>
      </c>
      <c r="I758" s="201">
        <f ca="1">Resumen!$E$78*C758</f>
        <v>99.387734652032051</v>
      </c>
      <c r="J758" s="201">
        <f ca="1">Resumen!$E$79*D758</f>
        <v>0</v>
      </c>
      <c r="K758" s="201">
        <f ca="1">Resumen!$E$80*E758</f>
        <v>0</v>
      </c>
      <c r="L758" s="201">
        <f ca="1">Resumen!$E$81*F758</f>
        <v>0</v>
      </c>
      <c r="M758" s="201">
        <f ca="1">Resumen!$E$82*G758</f>
        <v>0</v>
      </c>
      <c r="N758" s="201">
        <f>Resumen!$E$83*H758</f>
        <v>1237</v>
      </c>
      <c r="O758" s="201">
        <f t="shared" ca="1" si="11"/>
        <v>1336.3877346520321</v>
      </c>
    </row>
    <row r="759" spans="1:15" s="119" customFormat="1" ht="13.8" customHeight="1">
      <c r="A759" s="162"/>
      <c r="B759" s="200">
        <v>745</v>
      </c>
      <c r="C759" s="201">
        <f ca="1">NORMINV(RAND(),Parametros!$F$7,(Parametros!$G$7-Parametros!$E$7)/3.29)</f>
        <v>0.59579239527569072</v>
      </c>
      <c r="D759" s="201">
        <f ca="1">NORMINV(RAND(),Parametros!$F$8,(Parametros!$G$8-Parametros!$E$8)/3.29)</f>
        <v>1.5631746587333539</v>
      </c>
      <c r="E759" s="201">
        <f ca="1">NORMINV(RAND(),Parametros!$F$9,(Parametros!$G$9-Parametros!$E$9)/3.29)</f>
        <v>1.0269708163123561</v>
      </c>
      <c r="F759" s="201">
        <f ca="1">NORMINV(RAND(),Parametros!$F$10,(Parametros!$G$10-Parametros!$E$10)/3.29)</f>
        <v>1.1886534114930005</v>
      </c>
      <c r="G759" s="201">
        <f ca="1">NORMINV(RAND(),Parametros!$F$11,(Parametros!$G$11-Parametros!$E$11)/3.29)</f>
        <v>1.0435994587869017</v>
      </c>
      <c r="H759" s="201">
        <v>1</v>
      </c>
      <c r="I759" s="201">
        <f ca="1">Resumen!$E$78*C759</f>
        <v>156.69339995750667</v>
      </c>
      <c r="J759" s="201">
        <f ca="1">Resumen!$E$79*D759</f>
        <v>0</v>
      </c>
      <c r="K759" s="201">
        <f ca="1">Resumen!$E$80*E759</f>
        <v>0</v>
      </c>
      <c r="L759" s="201">
        <f ca="1">Resumen!$E$81*F759</f>
        <v>0</v>
      </c>
      <c r="M759" s="201">
        <f ca="1">Resumen!$E$82*G759</f>
        <v>0</v>
      </c>
      <c r="N759" s="201">
        <f>Resumen!$E$83*H759</f>
        <v>1237</v>
      </c>
      <c r="O759" s="201">
        <f t="shared" ca="1" si="11"/>
        <v>1393.6933999575067</v>
      </c>
    </row>
    <row r="760" spans="1:15" s="119" customFormat="1" ht="13.8" customHeight="1">
      <c r="A760" s="162"/>
      <c r="B760" s="200">
        <v>746</v>
      </c>
      <c r="C760" s="201">
        <f ca="1">NORMINV(RAND(),Parametros!$F$7,(Parametros!$G$7-Parametros!$E$7)/3.29)</f>
        <v>0.42186279204548227</v>
      </c>
      <c r="D760" s="201">
        <f ca="1">NORMINV(RAND(),Parametros!$F$8,(Parametros!$G$8-Parametros!$E$8)/3.29)</f>
        <v>0.89689248122980314</v>
      </c>
      <c r="E760" s="201">
        <f ca="1">NORMINV(RAND(),Parametros!$F$9,(Parametros!$G$9-Parametros!$E$9)/3.29)</f>
        <v>1.123485833769845</v>
      </c>
      <c r="F760" s="201">
        <f ca="1">NORMINV(RAND(),Parametros!$F$10,(Parametros!$G$10-Parametros!$E$10)/3.29)</f>
        <v>0.99596599988903467</v>
      </c>
      <c r="G760" s="201">
        <f ca="1">NORMINV(RAND(),Parametros!$F$11,(Parametros!$G$11-Parametros!$E$11)/3.29)</f>
        <v>1.0343838399361998</v>
      </c>
      <c r="H760" s="201">
        <v>1</v>
      </c>
      <c r="I760" s="201">
        <f ca="1">Resumen!$E$78*C760</f>
        <v>110.94991430796183</v>
      </c>
      <c r="J760" s="201">
        <f ca="1">Resumen!$E$79*D760</f>
        <v>0</v>
      </c>
      <c r="K760" s="201">
        <f ca="1">Resumen!$E$80*E760</f>
        <v>0</v>
      </c>
      <c r="L760" s="201">
        <f ca="1">Resumen!$E$81*F760</f>
        <v>0</v>
      </c>
      <c r="M760" s="201">
        <f ca="1">Resumen!$E$82*G760</f>
        <v>0</v>
      </c>
      <c r="N760" s="201">
        <f>Resumen!$E$83*H760</f>
        <v>1237</v>
      </c>
      <c r="O760" s="201">
        <f t="shared" ca="1" si="11"/>
        <v>1347.9499143079618</v>
      </c>
    </row>
    <row r="761" spans="1:15" s="119" customFormat="1" ht="13.8" customHeight="1">
      <c r="A761" s="162"/>
      <c r="B761" s="200">
        <v>747</v>
      </c>
      <c r="C761" s="201">
        <f ca="1">NORMINV(RAND(),Parametros!$F$7,(Parametros!$G$7-Parametros!$E$7)/3.29)</f>
        <v>2.4816991492292506</v>
      </c>
      <c r="D761" s="201">
        <f ca="1">NORMINV(RAND(),Parametros!$F$8,(Parametros!$G$8-Parametros!$E$8)/3.29)</f>
        <v>1.3379882114360444</v>
      </c>
      <c r="E761" s="201">
        <f ca="1">NORMINV(RAND(),Parametros!$F$9,(Parametros!$G$9-Parametros!$E$9)/3.29)</f>
        <v>1.0154286731049673</v>
      </c>
      <c r="F761" s="201">
        <f ca="1">NORMINV(RAND(),Parametros!$F$10,(Parametros!$G$10-Parametros!$E$10)/3.29)</f>
        <v>1.0021916968586448</v>
      </c>
      <c r="G761" s="201">
        <f ca="1">NORMINV(RAND(),Parametros!$F$11,(Parametros!$G$11-Parametros!$E$11)/3.29)</f>
        <v>0.98863917229349929</v>
      </c>
      <c r="H761" s="201">
        <v>1</v>
      </c>
      <c r="I761" s="201">
        <f ca="1">Resumen!$E$78*C761</f>
        <v>652.68687624729296</v>
      </c>
      <c r="J761" s="201">
        <f ca="1">Resumen!$E$79*D761</f>
        <v>0</v>
      </c>
      <c r="K761" s="201">
        <f ca="1">Resumen!$E$80*E761</f>
        <v>0</v>
      </c>
      <c r="L761" s="201">
        <f ca="1">Resumen!$E$81*F761</f>
        <v>0</v>
      </c>
      <c r="M761" s="201">
        <f ca="1">Resumen!$E$82*G761</f>
        <v>0</v>
      </c>
      <c r="N761" s="201">
        <f>Resumen!$E$83*H761</f>
        <v>1237</v>
      </c>
      <c r="O761" s="201">
        <f t="shared" ca="1" si="11"/>
        <v>1889.686876247293</v>
      </c>
    </row>
    <row r="762" spans="1:15" s="119" customFormat="1" ht="13.8" customHeight="1">
      <c r="A762" s="162"/>
      <c r="B762" s="200">
        <v>748</v>
      </c>
      <c r="C762" s="201">
        <f ca="1">NORMINV(RAND(),Parametros!$F$7,(Parametros!$G$7-Parametros!$E$7)/3.29)</f>
        <v>1.2807161857764195</v>
      </c>
      <c r="D762" s="201">
        <f ca="1">NORMINV(RAND(),Parametros!$F$8,(Parametros!$G$8-Parametros!$E$8)/3.29)</f>
        <v>0.85956613146087768</v>
      </c>
      <c r="E762" s="201">
        <f ca="1">NORMINV(RAND(),Parametros!$F$9,(Parametros!$G$9-Parametros!$E$9)/3.29)</f>
        <v>1.2008490871697381</v>
      </c>
      <c r="F762" s="201">
        <f ca="1">NORMINV(RAND(),Parametros!$F$10,(Parametros!$G$10-Parametros!$E$10)/3.29)</f>
        <v>1.080065077770477</v>
      </c>
      <c r="G762" s="201">
        <f ca="1">NORMINV(RAND(),Parametros!$F$11,(Parametros!$G$11-Parametros!$E$11)/3.29)</f>
        <v>0.94103713199892536</v>
      </c>
      <c r="H762" s="201">
        <v>1</v>
      </c>
      <c r="I762" s="201">
        <f ca="1">Resumen!$E$78*C762</f>
        <v>336.82835685919832</v>
      </c>
      <c r="J762" s="201">
        <f ca="1">Resumen!$E$79*D762</f>
        <v>0</v>
      </c>
      <c r="K762" s="201">
        <f ca="1">Resumen!$E$80*E762</f>
        <v>0</v>
      </c>
      <c r="L762" s="201">
        <f ca="1">Resumen!$E$81*F762</f>
        <v>0</v>
      </c>
      <c r="M762" s="201">
        <f ca="1">Resumen!$E$82*G762</f>
        <v>0</v>
      </c>
      <c r="N762" s="201">
        <f>Resumen!$E$83*H762</f>
        <v>1237</v>
      </c>
      <c r="O762" s="201">
        <f t="shared" ca="1" si="11"/>
        <v>1573.8283568591983</v>
      </c>
    </row>
    <row r="763" spans="1:15" s="119" customFormat="1" ht="13.8" customHeight="1">
      <c r="A763" s="162"/>
      <c r="B763" s="200">
        <v>749</v>
      </c>
      <c r="C763" s="201">
        <f ca="1">NORMINV(RAND(),Parametros!$F$7,(Parametros!$G$7-Parametros!$E$7)/3.29)</f>
        <v>0.69329288203867678</v>
      </c>
      <c r="D763" s="201">
        <f ca="1">NORMINV(RAND(),Parametros!$F$8,(Parametros!$G$8-Parametros!$E$8)/3.29)</f>
        <v>0.19163887495655607</v>
      </c>
      <c r="E763" s="201">
        <f ca="1">NORMINV(RAND(),Parametros!$F$9,(Parametros!$G$9-Parametros!$E$9)/3.29)</f>
        <v>0.74839551558685402</v>
      </c>
      <c r="F763" s="201">
        <f ca="1">NORMINV(RAND(),Parametros!$F$10,(Parametros!$G$10-Parametros!$E$10)/3.29)</f>
        <v>1.0233908761235238</v>
      </c>
      <c r="G763" s="201">
        <f ca="1">NORMINV(RAND(),Parametros!$F$11,(Parametros!$G$11-Parametros!$E$11)/3.29)</f>
        <v>1.0028407809402922</v>
      </c>
      <c r="H763" s="201">
        <v>1</v>
      </c>
      <c r="I763" s="201">
        <f ca="1">Resumen!$E$78*C763</f>
        <v>182.33602797617201</v>
      </c>
      <c r="J763" s="201">
        <f ca="1">Resumen!$E$79*D763</f>
        <v>0</v>
      </c>
      <c r="K763" s="201">
        <f ca="1">Resumen!$E$80*E763</f>
        <v>0</v>
      </c>
      <c r="L763" s="201">
        <f ca="1">Resumen!$E$81*F763</f>
        <v>0</v>
      </c>
      <c r="M763" s="201">
        <f ca="1">Resumen!$E$82*G763</f>
        <v>0</v>
      </c>
      <c r="N763" s="201">
        <f>Resumen!$E$83*H763</f>
        <v>1237</v>
      </c>
      <c r="O763" s="201">
        <f t="shared" ca="1" si="11"/>
        <v>1419.3360279761721</v>
      </c>
    </row>
    <row r="764" spans="1:15" s="119" customFormat="1" ht="13.8" customHeight="1">
      <c r="A764" s="162"/>
      <c r="B764" s="200">
        <v>750</v>
      </c>
      <c r="C764" s="201">
        <f ca="1">NORMINV(RAND(),Parametros!$F$7,(Parametros!$G$7-Parametros!$E$7)/3.29)</f>
        <v>2.9391677145565005</v>
      </c>
      <c r="D764" s="201">
        <f ca="1">NORMINV(RAND(),Parametros!$F$8,(Parametros!$G$8-Parametros!$E$8)/3.29)</f>
        <v>1.5738402120040527</v>
      </c>
      <c r="E764" s="201">
        <f ca="1">NORMINV(RAND(),Parametros!$F$9,(Parametros!$G$9-Parametros!$E$9)/3.29)</f>
        <v>0.85671768191069841</v>
      </c>
      <c r="F764" s="201">
        <f ca="1">NORMINV(RAND(),Parametros!$F$10,(Parametros!$G$10-Parametros!$E$10)/3.29)</f>
        <v>0.98823899506900947</v>
      </c>
      <c r="G764" s="201">
        <f ca="1">NORMINV(RAND(),Parametros!$F$11,(Parametros!$G$11-Parametros!$E$11)/3.29)</f>
        <v>0.98989700222418775</v>
      </c>
      <c r="H764" s="201">
        <v>1</v>
      </c>
      <c r="I764" s="201">
        <f ca="1">Resumen!$E$78*C764</f>
        <v>773.0011089283596</v>
      </c>
      <c r="J764" s="201">
        <f ca="1">Resumen!$E$79*D764</f>
        <v>0</v>
      </c>
      <c r="K764" s="201">
        <f ca="1">Resumen!$E$80*E764</f>
        <v>0</v>
      </c>
      <c r="L764" s="201">
        <f ca="1">Resumen!$E$81*F764</f>
        <v>0</v>
      </c>
      <c r="M764" s="201">
        <f ca="1">Resumen!$E$82*G764</f>
        <v>0</v>
      </c>
      <c r="N764" s="201">
        <f>Resumen!$E$83*H764</f>
        <v>1237</v>
      </c>
      <c r="O764" s="201">
        <f t="shared" ca="1" si="11"/>
        <v>2010.0011089283596</v>
      </c>
    </row>
    <row r="765" spans="1:15" s="119" customFormat="1" ht="13.8" customHeight="1">
      <c r="A765" s="162"/>
      <c r="B765" s="200">
        <v>751</v>
      </c>
      <c r="C765" s="201">
        <f ca="1">NORMINV(RAND(),Parametros!$F$7,(Parametros!$G$7-Parametros!$E$7)/3.29)</f>
        <v>2.4514303123895127</v>
      </c>
      <c r="D765" s="201">
        <f ca="1">NORMINV(RAND(),Parametros!$F$8,(Parametros!$G$8-Parametros!$E$8)/3.29)</f>
        <v>1.622790673222275</v>
      </c>
      <c r="E765" s="201">
        <f ca="1">NORMINV(RAND(),Parametros!$F$9,(Parametros!$G$9-Parametros!$E$9)/3.29)</f>
        <v>1.0171489735266732</v>
      </c>
      <c r="F765" s="201">
        <f ca="1">NORMINV(RAND(),Parametros!$F$10,(Parametros!$G$10-Parametros!$E$10)/3.29)</f>
        <v>1.1039636971068219</v>
      </c>
      <c r="G765" s="201">
        <f ca="1">NORMINV(RAND(),Parametros!$F$11,(Parametros!$G$11-Parametros!$E$11)/3.29)</f>
        <v>1.0003766388001152</v>
      </c>
      <c r="H765" s="201">
        <v>1</v>
      </c>
      <c r="I765" s="201">
        <f ca="1">Resumen!$E$78*C765</f>
        <v>644.72617215844184</v>
      </c>
      <c r="J765" s="201">
        <f ca="1">Resumen!$E$79*D765</f>
        <v>0</v>
      </c>
      <c r="K765" s="201">
        <f ca="1">Resumen!$E$80*E765</f>
        <v>0</v>
      </c>
      <c r="L765" s="201">
        <f ca="1">Resumen!$E$81*F765</f>
        <v>0</v>
      </c>
      <c r="M765" s="201">
        <f ca="1">Resumen!$E$82*G765</f>
        <v>0</v>
      </c>
      <c r="N765" s="201">
        <f>Resumen!$E$83*H765</f>
        <v>1237</v>
      </c>
      <c r="O765" s="201">
        <f t="shared" ca="1" si="11"/>
        <v>1881.7261721584418</v>
      </c>
    </row>
    <row r="766" spans="1:15" s="119" customFormat="1" ht="13.8" customHeight="1">
      <c r="A766" s="162"/>
      <c r="B766" s="200">
        <v>752</v>
      </c>
      <c r="C766" s="201">
        <f ca="1">NORMINV(RAND(),Parametros!$F$7,(Parametros!$G$7-Parametros!$E$7)/3.29)</f>
        <v>2.8215438846500769</v>
      </c>
      <c r="D766" s="201">
        <f ca="1">NORMINV(RAND(),Parametros!$F$8,(Parametros!$G$8-Parametros!$E$8)/3.29)</f>
        <v>0.63415348616988099</v>
      </c>
      <c r="E766" s="201">
        <f ca="1">NORMINV(RAND(),Parametros!$F$9,(Parametros!$G$9-Parametros!$E$9)/3.29)</f>
        <v>1.1556320159380418</v>
      </c>
      <c r="F766" s="201">
        <f ca="1">NORMINV(RAND(),Parametros!$F$10,(Parametros!$G$10-Parametros!$E$10)/3.29)</f>
        <v>0.92063224744959482</v>
      </c>
      <c r="G766" s="201">
        <f ca="1">NORMINV(RAND(),Parametros!$F$11,(Parametros!$G$11-Parametros!$E$11)/3.29)</f>
        <v>0.95476147141745504</v>
      </c>
      <c r="H766" s="201">
        <v>1</v>
      </c>
      <c r="I766" s="201">
        <f ca="1">Resumen!$E$78*C766</f>
        <v>742.06604166297018</v>
      </c>
      <c r="J766" s="201">
        <f ca="1">Resumen!$E$79*D766</f>
        <v>0</v>
      </c>
      <c r="K766" s="201">
        <f ca="1">Resumen!$E$80*E766</f>
        <v>0</v>
      </c>
      <c r="L766" s="201">
        <f ca="1">Resumen!$E$81*F766</f>
        <v>0</v>
      </c>
      <c r="M766" s="201">
        <f ca="1">Resumen!$E$82*G766</f>
        <v>0</v>
      </c>
      <c r="N766" s="201">
        <f>Resumen!$E$83*H766</f>
        <v>1237</v>
      </c>
      <c r="O766" s="201">
        <f t="shared" ca="1" si="11"/>
        <v>1979.0660416629703</v>
      </c>
    </row>
    <row r="767" spans="1:15" s="119" customFormat="1" ht="13.8" customHeight="1">
      <c r="A767" s="162"/>
      <c r="B767" s="200">
        <v>753</v>
      </c>
      <c r="C767" s="201">
        <f ca="1">NORMINV(RAND(),Parametros!$F$7,(Parametros!$G$7-Parametros!$E$7)/3.29)</f>
        <v>4.5523756145710568</v>
      </c>
      <c r="D767" s="201">
        <f ca="1">NORMINV(RAND(),Parametros!$F$8,(Parametros!$G$8-Parametros!$E$8)/3.29)</f>
        <v>1.6589140167993173</v>
      </c>
      <c r="E767" s="201">
        <f ca="1">NORMINV(RAND(),Parametros!$F$9,(Parametros!$G$9-Parametros!$E$9)/3.29)</f>
        <v>0.79990491988525636</v>
      </c>
      <c r="F767" s="201">
        <f ca="1">NORMINV(RAND(),Parametros!$F$10,(Parametros!$G$10-Parametros!$E$10)/3.29)</f>
        <v>0.92738207918672066</v>
      </c>
      <c r="G767" s="201">
        <f ca="1">NORMINV(RAND(),Parametros!$F$11,(Parametros!$G$11-Parametros!$E$11)/3.29)</f>
        <v>0.98610254292226718</v>
      </c>
      <c r="H767" s="201">
        <v>1</v>
      </c>
      <c r="I767" s="201">
        <f ca="1">Resumen!$E$78*C767</f>
        <v>1197.2747866321879</v>
      </c>
      <c r="J767" s="201">
        <f ca="1">Resumen!$E$79*D767</f>
        <v>0</v>
      </c>
      <c r="K767" s="201">
        <f ca="1">Resumen!$E$80*E767</f>
        <v>0</v>
      </c>
      <c r="L767" s="201">
        <f ca="1">Resumen!$E$81*F767</f>
        <v>0</v>
      </c>
      <c r="M767" s="201">
        <f ca="1">Resumen!$E$82*G767</f>
        <v>0</v>
      </c>
      <c r="N767" s="201">
        <f>Resumen!$E$83*H767</f>
        <v>1237</v>
      </c>
      <c r="O767" s="201">
        <f t="shared" ca="1" si="11"/>
        <v>2434.2747866321879</v>
      </c>
    </row>
    <row r="768" spans="1:15" s="119" customFormat="1" ht="13.8" customHeight="1">
      <c r="A768" s="162"/>
      <c r="B768" s="200">
        <v>754</v>
      </c>
      <c r="C768" s="201">
        <f ca="1">NORMINV(RAND(),Parametros!$F$7,(Parametros!$G$7-Parametros!$E$7)/3.29)</f>
        <v>1.1599771800014631</v>
      </c>
      <c r="D768" s="201">
        <f ca="1">NORMINV(RAND(),Parametros!$F$8,(Parametros!$G$8-Parametros!$E$8)/3.29)</f>
        <v>1.6106714483302118</v>
      </c>
      <c r="E768" s="201">
        <f ca="1">NORMINV(RAND(),Parametros!$F$9,(Parametros!$G$9-Parametros!$E$9)/3.29)</f>
        <v>0.92405742904535249</v>
      </c>
      <c r="F768" s="201">
        <f ca="1">NORMINV(RAND(),Parametros!$F$10,(Parametros!$G$10-Parametros!$E$10)/3.29)</f>
        <v>0.93153207273543448</v>
      </c>
      <c r="G768" s="201">
        <f ca="1">NORMINV(RAND(),Parametros!$F$11,(Parametros!$G$11-Parametros!$E$11)/3.29)</f>
        <v>1.0162041568572731</v>
      </c>
      <c r="H768" s="201">
        <v>1</v>
      </c>
      <c r="I768" s="201">
        <f ca="1">Resumen!$E$78*C768</f>
        <v>305.07399834038478</v>
      </c>
      <c r="J768" s="201">
        <f ca="1">Resumen!$E$79*D768</f>
        <v>0</v>
      </c>
      <c r="K768" s="201">
        <f ca="1">Resumen!$E$80*E768</f>
        <v>0</v>
      </c>
      <c r="L768" s="201">
        <f ca="1">Resumen!$E$81*F768</f>
        <v>0</v>
      </c>
      <c r="M768" s="201">
        <f ca="1">Resumen!$E$82*G768</f>
        <v>0</v>
      </c>
      <c r="N768" s="201">
        <f>Resumen!$E$83*H768</f>
        <v>1237</v>
      </c>
      <c r="O768" s="201">
        <f t="shared" ca="1" si="11"/>
        <v>1542.0739983403848</v>
      </c>
    </row>
    <row r="769" spans="1:15" s="119" customFormat="1" ht="13.8" customHeight="1">
      <c r="A769" s="162"/>
      <c r="B769" s="200">
        <v>755</v>
      </c>
      <c r="C769" s="201">
        <f ca="1">NORMINV(RAND(),Parametros!$F$7,(Parametros!$G$7-Parametros!$E$7)/3.29)</f>
        <v>1.9226443407033198</v>
      </c>
      <c r="D769" s="201">
        <f ca="1">NORMINV(RAND(),Parametros!$F$8,(Parametros!$G$8-Parametros!$E$8)/3.29)</f>
        <v>1.187342770413093</v>
      </c>
      <c r="E769" s="201">
        <f ca="1">NORMINV(RAND(),Parametros!$F$9,(Parametros!$G$9-Parametros!$E$9)/3.29)</f>
        <v>0.77209739174772041</v>
      </c>
      <c r="F769" s="201">
        <f ca="1">NORMINV(RAND(),Parametros!$F$10,(Parametros!$G$10-Parametros!$E$10)/3.29)</f>
        <v>1.2059712925149213</v>
      </c>
      <c r="G769" s="201">
        <f ca="1">NORMINV(RAND(),Parametros!$F$11,(Parametros!$G$11-Parametros!$E$11)/3.29)</f>
        <v>1.0229591996243264</v>
      </c>
      <c r="H769" s="201">
        <v>1</v>
      </c>
      <c r="I769" s="201">
        <f ca="1">Resumen!$E$78*C769</f>
        <v>505.65546160497308</v>
      </c>
      <c r="J769" s="201">
        <f ca="1">Resumen!$E$79*D769</f>
        <v>0</v>
      </c>
      <c r="K769" s="201">
        <f ca="1">Resumen!$E$80*E769</f>
        <v>0</v>
      </c>
      <c r="L769" s="201">
        <f ca="1">Resumen!$E$81*F769</f>
        <v>0</v>
      </c>
      <c r="M769" s="201">
        <f ca="1">Resumen!$E$82*G769</f>
        <v>0</v>
      </c>
      <c r="N769" s="201">
        <f>Resumen!$E$83*H769</f>
        <v>1237</v>
      </c>
      <c r="O769" s="201">
        <f t="shared" ca="1" si="11"/>
        <v>1742.655461604973</v>
      </c>
    </row>
    <row r="770" spans="1:15" s="119" customFormat="1" ht="13.8" customHeight="1">
      <c r="A770" s="162"/>
      <c r="B770" s="200">
        <v>756</v>
      </c>
      <c r="C770" s="201">
        <f ca="1">NORMINV(RAND(),Parametros!$F$7,(Parametros!$G$7-Parametros!$E$7)/3.29)</f>
        <v>1.1965718854581182</v>
      </c>
      <c r="D770" s="201">
        <f ca="1">NORMINV(RAND(),Parametros!$F$8,(Parametros!$G$8-Parametros!$E$8)/3.29)</f>
        <v>2.0418514642430887</v>
      </c>
      <c r="E770" s="201">
        <f ca="1">NORMINV(RAND(),Parametros!$F$9,(Parametros!$G$9-Parametros!$E$9)/3.29)</f>
        <v>0.9938062424485159</v>
      </c>
      <c r="F770" s="201">
        <f ca="1">NORMINV(RAND(),Parametros!$F$10,(Parametros!$G$10-Parametros!$E$10)/3.29)</f>
        <v>0.93336582699707205</v>
      </c>
      <c r="G770" s="201">
        <f ca="1">NORMINV(RAND(),Parametros!$F$11,(Parametros!$G$11-Parametros!$E$11)/3.29)</f>
        <v>1.012670150277635</v>
      </c>
      <c r="H770" s="201">
        <v>1</v>
      </c>
      <c r="I770" s="201">
        <f ca="1">Resumen!$E$78*C770</f>
        <v>314.69840587548509</v>
      </c>
      <c r="J770" s="201">
        <f ca="1">Resumen!$E$79*D770</f>
        <v>0</v>
      </c>
      <c r="K770" s="201">
        <f ca="1">Resumen!$E$80*E770</f>
        <v>0</v>
      </c>
      <c r="L770" s="201">
        <f ca="1">Resumen!$E$81*F770</f>
        <v>0</v>
      </c>
      <c r="M770" s="201">
        <f ca="1">Resumen!$E$82*G770</f>
        <v>0</v>
      </c>
      <c r="N770" s="201">
        <f>Resumen!$E$83*H770</f>
        <v>1237</v>
      </c>
      <c r="O770" s="201">
        <f t="shared" ca="1" si="11"/>
        <v>1551.6984058754852</v>
      </c>
    </row>
    <row r="771" spans="1:15" s="119" customFormat="1" ht="13.8" customHeight="1">
      <c r="A771" s="162"/>
      <c r="B771" s="200">
        <v>757</v>
      </c>
      <c r="C771" s="201">
        <f ca="1">NORMINV(RAND(),Parametros!$F$7,(Parametros!$G$7-Parametros!$E$7)/3.29)</f>
        <v>0.59041569182256026</v>
      </c>
      <c r="D771" s="201">
        <f ca="1">NORMINV(RAND(),Parametros!$F$8,(Parametros!$G$8-Parametros!$E$8)/3.29)</f>
        <v>1.7273072422079054</v>
      </c>
      <c r="E771" s="201">
        <f ca="1">NORMINV(RAND(),Parametros!$F$9,(Parametros!$G$9-Parametros!$E$9)/3.29)</f>
        <v>0.6244363775591717</v>
      </c>
      <c r="F771" s="201">
        <f ca="1">NORMINV(RAND(),Parametros!$F$10,(Parametros!$G$10-Parametros!$E$10)/3.29)</f>
        <v>0.8789516906238346</v>
      </c>
      <c r="G771" s="201">
        <f ca="1">NORMINV(RAND(),Parametros!$F$11,(Parametros!$G$11-Parametros!$E$11)/3.29)</f>
        <v>1.0538742071799903</v>
      </c>
      <c r="H771" s="201">
        <v>1</v>
      </c>
      <c r="I771" s="201">
        <f ca="1">Resumen!$E$78*C771</f>
        <v>155.27932694933335</v>
      </c>
      <c r="J771" s="201">
        <f ca="1">Resumen!$E$79*D771</f>
        <v>0</v>
      </c>
      <c r="K771" s="201">
        <f ca="1">Resumen!$E$80*E771</f>
        <v>0</v>
      </c>
      <c r="L771" s="201">
        <f ca="1">Resumen!$E$81*F771</f>
        <v>0</v>
      </c>
      <c r="M771" s="201">
        <f ca="1">Resumen!$E$82*G771</f>
        <v>0</v>
      </c>
      <c r="N771" s="201">
        <f>Resumen!$E$83*H771</f>
        <v>1237</v>
      </c>
      <c r="O771" s="201">
        <f t="shared" ca="1" si="11"/>
        <v>1392.2793269493334</v>
      </c>
    </row>
    <row r="772" spans="1:15" s="119" customFormat="1" ht="13.8" customHeight="1">
      <c r="A772" s="162"/>
      <c r="B772" s="200">
        <v>758</v>
      </c>
      <c r="C772" s="201">
        <f ca="1">NORMINV(RAND(),Parametros!$F$7,(Parametros!$G$7-Parametros!$E$7)/3.29)</f>
        <v>0.68872461725958734</v>
      </c>
      <c r="D772" s="201">
        <f ca="1">NORMINV(RAND(),Parametros!$F$8,(Parametros!$G$8-Parametros!$E$8)/3.29)</f>
        <v>0.85896476997813886</v>
      </c>
      <c r="E772" s="201">
        <f ca="1">NORMINV(RAND(),Parametros!$F$9,(Parametros!$G$9-Parametros!$E$9)/3.29)</f>
        <v>1.1871377476745761</v>
      </c>
      <c r="F772" s="201">
        <f ca="1">NORMINV(RAND(),Parametros!$F$10,(Parametros!$G$10-Parametros!$E$10)/3.29)</f>
        <v>1.046452136877781</v>
      </c>
      <c r="G772" s="201">
        <f ca="1">NORMINV(RAND(),Parametros!$F$11,(Parametros!$G$11-Parametros!$E$11)/3.29)</f>
        <v>0.94541081522746129</v>
      </c>
      <c r="H772" s="201">
        <v>1</v>
      </c>
      <c r="I772" s="201">
        <f ca="1">Resumen!$E$78*C772</f>
        <v>181.13457433927147</v>
      </c>
      <c r="J772" s="201">
        <f ca="1">Resumen!$E$79*D772</f>
        <v>0</v>
      </c>
      <c r="K772" s="201">
        <f ca="1">Resumen!$E$80*E772</f>
        <v>0</v>
      </c>
      <c r="L772" s="201">
        <f ca="1">Resumen!$E$81*F772</f>
        <v>0</v>
      </c>
      <c r="M772" s="201">
        <f ca="1">Resumen!$E$82*G772</f>
        <v>0</v>
      </c>
      <c r="N772" s="201">
        <f>Resumen!$E$83*H772</f>
        <v>1237</v>
      </c>
      <c r="O772" s="201">
        <f t="shared" ca="1" si="11"/>
        <v>1418.1345743392715</v>
      </c>
    </row>
    <row r="773" spans="1:15" s="119" customFormat="1" ht="13.8" customHeight="1">
      <c r="A773" s="162"/>
      <c r="B773" s="200">
        <v>759</v>
      </c>
      <c r="C773" s="201">
        <f ca="1">NORMINV(RAND(),Parametros!$F$7,(Parametros!$G$7-Parametros!$E$7)/3.29)</f>
        <v>2.5858410535963365</v>
      </c>
      <c r="D773" s="201">
        <f ca="1">NORMINV(RAND(),Parametros!$F$8,(Parametros!$G$8-Parametros!$E$8)/3.29)</f>
        <v>1.5171077726048254</v>
      </c>
      <c r="E773" s="201">
        <f ca="1">NORMINV(RAND(),Parametros!$F$9,(Parametros!$G$9-Parametros!$E$9)/3.29)</f>
        <v>1.517117095206274</v>
      </c>
      <c r="F773" s="201">
        <f ca="1">NORMINV(RAND(),Parametros!$F$10,(Parametros!$G$10-Parametros!$E$10)/3.29)</f>
        <v>1.0096895202119625</v>
      </c>
      <c r="G773" s="201">
        <f ca="1">NORMINV(RAND(),Parametros!$F$11,(Parametros!$G$11-Parametros!$E$11)/3.29)</f>
        <v>0.95372439671021225</v>
      </c>
      <c r="H773" s="201">
        <v>1</v>
      </c>
      <c r="I773" s="201">
        <f ca="1">Resumen!$E$78*C773</f>
        <v>680.07619709583651</v>
      </c>
      <c r="J773" s="201">
        <f ca="1">Resumen!$E$79*D773</f>
        <v>0</v>
      </c>
      <c r="K773" s="201">
        <f ca="1">Resumen!$E$80*E773</f>
        <v>0</v>
      </c>
      <c r="L773" s="201">
        <f ca="1">Resumen!$E$81*F773</f>
        <v>0</v>
      </c>
      <c r="M773" s="201">
        <f ca="1">Resumen!$E$82*G773</f>
        <v>0</v>
      </c>
      <c r="N773" s="201">
        <f>Resumen!$E$83*H773</f>
        <v>1237</v>
      </c>
      <c r="O773" s="201">
        <f t="shared" ca="1" si="11"/>
        <v>1917.0761970958365</v>
      </c>
    </row>
    <row r="774" spans="1:15" s="119" customFormat="1" ht="13.8" customHeight="1">
      <c r="A774" s="162"/>
      <c r="B774" s="200">
        <v>760</v>
      </c>
      <c r="C774" s="201">
        <f ca="1">NORMINV(RAND(),Parametros!$F$7,(Parametros!$G$7-Parametros!$E$7)/3.29)</f>
        <v>2.5682074544141074</v>
      </c>
      <c r="D774" s="201">
        <f ca="1">NORMINV(RAND(),Parametros!$F$8,(Parametros!$G$8-Parametros!$E$8)/3.29)</f>
        <v>1.3615038785542086</v>
      </c>
      <c r="E774" s="201">
        <f ca="1">NORMINV(RAND(),Parametros!$F$9,(Parametros!$G$9-Parametros!$E$9)/3.29)</f>
        <v>0.70344117920151139</v>
      </c>
      <c r="F774" s="201">
        <f ca="1">NORMINV(RAND(),Parametros!$F$10,(Parametros!$G$10-Parametros!$E$10)/3.29)</f>
        <v>0.92514167024883942</v>
      </c>
      <c r="G774" s="201">
        <f ca="1">NORMINV(RAND(),Parametros!$F$11,(Parametros!$G$11-Parametros!$E$11)/3.29)</f>
        <v>1.0553188503315414</v>
      </c>
      <c r="H774" s="201">
        <v>1</v>
      </c>
      <c r="I774" s="201">
        <f ca="1">Resumen!$E$78*C774</f>
        <v>675.43856051091029</v>
      </c>
      <c r="J774" s="201">
        <f ca="1">Resumen!$E$79*D774</f>
        <v>0</v>
      </c>
      <c r="K774" s="201">
        <f ca="1">Resumen!$E$80*E774</f>
        <v>0</v>
      </c>
      <c r="L774" s="201">
        <f ca="1">Resumen!$E$81*F774</f>
        <v>0</v>
      </c>
      <c r="M774" s="201">
        <f ca="1">Resumen!$E$82*G774</f>
        <v>0</v>
      </c>
      <c r="N774" s="201">
        <f>Resumen!$E$83*H774</f>
        <v>1237</v>
      </c>
      <c r="O774" s="201">
        <f t="shared" ca="1" si="11"/>
        <v>1912.4385605109103</v>
      </c>
    </row>
    <row r="775" spans="1:15" s="119" customFormat="1" ht="13.8" customHeight="1">
      <c r="A775" s="162"/>
      <c r="B775" s="200">
        <v>761</v>
      </c>
      <c r="C775" s="201">
        <f ca="1">NORMINV(RAND(),Parametros!$F$7,(Parametros!$G$7-Parametros!$E$7)/3.29)</f>
        <v>3.2466099885762421</v>
      </c>
      <c r="D775" s="201">
        <f ca="1">NORMINV(RAND(),Parametros!$F$8,(Parametros!$G$8-Parametros!$E$8)/3.29)</f>
        <v>0.87819343655920812</v>
      </c>
      <c r="E775" s="201">
        <f ca="1">NORMINV(RAND(),Parametros!$F$9,(Parametros!$G$9-Parametros!$E$9)/3.29)</f>
        <v>1.6758023640510027</v>
      </c>
      <c r="F775" s="201">
        <f ca="1">NORMINV(RAND(),Parametros!$F$10,(Parametros!$G$10-Parametros!$E$10)/3.29)</f>
        <v>1.0783337832619249</v>
      </c>
      <c r="G775" s="201">
        <f ca="1">NORMINV(RAND(),Parametros!$F$11,(Parametros!$G$11-Parametros!$E$11)/3.29)</f>
        <v>1.0133948168184901</v>
      </c>
      <c r="H775" s="201">
        <v>1</v>
      </c>
      <c r="I775" s="201">
        <f ca="1">Resumen!$E$78*C775</f>
        <v>853.85842699555167</v>
      </c>
      <c r="J775" s="201">
        <f ca="1">Resumen!$E$79*D775</f>
        <v>0</v>
      </c>
      <c r="K775" s="201">
        <f ca="1">Resumen!$E$80*E775</f>
        <v>0</v>
      </c>
      <c r="L775" s="201">
        <f ca="1">Resumen!$E$81*F775</f>
        <v>0</v>
      </c>
      <c r="M775" s="201">
        <f ca="1">Resumen!$E$82*G775</f>
        <v>0</v>
      </c>
      <c r="N775" s="201">
        <f>Resumen!$E$83*H775</f>
        <v>1237</v>
      </c>
      <c r="O775" s="201">
        <f t="shared" ca="1" si="11"/>
        <v>2090.8584269955518</v>
      </c>
    </row>
    <row r="776" spans="1:15" s="119" customFormat="1" ht="13.8" customHeight="1">
      <c r="A776" s="162"/>
      <c r="B776" s="200">
        <v>762</v>
      </c>
      <c r="C776" s="201">
        <f ca="1">NORMINV(RAND(),Parametros!$F$7,(Parametros!$G$7-Parametros!$E$7)/3.29)</f>
        <v>0.8695163899110212</v>
      </c>
      <c r="D776" s="201">
        <f ca="1">NORMINV(RAND(),Parametros!$F$8,(Parametros!$G$8-Parametros!$E$8)/3.29)</f>
        <v>0.59845768079294692</v>
      </c>
      <c r="E776" s="201">
        <f ca="1">NORMINV(RAND(),Parametros!$F$9,(Parametros!$G$9-Parametros!$E$9)/3.29)</f>
        <v>1.3222988532920517</v>
      </c>
      <c r="F776" s="201">
        <f ca="1">NORMINV(RAND(),Parametros!$F$10,(Parametros!$G$10-Parametros!$E$10)/3.29)</f>
        <v>1.0044577638251557</v>
      </c>
      <c r="G776" s="201">
        <f ca="1">NORMINV(RAND(),Parametros!$F$11,(Parametros!$G$11-Parametros!$E$11)/3.29)</f>
        <v>0.97144452566735184</v>
      </c>
      <c r="H776" s="201">
        <v>1</v>
      </c>
      <c r="I776" s="201">
        <f ca="1">Resumen!$E$78*C776</f>
        <v>228.68281054659857</v>
      </c>
      <c r="J776" s="201">
        <f ca="1">Resumen!$E$79*D776</f>
        <v>0</v>
      </c>
      <c r="K776" s="201">
        <f ca="1">Resumen!$E$80*E776</f>
        <v>0</v>
      </c>
      <c r="L776" s="201">
        <f ca="1">Resumen!$E$81*F776</f>
        <v>0</v>
      </c>
      <c r="M776" s="201">
        <f ca="1">Resumen!$E$82*G776</f>
        <v>0</v>
      </c>
      <c r="N776" s="201">
        <f>Resumen!$E$83*H776</f>
        <v>1237</v>
      </c>
      <c r="O776" s="201">
        <f t="shared" ca="1" si="11"/>
        <v>1465.6828105465986</v>
      </c>
    </row>
    <row r="777" spans="1:15" s="119" customFormat="1" ht="13.8" customHeight="1">
      <c r="A777" s="162"/>
      <c r="B777" s="200">
        <v>763</v>
      </c>
      <c r="C777" s="201">
        <f ca="1">NORMINV(RAND(),Parametros!$F$7,(Parametros!$G$7-Parametros!$E$7)/3.29)</f>
        <v>2.2048293928117331</v>
      </c>
      <c r="D777" s="201">
        <f ca="1">NORMINV(RAND(),Parametros!$F$8,(Parametros!$G$8-Parametros!$E$8)/3.29)</f>
        <v>1.3850009464768425</v>
      </c>
      <c r="E777" s="201">
        <f ca="1">NORMINV(RAND(),Parametros!$F$9,(Parametros!$G$9-Parametros!$E$9)/3.29)</f>
        <v>0.99518696527870532</v>
      </c>
      <c r="F777" s="201">
        <f ca="1">NORMINV(RAND(),Parametros!$F$10,(Parametros!$G$10-Parametros!$E$10)/3.29)</f>
        <v>1.2617751585793662</v>
      </c>
      <c r="G777" s="201">
        <f ca="1">NORMINV(RAND(),Parametros!$F$11,(Parametros!$G$11-Parametros!$E$11)/3.29)</f>
        <v>1.0126555306047749</v>
      </c>
      <c r="H777" s="201">
        <v>1</v>
      </c>
      <c r="I777" s="201">
        <f ca="1">Resumen!$E$78*C777</f>
        <v>579.87013030948583</v>
      </c>
      <c r="J777" s="201">
        <f ca="1">Resumen!$E$79*D777</f>
        <v>0</v>
      </c>
      <c r="K777" s="201">
        <f ca="1">Resumen!$E$80*E777</f>
        <v>0</v>
      </c>
      <c r="L777" s="201">
        <f ca="1">Resumen!$E$81*F777</f>
        <v>0</v>
      </c>
      <c r="M777" s="201">
        <f ca="1">Resumen!$E$82*G777</f>
        <v>0</v>
      </c>
      <c r="N777" s="201">
        <f>Resumen!$E$83*H777</f>
        <v>1237</v>
      </c>
      <c r="O777" s="201">
        <f t="shared" ca="1" si="11"/>
        <v>1816.8701303094858</v>
      </c>
    </row>
    <row r="778" spans="1:15" s="119" customFormat="1" ht="13.8" customHeight="1">
      <c r="A778" s="162"/>
      <c r="B778" s="200">
        <v>764</v>
      </c>
      <c r="C778" s="201">
        <f ca="1">NORMINV(RAND(),Parametros!$F$7,(Parametros!$G$7-Parametros!$E$7)/3.29)</f>
        <v>3.299019090035376</v>
      </c>
      <c r="D778" s="201">
        <f ca="1">NORMINV(RAND(),Parametros!$F$8,(Parametros!$G$8-Parametros!$E$8)/3.29)</f>
        <v>0.94859004930655944</v>
      </c>
      <c r="E778" s="201">
        <f ca="1">NORMINV(RAND(),Parametros!$F$9,(Parametros!$G$9-Parametros!$E$9)/3.29)</f>
        <v>0.97130911749260829</v>
      </c>
      <c r="F778" s="201">
        <f ca="1">NORMINV(RAND(),Parametros!$F$10,(Parametros!$G$10-Parametros!$E$10)/3.29)</f>
        <v>0.9414220859597221</v>
      </c>
      <c r="G778" s="201">
        <f ca="1">NORMINV(RAND(),Parametros!$F$11,(Parametros!$G$11-Parametros!$E$11)/3.29)</f>
        <v>0.99519572081835384</v>
      </c>
      <c r="H778" s="201">
        <v>1</v>
      </c>
      <c r="I778" s="201">
        <f ca="1">Resumen!$E$78*C778</f>
        <v>867.64202067930387</v>
      </c>
      <c r="J778" s="201">
        <f ca="1">Resumen!$E$79*D778</f>
        <v>0</v>
      </c>
      <c r="K778" s="201">
        <f ca="1">Resumen!$E$80*E778</f>
        <v>0</v>
      </c>
      <c r="L778" s="201">
        <f ca="1">Resumen!$E$81*F778</f>
        <v>0</v>
      </c>
      <c r="M778" s="201">
        <f ca="1">Resumen!$E$82*G778</f>
        <v>0</v>
      </c>
      <c r="N778" s="201">
        <f>Resumen!$E$83*H778</f>
        <v>1237</v>
      </c>
      <c r="O778" s="201">
        <f t="shared" ca="1" si="11"/>
        <v>2104.6420206793036</v>
      </c>
    </row>
    <row r="779" spans="1:15" s="119" customFormat="1" ht="13.8" customHeight="1">
      <c r="A779" s="162"/>
      <c r="B779" s="200">
        <v>765</v>
      </c>
      <c r="C779" s="201">
        <f ca="1">NORMINV(RAND(),Parametros!$F$7,(Parametros!$G$7-Parametros!$E$7)/3.29)</f>
        <v>2.3515626725953851</v>
      </c>
      <c r="D779" s="201">
        <f ca="1">NORMINV(RAND(),Parametros!$F$8,(Parametros!$G$8-Parametros!$E$8)/3.29)</f>
        <v>0.83346241625846929</v>
      </c>
      <c r="E779" s="201">
        <f ca="1">NORMINV(RAND(),Parametros!$F$9,(Parametros!$G$9-Parametros!$E$9)/3.29)</f>
        <v>1.2191620976572652</v>
      </c>
      <c r="F779" s="201">
        <f ca="1">NORMINV(RAND(),Parametros!$F$10,(Parametros!$G$10-Parametros!$E$10)/3.29)</f>
        <v>0.94127616011934079</v>
      </c>
      <c r="G779" s="201">
        <f ca="1">NORMINV(RAND(),Parametros!$F$11,(Parametros!$G$11-Parametros!$E$11)/3.29)</f>
        <v>1.0131344244552247</v>
      </c>
      <c r="H779" s="201">
        <v>1</v>
      </c>
      <c r="I779" s="201">
        <f ca="1">Resumen!$E$78*C779</f>
        <v>618.46098289258623</v>
      </c>
      <c r="J779" s="201">
        <f ca="1">Resumen!$E$79*D779</f>
        <v>0</v>
      </c>
      <c r="K779" s="201">
        <f ca="1">Resumen!$E$80*E779</f>
        <v>0</v>
      </c>
      <c r="L779" s="201">
        <f ca="1">Resumen!$E$81*F779</f>
        <v>0</v>
      </c>
      <c r="M779" s="201">
        <f ca="1">Resumen!$E$82*G779</f>
        <v>0</v>
      </c>
      <c r="N779" s="201">
        <f>Resumen!$E$83*H779</f>
        <v>1237</v>
      </c>
      <c r="O779" s="201">
        <f t="shared" ca="1" si="11"/>
        <v>1855.4609828925863</v>
      </c>
    </row>
    <row r="780" spans="1:15" s="119" customFormat="1" ht="13.8" customHeight="1">
      <c r="A780" s="162"/>
      <c r="B780" s="200">
        <v>766</v>
      </c>
      <c r="C780" s="201">
        <f ca="1">NORMINV(RAND(),Parametros!$F$7,(Parametros!$G$7-Parametros!$E$7)/3.29)</f>
        <v>3.5376272085515623</v>
      </c>
      <c r="D780" s="201">
        <f ca="1">NORMINV(RAND(),Parametros!$F$8,(Parametros!$G$8-Parametros!$E$8)/3.29)</f>
        <v>1.255363833525317</v>
      </c>
      <c r="E780" s="201">
        <f ca="1">NORMINV(RAND(),Parametros!$F$9,(Parametros!$G$9-Parametros!$E$9)/3.29)</f>
        <v>1.1246818544391033</v>
      </c>
      <c r="F780" s="201">
        <f ca="1">NORMINV(RAND(),Parametros!$F$10,(Parametros!$G$10-Parametros!$E$10)/3.29)</f>
        <v>1.0991314322981369</v>
      </c>
      <c r="G780" s="201">
        <f ca="1">NORMINV(RAND(),Parametros!$F$11,(Parametros!$G$11-Parametros!$E$11)/3.29)</f>
        <v>1.0770175580263366</v>
      </c>
      <c r="H780" s="201">
        <v>1</v>
      </c>
      <c r="I780" s="201">
        <f ca="1">Resumen!$E$78*C780</f>
        <v>930.3959558490609</v>
      </c>
      <c r="J780" s="201">
        <f ca="1">Resumen!$E$79*D780</f>
        <v>0</v>
      </c>
      <c r="K780" s="201">
        <f ca="1">Resumen!$E$80*E780</f>
        <v>0</v>
      </c>
      <c r="L780" s="201">
        <f ca="1">Resumen!$E$81*F780</f>
        <v>0</v>
      </c>
      <c r="M780" s="201">
        <f ca="1">Resumen!$E$82*G780</f>
        <v>0</v>
      </c>
      <c r="N780" s="201">
        <f>Resumen!$E$83*H780</f>
        <v>1237</v>
      </c>
      <c r="O780" s="201">
        <f t="shared" ca="1" si="11"/>
        <v>2167.395955849061</v>
      </c>
    </row>
    <row r="781" spans="1:15" s="119" customFormat="1" ht="13.8" customHeight="1">
      <c r="A781" s="162"/>
      <c r="B781" s="200">
        <v>767</v>
      </c>
      <c r="C781" s="201">
        <f ca="1">NORMINV(RAND(),Parametros!$F$7,(Parametros!$G$7-Parametros!$E$7)/3.29)</f>
        <v>2.1123802943913335</v>
      </c>
      <c r="D781" s="201">
        <f ca="1">NORMINV(RAND(),Parametros!$F$8,(Parametros!$G$8-Parametros!$E$8)/3.29)</f>
        <v>0.97502637403034154</v>
      </c>
      <c r="E781" s="201">
        <f ca="1">NORMINV(RAND(),Parametros!$F$9,(Parametros!$G$9-Parametros!$E$9)/3.29)</f>
        <v>1.313381742526625</v>
      </c>
      <c r="F781" s="201">
        <f ca="1">NORMINV(RAND(),Parametros!$F$10,(Parametros!$G$10-Parametros!$E$10)/3.29)</f>
        <v>0.93368470161082062</v>
      </c>
      <c r="G781" s="201">
        <f ca="1">NORMINV(RAND(),Parametros!$F$11,(Parametros!$G$11-Parametros!$E$11)/3.29)</f>
        <v>0.93990458710215197</v>
      </c>
      <c r="H781" s="201">
        <v>1</v>
      </c>
      <c r="I781" s="201">
        <f ca="1">Resumen!$E$78*C781</f>
        <v>555.5560174249207</v>
      </c>
      <c r="J781" s="201">
        <f ca="1">Resumen!$E$79*D781</f>
        <v>0</v>
      </c>
      <c r="K781" s="201">
        <f ca="1">Resumen!$E$80*E781</f>
        <v>0</v>
      </c>
      <c r="L781" s="201">
        <f ca="1">Resumen!$E$81*F781</f>
        <v>0</v>
      </c>
      <c r="M781" s="201">
        <f ca="1">Resumen!$E$82*G781</f>
        <v>0</v>
      </c>
      <c r="N781" s="201">
        <f>Resumen!$E$83*H781</f>
        <v>1237</v>
      </c>
      <c r="O781" s="201">
        <f t="shared" ca="1" si="11"/>
        <v>1792.5560174249208</v>
      </c>
    </row>
    <row r="782" spans="1:15" s="119" customFormat="1" ht="13.8" customHeight="1">
      <c r="A782" s="162"/>
      <c r="B782" s="200">
        <v>768</v>
      </c>
      <c r="C782" s="201">
        <f ca="1">NORMINV(RAND(),Parametros!$F$7,(Parametros!$G$7-Parametros!$E$7)/3.29)</f>
        <v>1.8577009592541569</v>
      </c>
      <c r="D782" s="201">
        <f ca="1">NORMINV(RAND(),Parametros!$F$8,(Parametros!$G$8-Parametros!$E$8)/3.29)</f>
        <v>0.55774446787438392</v>
      </c>
      <c r="E782" s="201">
        <f ca="1">NORMINV(RAND(),Parametros!$F$9,(Parametros!$G$9-Parametros!$E$9)/3.29)</f>
        <v>0.85438772764853188</v>
      </c>
      <c r="F782" s="201">
        <f ca="1">NORMINV(RAND(),Parametros!$F$10,(Parametros!$G$10-Parametros!$E$10)/3.29)</f>
        <v>0.80841383037477155</v>
      </c>
      <c r="G782" s="201">
        <f ca="1">NORMINV(RAND(),Parametros!$F$11,(Parametros!$G$11-Parametros!$E$11)/3.29)</f>
        <v>1.0316370965225816</v>
      </c>
      <c r="H782" s="201">
        <v>1</v>
      </c>
      <c r="I782" s="201">
        <f ca="1">Resumen!$E$78*C782</f>
        <v>488.57535228384324</v>
      </c>
      <c r="J782" s="201">
        <f ca="1">Resumen!$E$79*D782</f>
        <v>0</v>
      </c>
      <c r="K782" s="201">
        <f ca="1">Resumen!$E$80*E782</f>
        <v>0</v>
      </c>
      <c r="L782" s="201">
        <f ca="1">Resumen!$E$81*F782</f>
        <v>0</v>
      </c>
      <c r="M782" s="201">
        <f ca="1">Resumen!$E$82*G782</f>
        <v>0</v>
      </c>
      <c r="N782" s="201">
        <f>Resumen!$E$83*H782</f>
        <v>1237</v>
      </c>
      <c r="O782" s="201">
        <f t="shared" ca="1" si="11"/>
        <v>1725.5753522838431</v>
      </c>
    </row>
    <row r="783" spans="1:15" s="119" customFormat="1" ht="13.8" customHeight="1">
      <c r="A783" s="162"/>
      <c r="B783" s="200">
        <v>769</v>
      </c>
      <c r="C783" s="201">
        <f ca="1">NORMINV(RAND(),Parametros!$F$7,(Parametros!$G$7-Parametros!$E$7)/3.29)</f>
        <v>0.60872849889054348</v>
      </c>
      <c r="D783" s="201">
        <f ca="1">NORMINV(RAND(),Parametros!$F$8,(Parametros!$G$8-Parametros!$E$8)/3.29)</f>
        <v>1.7783976392407115</v>
      </c>
      <c r="E783" s="201">
        <f ca="1">NORMINV(RAND(),Parametros!$F$9,(Parametros!$G$9-Parametros!$E$9)/3.29)</f>
        <v>1.1526646216283838</v>
      </c>
      <c r="F783" s="201">
        <f ca="1">NORMINV(RAND(),Parametros!$F$10,(Parametros!$G$10-Parametros!$E$10)/3.29)</f>
        <v>0.92284670183951878</v>
      </c>
      <c r="G783" s="201">
        <f ca="1">NORMINV(RAND(),Parametros!$F$11,(Parametros!$G$11-Parametros!$E$11)/3.29)</f>
        <v>0.96212813025369981</v>
      </c>
      <c r="H783" s="201">
        <v>1</v>
      </c>
      <c r="I783" s="201">
        <f ca="1">Resumen!$E$78*C783</f>
        <v>160.09559520821293</v>
      </c>
      <c r="J783" s="201">
        <f ca="1">Resumen!$E$79*D783</f>
        <v>0</v>
      </c>
      <c r="K783" s="201">
        <f ca="1">Resumen!$E$80*E783</f>
        <v>0</v>
      </c>
      <c r="L783" s="201">
        <f ca="1">Resumen!$E$81*F783</f>
        <v>0</v>
      </c>
      <c r="M783" s="201">
        <f ca="1">Resumen!$E$82*G783</f>
        <v>0</v>
      </c>
      <c r="N783" s="201">
        <f>Resumen!$E$83*H783</f>
        <v>1237</v>
      </c>
      <c r="O783" s="201">
        <f t="shared" ref="O783:O846" ca="1" si="12">SUM(I783:N783)</f>
        <v>1397.0955952082129</v>
      </c>
    </row>
    <row r="784" spans="1:15" s="119" customFormat="1" ht="13.8" customHeight="1">
      <c r="A784" s="162"/>
      <c r="B784" s="200">
        <v>770</v>
      </c>
      <c r="C784" s="201">
        <f ca="1">NORMINV(RAND(),Parametros!$F$7,(Parametros!$G$7-Parametros!$E$7)/3.29)</f>
        <v>1.3284507692624958</v>
      </c>
      <c r="D784" s="201">
        <f ca="1">NORMINV(RAND(),Parametros!$F$8,(Parametros!$G$8-Parametros!$E$8)/3.29)</f>
        <v>0.82939768155729188</v>
      </c>
      <c r="E784" s="201">
        <f ca="1">NORMINV(RAND(),Parametros!$F$9,(Parametros!$G$9-Parametros!$E$9)/3.29)</f>
        <v>0.94761327177345511</v>
      </c>
      <c r="F784" s="201">
        <f ca="1">NORMINV(RAND(),Parametros!$F$10,(Parametros!$G$10-Parametros!$E$10)/3.29)</f>
        <v>1.1369587088408468</v>
      </c>
      <c r="G784" s="201">
        <f ca="1">NORMINV(RAND(),Parametros!$F$11,(Parametros!$G$11-Parametros!$E$11)/3.29)</f>
        <v>1.0118105446680759</v>
      </c>
      <c r="H784" s="201">
        <v>1</v>
      </c>
      <c r="I784" s="201">
        <f ca="1">Resumen!$E$78*C784</f>
        <v>349.38255231603642</v>
      </c>
      <c r="J784" s="201">
        <f ca="1">Resumen!$E$79*D784</f>
        <v>0</v>
      </c>
      <c r="K784" s="201">
        <f ca="1">Resumen!$E$80*E784</f>
        <v>0</v>
      </c>
      <c r="L784" s="201">
        <f ca="1">Resumen!$E$81*F784</f>
        <v>0</v>
      </c>
      <c r="M784" s="201">
        <f ca="1">Resumen!$E$82*G784</f>
        <v>0</v>
      </c>
      <c r="N784" s="201">
        <f>Resumen!$E$83*H784</f>
        <v>1237</v>
      </c>
      <c r="O784" s="201">
        <f t="shared" ca="1" si="12"/>
        <v>1586.3825523160365</v>
      </c>
    </row>
    <row r="785" spans="1:15" s="119" customFormat="1" ht="13.8" customHeight="1">
      <c r="A785" s="162"/>
      <c r="B785" s="200">
        <v>771</v>
      </c>
      <c r="C785" s="201">
        <f ca="1">NORMINV(RAND(),Parametros!$F$7,(Parametros!$G$7-Parametros!$E$7)/3.29)</f>
        <v>3.5579344331195411</v>
      </c>
      <c r="D785" s="201">
        <f ca="1">NORMINV(RAND(),Parametros!$F$8,(Parametros!$G$8-Parametros!$E$8)/3.29)</f>
        <v>0.5504701313817032</v>
      </c>
      <c r="E785" s="201">
        <f ca="1">NORMINV(RAND(),Parametros!$F$9,(Parametros!$G$9-Parametros!$E$9)/3.29)</f>
        <v>1.4264964779239249</v>
      </c>
      <c r="F785" s="201">
        <f ca="1">NORMINV(RAND(),Parametros!$F$10,(Parametros!$G$10-Parametros!$E$10)/3.29)</f>
        <v>0.80484474864765365</v>
      </c>
      <c r="G785" s="201">
        <f ca="1">NORMINV(RAND(),Parametros!$F$11,(Parametros!$G$11-Parametros!$E$11)/3.29)</f>
        <v>0.99925227307547648</v>
      </c>
      <c r="H785" s="201">
        <v>1</v>
      </c>
      <c r="I785" s="201">
        <f ca="1">Resumen!$E$78*C785</f>
        <v>935.73675591043934</v>
      </c>
      <c r="J785" s="201">
        <f ca="1">Resumen!$E$79*D785</f>
        <v>0</v>
      </c>
      <c r="K785" s="201">
        <f ca="1">Resumen!$E$80*E785</f>
        <v>0</v>
      </c>
      <c r="L785" s="201">
        <f ca="1">Resumen!$E$81*F785</f>
        <v>0</v>
      </c>
      <c r="M785" s="201">
        <f ca="1">Resumen!$E$82*G785</f>
        <v>0</v>
      </c>
      <c r="N785" s="201">
        <f>Resumen!$E$83*H785</f>
        <v>1237</v>
      </c>
      <c r="O785" s="201">
        <f t="shared" ca="1" si="12"/>
        <v>2172.7367559104396</v>
      </c>
    </row>
    <row r="786" spans="1:15" s="119" customFormat="1" ht="13.8" customHeight="1">
      <c r="A786" s="162"/>
      <c r="B786" s="200">
        <v>772</v>
      </c>
      <c r="C786" s="201">
        <f ca="1">NORMINV(RAND(),Parametros!$F$7,(Parametros!$G$7-Parametros!$E$7)/3.29)</f>
        <v>1.1298964576596506</v>
      </c>
      <c r="D786" s="201">
        <f ca="1">NORMINV(RAND(),Parametros!$F$8,(Parametros!$G$8-Parametros!$E$8)/3.29)</f>
        <v>1.0407003558299017</v>
      </c>
      <c r="E786" s="201">
        <f ca="1">NORMINV(RAND(),Parametros!$F$9,(Parametros!$G$9-Parametros!$E$9)/3.29)</f>
        <v>1.1658363322261589</v>
      </c>
      <c r="F786" s="201">
        <f ca="1">NORMINV(RAND(),Parametros!$F$10,(Parametros!$G$10-Parametros!$E$10)/3.29)</f>
        <v>1.2346279430041616</v>
      </c>
      <c r="G786" s="201">
        <f ca="1">NORMINV(RAND(),Parametros!$F$11,(Parametros!$G$11-Parametros!$E$11)/3.29)</f>
        <v>1.0127782959750007</v>
      </c>
      <c r="H786" s="201">
        <v>1</v>
      </c>
      <c r="I786" s="201">
        <f ca="1">Resumen!$E$78*C786</f>
        <v>297.1627683644881</v>
      </c>
      <c r="J786" s="201">
        <f ca="1">Resumen!$E$79*D786</f>
        <v>0</v>
      </c>
      <c r="K786" s="201">
        <f ca="1">Resumen!$E$80*E786</f>
        <v>0</v>
      </c>
      <c r="L786" s="201">
        <f ca="1">Resumen!$E$81*F786</f>
        <v>0</v>
      </c>
      <c r="M786" s="201">
        <f ca="1">Resumen!$E$82*G786</f>
        <v>0</v>
      </c>
      <c r="N786" s="201">
        <f>Resumen!$E$83*H786</f>
        <v>1237</v>
      </c>
      <c r="O786" s="201">
        <f t="shared" ca="1" si="12"/>
        <v>1534.1627683644881</v>
      </c>
    </row>
    <row r="787" spans="1:15" s="119" customFormat="1" ht="13.8" customHeight="1">
      <c r="A787" s="162"/>
      <c r="B787" s="200">
        <v>773</v>
      </c>
      <c r="C787" s="201">
        <f ca="1">NORMINV(RAND(),Parametros!$F$7,(Parametros!$G$7-Parametros!$E$7)/3.29)</f>
        <v>2.7537854232179209</v>
      </c>
      <c r="D787" s="201">
        <f ca="1">NORMINV(RAND(),Parametros!$F$8,(Parametros!$G$8-Parametros!$E$8)/3.29)</f>
        <v>0.88065025048768364</v>
      </c>
      <c r="E787" s="201">
        <f ca="1">NORMINV(RAND(),Parametros!$F$9,(Parametros!$G$9-Parametros!$E$9)/3.29)</f>
        <v>1.0920614759319067</v>
      </c>
      <c r="F787" s="201">
        <f ca="1">NORMINV(RAND(),Parametros!$F$10,(Parametros!$G$10-Parametros!$E$10)/3.29)</f>
        <v>0.84863612145839873</v>
      </c>
      <c r="G787" s="201">
        <f ca="1">NORMINV(RAND(),Parametros!$F$11,(Parametros!$G$11-Parametros!$E$11)/3.29)</f>
        <v>1.0407492193639756</v>
      </c>
      <c r="H787" s="201">
        <v>1</v>
      </c>
      <c r="I787" s="201">
        <f ca="1">Resumen!$E$78*C787</f>
        <v>724.24556630631321</v>
      </c>
      <c r="J787" s="201">
        <f ca="1">Resumen!$E$79*D787</f>
        <v>0</v>
      </c>
      <c r="K787" s="201">
        <f ca="1">Resumen!$E$80*E787</f>
        <v>0</v>
      </c>
      <c r="L787" s="201">
        <f ca="1">Resumen!$E$81*F787</f>
        <v>0</v>
      </c>
      <c r="M787" s="201">
        <f ca="1">Resumen!$E$82*G787</f>
        <v>0</v>
      </c>
      <c r="N787" s="201">
        <f>Resumen!$E$83*H787</f>
        <v>1237</v>
      </c>
      <c r="O787" s="201">
        <f t="shared" ca="1" si="12"/>
        <v>1961.2455663063133</v>
      </c>
    </row>
    <row r="788" spans="1:15" s="119" customFormat="1" ht="13.8" customHeight="1">
      <c r="A788" s="162"/>
      <c r="B788" s="200">
        <v>774</v>
      </c>
      <c r="C788" s="201">
        <f ca="1">NORMINV(RAND(),Parametros!$F$7,(Parametros!$G$7-Parametros!$E$7)/3.29)</f>
        <v>1.4810173352071878</v>
      </c>
      <c r="D788" s="201">
        <f ca="1">NORMINV(RAND(),Parametros!$F$8,(Parametros!$G$8-Parametros!$E$8)/3.29)</f>
        <v>1.3071026236810566</v>
      </c>
      <c r="E788" s="201">
        <f ca="1">NORMINV(RAND(),Parametros!$F$9,(Parametros!$G$9-Parametros!$E$9)/3.29)</f>
        <v>1.5116826632524962</v>
      </c>
      <c r="F788" s="201">
        <f ca="1">NORMINV(RAND(),Parametros!$F$10,(Parametros!$G$10-Parametros!$E$10)/3.29)</f>
        <v>0.98748887450761658</v>
      </c>
      <c r="G788" s="201">
        <f ca="1">NORMINV(RAND(),Parametros!$F$11,(Parametros!$G$11-Parametros!$E$11)/3.29)</f>
        <v>0.95747025892518922</v>
      </c>
      <c r="H788" s="201">
        <v>1</v>
      </c>
      <c r="I788" s="201">
        <f ca="1">Resumen!$E$78*C788</f>
        <v>389.50755915949037</v>
      </c>
      <c r="J788" s="201">
        <f ca="1">Resumen!$E$79*D788</f>
        <v>0</v>
      </c>
      <c r="K788" s="201">
        <f ca="1">Resumen!$E$80*E788</f>
        <v>0</v>
      </c>
      <c r="L788" s="201">
        <f ca="1">Resumen!$E$81*F788</f>
        <v>0</v>
      </c>
      <c r="M788" s="201">
        <f ca="1">Resumen!$E$82*G788</f>
        <v>0</v>
      </c>
      <c r="N788" s="201">
        <f>Resumen!$E$83*H788</f>
        <v>1237</v>
      </c>
      <c r="O788" s="201">
        <f t="shared" ca="1" si="12"/>
        <v>1626.5075591594905</v>
      </c>
    </row>
    <row r="789" spans="1:15" s="119" customFormat="1" ht="13.8" customHeight="1">
      <c r="A789" s="162"/>
      <c r="B789" s="200">
        <v>775</v>
      </c>
      <c r="C789" s="201">
        <f ca="1">NORMINV(RAND(),Parametros!$F$7,(Parametros!$G$7-Parametros!$E$7)/3.29)</f>
        <v>0.79583861993644422</v>
      </c>
      <c r="D789" s="201">
        <f ca="1">NORMINV(RAND(),Parametros!$F$8,(Parametros!$G$8-Parametros!$E$8)/3.29)</f>
        <v>1.8526331919038381</v>
      </c>
      <c r="E789" s="201">
        <f ca="1">NORMINV(RAND(),Parametros!$F$9,(Parametros!$G$9-Parametros!$E$9)/3.29)</f>
        <v>1.0110162994688254</v>
      </c>
      <c r="F789" s="201">
        <f ca="1">NORMINV(RAND(),Parametros!$F$10,(Parametros!$G$10-Parametros!$E$10)/3.29)</f>
        <v>1.2251505694522173</v>
      </c>
      <c r="G789" s="201">
        <f ca="1">NORMINV(RAND(),Parametros!$F$11,(Parametros!$G$11-Parametros!$E$11)/3.29)</f>
        <v>1.0153340632484074</v>
      </c>
      <c r="H789" s="201">
        <v>1</v>
      </c>
      <c r="I789" s="201">
        <f ca="1">Resumen!$E$78*C789</f>
        <v>209.30555704328484</v>
      </c>
      <c r="J789" s="201">
        <f ca="1">Resumen!$E$79*D789</f>
        <v>0</v>
      </c>
      <c r="K789" s="201">
        <f ca="1">Resumen!$E$80*E789</f>
        <v>0</v>
      </c>
      <c r="L789" s="201">
        <f ca="1">Resumen!$E$81*F789</f>
        <v>0</v>
      </c>
      <c r="M789" s="201">
        <f ca="1">Resumen!$E$82*G789</f>
        <v>0</v>
      </c>
      <c r="N789" s="201">
        <f>Resumen!$E$83*H789</f>
        <v>1237</v>
      </c>
      <c r="O789" s="201">
        <f t="shared" ca="1" si="12"/>
        <v>1446.3055570432848</v>
      </c>
    </row>
    <row r="790" spans="1:15" s="119" customFormat="1" ht="13.8" customHeight="1">
      <c r="A790" s="162"/>
      <c r="B790" s="200">
        <v>776</v>
      </c>
      <c r="C790" s="201">
        <f ca="1">NORMINV(RAND(),Parametros!$F$7,(Parametros!$G$7-Parametros!$E$7)/3.29)</f>
        <v>1.4736207438467432</v>
      </c>
      <c r="D790" s="201">
        <f ca="1">NORMINV(RAND(),Parametros!$F$8,(Parametros!$G$8-Parametros!$E$8)/3.29)</f>
        <v>1.2739940355345005</v>
      </c>
      <c r="E790" s="201">
        <f ca="1">NORMINV(RAND(),Parametros!$F$9,(Parametros!$G$9-Parametros!$E$9)/3.29)</f>
        <v>1.3472961108841339</v>
      </c>
      <c r="F790" s="201">
        <f ca="1">NORMINV(RAND(),Parametros!$F$10,(Parametros!$G$10-Parametros!$E$10)/3.29)</f>
        <v>0.95623727898798205</v>
      </c>
      <c r="G790" s="201">
        <f ca="1">NORMINV(RAND(),Parametros!$F$11,(Parametros!$G$11-Parametros!$E$11)/3.29)</f>
        <v>1.0455232675680546</v>
      </c>
      <c r="H790" s="201">
        <v>1</v>
      </c>
      <c r="I790" s="201">
        <f ca="1">Resumen!$E$78*C790</f>
        <v>387.56225563169346</v>
      </c>
      <c r="J790" s="201">
        <f ca="1">Resumen!$E$79*D790</f>
        <v>0</v>
      </c>
      <c r="K790" s="201">
        <f ca="1">Resumen!$E$80*E790</f>
        <v>0</v>
      </c>
      <c r="L790" s="201">
        <f ca="1">Resumen!$E$81*F790</f>
        <v>0</v>
      </c>
      <c r="M790" s="201">
        <f ca="1">Resumen!$E$82*G790</f>
        <v>0</v>
      </c>
      <c r="N790" s="201">
        <f>Resumen!$E$83*H790</f>
        <v>1237</v>
      </c>
      <c r="O790" s="201">
        <f t="shared" ca="1" si="12"/>
        <v>1624.5622556316935</v>
      </c>
    </row>
    <row r="791" spans="1:15" s="119" customFormat="1" ht="13.8" customHeight="1">
      <c r="A791" s="162"/>
      <c r="B791" s="200">
        <v>777</v>
      </c>
      <c r="C791" s="201">
        <f ca="1">NORMINV(RAND(),Parametros!$F$7,(Parametros!$G$7-Parametros!$E$7)/3.29)</f>
        <v>1.8000842705064728</v>
      </c>
      <c r="D791" s="201">
        <f ca="1">NORMINV(RAND(),Parametros!$F$8,(Parametros!$G$8-Parametros!$E$8)/3.29)</f>
        <v>2.1411010520599714</v>
      </c>
      <c r="E791" s="201">
        <f ca="1">NORMINV(RAND(),Parametros!$F$9,(Parametros!$G$9-Parametros!$E$9)/3.29)</f>
        <v>0.62288883226735337</v>
      </c>
      <c r="F791" s="201">
        <f ca="1">NORMINV(RAND(),Parametros!$F$10,(Parametros!$G$10-Parametros!$E$10)/3.29)</f>
        <v>0.98543021104302075</v>
      </c>
      <c r="G791" s="201">
        <f ca="1">NORMINV(RAND(),Parametros!$F$11,(Parametros!$G$11-Parametros!$E$11)/3.29)</f>
        <v>1.0560127109590016</v>
      </c>
      <c r="H791" s="201">
        <v>1</v>
      </c>
      <c r="I791" s="201">
        <f ca="1">Resumen!$E$78*C791</f>
        <v>473.42216314320234</v>
      </c>
      <c r="J791" s="201">
        <f ca="1">Resumen!$E$79*D791</f>
        <v>0</v>
      </c>
      <c r="K791" s="201">
        <f ca="1">Resumen!$E$80*E791</f>
        <v>0</v>
      </c>
      <c r="L791" s="201">
        <f ca="1">Resumen!$E$81*F791</f>
        <v>0</v>
      </c>
      <c r="M791" s="201">
        <f ca="1">Resumen!$E$82*G791</f>
        <v>0</v>
      </c>
      <c r="N791" s="201">
        <f>Resumen!$E$83*H791</f>
        <v>1237</v>
      </c>
      <c r="O791" s="201">
        <f t="shared" ca="1" si="12"/>
        <v>1710.4221631432024</v>
      </c>
    </row>
    <row r="792" spans="1:15" s="119" customFormat="1" ht="13.8" customHeight="1">
      <c r="A792" s="162"/>
      <c r="B792" s="200">
        <v>778</v>
      </c>
      <c r="C792" s="201">
        <f ca="1">NORMINV(RAND(),Parametros!$F$7,(Parametros!$G$7-Parametros!$E$7)/3.29)</f>
        <v>1.4561580683956645</v>
      </c>
      <c r="D792" s="201">
        <f ca="1">NORMINV(RAND(),Parametros!$F$8,(Parametros!$G$8-Parametros!$E$8)/3.29)</f>
        <v>1.6177718362839597</v>
      </c>
      <c r="E792" s="201">
        <f ca="1">NORMINV(RAND(),Parametros!$F$9,(Parametros!$G$9-Parametros!$E$9)/3.29)</f>
        <v>1.0058188645760016</v>
      </c>
      <c r="F792" s="201">
        <f ca="1">NORMINV(RAND(),Parametros!$F$10,(Parametros!$G$10-Parametros!$E$10)/3.29)</f>
        <v>1.055389418191822</v>
      </c>
      <c r="G792" s="201">
        <f ca="1">NORMINV(RAND(),Parametros!$F$11,(Parametros!$G$11-Parametros!$E$11)/3.29)</f>
        <v>0.95132521806783932</v>
      </c>
      <c r="H792" s="201">
        <v>1</v>
      </c>
      <c r="I792" s="201">
        <f ca="1">Resumen!$E$78*C792</f>
        <v>382.96957198805978</v>
      </c>
      <c r="J792" s="201">
        <f ca="1">Resumen!$E$79*D792</f>
        <v>0</v>
      </c>
      <c r="K792" s="201">
        <f ca="1">Resumen!$E$80*E792</f>
        <v>0</v>
      </c>
      <c r="L792" s="201">
        <f ca="1">Resumen!$E$81*F792</f>
        <v>0</v>
      </c>
      <c r="M792" s="201">
        <f ca="1">Resumen!$E$82*G792</f>
        <v>0</v>
      </c>
      <c r="N792" s="201">
        <f>Resumen!$E$83*H792</f>
        <v>1237</v>
      </c>
      <c r="O792" s="201">
        <f t="shared" ca="1" si="12"/>
        <v>1619.9695719880597</v>
      </c>
    </row>
    <row r="793" spans="1:15" s="119" customFormat="1" ht="13.8" customHeight="1">
      <c r="A793" s="162"/>
      <c r="B793" s="200">
        <v>779</v>
      </c>
      <c r="C793" s="201">
        <f ca="1">NORMINV(RAND(),Parametros!$F$7,(Parametros!$G$7-Parametros!$E$7)/3.29)</f>
        <v>4.188445135480789</v>
      </c>
      <c r="D793" s="201">
        <f ca="1">NORMINV(RAND(),Parametros!$F$8,(Parametros!$G$8-Parametros!$E$8)/3.29)</f>
        <v>1.3327618445205525</v>
      </c>
      <c r="E793" s="201">
        <f ca="1">NORMINV(RAND(),Parametros!$F$9,(Parametros!$G$9-Parametros!$E$9)/3.29)</f>
        <v>0.90601196749626534</v>
      </c>
      <c r="F793" s="201">
        <f ca="1">NORMINV(RAND(),Parametros!$F$10,(Parametros!$G$10-Parametros!$E$10)/3.29)</f>
        <v>0.84365269241831331</v>
      </c>
      <c r="G793" s="201">
        <f ca="1">NORMINV(RAND(),Parametros!$F$11,(Parametros!$G$11-Parametros!$E$11)/3.29)</f>
        <v>1.0058920931189521</v>
      </c>
      <c r="H793" s="201">
        <v>1</v>
      </c>
      <c r="I793" s="201">
        <f ca="1">Resumen!$E$78*C793</f>
        <v>1101.5610706314476</v>
      </c>
      <c r="J793" s="201">
        <f ca="1">Resumen!$E$79*D793</f>
        <v>0</v>
      </c>
      <c r="K793" s="201">
        <f ca="1">Resumen!$E$80*E793</f>
        <v>0</v>
      </c>
      <c r="L793" s="201">
        <f ca="1">Resumen!$E$81*F793</f>
        <v>0</v>
      </c>
      <c r="M793" s="201">
        <f ca="1">Resumen!$E$82*G793</f>
        <v>0</v>
      </c>
      <c r="N793" s="201">
        <f>Resumen!$E$83*H793</f>
        <v>1237</v>
      </c>
      <c r="O793" s="201">
        <f t="shared" ca="1" si="12"/>
        <v>2338.5610706314474</v>
      </c>
    </row>
    <row r="794" spans="1:15" s="119" customFormat="1" ht="13.8" customHeight="1">
      <c r="A794" s="162"/>
      <c r="B794" s="200">
        <v>780</v>
      </c>
      <c r="C794" s="201">
        <f ca="1">NORMINV(RAND(),Parametros!$F$7,(Parametros!$G$7-Parametros!$E$7)/3.29)</f>
        <v>0.59338320477933371</v>
      </c>
      <c r="D794" s="201">
        <f ca="1">NORMINV(RAND(),Parametros!$F$8,(Parametros!$G$8-Parametros!$E$8)/3.29)</f>
        <v>1.7535623506707765</v>
      </c>
      <c r="E794" s="201">
        <f ca="1">NORMINV(RAND(),Parametros!$F$9,(Parametros!$G$9-Parametros!$E$9)/3.29)</f>
        <v>0.94506783345600487</v>
      </c>
      <c r="F794" s="201">
        <f ca="1">NORMINV(RAND(),Parametros!$F$10,(Parametros!$G$10-Parametros!$E$10)/3.29)</f>
        <v>1.0023906406554477</v>
      </c>
      <c r="G794" s="201">
        <f ca="1">NORMINV(RAND(),Parametros!$F$11,(Parametros!$G$11-Parametros!$E$11)/3.29)</f>
        <v>1.0647161069370767</v>
      </c>
      <c r="H794" s="201">
        <v>1</v>
      </c>
      <c r="I794" s="201">
        <f ca="1">Resumen!$E$78*C794</f>
        <v>156.05978285696477</v>
      </c>
      <c r="J794" s="201">
        <f ca="1">Resumen!$E$79*D794</f>
        <v>0</v>
      </c>
      <c r="K794" s="201">
        <f ca="1">Resumen!$E$80*E794</f>
        <v>0</v>
      </c>
      <c r="L794" s="201">
        <f ca="1">Resumen!$E$81*F794</f>
        <v>0</v>
      </c>
      <c r="M794" s="201">
        <f ca="1">Resumen!$E$82*G794</f>
        <v>0</v>
      </c>
      <c r="N794" s="201">
        <f>Resumen!$E$83*H794</f>
        <v>1237</v>
      </c>
      <c r="O794" s="201">
        <f t="shared" ca="1" si="12"/>
        <v>1393.0597828569648</v>
      </c>
    </row>
    <row r="795" spans="1:15" s="119" customFormat="1" ht="13.8" customHeight="1">
      <c r="A795" s="162"/>
      <c r="B795" s="200">
        <v>781</v>
      </c>
      <c r="C795" s="201">
        <f ca="1">NORMINV(RAND(),Parametros!$F$7,(Parametros!$G$7-Parametros!$E$7)/3.29)</f>
        <v>2.9529707862369925</v>
      </c>
      <c r="D795" s="201">
        <f ca="1">NORMINV(RAND(),Parametros!$F$8,(Parametros!$G$8-Parametros!$E$8)/3.29)</f>
        <v>1.121738532010145</v>
      </c>
      <c r="E795" s="201">
        <f ca="1">NORMINV(RAND(),Parametros!$F$9,(Parametros!$G$9-Parametros!$E$9)/3.29)</f>
        <v>0.98778406851792833</v>
      </c>
      <c r="F795" s="201">
        <f ca="1">NORMINV(RAND(),Parametros!$F$10,(Parametros!$G$10-Parametros!$E$10)/3.29)</f>
        <v>1.0057590671028851</v>
      </c>
      <c r="G795" s="201">
        <f ca="1">NORMINV(RAND(),Parametros!$F$11,(Parametros!$G$11-Parametros!$E$11)/3.29)</f>
        <v>1.0227085607795281</v>
      </c>
      <c r="H795" s="201">
        <v>1</v>
      </c>
      <c r="I795" s="201">
        <f ca="1">Resumen!$E$78*C795</f>
        <v>776.63131678032903</v>
      </c>
      <c r="J795" s="201">
        <f ca="1">Resumen!$E$79*D795</f>
        <v>0</v>
      </c>
      <c r="K795" s="201">
        <f ca="1">Resumen!$E$80*E795</f>
        <v>0</v>
      </c>
      <c r="L795" s="201">
        <f ca="1">Resumen!$E$81*F795</f>
        <v>0</v>
      </c>
      <c r="M795" s="201">
        <f ca="1">Resumen!$E$82*G795</f>
        <v>0</v>
      </c>
      <c r="N795" s="201">
        <f>Resumen!$E$83*H795</f>
        <v>1237</v>
      </c>
      <c r="O795" s="201">
        <f t="shared" ca="1" si="12"/>
        <v>2013.6313167803291</v>
      </c>
    </row>
    <row r="796" spans="1:15" s="119" customFormat="1" ht="13.8" customHeight="1">
      <c r="A796" s="162"/>
      <c r="B796" s="200">
        <v>782</v>
      </c>
      <c r="C796" s="201">
        <f ca="1">NORMINV(RAND(),Parametros!$F$7,(Parametros!$G$7-Parametros!$E$7)/3.29)</f>
        <v>1.5224950183766872</v>
      </c>
      <c r="D796" s="201">
        <f ca="1">NORMINV(RAND(),Parametros!$F$8,(Parametros!$G$8-Parametros!$E$8)/3.29)</f>
        <v>0.81497471925494569</v>
      </c>
      <c r="E796" s="201">
        <f ca="1">NORMINV(RAND(),Parametros!$F$9,(Parametros!$G$9-Parametros!$E$9)/3.29)</f>
        <v>1.4149769613544585</v>
      </c>
      <c r="F796" s="201">
        <f ca="1">NORMINV(RAND(),Parametros!$F$10,(Parametros!$G$10-Parametros!$E$10)/3.29)</f>
        <v>0.90527364723985704</v>
      </c>
      <c r="G796" s="201">
        <f ca="1">NORMINV(RAND(),Parametros!$F$11,(Parametros!$G$11-Parametros!$E$11)/3.29)</f>
        <v>0.97794939988802232</v>
      </c>
      <c r="H796" s="201">
        <v>1</v>
      </c>
      <c r="I796" s="201">
        <f ca="1">Resumen!$E$78*C796</f>
        <v>400.41618983306876</v>
      </c>
      <c r="J796" s="201">
        <f ca="1">Resumen!$E$79*D796</f>
        <v>0</v>
      </c>
      <c r="K796" s="201">
        <f ca="1">Resumen!$E$80*E796</f>
        <v>0</v>
      </c>
      <c r="L796" s="201">
        <f ca="1">Resumen!$E$81*F796</f>
        <v>0</v>
      </c>
      <c r="M796" s="201">
        <f ca="1">Resumen!$E$82*G796</f>
        <v>0</v>
      </c>
      <c r="N796" s="201">
        <f>Resumen!$E$83*H796</f>
        <v>1237</v>
      </c>
      <c r="O796" s="201">
        <f t="shared" ca="1" si="12"/>
        <v>1637.4161898330688</v>
      </c>
    </row>
    <row r="797" spans="1:15" s="119" customFormat="1" ht="13.8" customHeight="1">
      <c r="A797" s="162"/>
      <c r="B797" s="200">
        <v>783</v>
      </c>
      <c r="C797" s="201">
        <f ca="1">NORMINV(RAND(),Parametros!$F$7,(Parametros!$G$7-Parametros!$E$7)/3.29)</f>
        <v>3.5171218198906828</v>
      </c>
      <c r="D797" s="201">
        <f ca="1">NORMINV(RAND(),Parametros!$F$8,(Parametros!$G$8-Parametros!$E$8)/3.29)</f>
        <v>1.482865203674111</v>
      </c>
      <c r="E797" s="201">
        <f ca="1">NORMINV(RAND(),Parametros!$F$9,(Parametros!$G$9-Parametros!$E$9)/3.29)</f>
        <v>0.96497409385832367</v>
      </c>
      <c r="F797" s="201">
        <f ca="1">NORMINV(RAND(),Parametros!$F$10,(Parametros!$G$10-Parametros!$E$10)/3.29)</f>
        <v>1.1163241374736788</v>
      </c>
      <c r="G797" s="201">
        <f ca="1">NORMINV(RAND(),Parametros!$F$11,(Parametros!$G$11-Parametros!$E$11)/3.29)</f>
        <v>0.99723800736802048</v>
      </c>
      <c r="H797" s="201">
        <v>1</v>
      </c>
      <c r="I797" s="201">
        <f ca="1">Resumen!$E$78*C797</f>
        <v>925.00303863124964</v>
      </c>
      <c r="J797" s="201">
        <f ca="1">Resumen!$E$79*D797</f>
        <v>0</v>
      </c>
      <c r="K797" s="201">
        <f ca="1">Resumen!$E$80*E797</f>
        <v>0</v>
      </c>
      <c r="L797" s="201">
        <f ca="1">Resumen!$E$81*F797</f>
        <v>0</v>
      </c>
      <c r="M797" s="201">
        <f ca="1">Resumen!$E$82*G797</f>
        <v>0</v>
      </c>
      <c r="N797" s="201">
        <f>Resumen!$E$83*H797</f>
        <v>1237</v>
      </c>
      <c r="O797" s="201">
        <f t="shared" ca="1" si="12"/>
        <v>2162.0030386312496</v>
      </c>
    </row>
    <row r="798" spans="1:15" s="119" customFormat="1" ht="13.8" customHeight="1">
      <c r="A798" s="162"/>
      <c r="B798" s="200">
        <v>784</v>
      </c>
      <c r="C798" s="201">
        <f ca="1">NORMINV(RAND(),Parametros!$F$7,(Parametros!$G$7-Parametros!$E$7)/3.29)</f>
        <v>0.73655609152777868</v>
      </c>
      <c r="D798" s="201">
        <f ca="1">NORMINV(RAND(),Parametros!$F$8,(Parametros!$G$8-Parametros!$E$8)/3.29)</f>
        <v>1.7933625676291651</v>
      </c>
      <c r="E798" s="201">
        <f ca="1">NORMINV(RAND(),Parametros!$F$9,(Parametros!$G$9-Parametros!$E$9)/3.29)</f>
        <v>1.2730097506665135</v>
      </c>
      <c r="F798" s="201">
        <f ca="1">NORMINV(RAND(),Parametros!$F$10,(Parametros!$G$10-Parametros!$E$10)/3.29)</f>
        <v>1.0096973622234786</v>
      </c>
      <c r="G798" s="201">
        <f ca="1">NORMINV(RAND(),Parametros!$F$11,(Parametros!$G$11-Parametros!$E$11)/3.29)</f>
        <v>1.0118033255619645</v>
      </c>
      <c r="H798" s="201">
        <v>1</v>
      </c>
      <c r="I798" s="201">
        <f ca="1">Resumen!$E$78*C798</f>
        <v>193.71425207180579</v>
      </c>
      <c r="J798" s="201">
        <f ca="1">Resumen!$E$79*D798</f>
        <v>0</v>
      </c>
      <c r="K798" s="201">
        <f ca="1">Resumen!$E$80*E798</f>
        <v>0</v>
      </c>
      <c r="L798" s="201">
        <f ca="1">Resumen!$E$81*F798</f>
        <v>0</v>
      </c>
      <c r="M798" s="201">
        <f ca="1">Resumen!$E$82*G798</f>
        <v>0</v>
      </c>
      <c r="N798" s="201">
        <f>Resumen!$E$83*H798</f>
        <v>1237</v>
      </c>
      <c r="O798" s="201">
        <f t="shared" ca="1" si="12"/>
        <v>1430.7142520718057</v>
      </c>
    </row>
    <row r="799" spans="1:15" s="119" customFormat="1" ht="13.8" customHeight="1">
      <c r="A799" s="162"/>
      <c r="B799" s="200">
        <v>785</v>
      </c>
      <c r="C799" s="201">
        <f ca="1">NORMINV(RAND(),Parametros!$F$7,(Parametros!$G$7-Parametros!$E$7)/3.29)</f>
        <v>2.1527220488339256</v>
      </c>
      <c r="D799" s="201">
        <f ca="1">NORMINV(RAND(),Parametros!$F$8,(Parametros!$G$8-Parametros!$E$8)/3.29)</f>
        <v>1.0873269522376827</v>
      </c>
      <c r="E799" s="201">
        <f ca="1">NORMINV(RAND(),Parametros!$F$9,(Parametros!$G$9-Parametros!$E$9)/3.29)</f>
        <v>1.1793631640842759</v>
      </c>
      <c r="F799" s="201">
        <f ca="1">NORMINV(RAND(),Parametros!$F$10,(Parametros!$G$10-Parametros!$E$10)/3.29)</f>
        <v>1.0313131951664143</v>
      </c>
      <c r="G799" s="201">
        <f ca="1">NORMINV(RAND(),Parametros!$F$11,(Parametros!$G$11-Parametros!$E$11)/3.29)</f>
        <v>0.94287859297171872</v>
      </c>
      <c r="H799" s="201">
        <v>1</v>
      </c>
      <c r="I799" s="201">
        <f ca="1">Resumen!$E$78*C799</f>
        <v>566.16589884332245</v>
      </c>
      <c r="J799" s="201">
        <f ca="1">Resumen!$E$79*D799</f>
        <v>0</v>
      </c>
      <c r="K799" s="201">
        <f ca="1">Resumen!$E$80*E799</f>
        <v>0</v>
      </c>
      <c r="L799" s="201">
        <f ca="1">Resumen!$E$81*F799</f>
        <v>0</v>
      </c>
      <c r="M799" s="201">
        <f ca="1">Resumen!$E$82*G799</f>
        <v>0</v>
      </c>
      <c r="N799" s="201">
        <f>Resumen!$E$83*H799</f>
        <v>1237</v>
      </c>
      <c r="O799" s="201">
        <f t="shared" ca="1" si="12"/>
        <v>1803.1658988433223</v>
      </c>
    </row>
    <row r="800" spans="1:15" s="119" customFormat="1" ht="13.8" customHeight="1">
      <c r="A800" s="162"/>
      <c r="B800" s="200">
        <v>786</v>
      </c>
      <c r="C800" s="201">
        <f ca="1">NORMINV(RAND(),Parametros!$F$7,(Parametros!$G$7-Parametros!$E$7)/3.29)</f>
        <v>2.028788189587559</v>
      </c>
      <c r="D800" s="201">
        <f ca="1">NORMINV(RAND(),Parametros!$F$8,(Parametros!$G$8-Parametros!$E$8)/3.29)</f>
        <v>1.6097940630047631</v>
      </c>
      <c r="E800" s="201">
        <f ca="1">NORMINV(RAND(),Parametros!$F$9,(Parametros!$G$9-Parametros!$E$9)/3.29)</f>
        <v>1.1161520049493663</v>
      </c>
      <c r="F800" s="201">
        <f ca="1">NORMINV(RAND(),Parametros!$F$10,(Parametros!$G$10-Parametros!$E$10)/3.29)</f>
        <v>1.0052095224990325</v>
      </c>
      <c r="G800" s="201">
        <f ca="1">NORMINV(RAND(),Parametros!$F$11,(Parametros!$G$11-Parametros!$E$11)/3.29)</f>
        <v>1.0085229564766931</v>
      </c>
      <c r="H800" s="201">
        <v>1</v>
      </c>
      <c r="I800" s="201">
        <f ca="1">Resumen!$E$78*C800</f>
        <v>533.57129386152803</v>
      </c>
      <c r="J800" s="201">
        <f ca="1">Resumen!$E$79*D800</f>
        <v>0</v>
      </c>
      <c r="K800" s="201">
        <f ca="1">Resumen!$E$80*E800</f>
        <v>0</v>
      </c>
      <c r="L800" s="201">
        <f ca="1">Resumen!$E$81*F800</f>
        <v>0</v>
      </c>
      <c r="M800" s="201">
        <f ca="1">Resumen!$E$82*G800</f>
        <v>0</v>
      </c>
      <c r="N800" s="201">
        <f>Resumen!$E$83*H800</f>
        <v>1237</v>
      </c>
      <c r="O800" s="201">
        <f t="shared" ca="1" si="12"/>
        <v>1770.5712938615279</v>
      </c>
    </row>
    <row r="801" spans="1:15" s="119" customFormat="1" ht="13.8" customHeight="1">
      <c r="A801" s="162"/>
      <c r="B801" s="200">
        <v>787</v>
      </c>
      <c r="C801" s="201">
        <f ca="1">NORMINV(RAND(),Parametros!$F$7,(Parametros!$G$7-Parametros!$E$7)/3.29)</f>
        <v>2.6968750195859013</v>
      </c>
      <c r="D801" s="201">
        <f ca="1">NORMINV(RAND(),Parametros!$F$8,(Parametros!$G$8-Parametros!$E$8)/3.29)</f>
        <v>1.2273102444370803</v>
      </c>
      <c r="E801" s="201">
        <f ca="1">NORMINV(RAND(),Parametros!$F$9,(Parametros!$G$9-Parametros!$E$9)/3.29)</f>
        <v>1.3693969507247112</v>
      </c>
      <c r="F801" s="201">
        <f ca="1">NORMINV(RAND(),Parametros!$F$10,(Parametros!$G$10-Parametros!$E$10)/3.29)</f>
        <v>1.1222740472112298</v>
      </c>
      <c r="G801" s="201">
        <f ca="1">NORMINV(RAND(),Parametros!$F$11,(Parametros!$G$11-Parametros!$E$11)/3.29)</f>
        <v>0.98092801780712136</v>
      </c>
      <c r="H801" s="201">
        <v>1</v>
      </c>
      <c r="I801" s="201">
        <f ca="1">Resumen!$E$78*C801</f>
        <v>709.278130151092</v>
      </c>
      <c r="J801" s="201">
        <f ca="1">Resumen!$E$79*D801</f>
        <v>0</v>
      </c>
      <c r="K801" s="201">
        <f ca="1">Resumen!$E$80*E801</f>
        <v>0</v>
      </c>
      <c r="L801" s="201">
        <f ca="1">Resumen!$E$81*F801</f>
        <v>0</v>
      </c>
      <c r="M801" s="201">
        <f ca="1">Resumen!$E$82*G801</f>
        <v>0</v>
      </c>
      <c r="N801" s="201">
        <f>Resumen!$E$83*H801</f>
        <v>1237</v>
      </c>
      <c r="O801" s="201">
        <f t="shared" ca="1" si="12"/>
        <v>1946.278130151092</v>
      </c>
    </row>
    <row r="802" spans="1:15" s="119" customFormat="1" ht="13.8" customHeight="1">
      <c r="A802" s="162"/>
      <c r="B802" s="200">
        <v>788</v>
      </c>
      <c r="C802" s="201">
        <f ca="1">NORMINV(RAND(),Parametros!$F$7,(Parametros!$G$7-Parametros!$E$7)/3.29)</f>
        <v>4.3992754565463086</v>
      </c>
      <c r="D802" s="201">
        <f ca="1">NORMINV(RAND(),Parametros!$F$8,(Parametros!$G$8-Parametros!$E$8)/3.29)</f>
        <v>1.14701609121337</v>
      </c>
      <c r="E802" s="201">
        <f ca="1">NORMINV(RAND(),Parametros!$F$9,(Parametros!$G$9-Parametros!$E$9)/3.29)</f>
        <v>0.85564876131163048</v>
      </c>
      <c r="F802" s="201">
        <f ca="1">NORMINV(RAND(),Parametros!$F$10,(Parametros!$G$10-Parametros!$E$10)/3.29)</f>
        <v>1.0184509725875384</v>
      </c>
      <c r="G802" s="201">
        <f ca="1">NORMINV(RAND(),Parametros!$F$11,(Parametros!$G$11-Parametros!$E$11)/3.29)</f>
        <v>1.0248043303269512</v>
      </c>
      <c r="H802" s="201">
        <v>1</v>
      </c>
      <c r="I802" s="201">
        <f ca="1">Resumen!$E$78*C802</f>
        <v>1157.0094450716792</v>
      </c>
      <c r="J802" s="201">
        <f ca="1">Resumen!$E$79*D802</f>
        <v>0</v>
      </c>
      <c r="K802" s="201">
        <f ca="1">Resumen!$E$80*E802</f>
        <v>0</v>
      </c>
      <c r="L802" s="201">
        <f ca="1">Resumen!$E$81*F802</f>
        <v>0</v>
      </c>
      <c r="M802" s="201">
        <f ca="1">Resumen!$E$82*G802</f>
        <v>0</v>
      </c>
      <c r="N802" s="201">
        <f>Resumen!$E$83*H802</f>
        <v>1237</v>
      </c>
      <c r="O802" s="201">
        <f t="shared" ca="1" si="12"/>
        <v>2394.0094450716792</v>
      </c>
    </row>
    <row r="803" spans="1:15" s="119" customFormat="1" ht="13.8" customHeight="1">
      <c r="A803" s="162"/>
      <c r="B803" s="200">
        <v>789</v>
      </c>
      <c r="C803" s="201">
        <f ca="1">NORMINV(RAND(),Parametros!$F$7,(Parametros!$G$7-Parametros!$E$7)/3.29)</f>
        <v>0.83557096547753074</v>
      </c>
      <c r="D803" s="201">
        <f ca="1">NORMINV(RAND(),Parametros!$F$8,(Parametros!$G$8-Parametros!$E$8)/3.29)</f>
        <v>0.78535711728069957</v>
      </c>
      <c r="E803" s="201">
        <f ca="1">NORMINV(RAND(),Parametros!$F$9,(Parametros!$G$9-Parametros!$E$9)/3.29)</f>
        <v>0.87042116853594798</v>
      </c>
      <c r="F803" s="201">
        <f ca="1">NORMINV(RAND(),Parametros!$F$10,(Parametros!$G$10-Parametros!$E$10)/3.29)</f>
        <v>1.1370096564953991</v>
      </c>
      <c r="G803" s="201">
        <f ca="1">NORMINV(RAND(),Parametros!$F$11,(Parametros!$G$11-Parametros!$E$11)/3.29)</f>
        <v>0.99162306283189239</v>
      </c>
      <c r="H803" s="201">
        <v>1</v>
      </c>
      <c r="I803" s="201">
        <f ca="1">Resumen!$E$78*C803</f>
        <v>219.75516392059058</v>
      </c>
      <c r="J803" s="201">
        <f ca="1">Resumen!$E$79*D803</f>
        <v>0</v>
      </c>
      <c r="K803" s="201">
        <f ca="1">Resumen!$E$80*E803</f>
        <v>0</v>
      </c>
      <c r="L803" s="201">
        <f ca="1">Resumen!$E$81*F803</f>
        <v>0</v>
      </c>
      <c r="M803" s="201">
        <f ca="1">Resumen!$E$82*G803</f>
        <v>0</v>
      </c>
      <c r="N803" s="201">
        <f>Resumen!$E$83*H803</f>
        <v>1237</v>
      </c>
      <c r="O803" s="201">
        <f t="shared" ca="1" si="12"/>
        <v>1456.7551639205906</v>
      </c>
    </row>
    <row r="804" spans="1:15" s="119" customFormat="1" ht="13.8" customHeight="1">
      <c r="A804" s="162"/>
      <c r="B804" s="200">
        <v>790</v>
      </c>
      <c r="C804" s="201">
        <f ca="1">NORMINV(RAND(),Parametros!$F$7,(Parametros!$G$7-Parametros!$E$7)/3.29)</f>
        <v>-9.1633446382817674E-2</v>
      </c>
      <c r="D804" s="201">
        <f ca="1">NORMINV(RAND(),Parametros!$F$8,(Parametros!$G$8-Parametros!$E$8)/3.29)</f>
        <v>1.4283832458598014</v>
      </c>
      <c r="E804" s="201">
        <f ca="1">NORMINV(RAND(),Parametros!$F$9,(Parametros!$G$9-Parametros!$E$9)/3.29)</f>
        <v>0.73862785734789105</v>
      </c>
      <c r="F804" s="201">
        <f ca="1">NORMINV(RAND(),Parametros!$F$10,(Parametros!$G$10-Parametros!$E$10)/3.29)</f>
        <v>1.2062601163537503</v>
      </c>
      <c r="G804" s="201">
        <f ca="1">NORMINV(RAND(),Parametros!$F$11,(Parametros!$G$11-Parametros!$E$11)/3.29)</f>
        <v>0.99745657356931328</v>
      </c>
      <c r="H804" s="201">
        <v>1</v>
      </c>
      <c r="I804" s="201">
        <f ca="1">Resumen!$E$78*C804</f>
        <v>-24.099596398681047</v>
      </c>
      <c r="J804" s="201">
        <f ca="1">Resumen!$E$79*D804</f>
        <v>0</v>
      </c>
      <c r="K804" s="201">
        <f ca="1">Resumen!$E$80*E804</f>
        <v>0</v>
      </c>
      <c r="L804" s="201">
        <f ca="1">Resumen!$E$81*F804</f>
        <v>0</v>
      </c>
      <c r="M804" s="201">
        <f ca="1">Resumen!$E$82*G804</f>
        <v>0</v>
      </c>
      <c r="N804" s="201">
        <f>Resumen!$E$83*H804</f>
        <v>1237</v>
      </c>
      <c r="O804" s="201">
        <f t="shared" ca="1" si="12"/>
        <v>1212.9004036013189</v>
      </c>
    </row>
    <row r="805" spans="1:15" s="119" customFormat="1" ht="13.8" customHeight="1">
      <c r="A805" s="162"/>
      <c r="B805" s="200">
        <v>791</v>
      </c>
      <c r="C805" s="201">
        <f ca="1">NORMINV(RAND(),Parametros!$F$7,(Parametros!$G$7-Parametros!$E$7)/3.29)</f>
        <v>3.1295011508061634</v>
      </c>
      <c r="D805" s="201">
        <f ca="1">NORMINV(RAND(),Parametros!$F$8,(Parametros!$G$8-Parametros!$E$8)/3.29)</f>
        <v>1.3436060741855662</v>
      </c>
      <c r="E805" s="201">
        <f ca="1">NORMINV(RAND(),Parametros!$F$9,(Parametros!$G$9-Parametros!$E$9)/3.29)</f>
        <v>0.88871223577462721</v>
      </c>
      <c r="F805" s="201">
        <f ca="1">NORMINV(RAND(),Parametros!$F$10,(Parametros!$G$10-Parametros!$E$10)/3.29)</f>
        <v>1.0720986042146246</v>
      </c>
      <c r="G805" s="201">
        <f ca="1">NORMINV(RAND(),Parametros!$F$11,(Parametros!$G$11-Parametros!$E$11)/3.29)</f>
        <v>1.046512489227472</v>
      </c>
      <c r="H805" s="201">
        <v>1</v>
      </c>
      <c r="I805" s="201">
        <f ca="1">Resumen!$E$78*C805</f>
        <v>823.05880266202098</v>
      </c>
      <c r="J805" s="201">
        <f ca="1">Resumen!$E$79*D805</f>
        <v>0</v>
      </c>
      <c r="K805" s="201">
        <f ca="1">Resumen!$E$80*E805</f>
        <v>0</v>
      </c>
      <c r="L805" s="201">
        <f ca="1">Resumen!$E$81*F805</f>
        <v>0</v>
      </c>
      <c r="M805" s="201">
        <f ca="1">Resumen!$E$82*G805</f>
        <v>0</v>
      </c>
      <c r="N805" s="201">
        <f>Resumen!$E$83*H805</f>
        <v>1237</v>
      </c>
      <c r="O805" s="201">
        <f t="shared" ca="1" si="12"/>
        <v>2060.0588026620208</v>
      </c>
    </row>
    <row r="806" spans="1:15" s="119" customFormat="1" ht="13.8" customHeight="1">
      <c r="A806" s="162"/>
      <c r="B806" s="200">
        <v>792</v>
      </c>
      <c r="C806" s="201">
        <f ca="1">NORMINV(RAND(),Parametros!$F$7,(Parametros!$G$7-Parametros!$E$7)/3.29)</f>
        <v>1.9921310238994443</v>
      </c>
      <c r="D806" s="201">
        <f ca="1">NORMINV(RAND(),Parametros!$F$8,(Parametros!$G$8-Parametros!$E$8)/3.29)</f>
        <v>1.6914602875924432</v>
      </c>
      <c r="E806" s="201">
        <f ca="1">NORMINV(RAND(),Parametros!$F$9,(Parametros!$G$9-Parametros!$E$9)/3.29)</f>
        <v>1.3644062415479321</v>
      </c>
      <c r="F806" s="201">
        <f ca="1">NORMINV(RAND(),Parametros!$F$10,(Parametros!$G$10-Parametros!$E$10)/3.29)</f>
        <v>1.1491638010168836</v>
      </c>
      <c r="G806" s="201">
        <f ca="1">NORMINV(RAND(),Parametros!$F$11,(Parametros!$G$11-Parametros!$E$11)/3.29)</f>
        <v>0.95836365095281562</v>
      </c>
      <c r="H806" s="201">
        <v>1</v>
      </c>
      <c r="I806" s="201">
        <f ca="1">Resumen!$E$78*C806</f>
        <v>523.93045928555387</v>
      </c>
      <c r="J806" s="201">
        <f ca="1">Resumen!$E$79*D806</f>
        <v>0</v>
      </c>
      <c r="K806" s="201">
        <f ca="1">Resumen!$E$80*E806</f>
        <v>0</v>
      </c>
      <c r="L806" s="201">
        <f ca="1">Resumen!$E$81*F806</f>
        <v>0</v>
      </c>
      <c r="M806" s="201">
        <f ca="1">Resumen!$E$82*G806</f>
        <v>0</v>
      </c>
      <c r="N806" s="201">
        <f>Resumen!$E$83*H806</f>
        <v>1237</v>
      </c>
      <c r="O806" s="201">
        <f t="shared" ca="1" si="12"/>
        <v>1760.9304592855538</v>
      </c>
    </row>
    <row r="807" spans="1:15" s="119" customFormat="1" ht="13.8" customHeight="1">
      <c r="A807" s="162"/>
      <c r="B807" s="200">
        <v>793</v>
      </c>
      <c r="C807" s="201">
        <f ca="1">NORMINV(RAND(),Parametros!$F$7,(Parametros!$G$7-Parametros!$E$7)/3.29)</f>
        <v>2.0304352737759417</v>
      </c>
      <c r="D807" s="201">
        <f ca="1">NORMINV(RAND(),Parametros!$F$8,(Parametros!$G$8-Parametros!$E$8)/3.29)</f>
        <v>1.2854213977829472</v>
      </c>
      <c r="E807" s="201">
        <f ca="1">NORMINV(RAND(),Parametros!$F$9,(Parametros!$G$9-Parametros!$E$9)/3.29)</f>
        <v>0.80678195535327113</v>
      </c>
      <c r="F807" s="201">
        <f ca="1">NORMINV(RAND(),Parametros!$F$10,(Parametros!$G$10-Parametros!$E$10)/3.29)</f>
        <v>1.233567095153556</v>
      </c>
      <c r="G807" s="201">
        <f ca="1">NORMINV(RAND(),Parametros!$F$11,(Parametros!$G$11-Parametros!$E$11)/3.29)</f>
        <v>0.95081808592296202</v>
      </c>
      <c r="H807" s="201">
        <v>1</v>
      </c>
      <c r="I807" s="201">
        <f ca="1">Resumen!$E$78*C807</f>
        <v>534.00447700307268</v>
      </c>
      <c r="J807" s="201">
        <f ca="1">Resumen!$E$79*D807</f>
        <v>0</v>
      </c>
      <c r="K807" s="201">
        <f ca="1">Resumen!$E$80*E807</f>
        <v>0</v>
      </c>
      <c r="L807" s="201">
        <f ca="1">Resumen!$E$81*F807</f>
        <v>0</v>
      </c>
      <c r="M807" s="201">
        <f ca="1">Resumen!$E$82*G807</f>
        <v>0</v>
      </c>
      <c r="N807" s="201">
        <f>Resumen!$E$83*H807</f>
        <v>1237</v>
      </c>
      <c r="O807" s="201">
        <f t="shared" ca="1" si="12"/>
        <v>1771.0044770030727</v>
      </c>
    </row>
    <row r="808" spans="1:15" s="119" customFormat="1" ht="13.8" customHeight="1">
      <c r="A808" s="162"/>
      <c r="B808" s="200">
        <v>794</v>
      </c>
      <c r="C808" s="201">
        <f ca="1">NORMINV(RAND(),Parametros!$F$7,(Parametros!$G$7-Parametros!$E$7)/3.29)</f>
        <v>1.8542863419411368</v>
      </c>
      <c r="D808" s="201">
        <f ca="1">NORMINV(RAND(),Parametros!$F$8,(Parametros!$G$8-Parametros!$E$8)/3.29)</f>
        <v>0.86519384521866205</v>
      </c>
      <c r="E808" s="201">
        <f ca="1">NORMINV(RAND(),Parametros!$F$9,(Parametros!$G$9-Parametros!$E$9)/3.29)</f>
        <v>0.74869533116970399</v>
      </c>
      <c r="F808" s="201">
        <f ca="1">NORMINV(RAND(),Parametros!$F$10,(Parametros!$G$10-Parametros!$E$10)/3.29)</f>
        <v>1.0482078951330764</v>
      </c>
      <c r="G808" s="201">
        <f ca="1">NORMINV(RAND(),Parametros!$F$11,(Parametros!$G$11-Parametros!$E$11)/3.29)</f>
        <v>0.95107305501669026</v>
      </c>
      <c r="H808" s="201">
        <v>1</v>
      </c>
      <c r="I808" s="201">
        <f ca="1">Resumen!$E$78*C808</f>
        <v>487.67730793051896</v>
      </c>
      <c r="J808" s="201">
        <f ca="1">Resumen!$E$79*D808</f>
        <v>0</v>
      </c>
      <c r="K808" s="201">
        <f ca="1">Resumen!$E$80*E808</f>
        <v>0</v>
      </c>
      <c r="L808" s="201">
        <f ca="1">Resumen!$E$81*F808</f>
        <v>0</v>
      </c>
      <c r="M808" s="201">
        <f ca="1">Resumen!$E$82*G808</f>
        <v>0</v>
      </c>
      <c r="N808" s="201">
        <f>Resumen!$E$83*H808</f>
        <v>1237</v>
      </c>
      <c r="O808" s="201">
        <f t="shared" ca="1" si="12"/>
        <v>1724.677307930519</v>
      </c>
    </row>
    <row r="809" spans="1:15" s="119" customFormat="1" ht="13.8" customHeight="1">
      <c r="A809" s="162"/>
      <c r="B809" s="200">
        <v>795</v>
      </c>
      <c r="C809" s="201">
        <f ca="1">NORMINV(RAND(),Parametros!$F$7,(Parametros!$G$7-Parametros!$E$7)/3.29)</f>
        <v>0.40142366343375357</v>
      </c>
      <c r="D809" s="201">
        <f ca="1">NORMINV(RAND(),Parametros!$F$8,(Parametros!$G$8-Parametros!$E$8)/3.29)</f>
        <v>1.0598622610444324</v>
      </c>
      <c r="E809" s="201">
        <f ca="1">NORMINV(RAND(),Parametros!$F$9,(Parametros!$G$9-Parametros!$E$9)/3.29)</f>
        <v>0.81754849677953989</v>
      </c>
      <c r="F809" s="201">
        <f ca="1">NORMINV(RAND(),Parametros!$F$10,(Parametros!$G$10-Parametros!$E$10)/3.29)</f>
        <v>0.9535981873617021</v>
      </c>
      <c r="G809" s="201">
        <f ca="1">NORMINV(RAND(),Parametros!$F$11,(Parametros!$G$11-Parametros!$E$11)/3.29)</f>
        <v>0.94552116771587347</v>
      </c>
      <c r="H809" s="201">
        <v>1</v>
      </c>
      <c r="I809" s="201">
        <f ca="1">Resumen!$E$78*C809</f>
        <v>105.5744234830772</v>
      </c>
      <c r="J809" s="201">
        <f ca="1">Resumen!$E$79*D809</f>
        <v>0</v>
      </c>
      <c r="K809" s="201">
        <f ca="1">Resumen!$E$80*E809</f>
        <v>0</v>
      </c>
      <c r="L809" s="201">
        <f ca="1">Resumen!$E$81*F809</f>
        <v>0</v>
      </c>
      <c r="M809" s="201">
        <f ca="1">Resumen!$E$82*G809</f>
        <v>0</v>
      </c>
      <c r="N809" s="201">
        <f>Resumen!$E$83*H809</f>
        <v>1237</v>
      </c>
      <c r="O809" s="201">
        <f t="shared" ca="1" si="12"/>
        <v>1342.5744234830772</v>
      </c>
    </row>
    <row r="810" spans="1:15" s="119" customFormat="1" ht="13.8" customHeight="1">
      <c r="A810" s="162"/>
      <c r="B810" s="200">
        <v>796</v>
      </c>
      <c r="C810" s="201">
        <f ca="1">NORMINV(RAND(),Parametros!$F$7,(Parametros!$G$7-Parametros!$E$7)/3.29)</f>
        <v>1.7503419744349344</v>
      </c>
      <c r="D810" s="201">
        <f ca="1">NORMINV(RAND(),Parametros!$F$8,(Parametros!$G$8-Parametros!$E$8)/3.29)</f>
        <v>0.76250210761117487</v>
      </c>
      <c r="E810" s="201">
        <f ca="1">NORMINV(RAND(),Parametros!$F$9,(Parametros!$G$9-Parametros!$E$9)/3.29)</f>
        <v>1.4198882814343827</v>
      </c>
      <c r="F810" s="201">
        <f ca="1">NORMINV(RAND(),Parametros!$F$10,(Parametros!$G$10-Parametros!$E$10)/3.29)</f>
        <v>0.98367591234746821</v>
      </c>
      <c r="G810" s="201">
        <f ca="1">NORMINV(RAND(),Parametros!$F$11,(Parametros!$G$11-Parametros!$E$11)/3.29)</f>
        <v>0.99430692050674629</v>
      </c>
      <c r="H810" s="201">
        <v>1</v>
      </c>
      <c r="I810" s="201">
        <f ca="1">Resumen!$E$78*C810</f>
        <v>460.33993927638778</v>
      </c>
      <c r="J810" s="201">
        <f ca="1">Resumen!$E$79*D810</f>
        <v>0</v>
      </c>
      <c r="K810" s="201">
        <f ca="1">Resumen!$E$80*E810</f>
        <v>0</v>
      </c>
      <c r="L810" s="201">
        <f ca="1">Resumen!$E$81*F810</f>
        <v>0</v>
      </c>
      <c r="M810" s="201">
        <f ca="1">Resumen!$E$82*G810</f>
        <v>0</v>
      </c>
      <c r="N810" s="201">
        <f>Resumen!$E$83*H810</f>
        <v>1237</v>
      </c>
      <c r="O810" s="201">
        <f t="shared" ca="1" si="12"/>
        <v>1697.3399392763877</v>
      </c>
    </row>
    <row r="811" spans="1:15" s="119" customFormat="1" ht="13.8" customHeight="1">
      <c r="A811" s="162"/>
      <c r="B811" s="200">
        <v>797</v>
      </c>
      <c r="C811" s="201">
        <f ca="1">NORMINV(RAND(),Parametros!$F$7,(Parametros!$G$7-Parametros!$E$7)/3.29)</f>
        <v>3.0410441302376929</v>
      </c>
      <c r="D811" s="201">
        <f ca="1">NORMINV(RAND(),Parametros!$F$8,(Parametros!$G$8-Parametros!$E$8)/3.29)</f>
        <v>1.2164460353077662</v>
      </c>
      <c r="E811" s="201">
        <f ca="1">NORMINV(RAND(),Parametros!$F$9,(Parametros!$G$9-Parametros!$E$9)/3.29)</f>
        <v>1.0011827583129487</v>
      </c>
      <c r="F811" s="201">
        <f ca="1">NORMINV(RAND(),Parametros!$F$10,(Parametros!$G$10-Parametros!$E$10)/3.29)</f>
        <v>1.1242819319915014</v>
      </c>
      <c r="G811" s="201">
        <f ca="1">NORMINV(RAND(),Parametros!$F$11,(Parametros!$G$11-Parametros!$E$11)/3.29)</f>
        <v>0.92599705950548006</v>
      </c>
      <c r="H811" s="201">
        <v>1</v>
      </c>
      <c r="I811" s="201">
        <f ca="1">Resumen!$E$78*C811</f>
        <v>799.79460625251329</v>
      </c>
      <c r="J811" s="201">
        <f ca="1">Resumen!$E$79*D811</f>
        <v>0</v>
      </c>
      <c r="K811" s="201">
        <f ca="1">Resumen!$E$80*E811</f>
        <v>0</v>
      </c>
      <c r="L811" s="201">
        <f ca="1">Resumen!$E$81*F811</f>
        <v>0</v>
      </c>
      <c r="M811" s="201">
        <f ca="1">Resumen!$E$82*G811</f>
        <v>0</v>
      </c>
      <c r="N811" s="201">
        <f>Resumen!$E$83*H811</f>
        <v>1237</v>
      </c>
      <c r="O811" s="201">
        <f t="shared" ca="1" si="12"/>
        <v>2036.7946062525134</v>
      </c>
    </row>
    <row r="812" spans="1:15" s="119" customFormat="1" ht="13.8" customHeight="1">
      <c r="A812" s="162"/>
      <c r="B812" s="200">
        <v>798</v>
      </c>
      <c r="C812" s="201">
        <f ca="1">NORMINV(RAND(),Parametros!$F$7,(Parametros!$G$7-Parametros!$E$7)/3.29)</f>
        <v>3.9238299611709522</v>
      </c>
      <c r="D812" s="201">
        <f ca="1">NORMINV(RAND(),Parametros!$F$8,(Parametros!$G$8-Parametros!$E$8)/3.29)</f>
        <v>2.4623701903398922</v>
      </c>
      <c r="E812" s="201">
        <f ca="1">NORMINV(RAND(),Parametros!$F$9,(Parametros!$G$9-Parametros!$E$9)/3.29)</f>
        <v>1.2107790698556473</v>
      </c>
      <c r="F812" s="201">
        <f ca="1">NORMINV(RAND(),Parametros!$F$10,(Parametros!$G$10-Parametros!$E$10)/3.29)</f>
        <v>1.1527700597978896</v>
      </c>
      <c r="G812" s="201">
        <f ca="1">NORMINV(RAND(),Parametros!$F$11,(Parametros!$G$11-Parametros!$E$11)/3.29)</f>
        <v>1.0336417702946035</v>
      </c>
      <c r="H812" s="201">
        <v>1</v>
      </c>
      <c r="I812" s="201">
        <f ca="1">Resumen!$E$78*C812</f>
        <v>1031.9672797879605</v>
      </c>
      <c r="J812" s="201">
        <f ca="1">Resumen!$E$79*D812</f>
        <v>0</v>
      </c>
      <c r="K812" s="201">
        <f ca="1">Resumen!$E$80*E812</f>
        <v>0</v>
      </c>
      <c r="L812" s="201">
        <f ca="1">Resumen!$E$81*F812</f>
        <v>0</v>
      </c>
      <c r="M812" s="201">
        <f ca="1">Resumen!$E$82*G812</f>
        <v>0</v>
      </c>
      <c r="N812" s="201">
        <f>Resumen!$E$83*H812</f>
        <v>1237</v>
      </c>
      <c r="O812" s="201">
        <f t="shared" ca="1" si="12"/>
        <v>2268.9672797879603</v>
      </c>
    </row>
    <row r="813" spans="1:15" s="119" customFormat="1" ht="13.8" customHeight="1">
      <c r="A813" s="162"/>
      <c r="B813" s="200">
        <v>799</v>
      </c>
      <c r="C813" s="201">
        <f ca="1">NORMINV(RAND(),Parametros!$F$7,(Parametros!$G$7-Parametros!$E$7)/3.29)</f>
        <v>1.9192783327529392</v>
      </c>
      <c r="D813" s="201">
        <f ca="1">NORMINV(RAND(),Parametros!$F$8,(Parametros!$G$8-Parametros!$E$8)/3.29)</f>
        <v>1.1952460164147789</v>
      </c>
      <c r="E813" s="201">
        <f ca="1">NORMINV(RAND(),Parametros!$F$9,(Parametros!$G$9-Parametros!$E$9)/3.29)</f>
        <v>0.75219798274723604</v>
      </c>
      <c r="F813" s="201">
        <f ca="1">NORMINV(RAND(),Parametros!$F$10,(Parametros!$G$10-Parametros!$E$10)/3.29)</f>
        <v>0.98547131485339623</v>
      </c>
      <c r="G813" s="201">
        <f ca="1">NORMINV(RAND(),Parametros!$F$11,(Parametros!$G$11-Parametros!$E$11)/3.29)</f>
        <v>1.0107725713794287</v>
      </c>
      <c r="H813" s="201">
        <v>1</v>
      </c>
      <c r="I813" s="201">
        <f ca="1">Resumen!$E$78*C813</f>
        <v>504.77020151402303</v>
      </c>
      <c r="J813" s="201">
        <f ca="1">Resumen!$E$79*D813</f>
        <v>0</v>
      </c>
      <c r="K813" s="201">
        <f ca="1">Resumen!$E$80*E813</f>
        <v>0</v>
      </c>
      <c r="L813" s="201">
        <f ca="1">Resumen!$E$81*F813</f>
        <v>0</v>
      </c>
      <c r="M813" s="201">
        <f ca="1">Resumen!$E$82*G813</f>
        <v>0</v>
      </c>
      <c r="N813" s="201">
        <f>Resumen!$E$83*H813</f>
        <v>1237</v>
      </c>
      <c r="O813" s="201">
        <f t="shared" ca="1" si="12"/>
        <v>1741.770201514023</v>
      </c>
    </row>
    <row r="814" spans="1:15" s="119" customFormat="1" ht="13.8" customHeight="1">
      <c r="A814" s="162"/>
      <c r="B814" s="200">
        <v>800</v>
      </c>
      <c r="C814" s="201">
        <f ca="1">NORMINV(RAND(),Parametros!$F$7,(Parametros!$G$7-Parametros!$E$7)/3.29)</f>
        <v>2.0686602452139375</v>
      </c>
      <c r="D814" s="201">
        <f ca="1">NORMINV(RAND(),Parametros!$F$8,(Parametros!$G$8-Parametros!$E$8)/3.29)</f>
        <v>0.98535798055670565</v>
      </c>
      <c r="E814" s="201">
        <f ca="1">NORMINV(RAND(),Parametros!$F$9,(Parametros!$G$9-Parametros!$E$9)/3.29)</f>
        <v>0.97475406511906038</v>
      </c>
      <c r="F814" s="201">
        <f ca="1">NORMINV(RAND(),Parametros!$F$10,(Parametros!$G$10-Parametros!$E$10)/3.29)</f>
        <v>1.1057462252588577</v>
      </c>
      <c r="G814" s="201">
        <f ca="1">NORMINV(RAND(),Parametros!$F$11,(Parametros!$G$11-Parametros!$E$11)/3.29)</f>
        <v>0.9880795854461536</v>
      </c>
      <c r="H814" s="201">
        <v>1</v>
      </c>
      <c r="I814" s="201">
        <f ca="1">Resumen!$E$78*C814</f>
        <v>544.05764449126559</v>
      </c>
      <c r="J814" s="201">
        <f ca="1">Resumen!$E$79*D814</f>
        <v>0</v>
      </c>
      <c r="K814" s="201">
        <f ca="1">Resumen!$E$80*E814</f>
        <v>0</v>
      </c>
      <c r="L814" s="201">
        <f ca="1">Resumen!$E$81*F814</f>
        <v>0</v>
      </c>
      <c r="M814" s="201">
        <f ca="1">Resumen!$E$82*G814</f>
        <v>0</v>
      </c>
      <c r="N814" s="201">
        <f>Resumen!$E$83*H814</f>
        <v>1237</v>
      </c>
      <c r="O814" s="201">
        <f t="shared" ca="1" si="12"/>
        <v>1781.0576444912656</v>
      </c>
    </row>
    <row r="815" spans="1:15" s="119" customFormat="1" ht="13.8" customHeight="1">
      <c r="A815" s="162"/>
      <c r="B815" s="200">
        <v>801</v>
      </c>
      <c r="C815" s="201">
        <f ca="1">NORMINV(RAND(),Parametros!$F$7,(Parametros!$G$7-Parametros!$E$7)/3.29)</f>
        <v>3.0095193779631728</v>
      </c>
      <c r="D815" s="201">
        <f ca="1">NORMINV(RAND(),Parametros!$F$8,(Parametros!$G$8-Parametros!$E$8)/3.29)</f>
        <v>1.0510565925776416</v>
      </c>
      <c r="E815" s="201">
        <f ca="1">NORMINV(RAND(),Parametros!$F$9,(Parametros!$G$9-Parametros!$E$9)/3.29)</f>
        <v>0.99211906089872715</v>
      </c>
      <c r="F815" s="201">
        <f ca="1">NORMINV(RAND(),Parametros!$F$10,(Parametros!$G$10-Parametros!$E$10)/3.29)</f>
        <v>0.86960030551567458</v>
      </c>
      <c r="G815" s="201">
        <f ca="1">NORMINV(RAND(),Parametros!$F$11,(Parametros!$G$11-Parametros!$E$11)/3.29)</f>
        <v>0.97666935672331512</v>
      </c>
      <c r="H815" s="201">
        <v>1</v>
      </c>
      <c r="I815" s="201">
        <f ca="1">Resumen!$E$78*C815</f>
        <v>791.50359640431441</v>
      </c>
      <c r="J815" s="201">
        <f ca="1">Resumen!$E$79*D815</f>
        <v>0</v>
      </c>
      <c r="K815" s="201">
        <f ca="1">Resumen!$E$80*E815</f>
        <v>0</v>
      </c>
      <c r="L815" s="201">
        <f ca="1">Resumen!$E$81*F815</f>
        <v>0</v>
      </c>
      <c r="M815" s="201">
        <f ca="1">Resumen!$E$82*G815</f>
        <v>0</v>
      </c>
      <c r="N815" s="201">
        <f>Resumen!$E$83*H815</f>
        <v>1237</v>
      </c>
      <c r="O815" s="201">
        <f t="shared" ca="1" si="12"/>
        <v>2028.5035964043145</v>
      </c>
    </row>
    <row r="816" spans="1:15" s="119" customFormat="1" ht="13.8" customHeight="1">
      <c r="A816" s="162"/>
      <c r="B816" s="200">
        <v>802</v>
      </c>
      <c r="C816" s="201">
        <f ca="1">NORMINV(RAND(),Parametros!$F$7,(Parametros!$G$7-Parametros!$E$7)/3.29)</f>
        <v>2.9551731699060562</v>
      </c>
      <c r="D816" s="201">
        <f ca="1">NORMINV(RAND(),Parametros!$F$8,(Parametros!$G$8-Parametros!$E$8)/3.29)</f>
        <v>1.2333030911974965</v>
      </c>
      <c r="E816" s="201">
        <f ca="1">NORMINV(RAND(),Parametros!$F$9,(Parametros!$G$9-Parametros!$E$9)/3.29)</f>
        <v>1.0163780852911604</v>
      </c>
      <c r="F816" s="201">
        <f ca="1">NORMINV(RAND(),Parametros!$F$10,(Parametros!$G$10-Parametros!$E$10)/3.29)</f>
        <v>1.0221514247964922</v>
      </c>
      <c r="G816" s="201">
        <f ca="1">NORMINV(RAND(),Parametros!$F$11,(Parametros!$G$11-Parametros!$E$11)/3.29)</f>
        <v>1.0379051995886091</v>
      </c>
      <c r="H816" s="201">
        <v>1</v>
      </c>
      <c r="I816" s="201">
        <f ca="1">Resumen!$E$78*C816</f>
        <v>777.21054368529281</v>
      </c>
      <c r="J816" s="201">
        <f ca="1">Resumen!$E$79*D816</f>
        <v>0</v>
      </c>
      <c r="K816" s="201">
        <f ca="1">Resumen!$E$80*E816</f>
        <v>0</v>
      </c>
      <c r="L816" s="201">
        <f ca="1">Resumen!$E$81*F816</f>
        <v>0</v>
      </c>
      <c r="M816" s="201">
        <f ca="1">Resumen!$E$82*G816</f>
        <v>0</v>
      </c>
      <c r="N816" s="201">
        <f>Resumen!$E$83*H816</f>
        <v>1237</v>
      </c>
      <c r="O816" s="201">
        <f t="shared" ca="1" si="12"/>
        <v>2014.2105436852928</v>
      </c>
    </row>
    <row r="817" spans="1:15" s="119" customFormat="1" ht="13.8" customHeight="1">
      <c r="A817" s="162"/>
      <c r="B817" s="200">
        <v>803</v>
      </c>
      <c r="C817" s="201">
        <f ca="1">NORMINV(RAND(),Parametros!$F$7,(Parametros!$G$7-Parametros!$E$7)/3.29)</f>
        <v>2.7487238088344901</v>
      </c>
      <c r="D817" s="201">
        <f ca="1">NORMINV(RAND(),Parametros!$F$8,(Parametros!$G$8-Parametros!$E$8)/3.29)</f>
        <v>0.44435466907103649</v>
      </c>
      <c r="E817" s="201">
        <f ca="1">NORMINV(RAND(),Parametros!$F$9,(Parametros!$G$9-Parametros!$E$9)/3.29)</f>
        <v>1.1350131464801685</v>
      </c>
      <c r="F817" s="201">
        <f ca="1">NORMINV(RAND(),Parametros!$F$10,(Parametros!$G$10-Parametros!$E$10)/3.29)</f>
        <v>1.0345204920786071</v>
      </c>
      <c r="G817" s="201">
        <f ca="1">NORMINV(RAND(),Parametros!$F$11,(Parametros!$G$11-Parametros!$E$11)/3.29)</f>
        <v>0.98004948004786363</v>
      </c>
      <c r="H817" s="201">
        <v>1</v>
      </c>
      <c r="I817" s="201">
        <f ca="1">Resumen!$E$78*C817</f>
        <v>722.91436172347085</v>
      </c>
      <c r="J817" s="201">
        <f ca="1">Resumen!$E$79*D817</f>
        <v>0</v>
      </c>
      <c r="K817" s="201">
        <f ca="1">Resumen!$E$80*E817</f>
        <v>0</v>
      </c>
      <c r="L817" s="201">
        <f ca="1">Resumen!$E$81*F817</f>
        <v>0</v>
      </c>
      <c r="M817" s="201">
        <f ca="1">Resumen!$E$82*G817</f>
        <v>0</v>
      </c>
      <c r="N817" s="201">
        <f>Resumen!$E$83*H817</f>
        <v>1237</v>
      </c>
      <c r="O817" s="201">
        <f t="shared" ca="1" si="12"/>
        <v>1959.9143617234708</v>
      </c>
    </row>
    <row r="818" spans="1:15" s="119" customFormat="1" ht="13.8" customHeight="1">
      <c r="A818" s="162"/>
      <c r="B818" s="200">
        <v>804</v>
      </c>
      <c r="C818" s="201">
        <f ca="1">NORMINV(RAND(),Parametros!$F$7,(Parametros!$G$7-Parametros!$E$7)/3.29)</f>
        <v>2.9504626933191211</v>
      </c>
      <c r="D818" s="201">
        <f ca="1">NORMINV(RAND(),Parametros!$F$8,(Parametros!$G$8-Parametros!$E$8)/3.29)</f>
        <v>0.38274288386315591</v>
      </c>
      <c r="E818" s="201">
        <f ca="1">NORMINV(RAND(),Parametros!$F$9,(Parametros!$G$9-Parametros!$E$9)/3.29)</f>
        <v>0.98803279856556037</v>
      </c>
      <c r="F818" s="201">
        <f ca="1">NORMINV(RAND(),Parametros!$F$10,(Parametros!$G$10-Parametros!$E$10)/3.29)</f>
        <v>0.91487856603529993</v>
      </c>
      <c r="G818" s="201">
        <f ca="1">NORMINV(RAND(),Parametros!$F$11,(Parametros!$G$11-Parametros!$E$11)/3.29)</f>
        <v>1.0180951551084423</v>
      </c>
      <c r="H818" s="201">
        <v>1</v>
      </c>
      <c r="I818" s="201">
        <f ca="1">Resumen!$E$78*C818</f>
        <v>775.97168834292881</v>
      </c>
      <c r="J818" s="201">
        <f ca="1">Resumen!$E$79*D818</f>
        <v>0</v>
      </c>
      <c r="K818" s="201">
        <f ca="1">Resumen!$E$80*E818</f>
        <v>0</v>
      </c>
      <c r="L818" s="201">
        <f ca="1">Resumen!$E$81*F818</f>
        <v>0</v>
      </c>
      <c r="M818" s="201">
        <f ca="1">Resumen!$E$82*G818</f>
        <v>0</v>
      </c>
      <c r="N818" s="201">
        <f>Resumen!$E$83*H818</f>
        <v>1237</v>
      </c>
      <c r="O818" s="201">
        <f t="shared" ca="1" si="12"/>
        <v>2012.9716883429287</v>
      </c>
    </row>
    <row r="819" spans="1:15" s="119" customFormat="1" ht="13.8" customHeight="1">
      <c r="A819" s="162"/>
      <c r="B819" s="200">
        <v>805</v>
      </c>
      <c r="C819" s="201">
        <f ca="1">NORMINV(RAND(),Parametros!$F$7,(Parametros!$G$7-Parametros!$E$7)/3.29)</f>
        <v>3.5108168894150711</v>
      </c>
      <c r="D819" s="201">
        <f ca="1">NORMINV(RAND(),Parametros!$F$8,(Parametros!$G$8-Parametros!$E$8)/3.29)</f>
        <v>1.3262893564635749</v>
      </c>
      <c r="E819" s="201">
        <f ca="1">NORMINV(RAND(),Parametros!$F$9,(Parametros!$G$9-Parametros!$E$9)/3.29)</f>
        <v>1.4399645927256746</v>
      </c>
      <c r="F819" s="201">
        <f ca="1">NORMINV(RAND(),Parametros!$F$10,(Parametros!$G$10-Parametros!$E$10)/3.29)</f>
        <v>1.0914889157181327</v>
      </c>
      <c r="G819" s="201">
        <f ca="1">NORMINV(RAND(),Parametros!$F$11,(Parametros!$G$11-Parametros!$E$11)/3.29)</f>
        <v>1.0038929704875701</v>
      </c>
      <c r="H819" s="201">
        <v>1</v>
      </c>
      <c r="I819" s="201">
        <f ca="1">Resumen!$E$78*C819</f>
        <v>923.34484191616366</v>
      </c>
      <c r="J819" s="201">
        <f ca="1">Resumen!$E$79*D819</f>
        <v>0</v>
      </c>
      <c r="K819" s="201">
        <f ca="1">Resumen!$E$80*E819</f>
        <v>0</v>
      </c>
      <c r="L819" s="201">
        <f ca="1">Resumen!$E$81*F819</f>
        <v>0</v>
      </c>
      <c r="M819" s="201">
        <f ca="1">Resumen!$E$82*G819</f>
        <v>0</v>
      </c>
      <c r="N819" s="201">
        <f>Resumen!$E$83*H819</f>
        <v>1237</v>
      </c>
      <c r="O819" s="201">
        <f t="shared" ca="1" si="12"/>
        <v>2160.3448419161637</v>
      </c>
    </row>
    <row r="820" spans="1:15" s="119" customFormat="1" ht="13.8" customHeight="1">
      <c r="A820" s="162"/>
      <c r="B820" s="200">
        <v>806</v>
      </c>
      <c r="C820" s="201">
        <f ca="1">NORMINV(RAND(),Parametros!$F$7,(Parametros!$G$7-Parametros!$E$7)/3.29)</f>
        <v>1.9426099686912341</v>
      </c>
      <c r="D820" s="201">
        <f ca="1">NORMINV(RAND(),Parametros!$F$8,(Parametros!$G$8-Parametros!$E$8)/3.29)</f>
        <v>0.81254803916628804</v>
      </c>
      <c r="E820" s="201">
        <f ca="1">NORMINV(RAND(),Parametros!$F$9,(Parametros!$G$9-Parametros!$E$9)/3.29)</f>
        <v>1.0827246892847184</v>
      </c>
      <c r="F820" s="201">
        <f ca="1">NORMINV(RAND(),Parametros!$F$10,(Parametros!$G$10-Parametros!$E$10)/3.29)</f>
        <v>1.0741000323143608</v>
      </c>
      <c r="G820" s="201">
        <f ca="1">NORMINV(RAND(),Parametros!$F$11,(Parametros!$G$11-Parametros!$E$11)/3.29)</f>
        <v>0.9584802752908177</v>
      </c>
      <c r="H820" s="201">
        <v>1</v>
      </c>
      <c r="I820" s="201">
        <f ca="1">Resumen!$E$78*C820</f>
        <v>510.90642176579456</v>
      </c>
      <c r="J820" s="201">
        <f ca="1">Resumen!$E$79*D820</f>
        <v>0</v>
      </c>
      <c r="K820" s="201">
        <f ca="1">Resumen!$E$80*E820</f>
        <v>0</v>
      </c>
      <c r="L820" s="201">
        <f ca="1">Resumen!$E$81*F820</f>
        <v>0</v>
      </c>
      <c r="M820" s="201">
        <f ca="1">Resumen!$E$82*G820</f>
        <v>0</v>
      </c>
      <c r="N820" s="201">
        <f>Resumen!$E$83*H820</f>
        <v>1237</v>
      </c>
      <c r="O820" s="201">
        <f t="shared" ca="1" si="12"/>
        <v>1747.9064217657947</v>
      </c>
    </row>
    <row r="821" spans="1:15" s="119" customFormat="1" ht="13.8" customHeight="1">
      <c r="A821" s="162"/>
      <c r="B821" s="200">
        <v>807</v>
      </c>
      <c r="C821" s="201">
        <f ca="1">NORMINV(RAND(),Parametros!$F$7,(Parametros!$G$7-Parametros!$E$7)/3.29)</f>
        <v>1.6725687163138157</v>
      </c>
      <c r="D821" s="201">
        <f ca="1">NORMINV(RAND(),Parametros!$F$8,(Parametros!$G$8-Parametros!$E$8)/3.29)</f>
        <v>1.3548137080454918</v>
      </c>
      <c r="E821" s="201">
        <f ca="1">NORMINV(RAND(),Parametros!$F$9,(Parametros!$G$9-Parametros!$E$9)/3.29)</f>
        <v>1.1557282842759891</v>
      </c>
      <c r="F821" s="201">
        <f ca="1">NORMINV(RAND(),Parametros!$F$10,(Parametros!$G$10-Parametros!$E$10)/3.29)</f>
        <v>1.0002722975678473</v>
      </c>
      <c r="G821" s="201">
        <f ca="1">NORMINV(RAND(),Parametros!$F$11,(Parametros!$G$11-Parametros!$E$11)/3.29)</f>
        <v>1.0418737229579074</v>
      </c>
      <c r="H821" s="201">
        <v>1</v>
      </c>
      <c r="I821" s="201">
        <f ca="1">Resumen!$E$78*C821</f>
        <v>439.88557239053353</v>
      </c>
      <c r="J821" s="201">
        <f ca="1">Resumen!$E$79*D821</f>
        <v>0</v>
      </c>
      <c r="K821" s="201">
        <f ca="1">Resumen!$E$80*E821</f>
        <v>0</v>
      </c>
      <c r="L821" s="201">
        <f ca="1">Resumen!$E$81*F821</f>
        <v>0</v>
      </c>
      <c r="M821" s="201">
        <f ca="1">Resumen!$E$82*G821</f>
        <v>0</v>
      </c>
      <c r="N821" s="201">
        <f>Resumen!$E$83*H821</f>
        <v>1237</v>
      </c>
      <c r="O821" s="201">
        <f t="shared" ca="1" si="12"/>
        <v>1676.8855723905335</v>
      </c>
    </row>
    <row r="822" spans="1:15" s="119" customFormat="1" ht="13.8" customHeight="1">
      <c r="A822" s="162"/>
      <c r="B822" s="200">
        <v>808</v>
      </c>
      <c r="C822" s="201">
        <f ca="1">NORMINV(RAND(),Parametros!$F$7,(Parametros!$G$7-Parametros!$E$7)/3.29)</f>
        <v>3.2527958075996928</v>
      </c>
      <c r="D822" s="201">
        <f ca="1">NORMINV(RAND(),Parametros!$F$8,(Parametros!$G$8-Parametros!$E$8)/3.29)</f>
        <v>0.5704653079509191</v>
      </c>
      <c r="E822" s="201">
        <f ca="1">NORMINV(RAND(),Parametros!$F$9,(Parametros!$G$9-Parametros!$E$9)/3.29)</f>
        <v>1.1395076053814792</v>
      </c>
      <c r="F822" s="201">
        <f ca="1">NORMINV(RAND(),Parametros!$F$10,(Parametros!$G$10-Parametros!$E$10)/3.29)</f>
        <v>1.0717650187049068</v>
      </c>
      <c r="G822" s="201">
        <f ca="1">NORMINV(RAND(),Parametros!$F$11,(Parametros!$G$11-Parametros!$E$11)/3.29)</f>
        <v>0.97323012217040605</v>
      </c>
      <c r="H822" s="201">
        <v>1</v>
      </c>
      <c r="I822" s="201">
        <f ca="1">Resumen!$E$78*C822</f>
        <v>855.48529739871924</v>
      </c>
      <c r="J822" s="201">
        <f ca="1">Resumen!$E$79*D822</f>
        <v>0</v>
      </c>
      <c r="K822" s="201">
        <f ca="1">Resumen!$E$80*E822</f>
        <v>0</v>
      </c>
      <c r="L822" s="201">
        <f ca="1">Resumen!$E$81*F822</f>
        <v>0</v>
      </c>
      <c r="M822" s="201">
        <f ca="1">Resumen!$E$82*G822</f>
        <v>0</v>
      </c>
      <c r="N822" s="201">
        <f>Resumen!$E$83*H822</f>
        <v>1237</v>
      </c>
      <c r="O822" s="201">
        <f t="shared" ca="1" si="12"/>
        <v>2092.485297398719</v>
      </c>
    </row>
    <row r="823" spans="1:15" s="119" customFormat="1" ht="13.8" customHeight="1">
      <c r="A823" s="162"/>
      <c r="B823" s="200">
        <v>809</v>
      </c>
      <c r="C823" s="201">
        <f ca="1">NORMINV(RAND(),Parametros!$F$7,(Parametros!$G$7-Parametros!$E$7)/3.29)</f>
        <v>3.0442958582192619</v>
      </c>
      <c r="D823" s="201">
        <f ca="1">NORMINV(RAND(),Parametros!$F$8,(Parametros!$G$8-Parametros!$E$8)/3.29)</f>
        <v>2.0232824563914438</v>
      </c>
      <c r="E823" s="201">
        <f ca="1">NORMINV(RAND(),Parametros!$F$9,(Parametros!$G$9-Parametros!$E$9)/3.29)</f>
        <v>0.75340453983605737</v>
      </c>
      <c r="F823" s="201">
        <f ca="1">NORMINV(RAND(),Parametros!$F$10,(Parametros!$G$10-Parametros!$E$10)/3.29)</f>
        <v>0.96661553283597923</v>
      </c>
      <c r="G823" s="201">
        <f ca="1">NORMINV(RAND(),Parametros!$F$11,(Parametros!$G$11-Parametros!$E$11)/3.29)</f>
        <v>0.98703590188538626</v>
      </c>
      <c r="H823" s="201">
        <v>1</v>
      </c>
      <c r="I823" s="201">
        <f ca="1">Resumen!$E$78*C823</f>
        <v>800.64981071166585</v>
      </c>
      <c r="J823" s="201">
        <f ca="1">Resumen!$E$79*D823</f>
        <v>0</v>
      </c>
      <c r="K823" s="201">
        <f ca="1">Resumen!$E$80*E823</f>
        <v>0</v>
      </c>
      <c r="L823" s="201">
        <f ca="1">Resumen!$E$81*F823</f>
        <v>0</v>
      </c>
      <c r="M823" s="201">
        <f ca="1">Resumen!$E$82*G823</f>
        <v>0</v>
      </c>
      <c r="N823" s="201">
        <f>Resumen!$E$83*H823</f>
        <v>1237</v>
      </c>
      <c r="O823" s="201">
        <f t="shared" ca="1" si="12"/>
        <v>2037.6498107116659</v>
      </c>
    </row>
    <row r="824" spans="1:15" s="119" customFormat="1" ht="13.8" customHeight="1">
      <c r="A824" s="162"/>
      <c r="B824" s="200">
        <v>810</v>
      </c>
      <c r="C824" s="201">
        <f ca="1">NORMINV(RAND(),Parametros!$F$7,(Parametros!$G$7-Parametros!$E$7)/3.29)</f>
        <v>1.592798050797787</v>
      </c>
      <c r="D824" s="201">
        <f ca="1">NORMINV(RAND(),Parametros!$F$8,(Parametros!$G$8-Parametros!$E$8)/3.29)</f>
        <v>1.1701393480112576</v>
      </c>
      <c r="E824" s="201">
        <f ca="1">NORMINV(RAND(),Parametros!$F$9,(Parametros!$G$9-Parametros!$E$9)/3.29)</f>
        <v>0.80112232475971201</v>
      </c>
      <c r="F824" s="201">
        <f ca="1">NORMINV(RAND(),Parametros!$F$10,(Parametros!$G$10-Parametros!$E$10)/3.29)</f>
        <v>1.1015231647137564</v>
      </c>
      <c r="G824" s="201">
        <f ca="1">NORMINV(RAND(),Parametros!$F$11,(Parametros!$G$11-Parametros!$E$11)/3.29)</f>
        <v>1.0156688504684508</v>
      </c>
      <c r="H824" s="201">
        <v>1</v>
      </c>
      <c r="I824" s="201">
        <f ca="1">Resumen!$E$78*C824</f>
        <v>418.905887359818</v>
      </c>
      <c r="J824" s="201">
        <f ca="1">Resumen!$E$79*D824</f>
        <v>0</v>
      </c>
      <c r="K824" s="201">
        <f ca="1">Resumen!$E$80*E824</f>
        <v>0</v>
      </c>
      <c r="L824" s="201">
        <f ca="1">Resumen!$E$81*F824</f>
        <v>0</v>
      </c>
      <c r="M824" s="201">
        <f ca="1">Resumen!$E$82*G824</f>
        <v>0</v>
      </c>
      <c r="N824" s="201">
        <f>Resumen!$E$83*H824</f>
        <v>1237</v>
      </c>
      <c r="O824" s="201">
        <f t="shared" ca="1" si="12"/>
        <v>1655.9058873598181</v>
      </c>
    </row>
    <row r="825" spans="1:15" s="119" customFormat="1" ht="13.8" customHeight="1">
      <c r="A825" s="162"/>
      <c r="B825" s="200">
        <v>811</v>
      </c>
      <c r="C825" s="201">
        <f ca="1">NORMINV(RAND(),Parametros!$F$7,(Parametros!$G$7-Parametros!$E$7)/3.29)</f>
        <v>0.40100753918202359</v>
      </c>
      <c r="D825" s="201">
        <f ca="1">NORMINV(RAND(),Parametros!$F$8,(Parametros!$G$8-Parametros!$E$8)/3.29)</f>
        <v>1.1627262038934798</v>
      </c>
      <c r="E825" s="201">
        <f ca="1">NORMINV(RAND(),Parametros!$F$9,(Parametros!$G$9-Parametros!$E$9)/3.29)</f>
        <v>1.0194334972643264</v>
      </c>
      <c r="F825" s="201">
        <f ca="1">NORMINV(RAND(),Parametros!$F$10,(Parametros!$G$10-Parametros!$E$10)/3.29)</f>
        <v>1.1120407677119797</v>
      </c>
      <c r="G825" s="201">
        <f ca="1">NORMINV(RAND(),Parametros!$F$11,(Parametros!$G$11-Parametros!$E$11)/3.29)</f>
        <v>1.028731257431142</v>
      </c>
      <c r="H825" s="201">
        <v>1</v>
      </c>
      <c r="I825" s="201">
        <f ca="1">Resumen!$E$78*C825</f>
        <v>105.46498280487221</v>
      </c>
      <c r="J825" s="201">
        <f ca="1">Resumen!$E$79*D825</f>
        <v>0</v>
      </c>
      <c r="K825" s="201">
        <f ca="1">Resumen!$E$80*E825</f>
        <v>0</v>
      </c>
      <c r="L825" s="201">
        <f ca="1">Resumen!$E$81*F825</f>
        <v>0</v>
      </c>
      <c r="M825" s="201">
        <f ca="1">Resumen!$E$82*G825</f>
        <v>0</v>
      </c>
      <c r="N825" s="201">
        <f>Resumen!$E$83*H825</f>
        <v>1237</v>
      </c>
      <c r="O825" s="201">
        <f t="shared" ca="1" si="12"/>
        <v>1342.4649828048723</v>
      </c>
    </row>
    <row r="826" spans="1:15" s="119" customFormat="1" ht="13.8" customHeight="1">
      <c r="A826" s="162"/>
      <c r="B826" s="200">
        <v>812</v>
      </c>
      <c r="C826" s="201">
        <f ca="1">NORMINV(RAND(),Parametros!$F$7,(Parametros!$G$7-Parametros!$E$7)/3.29)</f>
        <v>1.4014524467422207</v>
      </c>
      <c r="D826" s="201">
        <f ca="1">NORMINV(RAND(),Parametros!$F$8,(Parametros!$G$8-Parametros!$E$8)/3.29)</f>
        <v>1.7403320464176346</v>
      </c>
      <c r="E826" s="201">
        <f ca="1">NORMINV(RAND(),Parametros!$F$9,(Parametros!$G$9-Parametros!$E$9)/3.29)</f>
        <v>0.67500802007453076</v>
      </c>
      <c r="F826" s="201">
        <f ca="1">NORMINV(RAND(),Parametros!$F$10,(Parametros!$G$10-Parametros!$E$10)/3.29)</f>
        <v>1.2531543573471926</v>
      </c>
      <c r="G826" s="201">
        <f ca="1">NORMINV(RAND(),Parametros!$F$11,(Parametros!$G$11-Parametros!$E$11)/3.29)</f>
        <v>0.97166762333226431</v>
      </c>
      <c r="H826" s="201">
        <v>1</v>
      </c>
      <c r="I826" s="201">
        <f ca="1">Resumen!$E$78*C826</f>
        <v>368.58199349320404</v>
      </c>
      <c r="J826" s="201">
        <f ca="1">Resumen!$E$79*D826</f>
        <v>0</v>
      </c>
      <c r="K826" s="201">
        <f ca="1">Resumen!$E$80*E826</f>
        <v>0</v>
      </c>
      <c r="L826" s="201">
        <f ca="1">Resumen!$E$81*F826</f>
        <v>0</v>
      </c>
      <c r="M826" s="201">
        <f ca="1">Resumen!$E$82*G826</f>
        <v>0</v>
      </c>
      <c r="N826" s="201">
        <f>Resumen!$E$83*H826</f>
        <v>1237</v>
      </c>
      <c r="O826" s="201">
        <f t="shared" ca="1" si="12"/>
        <v>1605.581993493204</v>
      </c>
    </row>
    <row r="827" spans="1:15" s="119" customFormat="1" ht="13.8" customHeight="1">
      <c r="A827" s="162"/>
      <c r="B827" s="200">
        <v>813</v>
      </c>
      <c r="C827" s="201">
        <f ca="1">NORMINV(RAND(),Parametros!$F$7,(Parametros!$G$7-Parametros!$E$7)/3.29)</f>
        <v>0.64157393441699218</v>
      </c>
      <c r="D827" s="201">
        <f ca="1">NORMINV(RAND(),Parametros!$F$8,(Parametros!$G$8-Parametros!$E$8)/3.29)</f>
        <v>0.69724852918177771</v>
      </c>
      <c r="E827" s="201">
        <f ca="1">NORMINV(RAND(),Parametros!$F$9,(Parametros!$G$9-Parametros!$E$9)/3.29)</f>
        <v>1.208967477859539</v>
      </c>
      <c r="F827" s="201">
        <f ca="1">NORMINV(RAND(),Parametros!$F$10,(Parametros!$G$10-Parametros!$E$10)/3.29)</f>
        <v>1.1454021864465389</v>
      </c>
      <c r="G827" s="201">
        <f ca="1">NORMINV(RAND(),Parametros!$F$11,(Parametros!$G$11-Parametros!$E$11)/3.29)</f>
        <v>1.0459733928064923</v>
      </c>
      <c r="H827" s="201">
        <v>1</v>
      </c>
      <c r="I827" s="201">
        <f ca="1">Resumen!$E$78*C827</f>
        <v>168.73394475166893</v>
      </c>
      <c r="J827" s="201">
        <f ca="1">Resumen!$E$79*D827</f>
        <v>0</v>
      </c>
      <c r="K827" s="201">
        <f ca="1">Resumen!$E$80*E827</f>
        <v>0</v>
      </c>
      <c r="L827" s="201">
        <f ca="1">Resumen!$E$81*F827</f>
        <v>0</v>
      </c>
      <c r="M827" s="201">
        <f ca="1">Resumen!$E$82*G827</f>
        <v>0</v>
      </c>
      <c r="N827" s="201">
        <f>Resumen!$E$83*H827</f>
        <v>1237</v>
      </c>
      <c r="O827" s="201">
        <f t="shared" ca="1" si="12"/>
        <v>1405.733944751669</v>
      </c>
    </row>
    <row r="828" spans="1:15" s="119" customFormat="1" ht="13.8" customHeight="1">
      <c r="A828" s="162"/>
      <c r="B828" s="200">
        <v>814</v>
      </c>
      <c r="C828" s="201">
        <f ca="1">NORMINV(RAND(),Parametros!$F$7,(Parametros!$G$7-Parametros!$E$7)/3.29)</f>
        <v>2.0869731911817722</v>
      </c>
      <c r="D828" s="201">
        <f ca="1">NORMINV(RAND(),Parametros!$F$8,(Parametros!$G$8-Parametros!$E$8)/3.29)</f>
        <v>1.0297176185911603</v>
      </c>
      <c r="E828" s="201">
        <f ca="1">NORMINV(RAND(),Parametros!$F$9,(Parametros!$G$9-Parametros!$E$9)/3.29)</f>
        <v>1.1673676808933877</v>
      </c>
      <c r="F828" s="201">
        <f ca="1">NORMINV(RAND(),Parametros!$F$10,(Parametros!$G$10-Parametros!$E$10)/3.29)</f>
        <v>0.81245795147036026</v>
      </c>
      <c r="G828" s="201">
        <f ca="1">NORMINV(RAND(),Parametros!$F$11,(Parametros!$G$11-Parametros!$E$11)/3.29)</f>
        <v>1.0125148671497965</v>
      </c>
      <c r="H828" s="201">
        <v>1</v>
      </c>
      <c r="I828" s="201">
        <f ca="1">Resumen!$E$78*C828</f>
        <v>548.87394928080607</v>
      </c>
      <c r="J828" s="201">
        <f ca="1">Resumen!$E$79*D828</f>
        <v>0</v>
      </c>
      <c r="K828" s="201">
        <f ca="1">Resumen!$E$80*E828</f>
        <v>0</v>
      </c>
      <c r="L828" s="201">
        <f ca="1">Resumen!$E$81*F828</f>
        <v>0</v>
      </c>
      <c r="M828" s="201">
        <f ca="1">Resumen!$E$82*G828</f>
        <v>0</v>
      </c>
      <c r="N828" s="201">
        <f>Resumen!$E$83*H828</f>
        <v>1237</v>
      </c>
      <c r="O828" s="201">
        <f t="shared" ca="1" si="12"/>
        <v>1785.8739492808061</v>
      </c>
    </row>
    <row r="829" spans="1:15" s="119" customFormat="1" ht="13.8" customHeight="1">
      <c r="A829" s="162"/>
      <c r="B829" s="200">
        <v>815</v>
      </c>
      <c r="C829" s="201">
        <f ca="1">NORMINV(RAND(),Parametros!$F$7,(Parametros!$G$7-Parametros!$E$7)/3.29)</f>
        <v>2.3831168334340189</v>
      </c>
      <c r="D829" s="201">
        <f ca="1">NORMINV(RAND(),Parametros!$F$8,(Parametros!$G$8-Parametros!$E$8)/3.29)</f>
        <v>1.0067354912854516</v>
      </c>
      <c r="E829" s="201">
        <f ca="1">NORMINV(RAND(),Parametros!$F$9,(Parametros!$G$9-Parametros!$E$9)/3.29)</f>
        <v>0.66478549480562288</v>
      </c>
      <c r="F829" s="201">
        <f ca="1">NORMINV(RAND(),Parametros!$F$10,(Parametros!$G$10-Parametros!$E$10)/3.29)</f>
        <v>1.040091374312802</v>
      </c>
      <c r="G829" s="201">
        <f ca="1">NORMINV(RAND(),Parametros!$F$11,(Parametros!$G$11-Parametros!$E$11)/3.29)</f>
        <v>0.96874258769280797</v>
      </c>
      <c r="H829" s="201">
        <v>1</v>
      </c>
      <c r="I829" s="201">
        <f ca="1">Resumen!$E$78*C829</f>
        <v>626.759727193147</v>
      </c>
      <c r="J829" s="201">
        <f ca="1">Resumen!$E$79*D829</f>
        <v>0</v>
      </c>
      <c r="K829" s="201">
        <f ca="1">Resumen!$E$80*E829</f>
        <v>0</v>
      </c>
      <c r="L829" s="201">
        <f ca="1">Resumen!$E$81*F829</f>
        <v>0</v>
      </c>
      <c r="M829" s="201">
        <f ca="1">Resumen!$E$82*G829</f>
        <v>0</v>
      </c>
      <c r="N829" s="201">
        <f>Resumen!$E$83*H829</f>
        <v>1237</v>
      </c>
      <c r="O829" s="201">
        <f t="shared" ca="1" si="12"/>
        <v>1863.759727193147</v>
      </c>
    </row>
    <row r="830" spans="1:15" s="119" customFormat="1" ht="13.8" customHeight="1">
      <c r="A830" s="162"/>
      <c r="B830" s="200">
        <v>816</v>
      </c>
      <c r="C830" s="201">
        <f ca="1">NORMINV(RAND(),Parametros!$F$7,(Parametros!$G$7-Parametros!$E$7)/3.29)</f>
        <v>2.4962285639366368</v>
      </c>
      <c r="D830" s="201">
        <f ca="1">NORMINV(RAND(),Parametros!$F$8,(Parametros!$G$8-Parametros!$E$8)/3.29)</f>
        <v>1.675427374111754</v>
      </c>
      <c r="E830" s="201">
        <f ca="1">NORMINV(RAND(),Parametros!$F$9,(Parametros!$G$9-Parametros!$E$9)/3.29)</f>
        <v>0.89212020424632588</v>
      </c>
      <c r="F830" s="201">
        <f ca="1">NORMINV(RAND(),Parametros!$F$10,(Parametros!$G$10-Parametros!$E$10)/3.29)</f>
        <v>1.1962518417323085</v>
      </c>
      <c r="G830" s="201">
        <f ca="1">NORMINV(RAND(),Parametros!$F$11,(Parametros!$G$11-Parametros!$E$11)/3.29)</f>
        <v>0.9639377288168588</v>
      </c>
      <c r="H830" s="201">
        <v>1</v>
      </c>
      <c r="I830" s="201">
        <f ca="1">Resumen!$E$78*C830</f>
        <v>656.50811231533544</v>
      </c>
      <c r="J830" s="201">
        <f ca="1">Resumen!$E$79*D830</f>
        <v>0</v>
      </c>
      <c r="K830" s="201">
        <f ca="1">Resumen!$E$80*E830</f>
        <v>0</v>
      </c>
      <c r="L830" s="201">
        <f ca="1">Resumen!$E$81*F830</f>
        <v>0</v>
      </c>
      <c r="M830" s="201">
        <f ca="1">Resumen!$E$82*G830</f>
        <v>0</v>
      </c>
      <c r="N830" s="201">
        <f>Resumen!$E$83*H830</f>
        <v>1237</v>
      </c>
      <c r="O830" s="201">
        <f t="shared" ca="1" si="12"/>
        <v>1893.5081123153354</v>
      </c>
    </row>
    <row r="831" spans="1:15" s="119" customFormat="1" ht="13.8" customHeight="1">
      <c r="A831" s="162"/>
      <c r="B831" s="200">
        <v>817</v>
      </c>
      <c r="C831" s="201">
        <f ca="1">NORMINV(RAND(),Parametros!$F$7,(Parametros!$G$7-Parametros!$E$7)/3.29)</f>
        <v>2.500860407399323</v>
      </c>
      <c r="D831" s="201">
        <f ca="1">NORMINV(RAND(),Parametros!$F$8,(Parametros!$G$8-Parametros!$E$8)/3.29)</f>
        <v>1.603817805849175</v>
      </c>
      <c r="E831" s="201">
        <f ca="1">NORMINV(RAND(),Parametros!$F$9,(Parametros!$G$9-Parametros!$E$9)/3.29)</f>
        <v>1.5528619623616826</v>
      </c>
      <c r="F831" s="201">
        <f ca="1">NORMINV(RAND(),Parametros!$F$10,(Parametros!$G$10-Parametros!$E$10)/3.29)</f>
        <v>0.92837642047761348</v>
      </c>
      <c r="G831" s="201">
        <f ca="1">NORMINV(RAND(),Parametros!$F$11,(Parametros!$G$11-Parametros!$E$11)/3.29)</f>
        <v>1.0149718212534826</v>
      </c>
      <c r="H831" s="201">
        <v>1</v>
      </c>
      <c r="I831" s="201">
        <f ca="1">Resumen!$E$78*C831</f>
        <v>657.72628714602195</v>
      </c>
      <c r="J831" s="201">
        <f ca="1">Resumen!$E$79*D831</f>
        <v>0</v>
      </c>
      <c r="K831" s="201">
        <f ca="1">Resumen!$E$80*E831</f>
        <v>0</v>
      </c>
      <c r="L831" s="201">
        <f ca="1">Resumen!$E$81*F831</f>
        <v>0</v>
      </c>
      <c r="M831" s="201">
        <f ca="1">Resumen!$E$82*G831</f>
        <v>0</v>
      </c>
      <c r="N831" s="201">
        <f>Resumen!$E$83*H831</f>
        <v>1237</v>
      </c>
      <c r="O831" s="201">
        <f t="shared" ca="1" si="12"/>
        <v>1894.7262871460221</v>
      </c>
    </row>
    <row r="832" spans="1:15" s="119" customFormat="1" ht="13.8" customHeight="1">
      <c r="A832" s="162"/>
      <c r="B832" s="200">
        <v>818</v>
      </c>
      <c r="C832" s="201">
        <f ca="1">NORMINV(RAND(),Parametros!$F$7,(Parametros!$G$7-Parametros!$E$7)/3.29)</f>
        <v>3.0899819994971205</v>
      </c>
      <c r="D832" s="201">
        <f ca="1">NORMINV(RAND(),Parametros!$F$8,(Parametros!$G$8-Parametros!$E$8)/3.29)</f>
        <v>1.4500791152636625</v>
      </c>
      <c r="E832" s="201">
        <f ca="1">NORMINV(RAND(),Parametros!$F$9,(Parametros!$G$9-Parametros!$E$9)/3.29)</f>
        <v>1.4437916059236484</v>
      </c>
      <c r="F832" s="201">
        <f ca="1">NORMINV(RAND(),Parametros!$F$10,(Parametros!$G$10-Parametros!$E$10)/3.29)</f>
        <v>0.91289407632684516</v>
      </c>
      <c r="G832" s="201">
        <f ca="1">NORMINV(RAND(),Parametros!$F$11,(Parametros!$G$11-Parametros!$E$11)/3.29)</f>
        <v>1.013133146320931</v>
      </c>
      <c r="H832" s="201">
        <v>1</v>
      </c>
      <c r="I832" s="201">
        <f ca="1">Resumen!$E$78*C832</f>
        <v>812.66526586774273</v>
      </c>
      <c r="J832" s="201">
        <f ca="1">Resumen!$E$79*D832</f>
        <v>0</v>
      </c>
      <c r="K832" s="201">
        <f ca="1">Resumen!$E$80*E832</f>
        <v>0</v>
      </c>
      <c r="L832" s="201">
        <f ca="1">Resumen!$E$81*F832</f>
        <v>0</v>
      </c>
      <c r="M832" s="201">
        <f ca="1">Resumen!$E$82*G832</f>
        <v>0</v>
      </c>
      <c r="N832" s="201">
        <f>Resumen!$E$83*H832</f>
        <v>1237</v>
      </c>
      <c r="O832" s="201">
        <f t="shared" ca="1" si="12"/>
        <v>2049.6652658677426</v>
      </c>
    </row>
    <row r="833" spans="1:15" s="119" customFormat="1" ht="13.8" customHeight="1">
      <c r="A833" s="162"/>
      <c r="B833" s="200">
        <v>819</v>
      </c>
      <c r="C833" s="201">
        <f ca="1">NORMINV(RAND(),Parametros!$F$7,(Parametros!$G$7-Parametros!$E$7)/3.29)</f>
        <v>1.0963868169598598</v>
      </c>
      <c r="D833" s="201">
        <f ca="1">NORMINV(RAND(),Parametros!$F$8,(Parametros!$G$8-Parametros!$E$8)/3.29)</f>
        <v>1.4853630476177662</v>
      </c>
      <c r="E833" s="201">
        <f ca="1">NORMINV(RAND(),Parametros!$F$9,(Parametros!$G$9-Parametros!$E$9)/3.29)</f>
        <v>1.0693844375275765</v>
      </c>
      <c r="F833" s="201">
        <f ca="1">NORMINV(RAND(),Parametros!$F$10,(Parametros!$G$10-Parametros!$E$10)/3.29)</f>
        <v>1.0274722070596998</v>
      </c>
      <c r="G833" s="201">
        <f ca="1">NORMINV(RAND(),Parametros!$F$11,(Parametros!$G$11-Parametros!$E$11)/3.29)</f>
        <v>1.009120902873063</v>
      </c>
      <c r="H833" s="201">
        <v>1</v>
      </c>
      <c r="I833" s="201">
        <f ca="1">Resumen!$E$78*C833</f>
        <v>288.34973286044311</v>
      </c>
      <c r="J833" s="201">
        <f ca="1">Resumen!$E$79*D833</f>
        <v>0</v>
      </c>
      <c r="K833" s="201">
        <f ca="1">Resumen!$E$80*E833</f>
        <v>0</v>
      </c>
      <c r="L833" s="201">
        <f ca="1">Resumen!$E$81*F833</f>
        <v>0</v>
      </c>
      <c r="M833" s="201">
        <f ca="1">Resumen!$E$82*G833</f>
        <v>0</v>
      </c>
      <c r="N833" s="201">
        <f>Resumen!$E$83*H833</f>
        <v>1237</v>
      </c>
      <c r="O833" s="201">
        <f t="shared" ca="1" si="12"/>
        <v>1525.3497328604431</v>
      </c>
    </row>
    <row r="834" spans="1:15" s="119" customFormat="1" ht="13.8" customHeight="1">
      <c r="A834" s="162"/>
      <c r="B834" s="200">
        <v>820</v>
      </c>
      <c r="C834" s="201">
        <f ca="1">NORMINV(RAND(),Parametros!$F$7,(Parametros!$G$7-Parametros!$E$7)/3.29)</f>
        <v>2.9156283488095736</v>
      </c>
      <c r="D834" s="201">
        <f ca="1">NORMINV(RAND(),Parametros!$F$8,(Parametros!$G$8-Parametros!$E$8)/3.29)</f>
        <v>1.4324991406763659</v>
      </c>
      <c r="E834" s="201">
        <f ca="1">NORMINV(RAND(),Parametros!$F$9,(Parametros!$G$9-Parametros!$E$9)/3.29)</f>
        <v>1.0051908135142853</v>
      </c>
      <c r="F834" s="201">
        <f ca="1">NORMINV(RAND(),Parametros!$F$10,(Parametros!$G$10-Parametros!$E$10)/3.29)</f>
        <v>0.7872166768510146</v>
      </c>
      <c r="G834" s="201">
        <f ca="1">NORMINV(RAND(),Parametros!$F$11,(Parametros!$G$11-Parametros!$E$11)/3.29)</f>
        <v>0.97728419717659731</v>
      </c>
      <c r="H834" s="201">
        <v>1</v>
      </c>
      <c r="I834" s="201">
        <f ca="1">Resumen!$E$78*C834</f>
        <v>766.81025573691784</v>
      </c>
      <c r="J834" s="201">
        <f ca="1">Resumen!$E$79*D834</f>
        <v>0</v>
      </c>
      <c r="K834" s="201">
        <f ca="1">Resumen!$E$80*E834</f>
        <v>0</v>
      </c>
      <c r="L834" s="201">
        <f ca="1">Resumen!$E$81*F834</f>
        <v>0</v>
      </c>
      <c r="M834" s="201">
        <f ca="1">Resumen!$E$82*G834</f>
        <v>0</v>
      </c>
      <c r="N834" s="201">
        <f>Resumen!$E$83*H834</f>
        <v>1237</v>
      </c>
      <c r="O834" s="201">
        <f t="shared" ca="1" si="12"/>
        <v>2003.810255736918</v>
      </c>
    </row>
    <row r="835" spans="1:15" s="119" customFormat="1" ht="13.8" customHeight="1">
      <c r="A835" s="162"/>
      <c r="B835" s="200">
        <v>821</v>
      </c>
      <c r="C835" s="201">
        <f ca="1">NORMINV(RAND(),Parametros!$F$7,(Parametros!$G$7-Parametros!$E$7)/3.29)</f>
        <v>1.2146795477404417</v>
      </c>
      <c r="D835" s="201">
        <f ca="1">NORMINV(RAND(),Parametros!$F$8,(Parametros!$G$8-Parametros!$E$8)/3.29)</f>
        <v>1.8891330624708631</v>
      </c>
      <c r="E835" s="201">
        <f ca="1">NORMINV(RAND(),Parametros!$F$9,(Parametros!$G$9-Parametros!$E$9)/3.29)</f>
        <v>1.4816267915332921</v>
      </c>
      <c r="F835" s="201">
        <f ca="1">NORMINV(RAND(),Parametros!$F$10,(Parametros!$G$10-Parametros!$E$10)/3.29)</f>
        <v>1.0457708488873578</v>
      </c>
      <c r="G835" s="201">
        <f ca="1">NORMINV(RAND(),Parametros!$F$11,(Parametros!$G$11-Parametros!$E$11)/3.29)</f>
        <v>0.98504362891898101</v>
      </c>
      <c r="H835" s="201">
        <v>1</v>
      </c>
      <c r="I835" s="201">
        <f ca="1">Resumen!$E$78*C835</f>
        <v>319.4607210557362</v>
      </c>
      <c r="J835" s="201">
        <f ca="1">Resumen!$E$79*D835</f>
        <v>0</v>
      </c>
      <c r="K835" s="201">
        <f ca="1">Resumen!$E$80*E835</f>
        <v>0</v>
      </c>
      <c r="L835" s="201">
        <f ca="1">Resumen!$E$81*F835</f>
        <v>0</v>
      </c>
      <c r="M835" s="201">
        <f ca="1">Resumen!$E$82*G835</f>
        <v>0</v>
      </c>
      <c r="N835" s="201">
        <f>Resumen!$E$83*H835</f>
        <v>1237</v>
      </c>
      <c r="O835" s="201">
        <f t="shared" ca="1" si="12"/>
        <v>1556.4607210557363</v>
      </c>
    </row>
    <row r="836" spans="1:15" s="119" customFormat="1" ht="13.8" customHeight="1">
      <c r="A836" s="162"/>
      <c r="B836" s="200">
        <v>822</v>
      </c>
      <c r="C836" s="201">
        <f ca="1">NORMINV(RAND(),Parametros!$F$7,(Parametros!$G$7-Parametros!$E$7)/3.29)</f>
        <v>2.3573616921323217</v>
      </c>
      <c r="D836" s="201">
        <f ca="1">NORMINV(RAND(),Parametros!$F$8,(Parametros!$G$8-Parametros!$E$8)/3.29)</f>
        <v>0.90668929610764171</v>
      </c>
      <c r="E836" s="201">
        <f ca="1">NORMINV(RAND(),Parametros!$F$9,(Parametros!$G$9-Parametros!$E$9)/3.29)</f>
        <v>1.142933261801615</v>
      </c>
      <c r="F836" s="201">
        <f ca="1">NORMINV(RAND(),Parametros!$F$10,(Parametros!$G$10-Parametros!$E$10)/3.29)</f>
        <v>0.97923775051176254</v>
      </c>
      <c r="G836" s="201">
        <f ca="1">NORMINV(RAND(),Parametros!$F$11,(Parametros!$G$11-Parametros!$E$11)/3.29)</f>
        <v>1.0203006288431187</v>
      </c>
      <c r="H836" s="201">
        <v>1</v>
      </c>
      <c r="I836" s="201">
        <f ca="1">Resumen!$E$78*C836</f>
        <v>619.98612503080062</v>
      </c>
      <c r="J836" s="201">
        <f ca="1">Resumen!$E$79*D836</f>
        <v>0</v>
      </c>
      <c r="K836" s="201">
        <f ca="1">Resumen!$E$80*E836</f>
        <v>0</v>
      </c>
      <c r="L836" s="201">
        <f ca="1">Resumen!$E$81*F836</f>
        <v>0</v>
      </c>
      <c r="M836" s="201">
        <f ca="1">Resumen!$E$82*G836</f>
        <v>0</v>
      </c>
      <c r="N836" s="201">
        <f>Resumen!$E$83*H836</f>
        <v>1237</v>
      </c>
      <c r="O836" s="201">
        <f t="shared" ca="1" si="12"/>
        <v>1856.9861250308006</v>
      </c>
    </row>
    <row r="837" spans="1:15" s="119" customFormat="1" ht="13.8" customHeight="1">
      <c r="A837" s="162"/>
      <c r="B837" s="200">
        <v>823</v>
      </c>
      <c r="C837" s="201">
        <f ca="1">NORMINV(RAND(),Parametros!$F$7,(Parametros!$G$7-Parametros!$E$7)/3.29)</f>
        <v>1.2931691973400579</v>
      </c>
      <c r="D837" s="201">
        <f ca="1">NORMINV(RAND(),Parametros!$F$8,(Parametros!$G$8-Parametros!$E$8)/3.29)</f>
        <v>1.0917691994185912</v>
      </c>
      <c r="E837" s="201">
        <f ca="1">NORMINV(RAND(),Parametros!$F$9,(Parametros!$G$9-Parametros!$E$9)/3.29)</f>
        <v>1.1215580698196008</v>
      </c>
      <c r="F837" s="201">
        <f ca="1">NORMINV(RAND(),Parametros!$F$10,(Parametros!$G$10-Parametros!$E$10)/3.29)</f>
        <v>0.98723657144866683</v>
      </c>
      <c r="G837" s="201">
        <f ca="1">NORMINV(RAND(),Parametros!$F$11,(Parametros!$G$11-Parametros!$E$11)/3.29)</f>
        <v>0.98858441511300099</v>
      </c>
      <c r="H837" s="201">
        <v>1</v>
      </c>
      <c r="I837" s="201">
        <f ca="1">Resumen!$E$78*C837</f>
        <v>340.10349890043523</v>
      </c>
      <c r="J837" s="201">
        <f ca="1">Resumen!$E$79*D837</f>
        <v>0</v>
      </c>
      <c r="K837" s="201">
        <f ca="1">Resumen!$E$80*E837</f>
        <v>0</v>
      </c>
      <c r="L837" s="201">
        <f ca="1">Resumen!$E$81*F837</f>
        <v>0</v>
      </c>
      <c r="M837" s="201">
        <f ca="1">Resumen!$E$82*G837</f>
        <v>0</v>
      </c>
      <c r="N837" s="201">
        <f>Resumen!$E$83*H837</f>
        <v>1237</v>
      </c>
      <c r="O837" s="201">
        <f t="shared" ca="1" si="12"/>
        <v>1577.1034989004352</v>
      </c>
    </row>
    <row r="838" spans="1:15" s="119" customFormat="1" ht="13.8" customHeight="1">
      <c r="A838" s="162"/>
      <c r="B838" s="200">
        <v>824</v>
      </c>
      <c r="C838" s="201">
        <f ca="1">NORMINV(RAND(),Parametros!$F$7,(Parametros!$G$7-Parametros!$E$7)/3.29)</f>
        <v>1.0200848651876706</v>
      </c>
      <c r="D838" s="201">
        <f ca="1">NORMINV(RAND(),Parametros!$F$8,(Parametros!$G$8-Parametros!$E$8)/3.29)</f>
        <v>0.85272559783081325</v>
      </c>
      <c r="E838" s="201">
        <f ca="1">NORMINV(RAND(),Parametros!$F$9,(Parametros!$G$9-Parametros!$E$9)/3.29)</f>
        <v>1.2734917974034372</v>
      </c>
      <c r="F838" s="201">
        <f ca="1">NORMINV(RAND(),Parametros!$F$10,(Parametros!$G$10-Parametros!$E$10)/3.29)</f>
        <v>1.0448400794723627</v>
      </c>
      <c r="G838" s="201">
        <f ca="1">NORMINV(RAND(),Parametros!$F$11,(Parametros!$G$11-Parametros!$E$11)/3.29)</f>
        <v>0.99615740492835481</v>
      </c>
      <c r="H838" s="201">
        <v>1</v>
      </c>
      <c r="I838" s="201">
        <f ca="1">Resumen!$E$78*C838</f>
        <v>268.28231954435739</v>
      </c>
      <c r="J838" s="201">
        <f ca="1">Resumen!$E$79*D838</f>
        <v>0</v>
      </c>
      <c r="K838" s="201">
        <f ca="1">Resumen!$E$80*E838</f>
        <v>0</v>
      </c>
      <c r="L838" s="201">
        <f ca="1">Resumen!$E$81*F838</f>
        <v>0</v>
      </c>
      <c r="M838" s="201">
        <f ca="1">Resumen!$E$82*G838</f>
        <v>0</v>
      </c>
      <c r="N838" s="201">
        <f>Resumen!$E$83*H838</f>
        <v>1237</v>
      </c>
      <c r="O838" s="201">
        <f t="shared" ca="1" si="12"/>
        <v>1505.2823195443575</v>
      </c>
    </row>
    <row r="839" spans="1:15" s="119" customFormat="1" ht="13.8" customHeight="1">
      <c r="A839" s="162"/>
      <c r="B839" s="200">
        <v>825</v>
      </c>
      <c r="C839" s="201">
        <f ca="1">NORMINV(RAND(),Parametros!$F$7,(Parametros!$G$7-Parametros!$E$7)/3.29)</f>
        <v>2.159969516646846</v>
      </c>
      <c r="D839" s="201">
        <f ca="1">NORMINV(RAND(),Parametros!$F$8,(Parametros!$G$8-Parametros!$E$8)/3.29)</f>
        <v>1.393727599855523</v>
      </c>
      <c r="E839" s="201">
        <f ca="1">NORMINV(RAND(),Parametros!$F$9,(Parametros!$G$9-Parametros!$E$9)/3.29)</f>
        <v>1.2330641276307395</v>
      </c>
      <c r="F839" s="201">
        <f ca="1">NORMINV(RAND(),Parametros!$F$10,(Parametros!$G$10-Parametros!$E$10)/3.29)</f>
        <v>1.1053171568582025</v>
      </c>
      <c r="G839" s="201">
        <f ca="1">NORMINV(RAND(),Parametros!$F$11,(Parametros!$G$11-Parametros!$E$11)/3.29)</f>
        <v>0.95117612381875638</v>
      </c>
      <c r="H839" s="201">
        <v>1</v>
      </c>
      <c r="I839" s="201">
        <f ca="1">Resumen!$E$78*C839</f>
        <v>568.07198287812048</v>
      </c>
      <c r="J839" s="201">
        <f ca="1">Resumen!$E$79*D839</f>
        <v>0</v>
      </c>
      <c r="K839" s="201">
        <f ca="1">Resumen!$E$80*E839</f>
        <v>0</v>
      </c>
      <c r="L839" s="201">
        <f ca="1">Resumen!$E$81*F839</f>
        <v>0</v>
      </c>
      <c r="M839" s="201">
        <f ca="1">Resumen!$E$82*G839</f>
        <v>0</v>
      </c>
      <c r="N839" s="201">
        <f>Resumen!$E$83*H839</f>
        <v>1237</v>
      </c>
      <c r="O839" s="201">
        <f t="shared" ca="1" si="12"/>
        <v>1805.0719828781205</v>
      </c>
    </row>
    <row r="840" spans="1:15" s="119" customFormat="1" ht="13.8" customHeight="1">
      <c r="A840" s="162"/>
      <c r="B840" s="200">
        <v>826</v>
      </c>
      <c r="C840" s="201">
        <f ca="1">NORMINV(RAND(),Parametros!$F$7,(Parametros!$G$7-Parametros!$E$7)/3.29)</f>
        <v>2.4913850207775874</v>
      </c>
      <c r="D840" s="201">
        <f ca="1">NORMINV(RAND(),Parametros!$F$8,(Parametros!$G$8-Parametros!$E$8)/3.29)</f>
        <v>0.63735563525006467</v>
      </c>
      <c r="E840" s="201">
        <f ca="1">NORMINV(RAND(),Parametros!$F$9,(Parametros!$G$9-Parametros!$E$9)/3.29)</f>
        <v>0.55958089338842087</v>
      </c>
      <c r="F840" s="201">
        <f ca="1">NORMINV(RAND(),Parametros!$F$10,(Parametros!$G$10-Parametros!$E$10)/3.29)</f>
        <v>1.0595564157210566</v>
      </c>
      <c r="G840" s="201">
        <f ca="1">NORMINV(RAND(),Parametros!$F$11,(Parametros!$G$11-Parametros!$E$11)/3.29)</f>
        <v>1.0231010983465856</v>
      </c>
      <c r="H840" s="201">
        <v>1</v>
      </c>
      <c r="I840" s="201">
        <f ca="1">Resumen!$E$78*C840</f>
        <v>655.2342604645055</v>
      </c>
      <c r="J840" s="201">
        <f ca="1">Resumen!$E$79*D840</f>
        <v>0</v>
      </c>
      <c r="K840" s="201">
        <f ca="1">Resumen!$E$80*E840</f>
        <v>0</v>
      </c>
      <c r="L840" s="201">
        <f ca="1">Resumen!$E$81*F840</f>
        <v>0</v>
      </c>
      <c r="M840" s="201">
        <f ca="1">Resumen!$E$82*G840</f>
        <v>0</v>
      </c>
      <c r="N840" s="201">
        <f>Resumen!$E$83*H840</f>
        <v>1237</v>
      </c>
      <c r="O840" s="201">
        <f t="shared" ca="1" si="12"/>
        <v>1892.2342604645055</v>
      </c>
    </row>
    <row r="841" spans="1:15" s="119" customFormat="1" ht="13.8" customHeight="1">
      <c r="A841" s="162"/>
      <c r="B841" s="200">
        <v>827</v>
      </c>
      <c r="C841" s="201">
        <f ca="1">NORMINV(RAND(),Parametros!$F$7,(Parametros!$G$7-Parametros!$E$7)/3.29)</f>
        <v>3.2419980961134693</v>
      </c>
      <c r="D841" s="201">
        <f ca="1">NORMINV(RAND(),Parametros!$F$8,(Parametros!$G$8-Parametros!$E$8)/3.29)</f>
        <v>1.4701354098242445</v>
      </c>
      <c r="E841" s="201">
        <f ca="1">NORMINV(RAND(),Parametros!$F$9,(Parametros!$G$9-Parametros!$E$9)/3.29)</f>
        <v>0.67290991721778304</v>
      </c>
      <c r="F841" s="201">
        <f ca="1">NORMINV(RAND(),Parametros!$F$10,(Parametros!$G$10-Parametros!$E$10)/3.29)</f>
        <v>1.0425423243182141</v>
      </c>
      <c r="G841" s="201">
        <f ca="1">NORMINV(RAND(),Parametros!$F$11,(Parametros!$G$11-Parametros!$E$11)/3.29)</f>
        <v>0.99316768595919658</v>
      </c>
      <c r="H841" s="201">
        <v>1</v>
      </c>
      <c r="I841" s="201">
        <f ca="1">Resumen!$E$78*C841</f>
        <v>852.64549927784242</v>
      </c>
      <c r="J841" s="201">
        <f ca="1">Resumen!$E$79*D841</f>
        <v>0</v>
      </c>
      <c r="K841" s="201">
        <f ca="1">Resumen!$E$80*E841</f>
        <v>0</v>
      </c>
      <c r="L841" s="201">
        <f ca="1">Resumen!$E$81*F841</f>
        <v>0</v>
      </c>
      <c r="M841" s="201">
        <f ca="1">Resumen!$E$82*G841</f>
        <v>0</v>
      </c>
      <c r="N841" s="201">
        <f>Resumen!$E$83*H841</f>
        <v>1237</v>
      </c>
      <c r="O841" s="201">
        <f t="shared" ca="1" si="12"/>
        <v>2089.6454992778426</v>
      </c>
    </row>
    <row r="842" spans="1:15" s="119" customFormat="1" ht="13.8" customHeight="1">
      <c r="A842" s="162"/>
      <c r="B842" s="200">
        <v>828</v>
      </c>
      <c r="C842" s="201">
        <f ca="1">NORMINV(RAND(),Parametros!$F$7,(Parametros!$G$7-Parametros!$E$7)/3.29)</f>
        <v>1.9922186902303289</v>
      </c>
      <c r="D842" s="201">
        <f ca="1">NORMINV(RAND(),Parametros!$F$8,(Parametros!$G$8-Parametros!$E$8)/3.29)</f>
        <v>0.6619609426165759</v>
      </c>
      <c r="E842" s="201">
        <f ca="1">NORMINV(RAND(),Parametros!$F$9,(Parametros!$G$9-Parametros!$E$9)/3.29)</f>
        <v>1.3455568318492863</v>
      </c>
      <c r="F842" s="201">
        <f ca="1">NORMINV(RAND(),Parametros!$F$10,(Parametros!$G$10-Parametros!$E$10)/3.29)</f>
        <v>0.8549554185483953</v>
      </c>
      <c r="G842" s="201">
        <f ca="1">NORMINV(RAND(),Parametros!$F$11,(Parametros!$G$11-Parametros!$E$11)/3.29)</f>
        <v>1.0209541590522082</v>
      </c>
      <c r="H842" s="201">
        <v>1</v>
      </c>
      <c r="I842" s="201">
        <f ca="1">Resumen!$E$78*C842</f>
        <v>523.95351553057651</v>
      </c>
      <c r="J842" s="201">
        <f ca="1">Resumen!$E$79*D842</f>
        <v>0</v>
      </c>
      <c r="K842" s="201">
        <f ca="1">Resumen!$E$80*E842</f>
        <v>0</v>
      </c>
      <c r="L842" s="201">
        <f ca="1">Resumen!$E$81*F842</f>
        <v>0</v>
      </c>
      <c r="M842" s="201">
        <f ca="1">Resumen!$E$82*G842</f>
        <v>0</v>
      </c>
      <c r="N842" s="201">
        <f>Resumen!$E$83*H842</f>
        <v>1237</v>
      </c>
      <c r="O842" s="201">
        <f t="shared" ca="1" si="12"/>
        <v>1760.9535155305766</v>
      </c>
    </row>
    <row r="843" spans="1:15" s="119" customFormat="1" ht="13.8" customHeight="1">
      <c r="A843" s="162"/>
      <c r="B843" s="200">
        <v>829</v>
      </c>
      <c r="C843" s="201">
        <f ca="1">NORMINV(RAND(),Parametros!$F$7,(Parametros!$G$7-Parametros!$E$7)/3.29)</f>
        <v>2.4215688391494523</v>
      </c>
      <c r="D843" s="201">
        <f ca="1">NORMINV(RAND(),Parametros!$F$8,(Parametros!$G$8-Parametros!$E$8)/3.29)</f>
        <v>1.2801838121640705</v>
      </c>
      <c r="E843" s="201">
        <f ca="1">NORMINV(RAND(),Parametros!$F$9,(Parametros!$G$9-Parametros!$E$9)/3.29)</f>
        <v>0.9249369332236832</v>
      </c>
      <c r="F843" s="201">
        <f ca="1">NORMINV(RAND(),Parametros!$F$10,(Parametros!$G$10-Parametros!$E$10)/3.29)</f>
        <v>1.0716424394531043</v>
      </c>
      <c r="G843" s="201">
        <f ca="1">NORMINV(RAND(),Parametros!$F$11,(Parametros!$G$11-Parametros!$E$11)/3.29)</f>
        <v>1.0392661752819332</v>
      </c>
      <c r="H843" s="201">
        <v>1</v>
      </c>
      <c r="I843" s="201">
        <f ca="1">Resumen!$E$78*C843</f>
        <v>636.87260469630598</v>
      </c>
      <c r="J843" s="201">
        <f ca="1">Resumen!$E$79*D843</f>
        <v>0</v>
      </c>
      <c r="K843" s="201">
        <f ca="1">Resumen!$E$80*E843</f>
        <v>0</v>
      </c>
      <c r="L843" s="201">
        <f ca="1">Resumen!$E$81*F843</f>
        <v>0</v>
      </c>
      <c r="M843" s="201">
        <f ca="1">Resumen!$E$82*G843</f>
        <v>0</v>
      </c>
      <c r="N843" s="201">
        <f>Resumen!$E$83*H843</f>
        <v>1237</v>
      </c>
      <c r="O843" s="201">
        <f t="shared" ca="1" si="12"/>
        <v>1873.8726046963061</v>
      </c>
    </row>
    <row r="844" spans="1:15" s="119" customFormat="1" ht="13.8" customHeight="1">
      <c r="A844" s="162"/>
      <c r="B844" s="200">
        <v>830</v>
      </c>
      <c r="C844" s="201">
        <f ca="1">NORMINV(RAND(),Parametros!$F$7,(Parametros!$G$7-Parametros!$E$7)/3.29)</f>
        <v>1.930596730426632</v>
      </c>
      <c r="D844" s="201">
        <f ca="1">NORMINV(RAND(),Parametros!$F$8,(Parametros!$G$8-Parametros!$E$8)/3.29)</f>
        <v>1.5806233989415739</v>
      </c>
      <c r="E844" s="201">
        <f ca="1">NORMINV(RAND(),Parametros!$F$9,(Parametros!$G$9-Parametros!$E$9)/3.29)</f>
        <v>0.93325956472569382</v>
      </c>
      <c r="F844" s="201">
        <f ca="1">NORMINV(RAND(),Parametros!$F$10,(Parametros!$G$10-Parametros!$E$10)/3.29)</f>
        <v>1.2635143827689455</v>
      </c>
      <c r="G844" s="201">
        <f ca="1">NORMINV(RAND(),Parametros!$F$11,(Parametros!$G$11-Parametros!$E$11)/3.29)</f>
        <v>0.98993819712211018</v>
      </c>
      <c r="H844" s="201">
        <v>1</v>
      </c>
      <c r="I844" s="201">
        <f ca="1">Resumen!$E$78*C844</f>
        <v>507.74694010220423</v>
      </c>
      <c r="J844" s="201">
        <f ca="1">Resumen!$E$79*D844</f>
        <v>0</v>
      </c>
      <c r="K844" s="201">
        <f ca="1">Resumen!$E$80*E844</f>
        <v>0</v>
      </c>
      <c r="L844" s="201">
        <f ca="1">Resumen!$E$81*F844</f>
        <v>0</v>
      </c>
      <c r="M844" s="201">
        <f ca="1">Resumen!$E$82*G844</f>
        <v>0</v>
      </c>
      <c r="N844" s="201">
        <f>Resumen!$E$83*H844</f>
        <v>1237</v>
      </c>
      <c r="O844" s="201">
        <f t="shared" ca="1" si="12"/>
        <v>1744.7469401022042</v>
      </c>
    </row>
    <row r="845" spans="1:15" s="119" customFormat="1" ht="13.8" customHeight="1">
      <c r="A845" s="162"/>
      <c r="B845" s="200">
        <v>831</v>
      </c>
      <c r="C845" s="201">
        <f ca="1">NORMINV(RAND(),Parametros!$F$7,(Parametros!$G$7-Parametros!$E$7)/3.29)</f>
        <v>2.914933791087658</v>
      </c>
      <c r="D845" s="201">
        <f ca="1">NORMINV(RAND(),Parametros!$F$8,(Parametros!$G$8-Parametros!$E$8)/3.29)</f>
        <v>0.94550670979661833</v>
      </c>
      <c r="E845" s="201">
        <f ca="1">NORMINV(RAND(),Parametros!$F$9,(Parametros!$G$9-Parametros!$E$9)/3.29)</f>
        <v>1.0981336623917164</v>
      </c>
      <c r="F845" s="201">
        <f ca="1">NORMINV(RAND(),Parametros!$F$10,(Parametros!$G$10-Parametros!$E$10)/3.29)</f>
        <v>0.96585531097863597</v>
      </c>
      <c r="G845" s="201">
        <f ca="1">NORMINV(RAND(),Parametros!$F$11,(Parametros!$G$11-Parametros!$E$11)/3.29)</f>
        <v>0.96556278685211738</v>
      </c>
      <c r="H845" s="201">
        <v>1</v>
      </c>
      <c r="I845" s="201">
        <f ca="1">Resumen!$E$78*C845</f>
        <v>766.62758705605404</v>
      </c>
      <c r="J845" s="201">
        <f ca="1">Resumen!$E$79*D845</f>
        <v>0</v>
      </c>
      <c r="K845" s="201">
        <f ca="1">Resumen!$E$80*E845</f>
        <v>0</v>
      </c>
      <c r="L845" s="201">
        <f ca="1">Resumen!$E$81*F845</f>
        <v>0</v>
      </c>
      <c r="M845" s="201">
        <f ca="1">Resumen!$E$82*G845</f>
        <v>0</v>
      </c>
      <c r="N845" s="201">
        <f>Resumen!$E$83*H845</f>
        <v>1237</v>
      </c>
      <c r="O845" s="201">
        <f t="shared" ca="1" si="12"/>
        <v>2003.6275870560539</v>
      </c>
    </row>
    <row r="846" spans="1:15" s="119" customFormat="1" ht="13.8" customHeight="1">
      <c r="A846" s="162"/>
      <c r="B846" s="200">
        <v>832</v>
      </c>
      <c r="C846" s="201">
        <f ca="1">NORMINV(RAND(),Parametros!$F$7,(Parametros!$G$7-Parametros!$E$7)/3.29)</f>
        <v>2.0970533689143998</v>
      </c>
      <c r="D846" s="201">
        <f ca="1">NORMINV(RAND(),Parametros!$F$8,(Parametros!$G$8-Parametros!$E$8)/3.29)</f>
        <v>2.063331679223428</v>
      </c>
      <c r="E846" s="201">
        <f ca="1">NORMINV(RAND(),Parametros!$F$9,(Parametros!$G$9-Parametros!$E$9)/3.29)</f>
        <v>1.1566333909399289</v>
      </c>
      <c r="F846" s="201">
        <f ca="1">NORMINV(RAND(),Parametros!$F$10,(Parametros!$G$10-Parametros!$E$10)/3.29)</f>
        <v>1.1080634863020229</v>
      </c>
      <c r="G846" s="201">
        <f ca="1">NORMINV(RAND(),Parametros!$F$11,(Parametros!$G$11-Parametros!$E$11)/3.29)</f>
        <v>1.0089083323030086</v>
      </c>
      <c r="H846" s="201">
        <v>1</v>
      </c>
      <c r="I846" s="201">
        <f ca="1">Resumen!$E$78*C846</f>
        <v>551.52503602448712</v>
      </c>
      <c r="J846" s="201">
        <f ca="1">Resumen!$E$79*D846</f>
        <v>0</v>
      </c>
      <c r="K846" s="201">
        <f ca="1">Resumen!$E$80*E846</f>
        <v>0</v>
      </c>
      <c r="L846" s="201">
        <f ca="1">Resumen!$E$81*F846</f>
        <v>0</v>
      </c>
      <c r="M846" s="201">
        <f ca="1">Resumen!$E$82*G846</f>
        <v>0</v>
      </c>
      <c r="N846" s="201">
        <f>Resumen!$E$83*H846</f>
        <v>1237</v>
      </c>
      <c r="O846" s="201">
        <f t="shared" ca="1" si="12"/>
        <v>1788.5250360244872</v>
      </c>
    </row>
    <row r="847" spans="1:15" s="119" customFormat="1" ht="13.8" customHeight="1">
      <c r="A847" s="162"/>
      <c r="B847" s="200">
        <v>833</v>
      </c>
      <c r="C847" s="201">
        <f ca="1">NORMINV(RAND(),Parametros!$F$7,(Parametros!$G$7-Parametros!$E$7)/3.29)</f>
        <v>3.1656684811834532</v>
      </c>
      <c r="D847" s="201">
        <f ca="1">NORMINV(RAND(),Parametros!$F$8,(Parametros!$G$8-Parametros!$E$8)/3.29)</f>
        <v>1.1286460521212081</v>
      </c>
      <c r="E847" s="201">
        <f ca="1">NORMINV(RAND(),Parametros!$F$9,(Parametros!$G$9-Parametros!$E$9)/3.29)</f>
        <v>0.96729975336516383</v>
      </c>
      <c r="F847" s="201">
        <f ca="1">NORMINV(RAND(),Parametros!$F$10,(Parametros!$G$10-Parametros!$E$10)/3.29)</f>
        <v>1.0737126405810653</v>
      </c>
      <c r="G847" s="201">
        <f ca="1">NORMINV(RAND(),Parametros!$F$11,(Parametros!$G$11-Parametros!$E$11)/3.29)</f>
        <v>1.0243822955318191</v>
      </c>
      <c r="H847" s="201">
        <v>1</v>
      </c>
      <c r="I847" s="201">
        <f ca="1">Resumen!$E$78*C847</f>
        <v>832.5708105512482</v>
      </c>
      <c r="J847" s="201">
        <f ca="1">Resumen!$E$79*D847</f>
        <v>0</v>
      </c>
      <c r="K847" s="201">
        <f ca="1">Resumen!$E$80*E847</f>
        <v>0</v>
      </c>
      <c r="L847" s="201">
        <f ca="1">Resumen!$E$81*F847</f>
        <v>0</v>
      </c>
      <c r="M847" s="201">
        <f ca="1">Resumen!$E$82*G847</f>
        <v>0</v>
      </c>
      <c r="N847" s="201">
        <f>Resumen!$E$83*H847</f>
        <v>1237</v>
      </c>
      <c r="O847" s="201">
        <f t="shared" ref="O847:O910" ca="1" si="13">SUM(I847:N847)</f>
        <v>2069.5708105512481</v>
      </c>
    </row>
    <row r="848" spans="1:15" s="119" customFormat="1" ht="13.8" customHeight="1">
      <c r="A848" s="162"/>
      <c r="B848" s="200">
        <v>834</v>
      </c>
      <c r="C848" s="201">
        <f ca="1">NORMINV(RAND(),Parametros!$F$7,(Parametros!$G$7-Parametros!$E$7)/3.29)</f>
        <v>2.8762060577571873</v>
      </c>
      <c r="D848" s="201">
        <f ca="1">NORMINV(RAND(),Parametros!$F$8,(Parametros!$G$8-Parametros!$E$8)/3.29)</f>
        <v>1.2955106136109331</v>
      </c>
      <c r="E848" s="201">
        <f ca="1">NORMINV(RAND(),Parametros!$F$9,(Parametros!$G$9-Parametros!$E$9)/3.29)</f>
        <v>1.2382777945308048</v>
      </c>
      <c r="F848" s="201">
        <f ca="1">NORMINV(RAND(),Parametros!$F$10,(Parametros!$G$10-Parametros!$E$10)/3.29)</f>
        <v>1.2945405706310935</v>
      </c>
      <c r="G848" s="201">
        <f ca="1">NORMINV(RAND(),Parametros!$F$11,(Parametros!$G$11-Parametros!$E$11)/3.29)</f>
        <v>1.0460659005951967</v>
      </c>
      <c r="H848" s="201">
        <v>1</v>
      </c>
      <c r="I848" s="201">
        <f ca="1">Resumen!$E$78*C848</f>
        <v>756.4421931901403</v>
      </c>
      <c r="J848" s="201">
        <f ca="1">Resumen!$E$79*D848</f>
        <v>0</v>
      </c>
      <c r="K848" s="201">
        <f ca="1">Resumen!$E$80*E848</f>
        <v>0</v>
      </c>
      <c r="L848" s="201">
        <f ca="1">Resumen!$E$81*F848</f>
        <v>0</v>
      </c>
      <c r="M848" s="201">
        <f ca="1">Resumen!$E$82*G848</f>
        <v>0</v>
      </c>
      <c r="N848" s="201">
        <f>Resumen!$E$83*H848</f>
        <v>1237</v>
      </c>
      <c r="O848" s="201">
        <f t="shared" ca="1" si="13"/>
        <v>1993.4421931901402</v>
      </c>
    </row>
    <row r="849" spans="1:15" s="119" customFormat="1" ht="13.8" customHeight="1">
      <c r="A849" s="162"/>
      <c r="B849" s="200">
        <v>835</v>
      </c>
      <c r="C849" s="201">
        <f ca="1">NORMINV(RAND(),Parametros!$F$7,(Parametros!$G$7-Parametros!$E$7)/3.29)</f>
        <v>2.2514256131612274</v>
      </c>
      <c r="D849" s="201">
        <f ca="1">NORMINV(RAND(),Parametros!$F$8,(Parametros!$G$8-Parametros!$E$8)/3.29)</f>
        <v>1.1481265097330422</v>
      </c>
      <c r="E849" s="201">
        <f ca="1">NORMINV(RAND(),Parametros!$F$9,(Parametros!$G$9-Parametros!$E$9)/3.29)</f>
        <v>1.6405632466455913</v>
      </c>
      <c r="F849" s="201">
        <f ca="1">NORMINV(RAND(),Parametros!$F$10,(Parametros!$G$10-Parametros!$E$10)/3.29)</f>
        <v>1.0672024723411218</v>
      </c>
      <c r="G849" s="201">
        <f ca="1">NORMINV(RAND(),Parametros!$F$11,(Parametros!$G$11-Parametros!$E$11)/3.29)</f>
        <v>1.0377587501807521</v>
      </c>
      <c r="H849" s="201">
        <v>1</v>
      </c>
      <c r="I849" s="201">
        <f ca="1">Resumen!$E$78*C849</f>
        <v>592.12493626140281</v>
      </c>
      <c r="J849" s="201">
        <f ca="1">Resumen!$E$79*D849</f>
        <v>0</v>
      </c>
      <c r="K849" s="201">
        <f ca="1">Resumen!$E$80*E849</f>
        <v>0</v>
      </c>
      <c r="L849" s="201">
        <f ca="1">Resumen!$E$81*F849</f>
        <v>0</v>
      </c>
      <c r="M849" s="201">
        <f ca="1">Resumen!$E$82*G849</f>
        <v>0</v>
      </c>
      <c r="N849" s="201">
        <f>Resumen!$E$83*H849</f>
        <v>1237</v>
      </c>
      <c r="O849" s="201">
        <f t="shared" ca="1" si="13"/>
        <v>1829.1249362614028</v>
      </c>
    </row>
    <row r="850" spans="1:15" s="119" customFormat="1" ht="13.8" customHeight="1">
      <c r="A850" s="162"/>
      <c r="B850" s="200">
        <v>836</v>
      </c>
      <c r="C850" s="201">
        <f ca="1">NORMINV(RAND(),Parametros!$F$7,(Parametros!$G$7-Parametros!$E$7)/3.29)</f>
        <v>0.79225116866573542</v>
      </c>
      <c r="D850" s="201">
        <f ca="1">NORMINV(RAND(),Parametros!$F$8,(Parametros!$G$8-Parametros!$E$8)/3.29)</f>
        <v>1.2856324560078021</v>
      </c>
      <c r="E850" s="201">
        <f ca="1">NORMINV(RAND(),Parametros!$F$9,(Parametros!$G$9-Parametros!$E$9)/3.29)</f>
        <v>0.76217983542490009</v>
      </c>
      <c r="F850" s="201">
        <f ca="1">NORMINV(RAND(),Parametros!$F$10,(Parametros!$G$10-Parametros!$E$10)/3.29)</f>
        <v>1.1089573535500181</v>
      </c>
      <c r="G850" s="201">
        <f ca="1">NORMINV(RAND(),Parametros!$F$11,(Parametros!$G$11-Parametros!$E$11)/3.29)</f>
        <v>1.0116751996599938</v>
      </c>
      <c r="H850" s="201">
        <v>1</v>
      </c>
      <c r="I850" s="201">
        <f ca="1">Resumen!$E$78*C850</f>
        <v>208.36205735908842</v>
      </c>
      <c r="J850" s="201">
        <f ca="1">Resumen!$E$79*D850</f>
        <v>0</v>
      </c>
      <c r="K850" s="201">
        <f ca="1">Resumen!$E$80*E850</f>
        <v>0</v>
      </c>
      <c r="L850" s="201">
        <f ca="1">Resumen!$E$81*F850</f>
        <v>0</v>
      </c>
      <c r="M850" s="201">
        <f ca="1">Resumen!$E$82*G850</f>
        <v>0</v>
      </c>
      <c r="N850" s="201">
        <f>Resumen!$E$83*H850</f>
        <v>1237</v>
      </c>
      <c r="O850" s="201">
        <f t="shared" ca="1" si="13"/>
        <v>1445.3620573590883</v>
      </c>
    </row>
    <row r="851" spans="1:15" s="119" customFormat="1" ht="13.8" customHeight="1">
      <c r="A851" s="162"/>
      <c r="B851" s="200">
        <v>837</v>
      </c>
      <c r="C851" s="201">
        <f ca="1">NORMINV(RAND(),Parametros!$F$7,(Parametros!$G$7-Parametros!$E$7)/3.29)</f>
        <v>2.5026269628537161</v>
      </c>
      <c r="D851" s="201">
        <f ca="1">NORMINV(RAND(),Parametros!$F$8,(Parametros!$G$8-Parametros!$E$8)/3.29)</f>
        <v>1.3019324081144283</v>
      </c>
      <c r="E851" s="201">
        <f ca="1">NORMINV(RAND(),Parametros!$F$9,(Parametros!$G$9-Parametros!$E$9)/3.29)</f>
        <v>1.2824765924260448</v>
      </c>
      <c r="F851" s="201">
        <f ca="1">NORMINV(RAND(),Parametros!$F$10,(Parametros!$G$10-Parametros!$E$10)/3.29)</f>
        <v>1.0649388288123891</v>
      </c>
      <c r="G851" s="201">
        <f ca="1">NORMINV(RAND(),Parametros!$F$11,(Parametros!$G$11-Parametros!$E$11)/3.29)</f>
        <v>0.99326515442787966</v>
      </c>
      <c r="H851" s="201">
        <v>1</v>
      </c>
      <c r="I851" s="201">
        <f ca="1">Resumen!$E$78*C851</f>
        <v>658.19089123052731</v>
      </c>
      <c r="J851" s="201">
        <f ca="1">Resumen!$E$79*D851</f>
        <v>0</v>
      </c>
      <c r="K851" s="201">
        <f ca="1">Resumen!$E$80*E851</f>
        <v>0</v>
      </c>
      <c r="L851" s="201">
        <f ca="1">Resumen!$E$81*F851</f>
        <v>0</v>
      </c>
      <c r="M851" s="201">
        <f ca="1">Resumen!$E$82*G851</f>
        <v>0</v>
      </c>
      <c r="N851" s="201">
        <f>Resumen!$E$83*H851</f>
        <v>1237</v>
      </c>
      <c r="O851" s="201">
        <f t="shared" ca="1" si="13"/>
        <v>1895.1908912305273</v>
      </c>
    </row>
    <row r="852" spans="1:15" s="119" customFormat="1" ht="13.8" customHeight="1">
      <c r="A852" s="162"/>
      <c r="B852" s="200">
        <v>838</v>
      </c>
      <c r="C852" s="201">
        <f ca="1">NORMINV(RAND(),Parametros!$F$7,(Parametros!$G$7-Parametros!$E$7)/3.29)</f>
        <v>2.575242017498617</v>
      </c>
      <c r="D852" s="201">
        <f ca="1">NORMINV(RAND(),Parametros!$F$8,(Parametros!$G$8-Parametros!$E$8)/3.29)</f>
        <v>1.1645930952715886</v>
      </c>
      <c r="E852" s="201">
        <f ca="1">NORMINV(RAND(),Parametros!$F$9,(Parametros!$G$9-Parametros!$E$9)/3.29)</f>
        <v>1.0989058915149266</v>
      </c>
      <c r="F852" s="201">
        <f ca="1">NORMINV(RAND(),Parametros!$F$10,(Parametros!$G$10-Parametros!$E$10)/3.29)</f>
        <v>0.95597378339067696</v>
      </c>
      <c r="G852" s="201">
        <f ca="1">NORMINV(RAND(),Parametros!$F$11,(Parametros!$G$11-Parametros!$E$11)/3.29)</f>
        <v>1.0028061313758607</v>
      </c>
      <c r="H852" s="201">
        <v>1</v>
      </c>
      <c r="I852" s="201">
        <f ca="1">Resumen!$E$78*C852</f>
        <v>677.28865060213627</v>
      </c>
      <c r="J852" s="201">
        <f ca="1">Resumen!$E$79*D852</f>
        <v>0</v>
      </c>
      <c r="K852" s="201">
        <f ca="1">Resumen!$E$80*E852</f>
        <v>0</v>
      </c>
      <c r="L852" s="201">
        <f ca="1">Resumen!$E$81*F852</f>
        <v>0</v>
      </c>
      <c r="M852" s="201">
        <f ca="1">Resumen!$E$82*G852</f>
        <v>0</v>
      </c>
      <c r="N852" s="201">
        <f>Resumen!$E$83*H852</f>
        <v>1237</v>
      </c>
      <c r="O852" s="201">
        <f t="shared" ca="1" si="13"/>
        <v>1914.2886506021364</v>
      </c>
    </row>
    <row r="853" spans="1:15" s="119" customFormat="1" ht="13.8" customHeight="1">
      <c r="A853" s="162"/>
      <c r="B853" s="200">
        <v>839</v>
      </c>
      <c r="C853" s="201">
        <f ca="1">NORMINV(RAND(),Parametros!$F$7,(Parametros!$G$7-Parametros!$E$7)/3.29)</f>
        <v>3.2825206488652512</v>
      </c>
      <c r="D853" s="201">
        <f ca="1">NORMINV(RAND(),Parametros!$F$8,(Parametros!$G$8-Parametros!$E$8)/3.29)</f>
        <v>1.3520680632676538</v>
      </c>
      <c r="E853" s="201">
        <f ca="1">NORMINV(RAND(),Parametros!$F$9,(Parametros!$G$9-Parametros!$E$9)/3.29)</f>
        <v>1.2760451362390084</v>
      </c>
      <c r="F853" s="201">
        <f ca="1">NORMINV(RAND(),Parametros!$F$10,(Parametros!$G$10-Parametros!$E$10)/3.29)</f>
        <v>1.1384454719018935</v>
      </c>
      <c r="G853" s="201">
        <f ca="1">NORMINV(RAND(),Parametros!$F$11,(Parametros!$G$11-Parametros!$E$11)/3.29)</f>
        <v>1.0098172791907067</v>
      </c>
      <c r="H853" s="201">
        <v>1</v>
      </c>
      <c r="I853" s="201">
        <f ca="1">Resumen!$E$78*C853</f>
        <v>863.30293065156104</v>
      </c>
      <c r="J853" s="201">
        <f ca="1">Resumen!$E$79*D853</f>
        <v>0</v>
      </c>
      <c r="K853" s="201">
        <f ca="1">Resumen!$E$80*E853</f>
        <v>0</v>
      </c>
      <c r="L853" s="201">
        <f ca="1">Resumen!$E$81*F853</f>
        <v>0</v>
      </c>
      <c r="M853" s="201">
        <f ca="1">Resumen!$E$82*G853</f>
        <v>0</v>
      </c>
      <c r="N853" s="201">
        <f>Resumen!$E$83*H853</f>
        <v>1237</v>
      </c>
      <c r="O853" s="201">
        <f t="shared" ca="1" si="13"/>
        <v>2100.3029306515609</v>
      </c>
    </row>
    <row r="854" spans="1:15" s="119" customFormat="1" ht="13.8" customHeight="1">
      <c r="A854" s="162"/>
      <c r="B854" s="200">
        <v>840</v>
      </c>
      <c r="C854" s="201">
        <f ca="1">NORMINV(RAND(),Parametros!$F$7,(Parametros!$G$7-Parametros!$E$7)/3.29)</f>
        <v>1.6192572787920492</v>
      </c>
      <c r="D854" s="201">
        <f ca="1">NORMINV(RAND(),Parametros!$F$8,(Parametros!$G$8-Parametros!$E$8)/3.29)</f>
        <v>1.5538047045676713</v>
      </c>
      <c r="E854" s="201">
        <f ca="1">NORMINV(RAND(),Parametros!$F$9,(Parametros!$G$9-Parametros!$E$9)/3.29)</f>
        <v>0.98633624416849464</v>
      </c>
      <c r="F854" s="201">
        <f ca="1">NORMINV(RAND(),Parametros!$F$10,(Parametros!$G$10-Parametros!$E$10)/3.29)</f>
        <v>0.9328956146791626</v>
      </c>
      <c r="G854" s="201">
        <f ca="1">NORMINV(RAND(),Parametros!$F$11,(Parametros!$G$11-Parametros!$E$11)/3.29)</f>
        <v>0.96032990113055483</v>
      </c>
      <c r="H854" s="201">
        <v>1</v>
      </c>
      <c r="I854" s="201">
        <f ca="1">Resumen!$E$78*C854</f>
        <v>425.86466432230895</v>
      </c>
      <c r="J854" s="201">
        <f ca="1">Resumen!$E$79*D854</f>
        <v>0</v>
      </c>
      <c r="K854" s="201">
        <f ca="1">Resumen!$E$80*E854</f>
        <v>0</v>
      </c>
      <c r="L854" s="201">
        <f ca="1">Resumen!$E$81*F854</f>
        <v>0</v>
      </c>
      <c r="M854" s="201">
        <f ca="1">Resumen!$E$82*G854</f>
        <v>0</v>
      </c>
      <c r="N854" s="201">
        <f>Resumen!$E$83*H854</f>
        <v>1237</v>
      </c>
      <c r="O854" s="201">
        <f t="shared" ca="1" si="13"/>
        <v>1662.864664322309</v>
      </c>
    </row>
    <row r="855" spans="1:15" s="119" customFormat="1" ht="13.8" customHeight="1">
      <c r="A855" s="162"/>
      <c r="B855" s="200">
        <v>841</v>
      </c>
      <c r="C855" s="201">
        <f ca="1">NORMINV(RAND(),Parametros!$F$7,(Parametros!$G$7-Parametros!$E$7)/3.29)</f>
        <v>0.36007168645039722</v>
      </c>
      <c r="D855" s="201">
        <f ca="1">NORMINV(RAND(),Parametros!$F$8,(Parametros!$G$8-Parametros!$E$8)/3.29)</f>
        <v>1.6215735747241427</v>
      </c>
      <c r="E855" s="201">
        <f ca="1">NORMINV(RAND(),Parametros!$F$9,(Parametros!$G$9-Parametros!$E$9)/3.29)</f>
        <v>1.1866925566535607</v>
      </c>
      <c r="F855" s="201">
        <f ca="1">NORMINV(RAND(),Parametros!$F$10,(Parametros!$G$10-Parametros!$E$10)/3.29)</f>
        <v>1.0926033151599541</v>
      </c>
      <c r="G855" s="201">
        <f ca="1">NORMINV(RAND(),Parametros!$F$11,(Parametros!$G$11-Parametros!$E$11)/3.29)</f>
        <v>1.0347634804434094</v>
      </c>
      <c r="H855" s="201">
        <v>1</v>
      </c>
      <c r="I855" s="201">
        <f ca="1">Resumen!$E$78*C855</f>
        <v>94.698853536454465</v>
      </c>
      <c r="J855" s="201">
        <f ca="1">Resumen!$E$79*D855</f>
        <v>0</v>
      </c>
      <c r="K855" s="201">
        <f ca="1">Resumen!$E$80*E855</f>
        <v>0</v>
      </c>
      <c r="L855" s="201">
        <f ca="1">Resumen!$E$81*F855</f>
        <v>0</v>
      </c>
      <c r="M855" s="201">
        <f ca="1">Resumen!$E$82*G855</f>
        <v>0</v>
      </c>
      <c r="N855" s="201">
        <f>Resumen!$E$83*H855</f>
        <v>1237</v>
      </c>
      <c r="O855" s="201">
        <f t="shared" ca="1" si="13"/>
        <v>1331.6988535364544</v>
      </c>
    </row>
    <row r="856" spans="1:15" s="119" customFormat="1" ht="13.8" customHeight="1">
      <c r="A856" s="162"/>
      <c r="B856" s="200">
        <v>842</v>
      </c>
      <c r="C856" s="201">
        <f ca="1">NORMINV(RAND(),Parametros!$F$7,(Parametros!$G$7-Parametros!$E$7)/3.29)</f>
        <v>3.6541440130410319</v>
      </c>
      <c r="D856" s="201">
        <f ca="1">NORMINV(RAND(),Parametros!$F$8,(Parametros!$G$8-Parametros!$E$8)/3.29)</f>
        <v>0.89074691350945789</v>
      </c>
      <c r="E856" s="201">
        <f ca="1">NORMINV(RAND(),Parametros!$F$9,(Parametros!$G$9-Parametros!$E$9)/3.29)</f>
        <v>1.0929426201461134</v>
      </c>
      <c r="F856" s="201">
        <f ca="1">NORMINV(RAND(),Parametros!$F$10,(Parametros!$G$10-Parametros!$E$10)/3.29)</f>
        <v>1.253274692143252</v>
      </c>
      <c r="G856" s="201">
        <f ca="1">NORMINV(RAND(),Parametros!$F$11,(Parametros!$G$11-Parametros!$E$11)/3.29)</f>
        <v>1.0407323429947861</v>
      </c>
      <c r="H856" s="201">
        <v>1</v>
      </c>
      <c r="I856" s="201">
        <f ca="1">Resumen!$E$78*C856</f>
        <v>961.03987542979144</v>
      </c>
      <c r="J856" s="201">
        <f ca="1">Resumen!$E$79*D856</f>
        <v>0</v>
      </c>
      <c r="K856" s="201">
        <f ca="1">Resumen!$E$80*E856</f>
        <v>0</v>
      </c>
      <c r="L856" s="201">
        <f ca="1">Resumen!$E$81*F856</f>
        <v>0</v>
      </c>
      <c r="M856" s="201">
        <f ca="1">Resumen!$E$82*G856</f>
        <v>0</v>
      </c>
      <c r="N856" s="201">
        <f>Resumen!$E$83*H856</f>
        <v>1237</v>
      </c>
      <c r="O856" s="201">
        <f t="shared" ca="1" si="13"/>
        <v>2198.0398754297912</v>
      </c>
    </row>
    <row r="857" spans="1:15" s="119" customFormat="1" ht="13.8" customHeight="1">
      <c r="A857" s="162"/>
      <c r="B857" s="200">
        <v>843</v>
      </c>
      <c r="C857" s="201">
        <f ca="1">NORMINV(RAND(),Parametros!$F$7,(Parametros!$G$7-Parametros!$E$7)/3.29)</f>
        <v>1.3187945312582523</v>
      </c>
      <c r="D857" s="201">
        <f ca="1">NORMINV(RAND(),Parametros!$F$8,(Parametros!$G$8-Parametros!$E$8)/3.29)</f>
        <v>1.2075318786124245</v>
      </c>
      <c r="E857" s="201">
        <f ca="1">NORMINV(RAND(),Parametros!$F$9,(Parametros!$G$9-Parametros!$E$9)/3.29)</f>
        <v>0.82923794131532813</v>
      </c>
      <c r="F857" s="201">
        <f ca="1">NORMINV(RAND(),Parametros!$F$10,(Parametros!$G$10-Parametros!$E$10)/3.29)</f>
        <v>0.8962612671202137</v>
      </c>
      <c r="G857" s="201">
        <f ca="1">NORMINV(RAND(),Parametros!$F$11,(Parametros!$G$11-Parametros!$E$11)/3.29)</f>
        <v>1.0444738612776396</v>
      </c>
      <c r="H857" s="201">
        <v>1</v>
      </c>
      <c r="I857" s="201">
        <f ca="1">Resumen!$E$78*C857</f>
        <v>346.84296172092036</v>
      </c>
      <c r="J857" s="201">
        <f ca="1">Resumen!$E$79*D857</f>
        <v>0</v>
      </c>
      <c r="K857" s="201">
        <f ca="1">Resumen!$E$80*E857</f>
        <v>0</v>
      </c>
      <c r="L857" s="201">
        <f ca="1">Resumen!$E$81*F857</f>
        <v>0</v>
      </c>
      <c r="M857" s="201">
        <f ca="1">Resumen!$E$82*G857</f>
        <v>0</v>
      </c>
      <c r="N857" s="201">
        <f>Resumen!$E$83*H857</f>
        <v>1237</v>
      </c>
      <c r="O857" s="201">
        <f t="shared" ca="1" si="13"/>
        <v>1583.8429617209204</v>
      </c>
    </row>
    <row r="858" spans="1:15" s="119" customFormat="1" ht="13.8" customHeight="1">
      <c r="A858" s="162"/>
      <c r="B858" s="200">
        <v>844</v>
      </c>
      <c r="C858" s="201">
        <f ca="1">NORMINV(RAND(),Parametros!$F$7,(Parametros!$G$7-Parametros!$E$7)/3.29)</f>
        <v>1.4093743584445606</v>
      </c>
      <c r="D858" s="201">
        <f ca="1">NORMINV(RAND(),Parametros!$F$8,(Parametros!$G$8-Parametros!$E$8)/3.29)</f>
        <v>1.8025201163850832</v>
      </c>
      <c r="E858" s="201">
        <f ca="1">NORMINV(RAND(),Parametros!$F$9,(Parametros!$G$9-Parametros!$E$9)/3.29)</f>
        <v>1.0981649885895961</v>
      </c>
      <c r="F858" s="201">
        <f ca="1">NORMINV(RAND(),Parametros!$F$10,(Parametros!$G$10-Parametros!$E$10)/3.29)</f>
        <v>0.94226897188345726</v>
      </c>
      <c r="G858" s="201">
        <f ca="1">NORMINV(RAND(),Parametros!$F$11,(Parametros!$G$11-Parametros!$E$11)/3.29)</f>
        <v>0.98065071450590313</v>
      </c>
      <c r="H858" s="201">
        <v>1</v>
      </c>
      <c r="I858" s="201">
        <f ca="1">Resumen!$E$78*C858</f>
        <v>370.66545627091944</v>
      </c>
      <c r="J858" s="201">
        <f ca="1">Resumen!$E$79*D858</f>
        <v>0</v>
      </c>
      <c r="K858" s="201">
        <f ca="1">Resumen!$E$80*E858</f>
        <v>0</v>
      </c>
      <c r="L858" s="201">
        <f ca="1">Resumen!$E$81*F858</f>
        <v>0</v>
      </c>
      <c r="M858" s="201">
        <f ca="1">Resumen!$E$82*G858</f>
        <v>0</v>
      </c>
      <c r="N858" s="201">
        <f>Resumen!$E$83*H858</f>
        <v>1237</v>
      </c>
      <c r="O858" s="201">
        <f t="shared" ca="1" si="13"/>
        <v>1607.6654562709195</v>
      </c>
    </row>
    <row r="859" spans="1:15" s="119" customFormat="1" ht="13.8" customHeight="1">
      <c r="A859" s="162"/>
      <c r="B859" s="200">
        <v>845</v>
      </c>
      <c r="C859" s="201">
        <f ca="1">NORMINV(RAND(),Parametros!$F$7,(Parametros!$G$7-Parametros!$E$7)/3.29)</f>
        <v>1.3694774952408317</v>
      </c>
      <c r="D859" s="201">
        <f ca="1">NORMINV(RAND(),Parametros!$F$8,(Parametros!$G$8-Parametros!$E$8)/3.29)</f>
        <v>1.9623825940109847</v>
      </c>
      <c r="E859" s="201">
        <f ca="1">NORMINV(RAND(),Parametros!$F$9,(Parametros!$G$9-Parametros!$E$9)/3.29)</f>
        <v>1.1493731435092913</v>
      </c>
      <c r="F859" s="201">
        <f ca="1">NORMINV(RAND(),Parametros!$F$10,(Parametros!$G$10-Parametros!$E$10)/3.29)</f>
        <v>1.1756286576354222</v>
      </c>
      <c r="G859" s="201">
        <f ca="1">NORMINV(RAND(),Parametros!$F$11,(Parametros!$G$11-Parametros!$E$11)/3.29)</f>
        <v>1.008751297593877</v>
      </c>
      <c r="H859" s="201">
        <v>1</v>
      </c>
      <c r="I859" s="201">
        <f ca="1">Resumen!$E$78*C859</f>
        <v>360.17258124833876</v>
      </c>
      <c r="J859" s="201">
        <f ca="1">Resumen!$E$79*D859</f>
        <v>0</v>
      </c>
      <c r="K859" s="201">
        <f ca="1">Resumen!$E$80*E859</f>
        <v>0</v>
      </c>
      <c r="L859" s="201">
        <f ca="1">Resumen!$E$81*F859</f>
        <v>0</v>
      </c>
      <c r="M859" s="201">
        <f ca="1">Resumen!$E$82*G859</f>
        <v>0</v>
      </c>
      <c r="N859" s="201">
        <f>Resumen!$E$83*H859</f>
        <v>1237</v>
      </c>
      <c r="O859" s="201">
        <f t="shared" ca="1" si="13"/>
        <v>1597.1725812483387</v>
      </c>
    </row>
    <row r="860" spans="1:15" s="119" customFormat="1" ht="13.8" customHeight="1">
      <c r="A860" s="162"/>
      <c r="B860" s="200">
        <v>846</v>
      </c>
      <c r="C860" s="201">
        <f ca="1">NORMINV(RAND(),Parametros!$F$7,(Parametros!$G$7-Parametros!$E$7)/3.29)</f>
        <v>4.2304782730797639</v>
      </c>
      <c r="D860" s="201">
        <f ca="1">NORMINV(RAND(),Parametros!$F$8,(Parametros!$G$8-Parametros!$E$8)/3.29)</f>
        <v>1.8232540809765883</v>
      </c>
      <c r="E860" s="201">
        <f ca="1">NORMINV(RAND(),Parametros!$F$9,(Parametros!$G$9-Parametros!$E$9)/3.29)</f>
        <v>0.97709735737322068</v>
      </c>
      <c r="F860" s="201">
        <f ca="1">NORMINV(RAND(),Parametros!$F$10,(Parametros!$G$10-Parametros!$E$10)/3.29)</f>
        <v>1.1972396639568967</v>
      </c>
      <c r="G860" s="201">
        <f ca="1">NORMINV(RAND(),Parametros!$F$11,(Parametros!$G$11-Parametros!$E$11)/3.29)</f>
        <v>0.97202870049460344</v>
      </c>
      <c r="H860" s="201">
        <v>1</v>
      </c>
      <c r="I860" s="201">
        <f ca="1">Resumen!$E$78*C860</f>
        <v>1112.6157858199779</v>
      </c>
      <c r="J860" s="201">
        <f ca="1">Resumen!$E$79*D860</f>
        <v>0</v>
      </c>
      <c r="K860" s="201">
        <f ca="1">Resumen!$E$80*E860</f>
        <v>0</v>
      </c>
      <c r="L860" s="201">
        <f ca="1">Resumen!$E$81*F860</f>
        <v>0</v>
      </c>
      <c r="M860" s="201">
        <f ca="1">Resumen!$E$82*G860</f>
        <v>0</v>
      </c>
      <c r="N860" s="201">
        <f>Resumen!$E$83*H860</f>
        <v>1237</v>
      </c>
      <c r="O860" s="201">
        <f t="shared" ca="1" si="13"/>
        <v>2349.6157858199776</v>
      </c>
    </row>
    <row r="861" spans="1:15" s="119" customFormat="1" ht="13.8" customHeight="1">
      <c r="A861" s="162"/>
      <c r="B861" s="200">
        <v>847</v>
      </c>
      <c r="C861" s="201">
        <f ca="1">NORMINV(RAND(),Parametros!$F$7,(Parametros!$G$7-Parametros!$E$7)/3.29)</f>
        <v>1.3588038186870344</v>
      </c>
      <c r="D861" s="201">
        <f ca="1">NORMINV(RAND(),Parametros!$F$8,(Parametros!$G$8-Parametros!$E$8)/3.29)</f>
        <v>1.0675910411594451</v>
      </c>
      <c r="E861" s="201">
        <f ca="1">NORMINV(RAND(),Parametros!$F$9,(Parametros!$G$9-Parametros!$E$9)/3.29)</f>
        <v>0.46555367851451468</v>
      </c>
      <c r="F861" s="201">
        <f ca="1">NORMINV(RAND(),Parametros!$F$10,(Parametros!$G$10-Parametros!$E$10)/3.29)</f>
        <v>1.0972194884720974</v>
      </c>
      <c r="G861" s="201">
        <f ca="1">NORMINV(RAND(),Parametros!$F$11,(Parametros!$G$11-Parametros!$E$11)/3.29)</f>
        <v>1.036674011508381</v>
      </c>
      <c r="H861" s="201">
        <v>1</v>
      </c>
      <c r="I861" s="201">
        <f ca="1">Resumen!$E$78*C861</f>
        <v>357.36540431469007</v>
      </c>
      <c r="J861" s="201">
        <f ca="1">Resumen!$E$79*D861</f>
        <v>0</v>
      </c>
      <c r="K861" s="201">
        <f ca="1">Resumen!$E$80*E861</f>
        <v>0</v>
      </c>
      <c r="L861" s="201">
        <f ca="1">Resumen!$E$81*F861</f>
        <v>0</v>
      </c>
      <c r="M861" s="201">
        <f ca="1">Resumen!$E$82*G861</f>
        <v>0</v>
      </c>
      <c r="N861" s="201">
        <f>Resumen!$E$83*H861</f>
        <v>1237</v>
      </c>
      <c r="O861" s="201">
        <f t="shared" ca="1" si="13"/>
        <v>1594.3654043146901</v>
      </c>
    </row>
    <row r="862" spans="1:15" s="119" customFormat="1" ht="13.8" customHeight="1">
      <c r="A862" s="162"/>
      <c r="B862" s="200">
        <v>848</v>
      </c>
      <c r="C862" s="201">
        <f ca="1">NORMINV(RAND(),Parametros!$F$7,(Parametros!$G$7-Parametros!$E$7)/3.29)</f>
        <v>3.5783371772662766</v>
      </c>
      <c r="D862" s="201">
        <f ca="1">NORMINV(RAND(),Parametros!$F$8,(Parametros!$G$8-Parametros!$E$8)/3.29)</f>
        <v>1.445060880563722</v>
      </c>
      <c r="E862" s="201">
        <f ca="1">NORMINV(RAND(),Parametros!$F$9,(Parametros!$G$9-Parametros!$E$9)/3.29)</f>
        <v>1.1834265902789454</v>
      </c>
      <c r="F862" s="201">
        <f ca="1">NORMINV(RAND(),Parametros!$F$10,(Parametros!$G$10-Parametros!$E$10)/3.29)</f>
        <v>0.8874591903513781</v>
      </c>
      <c r="G862" s="201">
        <f ca="1">NORMINV(RAND(),Parametros!$F$11,(Parametros!$G$11-Parametros!$E$11)/3.29)</f>
        <v>0.97513856271994237</v>
      </c>
      <c r="H862" s="201">
        <v>1</v>
      </c>
      <c r="I862" s="201">
        <f ca="1">Resumen!$E$78*C862</f>
        <v>941.10267762103081</v>
      </c>
      <c r="J862" s="201">
        <f ca="1">Resumen!$E$79*D862</f>
        <v>0</v>
      </c>
      <c r="K862" s="201">
        <f ca="1">Resumen!$E$80*E862</f>
        <v>0</v>
      </c>
      <c r="L862" s="201">
        <f ca="1">Resumen!$E$81*F862</f>
        <v>0</v>
      </c>
      <c r="M862" s="201">
        <f ca="1">Resumen!$E$82*G862</f>
        <v>0</v>
      </c>
      <c r="N862" s="201">
        <f>Resumen!$E$83*H862</f>
        <v>1237</v>
      </c>
      <c r="O862" s="201">
        <f t="shared" ca="1" si="13"/>
        <v>2178.102677621031</v>
      </c>
    </row>
    <row r="863" spans="1:15" s="119" customFormat="1" ht="13.8" customHeight="1">
      <c r="A863" s="162"/>
      <c r="B863" s="200">
        <v>849</v>
      </c>
      <c r="C863" s="201">
        <f ca="1">NORMINV(RAND(),Parametros!$F$7,(Parametros!$G$7-Parametros!$E$7)/3.29)</f>
        <v>0.90667107317418716</v>
      </c>
      <c r="D863" s="201">
        <f ca="1">NORMINV(RAND(),Parametros!$F$8,(Parametros!$G$8-Parametros!$E$8)/3.29)</f>
        <v>1.639436692495079</v>
      </c>
      <c r="E863" s="201">
        <f ca="1">NORMINV(RAND(),Parametros!$F$9,(Parametros!$G$9-Parametros!$E$9)/3.29)</f>
        <v>1.1721025527206217</v>
      </c>
      <c r="F863" s="201">
        <f ca="1">NORMINV(RAND(),Parametros!$F$10,(Parametros!$G$10-Parametros!$E$10)/3.29)</f>
        <v>0.83560569286345421</v>
      </c>
      <c r="G863" s="201">
        <f ca="1">NORMINV(RAND(),Parametros!$F$11,(Parametros!$G$11-Parametros!$E$11)/3.29)</f>
        <v>1.0511908084925861</v>
      </c>
      <c r="H863" s="201">
        <v>1</v>
      </c>
      <c r="I863" s="201">
        <f ca="1">Resumen!$E$78*C863</f>
        <v>238.45449224481123</v>
      </c>
      <c r="J863" s="201">
        <f ca="1">Resumen!$E$79*D863</f>
        <v>0</v>
      </c>
      <c r="K863" s="201">
        <f ca="1">Resumen!$E$80*E863</f>
        <v>0</v>
      </c>
      <c r="L863" s="201">
        <f ca="1">Resumen!$E$81*F863</f>
        <v>0</v>
      </c>
      <c r="M863" s="201">
        <f ca="1">Resumen!$E$82*G863</f>
        <v>0</v>
      </c>
      <c r="N863" s="201">
        <f>Resumen!$E$83*H863</f>
        <v>1237</v>
      </c>
      <c r="O863" s="201">
        <f t="shared" ca="1" si="13"/>
        <v>1475.4544922448113</v>
      </c>
    </row>
    <row r="864" spans="1:15" s="119" customFormat="1" ht="13.8" customHeight="1">
      <c r="A864" s="162"/>
      <c r="B864" s="200">
        <v>850</v>
      </c>
      <c r="C864" s="201">
        <f ca="1">NORMINV(RAND(),Parametros!$F$7,(Parametros!$G$7-Parametros!$E$7)/3.29)</f>
        <v>3.5183153933349334</v>
      </c>
      <c r="D864" s="201">
        <f ca="1">NORMINV(RAND(),Parametros!$F$8,(Parametros!$G$8-Parametros!$E$8)/3.29)</f>
        <v>1.7878242447225583</v>
      </c>
      <c r="E864" s="201">
        <f ca="1">NORMINV(RAND(),Parametros!$F$9,(Parametros!$G$9-Parametros!$E$9)/3.29)</f>
        <v>1.2489722887326442</v>
      </c>
      <c r="F864" s="201">
        <f ca="1">NORMINV(RAND(),Parametros!$F$10,(Parametros!$G$10-Parametros!$E$10)/3.29)</f>
        <v>1.0522424007840376</v>
      </c>
      <c r="G864" s="201">
        <f ca="1">NORMINV(RAND(),Parametros!$F$11,(Parametros!$G$11-Parametros!$E$11)/3.29)</f>
        <v>1.0438667302868103</v>
      </c>
      <c r="H864" s="201">
        <v>1</v>
      </c>
      <c r="I864" s="201">
        <f ca="1">Resumen!$E$78*C864</f>
        <v>925.3169484470875</v>
      </c>
      <c r="J864" s="201">
        <f ca="1">Resumen!$E$79*D864</f>
        <v>0</v>
      </c>
      <c r="K864" s="201">
        <f ca="1">Resumen!$E$80*E864</f>
        <v>0</v>
      </c>
      <c r="L864" s="201">
        <f ca="1">Resumen!$E$81*F864</f>
        <v>0</v>
      </c>
      <c r="M864" s="201">
        <f ca="1">Resumen!$E$82*G864</f>
        <v>0</v>
      </c>
      <c r="N864" s="201">
        <f>Resumen!$E$83*H864</f>
        <v>1237</v>
      </c>
      <c r="O864" s="201">
        <f t="shared" ca="1" si="13"/>
        <v>2162.3169484470873</v>
      </c>
    </row>
    <row r="865" spans="1:15" s="119" customFormat="1" ht="13.8" customHeight="1">
      <c r="A865" s="162"/>
      <c r="B865" s="200">
        <v>851</v>
      </c>
      <c r="C865" s="201">
        <f ca="1">NORMINV(RAND(),Parametros!$F$7,(Parametros!$G$7-Parametros!$E$7)/3.29)</f>
        <v>3.295357123333849</v>
      </c>
      <c r="D865" s="201">
        <f ca="1">NORMINV(RAND(),Parametros!$F$8,(Parametros!$G$8-Parametros!$E$8)/3.29)</f>
        <v>1.1216022665934664</v>
      </c>
      <c r="E865" s="201">
        <f ca="1">NORMINV(RAND(),Parametros!$F$9,(Parametros!$G$9-Parametros!$E$9)/3.29)</f>
        <v>1.2816653080824492</v>
      </c>
      <c r="F865" s="201">
        <f ca="1">NORMINV(RAND(),Parametros!$F$10,(Parametros!$G$10-Parametros!$E$10)/3.29)</f>
        <v>1.183430275405027</v>
      </c>
      <c r="G865" s="201">
        <f ca="1">NORMINV(RAND(),Parametros!$F$11,(Parametros!$G$11-Parametros!$E$11)/3.29)</f>
        <v>1.0619182868261037</v>
      </c>
      <c r="H865" s="201">
        <v>1</v>
      </c>
      <c r="I865" s="201">
        <f ca="1">Resumen!$E$78*C865</f>
        <v>866.67892343680228</v>
      </c>
      <c r="J865" s="201">
        <f ca="1">Resumen!$E$79*D865</f>
        <v>0</v>
      </c>
      <c r="K865" s="201">
        <f ca="1">Resumen!$E$80*E865</f>
        <v>0</v>
      </c>
      <c r="L865" s="201">
        <f ca="1">Resumen!$E$81*F865</f>
        <v>0</v>
      </c>
      <c r="M865" s="201">
        <f ca="1">Resumen!$E$82*G865</f>
        <v>0</v>
      </c>
      <c r="N865" s="201">
        <f>Resumen!$E$83*H865</f>
        <v>1237</v>
      </c>
      <c r="O865" s="201">
        <f t="shared" ca="1" si="13"/>
        <v>2103.6789234368025</v>
      </c>
    </row>
    <row r="866" spans="1:15" s="119" customFormat="1" ht="13.8" customHeight="1">
      <c r="A866" s="162"/>
      <c r="B866" s="200">
        <v>852</v>
      </c>
      <c r="C866" s="201">
        <f ca="1">NORMINV(RAND(),Parametros!$F$7,(Parametros!$G$7-Parametros!$E$7)/3.29)</f>
        <v>1.5224186703877201</v>
      </c>
      <c r="D866" s="201">
        <f ca="1">NORMINV(RAND(),Parametros!$F$8,(Parametros!$G$8-Parametros!$E$8)/3.29)</f>
        <v>1.2535020924955911</v>
      </c>
      <c r="E866" s="201">
        <f ca="1">NORMINV(RAND(),Parametros!$F$9,(Parametros!$G$9-Parametros!$E$9)/3.29)</f>
        <v>1.0720058513216668</v>
      </c>
      <c r="F866" s="201">
        <f ca="1">NORMINV(RAND(),Parametros!$F$10,(Parametros!$G$10-Parametros!$E$10)/3.29)</f>
        <v>1.0655320717179773</v>
      </c>
      <c r="G866" s="201">
        <f ca="1">NORMINV(RAND(),Parametros!$F$11,(Parametros!$G$11-Parametros!$E$11)/3.29)</f>
        <v>1.0142588493269782</v>
      </c>
      <c r="H866" s="201">
        <v>1</v>
      </c>
      <c r="I866" s="201">
        <f ca="1">Resumen!$E$78*C866</f>
        <v>400.39611031197035</v>
      </c>
      <c r="J866" s="201">
        <f ca="1">Resumen!$E$79*D866</f>
        <v>0</v>
      </c>
      <c r="K866" s="201">
        <f ca="1">Resumen!$E$80*E866</f>
        <v>0</v>
      </c>
      <c r="L866" s="201">
        <f ca="1">Resumen!$E$81*F866</f>
        <v>0</v>
      </c>
      <c r="M866" s="201">
        <f ca="1">Resumen!$E$82*G866</f>
        <v>0</v>
      </c>
      <c r="N866" s="201">
        <f>Resumen!$E$83*H866</f>
        <v>1237</v>
      </c>
      <c r="O866" s="201">
        <f t="shared" ca="1" si="13"/>
        <v>1637.3961103119705</v>
      </c>
    </row>
    <row r="867" spans="1:15" s="119" customFormat="1" ht="13.8" customHeight="1">
      <c r="A867" s="162"/>
      <c r="B867" s="200">
        <v>853</v>
      </c>
      <c r="C867" s="201">
        <f ca="1">NORMINV(RAND(),Parametros!$F$7,(Parametros!$G$7-Parametros!$E$7)/3.29)</f>
        <v>1.9181938676124588</v>
      </c>
      <c r="D867" s="201">
        <f ca="1">NORMINV(RAND(),Parametros!$F$8,(Parametros!$G$8-Parametros!$E$8)/3.29)</f>
        <v>0.65015141791335429</v>
      </c>
      <c r="E867" s="201">
        <f ca="1">NORMINV(RAND(),Parametros!$F$9,(Parametros!$G$9-Parametros!$E$9)/3.29)</f>
        <v>1.1308945227143408</v>
      </c>
      <c r="F867" s="201">
        <f ca="1">NORMINV(RAND(),Parametros!$F$10,(Parametros!$G$10-Parametros!$E$10)/3.29)</f>
        <v>0.85721397010250211</v>
      </c>
      <c r="G867" s="201">
        <f ca="1">NORMINV(RAND(),Parametros!$F$11,(Parametros!$G$11-Parametros!$E$11)/3.29)</f>
        <v>0.98353658356407647</v>
      </c>
      <c r="H867" s="201">
        <v>1</v>
      </c>
      <c r="I867" s="201">
        <f ca="1">Resumen!$E$78*C867</f>
        <v>504.48498718207668</v>
      </c>
      <c r="J867" s="201">
        <f ca="1">Resumen!$E$79*D867</f>
        <v>0</v>
      </c>
      <c r="K867" s="201">
        <f ca="1">Resumen!$E$80*E867</f>
        <v>0</v>
      </c>
      <c r="L867" s="201">
        <f ca="1">Resumen!$E$81*F867</f>
        <v>0</v>
      </c>
      <c r="M867" s="201">
        <f ca="1">Resumen!$E$82*G867</f>
        <v>0</v>
      </c>
      <c r="N867" s="201">
        <f>Resumen!$E$83*H867</f>
        <v>1237</v>
      </c>
      <c r="O867" s="201">
        <f t="shared" ca="1" si="13"/>
        <v>1741.4849871820766</v>
      </c>
    </row>
    <row r="868" spans="1:15" s="119" customFormat="1" ht="13.8" customHeight="1">
      <c r="A868" s="162"/>
      <c r="B868" s="200">
        <v>854</v>
      </c>
      <c r="C868" s="201">
        <f ca="1">NORMINV(RAND(),Parametros!$F$7,(Parametros!$G$7-Parametros!$E$7)/3.29)</f>
        <v>0.53685550473142074</v>
      </c>
      <c r="D868" s="201">
        <f ca="1">NORMINV(RAND(),Parametros!$F$8,(Parametros!$G$8-Parametros!$E$8)/3.29)</f>
        <v>1.6302504077574467</v>
      </c>
      <c r="E868" s="201">
        <f ca="1">NORMINV(RAND(),Parametros!$F$9,(Parametros!$G$9-Parametros!$E$9)/3.29)</f>
        <v>1.3644084119527695</v>
      </c>
      <c r="F868" s="201">
        <f ca="1">NORMINV(RAND(),Parametros!$F$10,(Parametros!$G$10-Parametros!$E$10)/3.29)</f>
        <v>1.2902118420670532</v>
      </c>
      <c r="G868" s="201">
        <f ca="1">NORMINV(RAND(),Parametros!$F$11,(Parametros!$G$11-Parametros!$E$11)/3.29)</f>
        <v>1.0446598435722074</v>
      </c>
      <c r="H868" s="201">
        <v>1</v>
      </c>
      <c r="I868" s="201">
        <f ca="1">Resumen!$E$78*C868</f>
        <v>141.19299774436365</v>
      </c>
      <c r="J868" s="201">
        <f ca="1">Resumen!$E$79*D868</f>
        <v>0</v>
      </c>
      <c r="K868" s="201">
        <f ca="1">Resumen!$E$80*E868</f>
        <v>0</v>
      </c>
      <c r="L868" s="201">
        <f ca="1">Resumen!$E$81*F868</f>
        <v>0</v>
      </c>
      <c r="M868" s="201">
        <f ca="1">Resumen!$E$82*G868</f>
        <v>0</v>
      </c>
      <c r="N868" s="201">
        <f>Resumen!$E$83*H868</f>
        <v>1237</v>
      </c>
      <c r="O868" s="201">
        <f t="shared" ca="1" si="13"/>
        <v>1378.1929977443638</v>
      </c>
    </row>
    <row r="869" spans="1:15" s="119" customFormat="1" ht="13.8" customHeight="1">
      <c r="A869" s="162"/>
      <c r="B869" s="200">
        <v>855</v>
      </c>
      <c r="C869" s="201">
        <f ca="1">NORMINV(RAND(),Parametros!$F$7,(Parametros!$G$7-Parametros!$E$7)/3.29)</f>
        <v>1.2300612476248887</v>
      </c>
      <c r="D869" s="201">
        <f ca="1">NORMINV(RAND(),Parametros!$F$8,(Parametros!$G$8-Parametros!$E$8)/3.29)</f>
        <v>0.92015932910042975</v>
      </c>
      <c r="E869" s="201">
        <f ca="1">NORMINV(RAND(),Parametros!$F$9,(Parametros!$G$9-Parametros!$E$9)/3.29)</f>
        <v>1.3770750077496623</v>
      </c>
      <c r="F869" s="201">
        <f ca="1">NORMINV(RAND(),Parametros!$F$10,(Parametros!$G$10-Parametros!$E$10)/3.29)</f>
        <v>1.0792545406265108</v>
      </c>
      <c r="G869" s="201">
        <f ca="1">NORMINV(RAND(),Parametros!$F$11,(Parametros!$G$11-Parametros!$E$11)/3.29)</f>
        <v>0.98907855105961573</v>
      </c>
      <c r="H869" s="201">
        <v>1</v>
      </c>
      <c r="I869" s="201">
        <f ca="1">Resumen!$E$78*C869</f>
        <v>323.50610812534569</v>
      </c>
      <c r="J869" s="201">
        <f ca="1">Resumen!$E$79*D869</f>
        <v>0</v>
      </c>
      <c r="K869" s="201">
        <f ca="1">Resumen!$E$80*E869</f>
        <v>0</v>
      </c>
      <c r="L869" s="201">
        <f ca="1">Resumen!$E$81*F869</f>
        <v>0</v>
      </c>
      <c r="M869" s="201">
        <f ca="1">Resumen!$E$82*G869</f>
        <v>0</v>
      </c>
      <c r="N869" s="201">
        <f>Resumen!$E$83*H869</f>
        <v>1237</v>
      </c>
      <c r="O869" s="201">
        <f t="shared" ca="1" si="13"/>
        <v>1560.5061081253457</v>
      </c>
    </row>
    <row r="870" spans="1:15" s="119" customFormat="1" ht="13.8" customHeight="1">
      <c r="A870" s="162"/>
      <c r="B870" s="200">
        <v>856</v>
      </c>
      <c r="C870" s="201">
        <f ca="1">NORMINV(RAND(),Parametros!$F$7,(Parametros!$G$7-Parametros!$E$7)/3.29)</f>
        <v>2.563063823703307</v>
      </c>
      <c r="D870" s="201">
        <f ca="1">NORMINV(RAND(),Parametros!$F$8,(Parametros!$G$8-Parametros!$E$8)/3.29)</f>
        <v>1.1169709354995563</v>
      </c>
      <c r="E870" s="201">
        <f ca="1">NORMINV(RAND(),Parametros!$F$9,(Parametros!$G$9-Parametros!$E$9)/3.29)</f>
        <v>0.8765719703667163</v>
      </c>
      <c r="F870" s="201">
        <f ca="1">NORMINV(RAND(),Parametros!$F$10,(Parametros!$G$10-Parametros!$E$10)/3.29)</f>
        <v>1.1055881457164485</v>
      </c>
      <c r="G870" s="201">
        <f ca="1">NORMINV(RAND(),Parametros!$F$11,(Parametros!$G$11-Parametros!$E$11)/3.29)</f>
        <v>1.0252582939594883</v>
      </c>
      <c r="H870" s="201">
        <v>1</v>
      </c>
      <c r="I870" s="201">
        <f ca="1">Resumen!$E$78*C870</f>
        <v>674.08578563396975</v>
      </c>
      <c r="J870" s="201">
        <f ca="1">Resumen!$E$79*D870</f>
        <v>0</v>
      </c>
      <c r="K870" s="201">
        <f ca="1">Resumen!$E$80*E870</f>
        <v>0</v>
      </c>
      <c r="L870" s="201">
        <f ca="1">Resumen!$E$81*F870</f>
        <v>0</v>
      </c>
      <c r="M870" s="201">
        <f ca="1">Resumen!$E$82*G870</f>
        <v>0</v>
      </c>
      <c r="N870" s="201">
        <f>Resumen!$E$83*H870</f>
        <v>1237</v>
      </c>
      <c r="O870" s="201">
        <f t="shared" ca="1" si="13"/>
        <v>1911.0857856339699</v>
      </c>
    </row>
    <row r="871" spans="1:15" s="119" customFormat="1" ht="13.8" customHeight="1">
      <c r="A871" s="162"/>
      <c r="B871" s="200">
        <v>857</v>
      </c>
      <c r="C871" s="201">
        <f ca="1">NORMINV(RAND(),Parametros!$F$7,(Parametros!$G$7-Parametros!$E$7)/3.29)</f>
        <v>2.6214632652027783</v>
      </c>
      <c r="D871" s="201">
        <f ca="1">NORMINV(RAND(),Parametros!$F$8,(Parametros!$G$8-Parametros!$E$8)/3.29)</f>
        <v>2.1155030945300033</v>
      </c>
      <c r="E871" s="201">
        <f ca="1">NORMINV(RAND(),Parametros!$F$9,(Parametros!$G$9-Parametros!$E$9)/3.29)</f>
        <v>0.94868815679759222</v>
      </c>
      <c r="F871" s="201">
        <f ca="1">NORMINV(RAND(),Parametros!$F$10,(Parametros!$G$10-Parametros!$E$10)/3.29)</f>
        <v>0.83378770517039835</v>
      </c>
      <c r="G871" s="201">
        <f ca="1">NORMINV(RAND(),Parametros!$F$11,(Parametros!$G$11-Parametros!$E$11)/3.29)</f>
        <v>0.98655923043968818</v>
      </c>
      <c r="H871" s="201">
        <v>1</v>
      </c>
      <c r="I871" s="201">
        <f ca="1">Resumen!$E$78*C871</f>
        <v>689.44483874833065</v>
      </c>
      <c r="J871" s="201">
        <f ca="1">Resumen!$E$79*D871</f>
        <v>0</v>
      </c>
      <c r="K871" s="201">
        <f ca="1">Resumen!$E$80*E871</f>
        <v>0</v>
      </c>
      <c r="L871" s="201">
        <f ca="1">Resumen!$E$81*F871</f>
        <v>0</v>
      </c>
      <c r="M871" s="201">
        <f ca="1">Resumen!$E$82*G871</f>
        <v>0</v>
      </c>
      <c r="N871" s="201">
        <f>Resumen!$E$83*H871</f>
        <v>1237</v>
      </c>
      <c r="O871" s="201">
        <f t="shared" ca="1" si="13"/>
        <v>1926.4448387483308</v>
      </c>
    </row>
    <row r="872" spans="1:15" s="119" customFormat="1" ht="13.8" customHeight="1">
      <c r="A872" s="162"/>
      <c r="B872" s="200">
        <v>858</v>
      </c>
      <c r="C872" s="201">
        <f ca="1">NORMINV(RAND(),Parametros!$F$7,(Parametros!$G$7-Parametros!$E$7)/3.29)</f>
        <v>3.8097252388792286</v>
      </c>
      <c r="D872" s="201">
        <f ca="1">NORMINV(RAND(),Parametros!$F$8,(Parametros!$G$8-Parametros!$E$8)/3.29)</f>
        <v>0.95099274012070012</v>
      </c>
      <c r="E872" s="201">
        <f ca="1">NORMINV(RAND(),Parametros!$F$9,(Parametros!$G$9-Parametros!$E$9)/3.29)</f>
        <v>1.4291692112570997</v>
      </c>
      <c r="F872" s="201">
        <f ca="1">NORMINV(RAND(),Parametros!$F$10,(Parametros!$G$10-Parametros!$E$10)/3.29)</f>
        <v>0.93058229025207628</v>
      </c>
      <c r="G872" s="201">
        <f ca="1">NORMINV(RAND(),Parametros!$F$11,(Parametros!$G$11-Parametros!$E$11)/3.29)</f>
        <v>0.99507523435524647</v>
      </c>
      <c r="H872" s="201">
        <v>1</v>
      </c>
      <c r="I872" s="201">
        <f ca="1">Resumen!$E$78*C872</f>
        <v>1001.9577378252371</v>
      </c>
      <c r="J872" s="201">
        <f ca="1">Resumen!$E$79*D872</f>
        <v>0</v>
      </c>
      <c r="K872" s="201">
        <f ca="1">Resumen!$E$80*E872</f>
        <v>0</v>
      </c>
      <c r="L872" s="201">
        <f ca="1">Resumen!$E$81*F872</f>
        <v>0</v>
      </c>
      <c r="M872" s="201">
        <f ca="1">Resumen!$E$82*G872</f>
        <v>0</v>
      </c>
      <c r="N872" s="201">
        <f>Resumen!$E$83*H872</f>
        <v>1237</v>
      </c>
      <c r="O872" s="201">
        <f t="shared" ca="1" si="13"/>
        <v>2238.957737825237</v>
      </c>
    </row>
    <row r="873" spans="1:15" s="119" customFormat="1" ht="13.8" customHeight="1">
      <c r="A873" s="162"/>
      <c r="B873" s="200">
        <v>859</v>
      </c>
      <c r="C873" s="201">
        <f ca="1">NORMINV(RAND(),Parametros!$F$7,(Parametros!$G$7-Parametros!$E$7)/3.29)</f>
        <v>1.3076504951977053</v>
      </c>
      <c r="D873" s="201">
        <f ca="1">NORMINV(RAND(),Parametros!$F$8,(Parametros!$G$8-Parametros!$E$8)/3.29)</f>
        <v>1.0681903083006263</v>
      </c>
      <c r="E873" s="201">
        <f ca="1">NORMINV(RAND(),Parametros!$F$9,(Parametros!$G$9-Parametros!$E$9)/3.29)</f>
        <v>1.0352996950488174</v>
      </c>
      <c r="F873" s="201">
        <f ca="1">NORMINV(RAND(),Parametros!$F$10,(Parametros!$G$10-Parametros!$E$10)/3.29)</f>
        <v>1.1364664457394498</v>
      </c>
      <c r="G873" s="201">
        <f ca="1">NORMINV(RAND(),Parametros!$F$11,(Parametros!$G$11-Parametros!$E$11)/3.29)</f>
        <v>0.97722772857495022</v>
      </c>
      <c r="H873" s="201">
        <v>1</v>
      </c>
      <c r="I873" s="201">
        <f ca="1">Resumen!$E$78*C873</f>
        <v>343.91208023699647</v>
      </c>
      <c r="J873" s="201">
        <f ca="1">Resumen!$E$79*D873</f>
        <v>0</v>
      </c>
      <c r="K873" s="201">
        <f ca="1">Resumen!$E$80*E873</f>
        <v>0</v>
      </c>
      <c r="L873" s="201">
        <f ca="1">Resumen!$E$81*F873</f>
        <v>0</v>
      </c>
      <c r="M873" s="201">
        <f ca="1">Resumen!$E$82*G873</f>
        <v>0</v>
      </c>
      <c r="N873" s="201">
        <f>Resumen!$E$83*H873</f>
        <v>1237</v>
      </c>
      <c r="O873" s="201">
        <f t="shared" ca="1" si="13"/>
        <v>1580.9120802369964</v>
      </c>
    </row>
    <row r="874" spans="1:15" s="119" customFormat="1" ht="13.8" customHeight="1">
      <c r="A874" s="162"/>
      <c r="B874" s="200">
        <v>860</v>
      </c>
      <c r="C874" s="201">
        <f ca="1">NORMINV(RAND(),Parametros!$F$7,(Parametros!$G$7-Parametros!$E$7)/3.29)</f>
        <v>2.1838365927135577</v>
      </c>
      <c r="D874" s="201">
        <f ca="1">NORMINV(RAND(),Parametros!$F$8,(Parametros!$G$8-Parametros!$E$8)/3.29)</f>
        <v>0.79271877704331895</v>
      </c>
      <c r="E874" s="201">
        <f ca="1">NORMINV(RAND(),Parametros!$F$9,(Parametros!$G$9-Parametros!$E$9)/3.29)</f>
        <v>1.0767661786765854</v>
      </c>
      <c r="F874" s="201">
        <f ca="1">NORMINV(RAND(),Parametros!$F$10,(Parametros!$G$10-Parametros!$E$10)/3.29)</f>
        <v>0.81494242649039417</v>
      </c>
      <c r="G874" s="201">
        <f ca="1">NORMINV(RAND(),Parametros!$F$11,(Parametros!$G$11-Parametros!$E$11)/3.29)</f>
        <v>0.96392028737708357</v>
      </c>
      <c r="H874" s="201">
        <v>1</v>
      </c>
      <c r="I874" s="201">
        <f ca="1">Resumen!$E$78*C874</f>
        <v>574.34902388366572</v>
      </c>
      <c r="J874" s="201">
        <f ca="1">Resumen!$E$79*D874</f>
        <v>0</v>
      </c>
      <c r="K874" s="201">
        <f ca="1">Resumen!$E$80*E874</f>
        <v>0</v>
      </c>
      <c r="L874" s="201">
        <f ca="1">Resumen!$E$81*F874</f>
        <v>0</v>
      </c>
      <c r="M874" s="201">
        <f ca="1">Resumen!$E$82*G874</f>
        <v>0</v>
      </c>
      <c r="N874" s="201">
        <f>Resumen!$E$83*H874</f>
        <v>1237</v>
      </c>
      <c r="O874" s="201">
        <f t="shared" ca="1" si="13"/>
        <v>1811.3490238836657</v>
      </c>
    </row>
    <row r="875" spans="1:15" s="119" customFormat="1" ht="13.8" customHeight="1">
      <c r="A875" s="162"/>
      <c r="B875" s="200">
        <v>861</v>
      </c>
      <c r="C875" s="201">
        <f ca="1">NORMINV(RAND(),Parametros!$F$7,(Parametros!$G$7-Parametros!$E$7)/3.29)</f>
        <v>0.73910133308984016</v>
      </c>
      <c r="D875" s="201">
        <f ca="1">NORMINV(RAND(),Parametros!$F$8,(Parametros!$G$8-Parametros!$E$8)/3.29)</f>
        <v>0.71423565742718609</v>
      </c>
      <c r="E875" s="201">
        <f ca="1">NORMINV(RAND(),Parametros!$F$9,(Parametros!$G$9-Parametros!$E$9)/3.29)</f>
        <v>0.93730730528883954</v>
      </c>
      <c r="F875" s="201">
        <f ca="1">NORMINV(RAND(),Parametros!$F$10,(Parametros!$G$10-Parametros!$E$10)/3.29)</f>
        <v>0.81056888530128157</v>
      </c>
      <c r="G875" s="201">
        <f ca="1">NORMINV(RAND(),Parametros!$F$11,(Parametros!$G$11-Parametros!$E$11)/3.29)</f>
        <v>1.0253069962711918</v>
      </c>
      <c r="H875" s="201">
        <v>1</v>
      </c>
      <c r="I875" s="201">
        <f ca="1">Resumen!$E$78*C875</f>
        <v>194.38365060262797</v>
      </c>
      <c r="J875" s="201">
        <f ca="1">Resumen!$E$79*D875</f>
        <v>0</v>
      </c>
      <c r="K875" s="201">
        <f ca="1">Resumen!$E$80*E875</f>
        <v>0</v>
      </c>
      <c r="L875" s="201">
        <f ca="1">Resumen!$E$81*F875</f>
        <v>0</v>
      </c>
      <c r="M875" s="201">
        <f ca="1">Resumen!$E$82*G875</f>
        <v>0</v>
      </c>
      <c r="N875" s="201">
        <f>Resumen!$E$83*H875</f>
        <v>1237</v>
      </c>
      <c r="O875" s="201">
        <f t="shared" ca="1" si="13"/>
        <v>1431.383650602628</v>
      </c>
    </row>
    <row r="876" spans="1:15" s="119" customFormat="1" ht="13.8" customHeight="1">
      <c r="A876" s="162"/>
      <c r="B876" s="200">
        <v>862</v>
      </c>
      <c r="C876" s="201">
        <f ca="1">NORMINV(RAND(),Parametros!$F$7,(Parametros!$G$7-Parametros!$E$7)/3.29)</f>
        <v>2.9034603013431912</v>
      </c>
      <c r="D876" s="201">
        <f ca="1">NORMINV(RAND(),Parametros!$F$8,(Parametros!$G$8-Parametros!$E$8)/3.29)</f>
        <v>1.4480585664621959</v>
      </c>
      <c r="E876" s="201">
        <f ca="1">NORMINV(RAND(),Parametros!$F$9,(Parametros!$G$9-Parametros!$E$9)/3.29)</f>
        <v>0.99674266775268605</v>
      </c>
      <c r="F876" s="201">
        <f ca="1">NORMINV(RAND(),Parametros!$F$10,(Parametros!$G$10-Parametros!$E$10)/3.29)</f>
        <v>0.84766308409593405</v>
      </c>
      <c r="G876" s="201">
        <f ca="1">NORMINV(RAND(),Parametros!$F$11,(Parametros!$G$11-Parametros!$E$11)/3.29)</f>
        <v>1.0378922640700234</v>
      </c>
      <c r="H876" s="201">
        <v>1</v>
      </c>
      <c r="I876" s="201">
        <f ca="1">Resumen!$E$78*C876</f>
        <v>763.61005925325924</v>
      </c>
      <c r="J876" s="201">
        <f ca="1">Resumen!$E$79*D876</f>
        <v>0</v>
      </c>
      <c r="K876" s="201">
        <f ca="1">Resumen!$E$80*E876</f>
        <v>0</v>
      </c>
      <c r="L876" s="201">
        <f ca="1">Resumen!$E$81*F876</f>
        <v>0</v>
      </c>
      <c r="M876" s="201">
        <f ca="1">Resumen!$E$82*G876</f>
        <v>0</v>
      </c>
      <c r="N876" s="201">
        <f>Resumen!$E$83*H876</f>
        <v>1237</v>
      </c>
      <c r="O876" s="201">
        <f t="shared" ca="1" si="13"/>
        <v>2000.6100592532594</v>
      </c>
    </row>
    <row r="877" spans="1:15" s="119" customFormat="1" ht="13.8" customHeight="1">
      <c r="A877" s="162"/>
      <c r="B877" s="200">
        <v>863</v>
      </c>
      <c r="C877" s="201">
        <f ca="1">NORMINV(RAND(),Parametros!$F$7,(Parametros!$G$7-Parametros!$E$7)/3.29)</f>
        <v>1.7085702402732605</v>
      </c>
      <c r="D877" s="201">
        <f ca="1">NORMINV(RAND(),Parametros!$F$8,(Parametros!$G$8-Parametros!$E$8)/3.29)</f>
        <v>1.3143594785926782</v>
      </c>
      <c r="E877" s="201">
        <f ca="1">NORMINV(RAND(),Parametros!$F$9,(Parametros!$G$9-Parametros!$E$9)/3.29)</f>
        <v>0.78668784227347421</v>
      </c>
      <c r="F877" s="201">
        <f ca="1">NORMINV(RAND(),Parametros!$F$10,(Parametros!$G$10-Parametros!$E$10)/3.29)</f>
        <v>1.0549941829352973</v>
      </c>
      <c r="G877" s="201">
        <f ca="1">NORMINV(RAND(),Parametros!$F$11,(Parametros!$G$11-Parametros!$E$11)/3.29)</f>
        <v>0.98048202346214663</v>
      </c>
      <c r="H877" s="201">
        <v>1</v>
      </c>
      <c r="I877" s="201">
        <f ca="1">Resumen!$E$78*C877</f>
        <v>449.35397319186751</v>
      </c>
      <c r="J877" s="201">
        <f ca="1">Resumen!$E$79*D877</f>
        <v>0</v>
      </c>
      <c r="K877" s="201">
        <f ca="1">Resumen!$E$80*E877</f>
        <v>0</v>
      </c>
      <c r="L877" s="201">
        <f ca="1">Resumen!$E$81*F877</f>
        <v>0</v>
      </c>
      <c r="M877" s="201">
        <f ca="1">Resumen!$E$82*G877</f>
        <v>0</v>
      </c>
      <c r="N877" s="201">
        <f>Resumen!$E$83*H877</f>
        <v>1237</v>
      </c>
      <c r="O877" s="201">
        <f t="shared" ca="1" si="13"/>
        <v>1686.3539731918675</v>
      </c>
    </row>
    <row r="878" spans="1:15" s="119" customFormat="1" ht="13.8" customHeight="1">
      <c r="A878" s="162"/>
      <c r="B878" s="200">
        <v>864</v>
      </c>
      <c r="C878" s="201">
        <f ca="1">NORMINV(RAND(),Parametros!$F$7,(Parametros!$G$7-Parametros!$E$7)/3.29)</f>
        <v>3.770530890508982</v>
      </c>
      <c r="D878" s="201">
        <f ca="1">NORMINV(RAND(),Parametros!$F$8,(Parametros!$G$8-Parametros!$E$8)/3.29)</f>
        <v>1.2491564260845367</v>
      </c>
      <c r="E878" s="201">
        <f ca="1">NORMINV(RAND(),Parametros!$F$9,(Parametros!$G$9-Parametros!$E$9)/3.29)</f>
        <v>0.81667573241662339</v>
      </c>
      <c r="F878" s="201">
        <f ca="1">NORMINV(RAND(),Parametros!$F$10,(Parametros!$G$10-Parametros!$E$10)/3.29)</f>
        <v>1.1030141695294526</v>
      </c>
      <c r="G878" s="201">
        <f ca="1">NORMINV(RAND(),Parametros!$F$11,(Parametros!$G$11-Parametros!$E$11)/3.29)</f>
        <v>0.98247728709225945</v>
      </c>
      <c r="H878" s="201">
        <v>1</v>
      </c>
      <c r="I878" s="201">
        <f ca="1">Resumen!$E$78*C878</f>
        <v>991.64962420386223</v>
      </c>
      <c r="J878" s="201">
        <f ca="1">Resumen!$E$79*D878</f>
        <v>0</v>
      </c>
      <c r="K878" s="201">
        <f ca="1">Resumen!$E$80*E878</f>
        <v>0</v>
      </c>
      <c r="L878" s="201">
        <f ca="1">Resumen!$E$81*F878</f>
        <v>0</v>
      </c>
      <c r="M878" s="201">
        <f ca="1">Resumen!$E$82*G878</f>
        <v>0</v>
      </c>
      <c r="N878" s="201">
        <f>Resumen!$E$83*H878</f>
        <v>1237</v>
      </c>
      <c r="O878" s="201">
        <f t="shared" ca="1" si="13"/>
        <v>2228.649624203862</v>
      </c>
    </row>
    <row r="879" spans="1:15" s="119" customFormat="1" ht="13.8" customHeight="1">
      <c r="A879" s="162"/>
      <c r="B879" s="200">
        <v>865</v>
      </c>
      <c r="C879" s="201">
        <f ca="1">NORMINV(RAND(),Parametros!$F$7,(Parametros!$G$7-Parametros!$E$7)/3.29)</f>
        <v>2.1387408723502155</v>
      </c>
      <c r="D879" s="201">
        <f ca="1">NORMINV(RAND(),Parametros!$F$8,(Parametros!$G$8-Parametros!$E$8)/3.29)</f>
        <v>1.7951947119808627</v>
      </c>
      <c r="E879" s="201">
        <f ca="1">NORMINV(RAND(),Parametros!$F$9,(Parametros!$G$9-Parametros!$E$9)/3.29)</f>
        <v>1.4854497325769904</v>
      </c>
      <c r="F879" s="201">
        <f ca="1">NORMINV(RAND(),Parametros!$F$10,(Parametros!$G$10-Parametros!$E$10)/3.29)</f>
        <v>0.89710899292272384</v>
      </c>
      <c r="G879" s="201">
        <f ca="1">NORMINV(RAND(),Parametros!$F$11,(Parametros!$G$11-Parametros!$E$11)/3.29)</f>
        <v>1.0068876358617582</v>
      </c>
      <c r="H879" s="201">
        <v>1</v>
      </c>
      <c r="I879" s="201">
        <f ca="1">Resumen!$E$78*C879</f>
        <v>562.48884942810662</v>
      </c>
      <c r="J879" s="201">
        <f ca="1">Resumen!$E$79*D879</f>
        <v>0</v>
      </c>
      <c r="K879" s="201">
        <f ca="1">Resumen!$E$80*E879</f>
        <v>0</v>
      </c>
      <c r="L879" s="201">
        <f ca="1">Resumen!$E$81*F879</f>
        <v>0</v>
      </c>
      <c r="M879" s="201">
        <f ca="1">Resumen!$E$82*G879</f>
        <v>0</v>
      </c>
      <c r="N879" s="201">
        <f>Resumen!$E$83*H879</f>
        <v>1237</v>
      </c>
      <c r="O879" s="201">
        <f t="shared" ca="1" si="13"/>
        <v>1799.4888494281067</v>
      </c>
    </row>
    <row r="880" spans="1:15" s="119" customFormat="1" ht="13.8" customHeight="1">
      <c r="A880" s="162"/>
      <c r="B880" s="200">
        <v>866</v>
      </c>
      <c r="C880" s="201">
        <f ca="1">NORMINV(RAND(),Parametros!$F$7,(Parametros!$G$7-Parametros!$E$7)/3.29)</f>
        <v>0.48605610603035365</v>
      </c>
      <c r="D880" s="201">
        <f ca="1">NORMINV(RAND(),Parametros!$F$8,(Parametros!$G$8-Parametros!$E$8)/3.29)</f>
        <v>0.90359202742754741</v>
      </c>
      <c r="E880" s="201">
        <f ca="1">NORMINV(RAND(),Parametros!$F$9,(Parametros!$G$9-Parametros!$E$9)/3.29)</f>
        <v>1.0291477886969949</v>
      </c>
      <c r="F880" s="201">
        <f ca="1">NORMINV(RAND(),Parametros!$F$10,(Parametros!$G$10-Parametros!$E$10)/3.29)</f>
        <v>0.92074450883429948</v>
      </c>
      <c r="G880" s="201">
        <f ca="1">NORMINV(RAND(),Parametros!$F$11,(Parametros!$G$11-Parametros!$E$11)/3.29)</f>
        <v>0.99043911025057407</v>
      </c>
      <c r="H880" s="201">
        <v>1</v>
      </c>
      <c r="I880" s="201">
        <f ca="1">Resumen!$E$78*C880</f>
        <v>127.832755885983</v>
      </c>
      <c r="J880" s="201">
        <f ca="1">Resumen!$E$79*D880</f>
        <v>0</v>
      </c>
      <c r="K880" s="201">
        <f ca="1">Resumen!$E$80*E880</f>
        <v>0</v>
      </c>
      <c r="L880" s="201">
        <f ca="1">Resumen!$E$81*F880</f>
        <v>0</v>
      </c>
      <c r="M880" s="201">
        <f ca="1">Resumen!$E$82*G880</f>
        <v>0</v>
      </c>
      <c r="N880" s="201">
        <f>Resumen!$E$83*H880</f>
        <v>1237</v>
      </c>
      <c r="O880" s="201">
        <f t="shared" ca="1" si="13"/>
        <v>1364.832755885983</v>
      </c>
    </row>
    <row r="881" spans="1:15" s="119" customFormat="1" ht="13.8" customHeight="1">
      <c r="A881" s="162"/>
      <c r="B881" s="200">
        <v>867</v>
      </c>
      <c r="C881" s="201">
        <f ca="1">NORMINV(RAND(),Parametros!$F$7,(Parametros!$G$7-Parametros!$E$7)/3.29)</f>
        <v>-0.74445484557624164</v>
      </c>
      <c r="D881" s="201">
        <f ca="1">NORMINV(RAND(),Parametros!$F$8,(Parametros!$G$8-Parametros!$E$8)/3.29)</f>
        <v>1.6864297615979642</v>
      </c>
      <c r="E881" s="201">
        <f ca="1">NORMINV(RAND(),Parametros!$F$9,(Parametros!$G$9-Parametros!$E$9)/3.29)</f>
        <v>1.2522559904889923</v>
      </c>
      <c r="F881" s="201">
        <f ca="1">NORMINV(RAND(),Parametros!$F$10,(Parametros!$G$10-Parametros!$E$10)/3.29)</f>
        <v>1.0338924673079761</v>
      </c>
      <c r="G881" s="201">
        <f ca="1">NORMINV(RAND(),Parametros!$F$11,(Parametros!$G$11-Parametros!$E$11)/3.29)</f>
        <v>0.99548249757719887</v>
      </c>
      <c r="H881" s="201">
        <v>1</v>
      </c>
      <c r="I881" s="201">
        <f ca="1">Resumen!$E$78*C881</f>
        <v>-195.79162438655155</v>
      </c>
      <c r="J881" s="201">
        <f ca="1">Resumen!$E$79*D881</f>
        <v>0</v>
      </c>
      <c r="K881" s="201">
        <f ca="1">Resumen!$E$80*E881</f>
        <v>0</v>
      </c>
      <c r="L881" s="201">
        <f ca="1">Resumen!$E$81*F881</f>
        <v>0</v>
      </c>
      <c r="M881" s="201">
        <f ca="1">Resumen!$E$82*G881</f>
        <v>0</v>
      </c>
      <c r="N881" s="201">
        <f>Resumen!$E$83*H881</f>
        <v>1237</v>
      </c>
      <c r="O881" s="201">
        <f t="shared" ca="1" si="13"/>
        <v>1041.2083756134484</v>
      </c>
    </row>
    <row r="882" spans="1:15" s="119" customFormat="1" ht="13.8" customHeight="1">
      <c r="A882" s="162"/>
      <c r="B882" s="200">
        <v>868</v>
      </c>
      <c r="C882" s="201">
        <f ca="1">NORMINV(RAND(),Parametros!$F$7,(Parametros!$G$7-Parametros!$E$7)/3.29)</f>
        <v>2.6419049917427411</v>
      </c>
      <c r="D882" s="201">
        <f ca="1">NORMINV(RAND(),Parametros!$F$8,(Parametros!$G$8-Parametros!$E$8)/3.29)</f>
        <v>1.5169373823169732</v>
      </c>
      <c r="E882" s="201">
        <f ca="1">NORMINV(RAND(),Parametros!$F$9,(Parametros!$G$9-Parametros!$E$9)/3.29)</f>
        <v>1.1042609303720745</v>
      </c>
      <c r="F882" s="201">
        <f ca="1">NORMINV(RAND(),Parametros!$F$10,(Parametros!$G$10-Parametros!$E$10)/3.29)</f>
        <v>1.0117503714066318</v>
      </c>
      <c r="G882" s="201">
        <f ca="1">NORMINV(RAND(),Parametros!$F$11,(Parametros!$G$11-Parametros!$E$11)/3.29)</f>
        <v>0.99623589918866773</v>
      </c>
      <c r="H882" s="201">
        <v>1</v>
      </c>
      <c r="I882" s="201">
        <f ca="1">Resumen!$E$78*C882</f>
        <v>694.82101282834094</v>
      </c>
      <c r="J882" s="201">
        <f ca="1">Resumen!$E$79*D882</f>
        <v>0</v>
      </c>
      <c r="K882" s="201">
        <f ca="1">Resumen!$E$80*E882</f>
        <v>0</v>
      </c>
      <c r="L882" s="201">
        <f ca="1">Resumen!$E$81*F882</f>
        <v>0</v>
      </c>
      <c r="M882" s="201">
        <f ca="1">Resumen!$E$82*G882</f>
        <v>0</v>
      </c>
      <c r="N882" s="201">
        <f>Resumen!$E$83*H882</f>
        <v>1237</v>
      </c>
      <c r="O882" s="201">
        <f t="shared" ca="1" si="13"/>
        <v>1931.8210128283408</v>
      </c>
    </row>
    <row r="883" spans="1:15" s="119" customFormat="1" ht="13.8" customHeight="1">
      <c r="A883" s="162"/>
      <c r="B883" s="200">
        <v>869</v>
      </c>
      <c r="C883" s="201">
        <f ca="1">NORMINV(RAND(),Parametros!$F$7,(Parametros!$G$7-Parametros!$E$7)/3.29)</f>
        <v>1.5758560030853346</v>
      </c>
      <c r="D883" s="201">
        <f ca="1">NORMINV(RAND(),Parametros!$F$8,(Parametros!$G$8-Parametros!$E$8)/3.29)</f>
        <v>1.5078781046918008</v>
      </c>
      <c r="E883" s="201">
        <f ca="1">NORMINV(RAND(),Parametros!$F$9,(Parametros!$G$9-Parametros!$E$9)/3.29)</f>
        <v>1.0249719924410521</v>
      </c>
      <c r="F883" s="201">
        <f ca="1">NORMINV(RAND(),Parametros!$F$10,(Parametros!$G$10-Parametros!$E$10)/3.29)</f>
        <v>0.86383712268964719</v>
      </c>
      <c r="G883" s="201">
        <f ca="1">NORMINV(RAND(),Parametros!$F$11,(Parametros!$G$11-Parametros!$E$11)/3.29)</f>
        <v>0.96592247365734296</v>
      </c>
      <c r="H883" s="201">
        <v>1</v>
      </c>
      <c r="I883" s="201">
        <f ca="1">Resumen!$E$78*C883</f>
        <v>414.45012881144299</v>
      </c>
      <c r="J883" s="201">
        <f ca="1">Resumen!$E$79*D883</f>
        <v>0</v>
      </c>
      <c r="K883" s="201">
        <f ca="1">Resumen!$E$80*E883</f>
        <v>0</v>
      </c>
      <c r="L883" s="201">
        <f ca="1">Resumen!$E$81*F883</f>
        <v>0</v>
      </c>
      <c r="M883" s="201">
        <f ca="1">Resumen!$E$82*G883</f>
        <v>0</v>
      </c>
      <c r="N883" s="201">
        <f>Resumen!$E$83*H883</f>
        <v>1237</v>
      </c>
      <c r="O883" s="201">
        <f t="shared" ca="1" si="13"/>
        <v>1651.4501288114429</v>
      </c>
    </row>
    <row r="884" spans="1:15" s="119" customFormat="1" ht="13.8" customHeight="1">
      <c r="A884" s="162"/>
      <c r="B884" s="200">
        <v>870</v>
      </c>
      <c r="C884" s="201">
        <f ca="1">NORMINV(RAND(),Parametros!$F$7,(Parametros!$G$7-Parametros!$E$7)/3.29)</f>
        <v>1.970306703163057</v>
      </c>
      <c r="D884" s="201">
        <f ca="1">NORMINV(RAND(),Parametros!$F$8,(Parametros!$G$8-Parametros!$E$8)/3.29)</f>
        <v>0.81323222204979073</v>
      </c>
      <c r="E884" s="201">
        <f ca="1">NORMINV(RAND(),Parametros!$F$9,(Parametros!$G$9-Parametros!$E$9)/3.29)</f>
        <v>1.2332896551286689</v>
      </c>
      <c r="F884" s="201">
        <f ca="1">NORMINV(RAND(),Parametros!$F$10,(Parametros!$G$10-Parametros!$E$10)/3.29)</f>
        <v>0.80663508689233776</v>
      </c>
      <c r="G884" s="201">
        <f ca="1">NORMINV(RAND(),Parametros!$F$11,(Parametros!$G$11-Parametros!$E$11)/3.29)</f>
        <v>1.0474316212495816</v>
      </c>
      <c r="H884" s="201">
        <v>1</v>
      </c>
      <c r="I884" s="201">
        <f ca="1">Resumen!$E$78*C884</f>
        <v>518.19066293188405</v>
      </c>
      <c r="J884" s="201">
        <f ca="1">Resumen!$E$79*D884</f>
        <v>0</v>
      </c>
      <c r="K884" s="201">
        <f ca="1">Resumen!$E$80*E884</f>
        <v>0</v>
      </c>
      <c r="L884" s="201">
        <f ca="1">Resumen!$E$81*F884</f>
        <v>0</v>
      </c>
      <c r="M884" s="201">
        <f ca="1">Resumen!$E$82*G884</f>
        <v>0</v>
      </c>
      <c r="N884" s="201">
        <f>Resumen!$E$83*H884</f>
        <v>1237</v>
      </c>
      <c r="O884" s="201">
        <f t="shared" ca="1" si="13"/>
        <v>1755.1906629318842</v>
      </c>
    </row>
    <row r="885" spans="1:15" s="119" customFormat="1" ht="13.8" customHeight="1">
      <c r="A885" s="162"/>
      <c r="B885" s="200">
        <v>871</v>
      </c>
      <c r="C885" s="201">
        <f ca="1">NORMINV(RAND(),Parametros!$F$7,(Parametros!$G$7-Parametros!$E$7)/3.29)</f>
        <v>1.2610434160818378</v>
      </c>
      <c r="D885" s="201">
        <f ca="1">NORMINV(RAND(),Parametros!$F$8,(Parametros!$G$8-Parametros!$E$8)/3.29)</f>
        <v>0.25260848988382412</v>
      </c>
      <c r="E885" s="201">
        <f ca="1">NORMINV(RAND(),Parametros!$F$9,(Parametros!$G$9-Parametros!$E$9)/3.29)</f>
        <v>1.0111388241865737</v>
      </c>
      <c r="F885" s="201">
        <f ca="1">NORMINV(RAND(),Parametros!$F$10,(Parametros!$G$10-Parametros!$E$10)/3.29)</f>
        <v>1.4485242034947561</v>
      </c>
      <c r="G885" s="201">
        <f ca="1">NORMINV(RAND(),Parametros!$F$11,(Parametros!$G$11-Parametros!$E$11)/3.29)</f>
        <v>0.96413005355649373</v>
      </c>
      <c r="H885" s="201">
        <v>1</v>
      </c>
      <c r="I885" s="201">
        <f ca="1">Resumen!$E$78*C885</f>
        <v>331.65441842952333</v>
      </c>
      <c r="J885" s="201">
        <f ca="1">Resumen!$E$79*D885</f>
        <v>0</v>
      </c>
      <c r="K885" s="201">
        <f ca="1">Resumen!$E$80*E885</f>
        <v>0</v>
      </c>
      <c r="L885" s="201">
        <f ca="1">Resumen!$E$81*F885</f>
        <v>0</v>
      </c>
      <c r="M885" s="201">
        <f ca="1">Resumen!$E$82*G885</f>
        <v>0</v>
      </c>
      <c r="N885" s="201">
        <f>Resumen!$E$83*H885</f>
        <v>1237</v>
      </c>
      <c r="O885" s="201">
        <f t="shared" ca="1" si="13"/>
        <v>1568.6544184295233</v>
      </c>
    </row>
    <row r="886" spans="1:15" s="119" customFormat="1" ht="13.8" customHeight="1">
      <c r="A886" s="162"/>
      <c r="B886" s="200">
        <v>872</v>
      </c>
      <c r="C886" s="201">
        <f ca="1">NORMINV(RAND(),Parametros!$F$7,(Parametros!$G$7-Parametros!$E$7)/3.29)</f>
        <v>3.2388028292843676</v>
      </c>
      <c r="D886" s="201">
        <f ca="1">NORMINV(RAND(),Parametros!$F$8,(Parametros!$G$8-Parametros!$E$8)/3.29)</f>
        <v>1.9111480822819586</v>
      </c>
      <c r="E886" s="201">
        <f ca="1">NORMINV(RAND(),Parametros!$F$9,(Parametros!$G$9-Parametros!$E$9)/3.29)</f>
        <v>1.344257167607865</v>
      </c>
      <c r="F886" s="201">
        <f ca="1">NORMINV(RAND(),Parametros!$F$10,(Parametros!$G$10-Parametros!$E$10)/3.29)</f>
        <v>0.89227357109773842</v>
      </c>
      <c r="G886" s="201">
        <f ca="1">NORMINV(RAND(),Parametros!$F$11,(Parametros!$G$11-Parametros!$E$11)/3.29)</f>
        <v>0.99445369775484238</v>
      </c>
      <c r="H886" s="201">
        <v>1</v>
      </c>
      <c r="I886" s="201">
        <f ca="1">Resumen!$E$78*C886</f>
        <v>851.80514410178864</v>
      </c>
      <c r="J886" s="201">
        <f ca="1">Resumen!$E$79*D886</f>
        <v>0</v>
      </c>
      <c r="K886" s="201">
        <f ca="1">Resumen!$E$80*E886</f>
        <v>0</v>
      </c>
      <c r="L886" s="201">
        <f ca="1">Resumen!$E$81*F886</f>
        <v>0</v>
      </c>
      <c r="M886" s="201">
        <f ca="1">Resumen!$E$82*G886</f>
        <v>0</v>
      </c>
      <c r="N886" s="201">
        <f>Resumen!$E$83*H886</f>
        <v>1237</v>
      </c>
      <c r="O886" s="201">
        <f t="shared" ca="1" si="13"/>
        <v>2088.8051441017888</v>
      </c>
    </row>
    <row r="887" spans="1:15" s="119" customFormat="1" ht="13.8" customHeight="1">
      <c r="A887" s="162"/>
      <c r="B887" s="200">
        <v>873</v>
      </c>
      <c r="C887" s="201">
        <f ca="1">NORMINV(RAND(),Parametros!$F$7,(Parametros!$G$7-Parametros!$E$7)/3.29)</f>
        <v>0.87047005831348589</v>
      </c>
      <c r="D887" s="201">
        <f ca="1">NORMINV(RAND(),Parametros!$F$8,(Parametros!$G$8-Parametros!$E$8)/3.29)</f>
        <v>1.5734739938404207</v>
      </c>
      <c r="E887" s="201">
        <f ca="1">NORMINV(RAND(),Parametros!$F$9,(Parametros!$G$9-Parametros!$E$9)/3.29)</f>
        <v>1.3794406749824619</v>
      </c>
      <c r="F887" s="201">
        <f ca="1">NORMINV(RAND(),Parametros!$F$10,(Parametros!$G$10-Parametros!$E$10)/3.29)</f>
        <v>1.0677093698581726</v>
      </c>
      <c r="G887" s="201">
        <f ca="1">NORMINV(RAND(),Parametros!$F$11,(Parametros!$G$11-Parametros!$E$11)/3.29)</f>
        <v>0.96392622090088897</v>
      </c>
      <c r="H887" s="201">
        <v>1</v>
      </c>
      <c r="I887" s="201">
        <f ca="1">Resumen!$E$78*C887</f>
        <v>228.9336253364468</v>
      </c>
      <c r="J887" s="201">
        <f ca="1">Resumen!$E$79*D887</f>
        <v>0</v>
      </c>
      <c r="K887" s="201">
        <f ca="1">Resumen!$E$80*E887</f>
        <v>0</v>
      </c>
      <c r="L887" s="201">
        <f ca="1">Resumen!$E$81*F887</f>
        <v>0</v>
      </c>
      <c r="M887" s="201">
        <f ca="1">Resumen!$E$82*G887</f>
        <v>0</v>
      </c>
      <c r="N887" s="201">
        <f>Resumen!$E$83*H887</f>
        <v>1237</v>
      </c>
      <c r="O887" s="201">
        <f t="shared" ca="1" si="13"/>
        <v>1465.9336253364468</v>
      </c>
    </row>
    <row r="888" spans="1:15" s="119" customFormat="1" ht="13.8" customHeight="1">
      <c r="A888" s="162"/>
      <c r="B888" s="200">
        <v>874</v>
      </c>
      <c r="C888" s="201">
        <f ca="1">NORMINV(RAND(),Parametros!$F$7,(Parametros!$G$7-Parametros!$E$7)/3.29)</f>
        <v>0.98918189013878033</v>
      </c>
      <c r="D888" s="201">
        <f ca="1">NORMINV(RAND(),Parametros!$F$8,(Parametros!$G$8-Parametros!$E$8)/3.29)</f>
        <v>1.0932946903398737</v>
      </c>
      <c r="E888" s="201">
        <f ca="1">NORMINV(RAND(),Parametros!$F$9,(Parametros!$G$9-Parametros!$E$9)/3.29)</f>
        <v>1.4025942617854099</v>
      </c>
      <c r="F888" s="201">
        <f ca="1">NORMINV(RAND(),Parametros!$F$10,(Parametros!$G$10-Parametros!$E$10)/3.29)</f>
        <v>0.78711946654743092</v>
      </c>
      <c r="G888" s="201">
        <f ca="1">NORMINV(RAND(),Parametros!$F$11,(Parametros!$G$11-Parametros!$E$11)/3.29)</f>
        <v>0.96849053855903799</v>
      </c>
      <c r="H888" s="201">
        <v>1</v>
      </c>
      <c r="I888" s="201">
        <f ca="1">Resumen!$E$78*C888</f>
        <v>260.1548371064992</v>
      </c>
      <c r="J888" s="201">
        <f ca="1">Resumen!$E$79*D888</f>
        <v>0</v>
      </c>
      <c r="K888" s="201">
        <f ca="1">Resumen!$E$80*E888</f>
        <v>0</v>
      </c>
      <c r="L888" s="201">
        <f ca="1">Resumen!$E$81*F888</f>
        <v>0</v>
      </c>
      <c r="M888" s="201">
        <f ca="1">Resumen!$E$82*G888</f>
        <v>0</v>
      </c>
      <c r="N888" s="201">
        <f>Resumen!$E$83*H888</f>
        <v>1237</v>
      </c>
      <c r="O888" s="201">
        <f t="shared" ca="1" si="13"/>
        <v>1497.1548371064991</v>
      </c>
    </row>
    <row r="889" spans="1:15" s="119" customFormat="1" ht="13.8" customHeight="1">
      <c r="A889" s="162"/>
      <c r="B889" s="200">
        <v>875</v>
      </c>
      <c r="C889" s="201">
        <f ca="1">NORMINV(RAND(),Parametros!$F$7,(Parametros!$G$7-Parametros!$E$7)/3.29)</f>
        <v>2.6296803465514711</v>
      </c>
      <c r="D889" s="201">
        <f ca="1">NORMINV(RAND(),Parametros!$F$8,(Parametros!$G$8-Parametros!$E$8)/3.29)</f>
        <v>0.98944050689309726</v>
      </c>
      <c r="E889" s="201">
        <f ca="1">NORMINV(RAND(),Parametros!$F$9,(Parametros!$G$9-Parametros!$E$9)/3.29)</f>
        <v>0.83153668764420874</v>
      </c>
      <c r="F889" s="201">
        <f ca="1">NORMINV(RAND(),Parametros!$F$10,(Parametros!$G$10-Parametros!$E$10)/3.29)</f>
        <v>0.96100705972099998</v>
      </c>
      <c r="G889" s="201">
        <f ca="1">NORMINV(RAND(),Parametros!$F$11,(Parametros!$G$11-Parametros!$E$11)/3.29)</f>
        <v>1.0255366202510212</v>
      </c>
      <c r="H889" s="201">
        <v>1</v>
      </c>
      <c r="I889" s="201">
        <f ca="1">Resumen!$E$78*C889</f>
        <v>691.60593114303686</v>
      </c>
      <c r="J889" s="201">
        <f ca="1">Resumen!$E$79*D889</f>
        <v>0</v>
      </c>
      <c r="K889" s="201">
        <f ca="1">Resumen!$E$80*E889</f>
        <v>0</v>
      </c>
      <c r="L889" s="201">
        <f ca="1">Resumen!$E$81*F889</f>
        <v>0</v>
      </c>
      <c r="M889" s="201">
        <f ca="1">Resumen!$E$82*G889</f>
        <v>0</v>
      </c>
      <c r="N889" s="201">
        <f>Resumen!$E$83*H889</f>
        <v>1237</v>
      </c>
      <c r="O889" s="201">
        <f t="shared" ca="1" si="13"/>
        <v>1928.6059311430367</v>
      </c>
    </row>
    <row r="890" spans="1:15" s="119" customFormat="1" ht="13.8" customHeight="1">
      <c r="A890" s="162"/>
      <c r="B890" s="200">
        <v>876</v>
      </c>
      <c r="C890" s="201">
        <f ca="1">NORMINV(RAND(),Parametros!$F$7,(Parametros!$G$7-Parametros!$E$7)/3.29)</f>
        <v>0.87441204114722826</v>
      </c>
      <c r="D890" s="201">
        <f ca="1">NORMINV(RAND(),Parametros!$F$8,(Parametros!$G$8-Parametros!$E$8)/3.29)</f>
        <v>1.2227538754393168</v>
      </c>
      <c r="E890" s="201">
        <f ca="1">NORMINV(RAND(),Parametros!$F$9,(Parametros!$G$9-Parametros!$E$9)/3.29)</f>
        <v>1.0434341368807389</v>
      </c>
      <c r="F890" s="201">
        <f ca="1">NORMINV(RAND(),Parametros!$F$10,(Parametros!$G$10-Parametros!$E$10)/3.29)</f>
        <v>0.9509505436381539</v>
      </c>
      <c r="G890" s="201">
        <f ca="1">NORMINV(RAND(),Parametros!$F$11,(Parametros!$G$11-Parametros!$E$11)/3.29)</f>
        <v>0.97505862055532644</v>
      </c>
      <c r="H890" s="201">
        <v>1</v>
      </c>
      <c r="I890" s="201">
        <f ca="1">Resumen!$E$78*C890</f>
        <v>229.97036682172103</v>
      </c>
      <c r="J890" s="201">
        <f ca="1">Resumen!$E$79*D890</f>
        <v>0</v>
      </c>
      <c r="K890" s="201">
        <f ca="1">Resumen!$E$80*E890</f>
        <v>0</v>
      </c>
      <c r="L890" s="201">
        <f ca="1">Resumen!$E$81*F890</f>
        <v>0</v>
      </c>
      <c r="M890" s="201">
        <f ca="1">Resumen!$E$82*G890</f>
        <v>0</v>
      </c>
      <c r="N890" s="201">
        <f>Resumen!$E$83*H890</f>
        <v>1237</v>
      </c>
      <c r="O890" s="201">
        <f t="shared" ca="1" si="13"/>
        <v>1466.970366821721</v>
      </c>
    </row>
    <row r="891" spans="1:15" s="119" customFormat="1" ht="13.8" customHeight="1">
      <c r="A891" s="162"/>
      <c r="B891" s="200">
        <v>877</v>
      </c>
      <c r="C891" s="201">
        <f ca="1">NORMINV(RAND(),Parametros!$F$7,(Parametros!$G$7-Parametros!$E$7)/3.29)</f>
        <v>0.78709219389301799</v>
      </c>
      <c r="D891" s="201">
        <f ca="1">NORMINV(RAND(),Parametros!$F$8,(Parametros!$G$8-Parametros!$E$8)/3.29)</f>
        <v>1.8717058310679731</v>
      </c>
      <c r="E891" s="201">
        <f ca="1">NORMINV(RAND(),Parametros!$F$9,(Parametros!$G$9-Parametros!$E$9)/3.29)</f>
        <v>1.3724598302746298</v>
      </c>
      <c r="F891" s="201">
        <f ca="1">NORMINV(RAND(),Parametros!$F$10,(Parametros!$G$10-Parametros!$E$10)/3.29)</f>
        <v>1.1300489433723766</v>
      </c>
      <c r="G891" s="201">
        <f ca="1">NORMINV(RAND(),Parametros!$F$11,(Parametros!$G$11-Parametros!$E$11)/3.29)</f>
        <v>0.95096587399455745</v>
      </c>
      <c r="H891" s="201">
        <v>1</v>
      </c>
      <c r="I891" s="201">
        <f ca="1">Resumen!$E$78*C891</f>
        <v>207.00524699386372</v>
      </c>
      <c r="J891" s="201">
        <f ca="1">Resumen!$E$79*D891</f>
        <v>0</v>
      </c>
      <c r="K891" s="201">
        <f ca="1">Resumen!$E$80*E891</f>
        <v>0</v>
      </c>
      <c r="L891" s="201">
        <f ca="1">Resumen!$E$81*F891</f>
        <v>0</v>
      </c>
      <c r="M891" s="201">
        <f ca="1">Resumen!$E$82*G891</f>
        <v>0</v>
      </c>
      <c r="N891" s="201">
        <f>Resumen!$E$83*H891</f>
        <v>1237</v>
      </c>
      <c r="O891" s="201">
        <f t="shared" ca="1" si="13"/>
        <v>1444.0052469938637</v>
      </c>
    </row>
    <row r="892" spans="1:15" s="119" customFormat="1" ht="13.8" customHeight="1">
      <c r="A892" s="162"/>
      <c r="B892" s="200">
        <v>878</v>
      </c>
      <c r="C892" s="201">
        <f ca="1">NORMINV(RAND(),Parametros!$F$7,(Parametros!$G$7-Parametros!$E$7)/3.29)</f>
        <v>0.79612758602417766</v>
      </c>
      <c r="D892" s="201">
        <f ca="1">NORMINV(RAND(),Parametros!$F$8,(Parametros!$G$8-Parametros!$E$8)/3.29)</f>
        <v>1.8105972517398392</v>
      </c>
      <c r="E892" s="201">
        <f ca="1">NORMINV(RAND(),Parametros!$F$9,(Parametros!$G$9-Parametros!$E$9)/3.29)</f>
        <v>1.4423143952071429</v>
      </c>
      <c r="F892" s="201">
        <f ca="1">NORMINV(RAND(),Parametros!$F$10,(Parametros!$G$10-Parametros!$E$10)/3.29)</f>
        <v>1.0084289730861891</v>
      </c>
      <c r="G892" s="201">
        <f ca="1">NORMINV(RAND(),Parametros!$F$11,(Parametros!$G$11-Parametros!$E$11)/3.29)</f>
        <v>1.0106507884857687</v>
      </c>
      <c r="H892" s="201">
        <v>1</v>
      </c>
      <c r="I892" s="201">
        <f ca="1">Resumen!$E$78*C892</f>
        <v>209.38155512435873</v>
      </c>
      <c r="J892" s="201">
        <f ca="1">Resumen!$E$79*D892</f>
        <v>0</v>
      </c>
      <c r="K892" s="201">
        <f ca="1">Resumen!$E$80*E892</f>
        <v>0</v>
      </c>
      <c r="L892" s="201">
        <f ca="1">Resumen!$E$81*F892</f>
        <v>0</v>
      </c>
      <c r="M892" s="201">
        <f ca="1">Resumen!$E$82*G892</f>
        <v>0</v>
      </c>
      <c r="N892" s="201">
        <f>Resumen!$E$83*H892</f>
        <v>1237</v>
      </c>
      <c r="O892" s="201">
        <f t="shared" ca="1" si="13"/>
        <v>1446.3815551243588</v>
      </c>
    </row>
    <row r="893" spans="1:15" s="119" customFormat="1" ht="13.8" customHeight="1">
      <c r="A893" s="162"/>
      <c r="B893" s="200">
        <v>879</v>
      </c>
      <c r="C893" s="201">
        <f ca="1">NORMINV(RAND(),Parametros!$F$7,(Parametros!$G$7-Parametros!$E$7)/3.29)</f>
        <v>3.5108521593382607</v>
      </c>
      <c r="D893" s="201">
        <f ca="1">NORMINV(RAND(),Parametros!$F$8,(Parametros!$G$8-Parametros!$E$8)/3.29)</f>
        <v>0.90806102733759497</v>
      </c>
      <c r="E893" s="201">
        <f ca="1">NORMINV(RAND(),Parametros!$F$9,(Parametros!$G$9-Parametros!$E$9)/3.29)</f>
        <v>0.84800348721061969</v>
      </c>
      <c r="F893" s="201">
        <f ca="1">NORMINV(RAND(),Parametros!$F$10,(Parametros!$G$10-Parametros!$E$10)/3.29)</f>
        <v>0.85993175754129503</v>
      </c>
      <c r="G893" s="201">
        <f ca="1">NORMINV(RAND(),Parametros!$F$11,(Parametros!$G$11-Parametros!$E$11)/3.29)</f>
        <v>0.98282898736512347</v>
      </c>
      <c r="H893" s="201">
        <v>1</v>
      </c>
      <c r="I893" s="201">
        <f ca="1">Resumen!$E$78*C893</f>
        <v>923.35411790596254</v>
      </c>
      <c r="J893" s="201">
        <f ca="1">Resumen!$E$79*D893</f>
        <v>0</v>
      </c>
      <c r="K893" s="201">
        <f ca="1">Resumen!$E$80*E893</f>
        <v>0</v>
      </c>
      <c r="L893" s="201">
        <f ca="1">Resumen!$E$81*F893</f>
        <v>0</v>
      </c>
      <c r="M893" s="201">
        <f ca="1">Resumen!$E$82*G893</f>
        <v>0</v>
      </c>
      <c r="N893" s="201">
        <f>Resumen!$E$83*H893</f>
        <v>1237</v>
      </c>
      <c r="O893" s="201">
        <f t="shared" ca="1" si="13"/>
        <v>2160.3541179059625</v>
      </c>
    </row>
    <row r="894" spans="1:15" s="119" customFormat="1" ht="13.8" customHeight="1">
      <c r="A894" s="162"/>
      <c r="B894" s="200">
        <v>880</v>
      </c>
      <c r="C894" s="201">
        <f ca="1">NORMINV(RAND(),Parametros!$F$7,(Parametros!$G$7-Parametros!$E$7)/3.29)</f>
        <v>-0.87365298453729689</v>
      </c>
      <c r="D894" s="201">
        <f ca="1">NORMINV(RAND(),Parametros!$F$8,(Parametros!$G$8-Parametros!$E$8)/3.29)</f>
        <v>0.84198113749356651</v>
      </c>
      <c r="E894" s="201">
        <f ca="1">NORMINV(RAND(),Parametros!$F$9,(Parametros!$G$9-Parametros!$E$9)/3.29)</f>
        <v>0.77127692885069821</v>
      </c>
      <c r="F894" s="201">
        <f ca="1">NORMINV(RAND(),Parametros!$F$10,(Parametros!$G$10-Parametros!$E$10)/3.29)</f>
        <v>1.0767120949978317</v>
      </c>
      <c r="G894" s="201">
        <f ca="1">NORMINV(RAND(),Parametros!$F$11,(Parametros!$G$11-Parametros!$E$11)/3.29)</f>
        <v>1.0104617153329689</v>
      </c>
      <c r="H894" s="201">
        <v>1</v>
      </c>
      <c r="I894" s="201">
        <f ca="1">Resumen!$E$78*C894</f>
        <v>-229.77073493330909</v>
      </c>
      <c r="J894" s="201">
        <f ca="1">Resumen!$E$79*D894</f>
        <v>0</v>
      </c>
      <c r="K894" s="201">
        <f ca="1">Resumen!$E$80*E894</f>
        <v>0</v>
      </c>
      <c r="L894" s="201">
        <f ca="1">Resumen!$E$81*F894</f>
        <v>0</v>
      </c>
      <c r="M894" s="201">
        <f ca="1">Resumen!$E$82*G894</f>
        <v>0</v>
      </c>
      <c r="N894" s="201">
        <f>Resumen!$E$83*H894</f>
        <v>1237</v>
      </c>
      <c r="O894" s="201">
        <f t="shared" ca="1" si="13"/>
        <v>1007.2292650666909</v>
      </c>
    </row>
    <row r="895" spans="1:15" s="119" customFormat="1" ht="13.8" customHeight="1">
      <c r="A895" s="162"/>
      <c r="B895" s="200">
        <v>881</v>
      </c>
      <c r="C895" s="201">
        <f ca="1">NORMINV(RAND(),Parametros!$F$7,(Parametros!$G$7-Parametros!$E$7)/3.29)</f>
        <v>2.9479780956178239</v>
      </c>
      <c r="D895" s="201">
        <f ca="1">NORMINV(RAND(),Parametros!$F$8,(Parametros!$G$8-Parametros!$E$8)/3.29)</f>
        <v>1.3964244060863322</v>
      </c>
      <c r="E895" s="201">
        <f ca="1">NORMINV(RAND(),Parametros!$F$9,(Parametros!$G$9-Parametros!$E$9)/3.29)</f>
        <v>0.69554014551474497</v>
      </c>
      <c r="F895" s="201">
        <f ca="1">NORMINV(RAND(),Parametros!$F$10,(Parametros!$G$10-Parametros!$E$10)/3.29)</f>
        <v>0.96197954629453164</v>
      </c>
      <c r="G895" s="201">
        <f ca="1">NORMINV(RAND(),Parametros!$F$11,(Parametros!$G$11-Parametros!$E$11)/3.29)</f>
        <v>0.96033659546862549</v>
      </c>
      <c r="H895" s="201">
        <v>1</v>
      </c>
      <c r="I895" s="201">
        <f ca="1">Resumen!$E$78*C895</f>
        <v>775.3182391474877</v>
      </c>
      <c r="J895" s="201">
        <f ca="1">Resumen!$E$79*D895</f>
        <v>0</v>
      </c>
      <c r="K895" s="201">
        <f ca="1">Resumen!$E$80*E895</f>
        <v>0</v>
      </c>
      <c r="L895" s="201">
        <f ca="1">Resumen!$E$81*F895</f>
        <v>0</v>
      </c>
      <c r="M895" s="201">
        <f ca="1">Resumen!$E$82*G895</f>
        <v>0</v>
      </c>
      <c r="N895" s="201">
        <f>Resumen!$E$83*H895</f>
        <v>1237</v>
      </c>
      <c r="O895" s="201">
        <f t="shared" ca="1" si="13"/>
        <v>2012.3182391474877</v>
      </c>
    </row>
    <row r="896" spans="1:15" s="119" customFormat="1" ht="13.8" customHeight="1">
      <c r="A896" s="162"/>
      <c r="B896" s="200">
        <v>882</v>
      </c>
      <c r="C896" s="201">
        <f ca="1">NORMINV(RAND(),Parametros!$F$7,(Parametros!$G$7-Parametros!$E$7)/3.29)</f>
        <v>2.211904218775913</v>
      </c>
      <c r="D896" s="201">
        <f ca="1">NORMINV(RAND(),Parametros!$F$8,(Parametros!$G$8-Parametros!$E$8)/3.29)</f>
        <v>0.80444311371380317</v>
      </c>
      <c r="E896" s="201">
        <f ca="1">NORMINV(RAND(),Parametros!$F$9,(Parametros!$G$9-Parametros!$E$9)/3.29)</f>
        <v>1.0993689185858251</v>
      </c>
      <c r="F896" s="201">
        <f ca="1">NORMINV(RAND(),Parametros!$F$10,(Parametros!$G$10-Parametros!$E$10)/3.29)</f>
        <v>1.0447543046109582</v>
      </c>
      <c r="G896" s="201">
        <f ca="1">NORMINV(RAND(),Parametros!$F$11,(Parametros!$G$11-Parametros!$E$11)/3.29)</f>
        <v>1.014825372881746</v>
      </c>
      <c r="H896" s="201">
        <v>1</v>
      </c>
      <c r="I896" s="201">
        <f ca="1">Resumen!$E$78*C896</f>
        <v>581.73080953806516</v>
      </c>
      <c r="J896" s="201">
        <f ca="1">Resumen!$E$79*D896</f>
        <v>0</v>
      </c>
      <c r="K896" s="201">
        <f ca="1">Resumen!$E$80*E896</f>
        <v>0</v>
      </c>
      <c r="L896" s="201">
        <f ca="1">Resumen!$E$81*F896</f>
        <v>0</v>
      </c>
      <c r="M896" s="201">
        <f ca="1">Resumen!$E$82*G896</f>
        <v>0</v>
      </c>
      <c r="N896" s="201">
        <f>Resumen!$E$83*H896</f>
        <v>1237</v>
      </c>
      <c r="O896" s="201">
        <f t="shared" ca="1" si="13"/>
        <v>1818.7308095380652</v>
      </c>
    </row>
    <row r="897" spans="1:15" s="119" customFormat="1" ht="13.8" customHeight="1">
      <c r="A897" s="162"/>
      <c r="B897" s="200">
        <v>883</v>
      </c>
      <c r="C897" s="201">
        <f ca="1">NORMINV(RAND(),Parametros!$F$7,(Parametros!$G$7-Parametros!$E$7)/3.29)</f>
        <v>3.4615806038043431</v>
      </c>
      <c r="D897" s="201">
        <f ca="1">NORMINV(RAND(),Parametros!$F$8,(Parametros!$G$8-Parametros!$E$8)/3.29)</f>
        <v>0.80121693697266194</v>
      </c>
      <c r="E897" s="201">
        <f ca="1">NORMINV(RAND(),Parametros!$F$9,(Parametros!$G$9-Parametros!$E$9)/3.29)</f>
        <v>0.5763156794710822</v>
      </c>
      <c r="F897" s="201">
        <f ca="1">NORMINV(RAND(),Parametros!$F$10,(Parametros!$G$10-Parametros!$E$10)/3.29)</f>
        <v>0.92525619446119711</v>
      </c>
      <c r="G897" s="201">
        <f ca="1">NORMINV(RAND(),Parametros!$F$11,(Parametros!$G$11-Parametros!$E$11)/3.29)</f>
        <v>0.93483821778620468</v>
      </c>
      <c r="H897" s="201">
        <v>1</v>
      </c>
      <c r="I897" s="201">
        <f ca="1">Resumen!$E$78*C897</f>
        <v>910.39569880054228</v>
      </c>
      <c r="J897" s="201">
        <f ca="1">Resumen!$E$79*D897</f>
        <v>0</v>
      </c>
      <c r="K897" s="201">
        <f ca="1">Resumen!$E$80*E897</f>
        <v>0</v>
      </c>
      <c r="L897" s="201">
        <f ca="1">Resumen!$E$81*F897</f>
        <v>0</v>
      </c>
      <c r="M897" s="201">
        <f ca="1">Resumen!$E$82*G897</f>
        <v>0</v>
      </c>
      <c r="N897" s="201">
        <f>Resumen!$E$83*H897</f>
        <v>1237</v>
      </c>
      <c r="O897" s="201">
        <f t="shared" ca="1" si="13"/>
        <v>2147.395698800542</v>
      </c>
    </row>
    <row r="898" spans="1:15" s="119" customFormat="1" ht="13.8" customHeight="1">
      <c r="A898" s="162"/>
      <c r="B898" s="200">
        <v>884</v>
      </c>
      <c r="C898" s="201">
        <f ca="1">NORMINV(RAND(),Parametros!$F$7,(Parametros!$G$7-Parametros!$E$7)/3.29)</f>
        <v>-0.16024507973954005</v>
      </c>
      <c r="D898" s="201">
        <f ca="1">NORMINV(RAND(),Parametros!$F$8,(Parametros!$G$8-Parametros!$E$8)/3.29)</f>
        <v>1.9068110872072825</v>
      </c>
      <c r="E898" s="201">
        <f ca="1">NORMINV(RAND(),Parametros!$F$9,(Parametros!$G$9-Parametros!$E$9)/3.29)</f>
        <v>1.3753680138792792</v>
      </c>
      <c r="F898" s="201">
        <f ca="1">NORMINV(RAND(),Parametros!$F$10,(Parametros!$G$10-Parametros!$E$10)/3.29)</f>
        <v>0.9864248240810779</v>
      </c>
      <c r="G898" s="201">
        <f ca="1">NORMINV(RAND(),Parametros!$F$11,(Parametros!$G$11-Parametros!$E$11)/3.29)</f>
        <v>1.0232781012193564</v>
      </c>
      <c r="H898" s="201">
        <v>1</v>
      </c>
      <c r="I898" s="201">
        <f ca="1">Resumen!$E$78*C898</f>
        <v>-42.144455971499035</v>
      </c>
      <c r="J898" s="201">
        <f ca="1">Resumen!$E$79*D898</f>
        <v>0</v>
      </c>
      <c r="K898" s="201">
        <f ca="1">Resumen!$E$80*E898</f>
        <v>0</v>
      </c>
      <c r="L898" s="201">
        <f ca="1">Resumen!$E$81*F898</f>
        <v>0</v>
      </c>
      <c r="M898" s="201">
        <f ca="1">Resumen!$E$82*G898</f>
        <v>0</v>
      </c>
      <c r="N898" s="201">
        <f>Resumen!$E$83*H898</f>
        <v>1237</v>
      </c>
      <c r="O898" s="201">
        <f t="shared" ca="1" si="13"/>
        <v>1194.8555440285011</v>
      </c>
    </row>
    <row r="899" spans="1:15" s="119" customFormat="1" ht="13.8" customHeight="1">
      <c r="A899" s="162"/>
      <c r="B899" s="200">
        <v>885</v>
      </c>
      <c r="C899" s="201">
        <f ca="1">NORMINV(RAND(),Parametros!$F$7,(Parametros!$G$7-Parametros!$E$7)/3.29)</f>
        <v>1.2455008231253812</v>
      </c>
      <c r="D899" s="201">
        <f ca="1">NORMINV(RAND(),Parametros!$F$8,(Parametros!$G$8-Parametros!$E$8)/3.29)</f>
        <v>0.81091650037590979</v>
      </c>
      <c r="E899" s="201">
        <f ca="1">NORMINV(RAND(),Parametros!$F$9,(Parametros!$G$9-Parametros!$E$9)/3.29)</f>
        <v>1.0294296308149957</v>
      </c>
      <c r="F899" s="201">
        <f ca="1">NORMINV(RAND(),Parametros!$F$10,(Parametros!$G$10-Parametros!$E$10)/3.29)</f>
        <v>0.94786045938485075</v>
      </c>
      <c r="G899" s="201">
        <f ca="1">NORMINV(RAND(),Parametros!$F$11,(Parametros!$G$11-Parametros!$E$11)/3.29)</f>
        <v>0.95872194050234527</v>
      </c>
      <c r="H899" s="201">
        <v>1</v>
      </c>
      <c r="I899" s="201">
        <f ca="1">Resumen!$E$78*C899</f>
        <v>327.56671648197528</v>
      </c>
      <c r="J899" s="201">
        <f ca="1">Resumen!$E$79*D899</f>
        <v>0</v>
      </c>
      <c r="K899" s="201">
        <f ca="1">Resumen!$E$80*E899</f>
        <v>0</v>
      </c>
      <c r="L899" s="201">
        <f ca="1">Resumen!$E$81*F899</f>
        <v>0</v>
      </c>
      <c r="M899" s="201">
        <f ca="1">Resumen!$E$82*G899</f>
        <v>0</v>
      </c>
      <c r="N899" s="201">
        <f>Resumen!$E$83*H899</f>
        <v>1237</v>
      </c>
      <c r="O899" s="201">
        <f t="shared" ca="1" si="13"/>
        <v>1564.5667164819752</v>
      </c>
    </row>
    <row r="900" spans="1:15" s="119" customFormat="1" ht="13.8" customHeight="1">
      <c r="A900" s="162"/>
      <c r="B900" s="200">
        <v>886</v>
      </c>
      <c r="C900" s="201">
        <f ca="1">NORMINV(RAND(),Parametros!$F$7,(Parametros!$G$7-Parametros!$E$7)/3.29)</f>
        <v>-1.1848272184949327E-2</v>
      </c>
      <c r="D900" s="201">
        <f ca="1">NORMINV(RAND(),Parametros!$F$8,(Parametros!$G$8-Parametros!$E$8)/3.29)</f>
        <v>1.0246550595591433</v>
      </c>
      <c r="E900" s="201">
        <f ca="1">NORMINV(RAND(),Parametros!$F$9,(Parametros!$G$9-Parametros!$E$9)/3.29)</f>
        <v>1.4113025259338194</v>
      </c>
      <c r="F900" s="201">
        <f ca="1">NORMINV(RAND(),Parametros!$F$10,(Parametros!$G$10-Parametros!$E$10)/3.29)</f>
        <v>1.0986968740879339</v>
      </c>
      <c r="G900" s="201">
        <f ca="1">NORMINV(RAND(),Parametros!$F$11,(Parametros!$G$11-Parametros!$E$11)/3.29)</f>
        <v>0.98770443160327914</v>
      </c>
      <c r="H900" s="201">
        <v>1</v>
      </c>
      <c r="I900" s="201">
        <f ca="1">Resumen!$E$78*C900</f>
        <v>-3.1160955846416729</v>
      </c>
      <c r="J900" s="201">
        <f ca="1">Resumen!$E$79*D900</f>
        <v>0</v>
      </c>
      <c r="K900" s="201">
        <f ca="1">Resumen!$E$80*E900</f>
        <v>0</v>
      </c>
      <c r="L900" s="201">
        <f ca="1">Resumen!$E$81*F900</f>
        <v>0</v>
      </c>
      <c r="M900" s="201">
        <f ca="1">Resumen!$E$82*G900</f>
        <v>0</v>
      </c>
      <c r="N900" s="201">
        <f>Resumen!$E$83*H900</f>
        <v>1237</v>
      </c>
      <c r="O900" s="201">
        <f t="shared" ca="1" si="13"/>
        <v>1233.8839044153583</v>
      </c>
    </row>
    <row r="901" spans="1:15" s="119" customFormat="1" ht="13.8" customHeight="1">
      <c r="A901" s="162"/>
      <c r="B901" s="200">
        <v>887</v>
      </c>
      <c r="C901" s="201">
        <f ca="1">NORMINV(RAND(),Parametros!$F$7,(Parametros!$G$7-Parametros!$E$7)/3.29)</f>
        <v>-0.15030701941650193</v>
      </c>
      <c r="D901" s="201">
        <f ca="1">NORMINV(RAND(),Parametros!$F$8,(Parametros!$G$8-Parametros!$E$8)/3.29)</f>
        <v>0.55362672321512441</v>
      </c>
      <c r="E901" s="201">
        <f ca="1">NORMINV(RAND(),Parametros!$F$9,(Parametros!$G$9-Parametros!$E$9)/3.29)</f>
        <v>1.3159112914036635</v>
      </c>
      <c r="F901" s="201">
        <f ca="1">NORMINV(RAND(),Parametros!$F$10,(Parametros!$G$10-Parametros!$E$10)/3.29)</f>
        <v>0.82300422324423583</v>
      </c>
      <c r="G901" s="201">
        <f ca="1">NORMINV(RAND(),Parametros!$F$11,(Parametros!$G$11-Parametros!$E$11)/3.29)</f>
        <v>1.1001129898443842</v>
      </c>
      <c r="H901" s="201">
        <v>1</v>
      </c>
      <c r="I901" s="201">
        <f ca="1">Resumen!$E$78*C901</f>
        <v>-39.530746106540008</v>
      </c>
      <c r="J901" s="201">
        <f ca="1">Resumen!$E$79*D901</f>
        <v>0</v>
      </c>
      <c r="K901" s="201">
        <f ca="1">Resumen!$E$80*E901</f>
        <v>0</v>
      </c>
      <c r="L901" s="201">
        <f ca="1">Resumen!$E$81*F901</f>
        <v>0</v>
      </c>
      <c r="M901" s="201">
        <f ca="1">Resumen!$E$82*G901</f>
        <v>0</v>
      </c>
      <c r="N901" s="201">
        <f>Resumen!$E$83*H901</f>
        <v>1237</v>
      </c>
      <c r="O901" s="201">
        <f t="shared" ca="1" si="13"/>
        <v>1197.4692538934601</v>
      </c>
    </row>
    <row r="902" spans="1:15" s="119" customFormat="1" ht="13.8" customHeight="1">
      <c r="A902" s="162"/>
      <c r="B902" s="200">
        <v>888</v>
      </c>
      <c r="C902" s="201">
        <f ca="1">NORMINV(RAND(),Parametros!$F$7,(Parametros!$G$7-Parametros!$E$7)/3.29)</f>
        <v>4.4514464787795047</v>
      </c>
      <c r="D902" s="201">
        <f ca="1">NORMINV(RAND(),Parametros!$F$8,(Parametros!$G$8-Parametros!$E$8)/3.29)</f>
        <v>0.98114528356613828</v>
      </c>
      <c r="E902" s="201">
        <f ca="1">NORMINV(RAND(),Parametros!$F$9,(Parametros!$G$9-Parametros!$E$9)/3.29)</f>
        <v>1.201211223112322</v>
      </c>
      <c r="F902" s="201">
        <f ca="1">NORMINV(RAND(),Parametros!$F$10,(Parametros!$G$10-Parametros!$E$10)/3.29)</f>
        <v>1.0149241235872766</v>
      </c>
      <c r="G902" s="201">
        <f ca="1">NORMINV(RAND(),Parametros!$F$11,(Parametros!$G$11-Parametros!$E$11)/3.29)</f>
        <v>1.0014843412582204</v>
      </c>
      <c r="H902" s="201">
        <v>1</v>
      </c>
      <c r="I902" s="201">
        <f ca="1">Resumen!$E$78*C902</f>
        <v>1170.7304239190098</v>
      </c>
      <c r="J902" s="201">
        <f ca="1">Resumen!$E$79*D902</f>
        <v>0</v>
      </c>
      <c r="K902" s="201">
        <f ca="1">Resumen!$E$80*E902</f>
        <v>0</v>
      </c>
      <c r="L902" s="201">
        <f ca="1">Resumen!$E$81*F902</f>
        <v>0</v>
      </c>
      <c r="M902" s="201">
        <f ca="1">Resumen!$E$82*G902</f>
        <v>0</v>
      </c>
      <c r="N902" s="201">
        <f>Resumen!$E$83*H902</f>
        <v>1237</v>
      </c>
      <c r="O902" s="201">
        <f t="shared" ca="1" si="13"/>
        <v>2407.7304239190098</v>
      </c>
    </row>
    <row r="903" spans="1:15" s="119" customFormat="1" ht="13.8" customHeight="1">
      <c r="A903" s="162"/>
      <c r="B903" s="200">
        <v>889</v>
      </c>
      <c r="C903" s="201">
        <f ca="1">NORMINV(RAND(),Parametros!$F$7,(Parametros!$G$7-Parametros!$E$7)/3.29)</f>
        <v>3.345543671832611</v>
      </c>
      <c r="D903" s="201">
        <f ca="1">NORMINV(RAND(),Parametros!$F$8,(Parametros!$G$8-Parametros!$E$8)/3.29)</f>
        <v>1.6559674572243075</v>
      </c>
      <c r="E903" s="201">
        <f ca="1">NORMINV(RAND(),Parametros!$F$9,(Parametros!$G$9-Parametros!$E$9)/3.29)</f>
        <v>1.1458065706224998</v>
      </c>
      <c r="F903" s="201">
        <f ca="1">NORMINV(RAND(),Parametros!$F$10,(Parametros!$G$10-Parametros!$E$10)/3.29)</f>
        <v>1.2296747958222283</v>
      </c>
      <c r="G903" s="201">
        <f ca="1">NORMINV(RAND(),Parametros!$F$11,(Parametros!$G$11-Parametros!$E$11)/3.29)</f>
        <v>0.95282505326514555</v>
      </c>
      <c r="H903" s="201">
        <v>1</v>
      </c>
      <c r="I903" s="201">
        <f ca="1">Resumen!$E$78*C903</f>
        <v>879.87798569197673</v>
      </c>
      <c r="J903" s="201">
        <f ca="1">Resumen!$E$79*D903</f>
        <v>0</v>
      </c>
      <c r="K903" s="201">
        <f ca="1">Resumen!$E$80*E903</f>
        <v>0</v>
      </c>
      <c r="L903" s="201">
        <f ca="1">Resumen!$E$81*F903</f>
        <v>0</v>
      </c>
      <c r="M903" s="201">
        <f ca="1">Resumen!$E$82*G903</f>
        <v>0</v>
      </c>
      <c r="N903" s="201">
        <f>Resumen!$E$83*H903</f>
        <v>1237</v>
      </c>
      <c r="O903" s="201">
        <f t="shared" ca="1" si="13"/>
        <v>2116.8779856919768</v>
      </c>
    </row>
    <row r="904" spans="1:15" s="119" customFormat="1" ht="13.8" customHeight="1">
      <c r="A904" s="162"/>
      <c r="B904" s="200">
        <v>890</v>
      </c>
      <c r="C904" s="201">
        <f ca="1">NORMINV(RAND(),Parametros!$F$7,(Parametros!$G$7-Parametros!$E$7)/3.29)</f>
        <v>3.6479896089115202</v>
      </c>
      <c r="D904" s="201">
        <f ca="1">NORMINV(RAND(),Parametros!$F$8,(Parametros!$G$8-Parametros!$E$8)/3.29)</f>
        <v>1.1731763754314086</v>
      </c>
      <c r="E904" s="201">
        <f ca="1">NORMINV(RAND(),Parametros!$F$9,(Parametros!$G$9-Parametros!$E$9)/3.29)</f>
        <v>1.0050561403940772</v>
      </c>
      <c r="F904" s="201">
        <f ca="1">NORMINV(RAND(),Parametros!$F$10,(Parametros!$G$10-Parametros!$E$10)/3.29)</f>
        <v>1.3065499333595989</v>
      </c>
      <c r="G904" s="201">
        <f ca="1">NORMINV(RAND(),Parametros!$F$11,(Parametros!$G$11-Parametros!$E$11)/3.29)</f>
        <v>1.0541498627916808</v>
      </c>
      <c r="H904" s="201">
        <v>1</v>
      </c>
      <c r="I904" s="201">
        <f ca="1">Resumen!$E$78*C904</f>
        <v>959.42126714372978</v>
      </c>
      <c r="J904" s="201">
        <f ca="1">Resumen!$E$79*D904</f>
        <v>0</v>
      </c>
      <c r="K904" s="201">
        <f ca="1">Resumen!$E$80*E904</f>
        <v>0</v>
      </c>
      <c r="L904" s="201">
        <f ca="1">Resumen!$E$81*F904</f>
        <v>0</v>
      </c>
      <c r="M904" s="201">
        <f ca="1">Resumen!$E$82*G904</f>
        <v>0</v>
      </c>
      <c r="N904" s="201">
        <f>Resumen!$E$83*H904</f>
        <v>1237</v>
      </c>
      <c r="O904" s="201">
        <f t="shared" ca="1" si="13"/>
        <v>2196.4212671437299</v>
      </c>
    </row>
    <row r="905" spans="1:15" s="119" customFormat="1" ht="13.8" customHeight="1">
      <c r="A905" s="162"/>
      <c r="B905" s="200">
        <v>891</v>
      </c>
      <c r="C905" s="201">
        <f ca="1">NORMINV(RAND(),Parametros!$F$7,(Parametros!$G$7-Parametros!$E$7)/3.29)</f>
        <v>1.4721860812275396</v>
      </c>
      <c r="D905" s="201">
        <f ca="1">NORMINV(RAND(),Parametros!$F$8,(Parametros!$G$8-Parametros!$E$8)/3.29)</f>
        <v>0.74136792859663947</v>
      </c>
      <c r="E905" s="201">
        <f ca="1">NORMINV(RAND(),Parametros!$F$9,(Parametros!$G$9-Parametros!$E$9)/3.29)</f>
        <v>1.1378640556234731</v>
      </c>
      <c r="F905" s="201">
        <f ca="1">NORMINV(RAND(),Parametros!$F$10,(Parametros!$G$10-Parametros!$E$10)/3.29)</f>
        <v>1.0339393188440344</v>
      </c>
      <c r="G905" s="201">
        <f ca="1">NORMINV(RAND(),Parametros!$F$11,(Parametros!$G$11-Parametros!$E$11)/3.29)</f>
        <v>1.0305111068561825</v>
      </c>
      <c r="H905" s="201">
        <v>1</v>
      </c>
      <c r="I905" s="201">
        <f ca="1">Resumen!$E$78*C905</f>
        <v>387.1849393628429</v>
      </c>
      <c r="J905" s="201">
        <f ca="1">Resumen!$E$79*D905</f>
        <v>0</v>
      </c>
      <c r="K905" s="201">
        <f ca="1">Resumen!$E$80*E905</f>
        <v>0</v>
      </c>
      <c r="L905" s="201">
        <f ca="1">Resumen!$E$81*F905</f>
        <v>0</v>
      </c>
      <c r="M905" s="201">
        <f ca="1">Resumen!$E$82*G905</f>
        <v>0</v>
      </c>
      <c r="N905" s="201">
        <f>Resumen!$E$83*H905</f>
        <v>1237</v>
      </c>
      <c r="O905" s="201">
        <f t="shared" ca="1" si="13"/>
        <v>1624.1849393628429</v>
      </c>
    </row>
    <row r="906" spans="1:15" s="119" customFormat="1" ht="13.8" customHeight="1">
      <c r="A906" s="162"/>
      <c r="B906" s="200">
        <v>892</v>
      </c>
      <c r="C906" s="201">
        <f ca="1">NORMINV(RAND(),Parametros!$F$7,(Parametros!$G$7-Parametros!$E$7)/3.29)</f>
        <v>-0.58002738594547676</v>
      </c>
      <c r="D906" s="201">
        <f ca="1">NORMINV(RAND(),Parametros!$F$8,(Parametros!$G$8-Parametros!$E$8)/3.29)</f>
        <v>1.6136044352626833</v>
      </c>
      <c r="E906" s="201">
        <f ca="1">NORMINV(RAND(),Parametros!$F$9,(Parametros!$G$9-Parametros!$E$9)/3.29)</f>
        <v>0.64310428563437461</v>
      </c>
      <c r="F906" s="201">
        <f ca="1">NORMINV(RAND(),Parametros!$F$10,(Parametros!$G$10-Parametros!$E$10)/3.29)</f>
        <v>0.94232253420264711</v>
      </c>
      <c r="G906" s="201">
        <f ca="1">NORMINV(RAND(),Parametros!$F$11,(Parametros!$G$11-Parametros!$E$11)/3.29)</f>
        <v>1.0104291557561349</v>
      </c>
      <c r="H906" s="201">
        <v>1</v>
      </c>
      <c r="I906" s="201">
        <f ca="1">Resumen!$E$78*C906</f>
        <v>-152.5472025036604</v>
      </c>
      <c r="J906" s="201">
        <f ca="1">Resumen!$E$79*D906</f>
        <v>0</v>
      </c>
      <c r="K906" s="201">
        <f ca="1">Resumen!$E$80*E906</f>
        <v>0</v>
      </c>
      <c r="L906" s="201">
        <f ca="1">Resumen!$E$81*F906</f>
        <v>0</v>
      </c>
      <c r="M906" s="201">
        <f ca="1">Resumen!$E$82*G906</f>
        <v>0</v>
      </c>
      <c r="N906" s="201">
        <f>Resumen!$E$83*H906</f>
        <v>1237</v>
      </c>
      <c r="O906" s="201">
        <f t="shared" ca="1" si="13"/>
        <v>1084.4527974963396</v>
      </c>
    </row>
    <row r="907" spans="1:15" s="119" customFormat="1" ht="13.8" customHeight="1">
      <c r="A907" s="162"/>
      <c r="B907" s="200">
        <v>893</v>
      </c>
      <c r="C907" s="201">
        <f ca="1">NORMINV(RAND(),Parametros!$F$7,(Parametros!$G$7-Parametros!$E$7)/3.29)</f>
        <v>0.86088685428999434</v>
      </c>
      <c r="D907" s="201">
        <f ca="1">NORMINV(RAND(),Parametros!$F$8,(Parametros!$G$8-Parametros!$E$8)/3.29)</f>
        <v>1.6014642077119854</v>
      </c>
      <c r="E907" s="201">
        <f ca="1">NORMINV(RAND(),Parametros!$F$9,(Parametros!$G$9-Parametros!$E$9)/3.29)</f>
        <v>0.95166584308437852</v>
      </c>
      <c r="F907" s="201">
        <f ca="1">NORMINV(RAND(),Parametros!$F$10,(Parametros!$G$10-Parametros!$E$10)/3.29)</f>
        <v>1.0807350278578269</v>
      </c>
      <c r="G907" s="201">
        <f ca="1">NORMINV(RAND(),Parametros!$F$11,(Parametros!$G$11-Parametros!$E$11)/3.29)</f>
        <v>0.98302767133253666</v>
      </c>
      <c r="H907" s="201">
        <v>1</v>
      </c>
      <c r="I907" s="201">
        <f ca="1">Resumen!$E$78*C907</f>
        <v>226.41324267826852</v>
      </c>
      <c r="J907" s="201">
        <f ca="1">Resumen!$E$79*D907</f>
        <v>0</v>
      </c>
      <c r="K907" s="201">
        <f ca="1">Resumen!$E$80*E907</f>
        <v>0</v>
      </c>
      <c r="L907" s="201">
        <f ca="1">Resumen!$E$81*F907</f>
        <v>0</v>
      </c>
      <c r="M907" s="201">
        <f ca="1">Resumen!$E$82*G907</f>
        <v>0</v>
      </c>
      <c r="N907" s="201">
        <f>Resumen!$E$83*H907</f>
        <v>1237</v>
      </c>
      <c r="O907" s="201">
        <f t="shared" ca="1" si="13"/>
        <v>1463.4132426782685</v>
      </c>
    </row>
    <row r="908" spans="1:15" s="119" customFormat="1" ht="13.8" customHeight="1">
      <c r="A908" s="162"/>
      <c r="B908" s="200">
        <v>894</v>
      </c>
      <c r="C908" s="201">
        <f ca="1">NORMINV(RAND(),Parametros!$F$7,(Parametros!$G$7-Parametros!$E$7)/3.29)</f>
        <v>0.36787543854808558</v>
      </c>
      <c r="D908" s="201">
        <f ca="1">NORMINV(RAND(),Parametros!$F$8,(Parametros!$G$8-Parametros!$E$8)/3.29)</f>
        <v>1.3183858703942655</v>
      </c>
      <c r="E908" s="201">
        <f ca="1">NORMINV(RAND(),Parametros!$F$9,(Parametros!$G$9-Parametros!$E$9)/3.29)</f>
        <v>1.5301404038315871</v>
      </c>
      <c r="F908" s="201">
        <f ca="1">NORMINV(RAND(),Parametros!$F$10,(Parametros!$G$10-Parametros!$E$10)/3.29)</f>
        <v>0.98623911556701149</v>
      </c>
      <c r="G908" s="201">
        <f ca="1">NORMINV(RAND(),Parametros!$F$11,(Parametros!$G$11-Parametros!$E$11)/3.29)</f>
        <v>0.9843892818953528</v>
      </c>
      <c r="H908" s="201">
        <v>1</v>
      </c>
      <c r="I908" s="201">
        <f ca="1">Resumen!$E$78*C908</f>
        <v>96.751240338146502</v>
      </c>
      <c r="J908" s="201">
        <f ca="1">Resumen!$E$79*D908</f>
        <v>0</v>
      </c>
      <c r="K908" s="201">
        <f ca="1">Resumen!$E$80*E908</f>
        <v>0</v>
      </c>
      <c r="L908" s="201">
        <f ca="1">Resumen!$E$81*F908</f>
        <v>0</v>
      </c>
      <c r="M908" s="201">
        <f ca="1">Resumen!$E$82*G908</f>
        <v>0</v>
      </c>
      <c r="N908" s="201">
        <f>Resumen!$E$83*H908</f>
        <v>1237</v>
      </c>
      <c r="O908" s="201">
        <f t="shared" ca="1" si="13"/>
        <v>1333.7512403381465</v>
      </c>
    </row>
    <row r="909" spans="1:15" s="119" customFormat="1" ht="13.8" customHeight="1">
      <c r="A909" s="162"/>
      <c r="B909" s="200">
        <v>895</v>
      </c>
      <c r="C909" s="201">
        <f ca="1">NORMINV(RAND(),Parametros!$F$7,(Parametros!$G$7-Parametros!$E$7)/3.29)</f>
        <v>1.4795521402139729</v>
      </c>
      <c r="D909" s="201">
        <f ca="1">NORMINV(RAND(),Parametros!$F$8,(Parametros!$G$8-Parametros!$E$8)/3.29)</f>
        <v>1.3507771658549801</v>
      </c>
      <c r="E909" s="201">
        <f ca="1">NORMINV(RAND(),Parametros!$F$9,(Parametros!$G$9-Parametros!$E$9)/3.29)</f>
        <v>1.0692761151235586</v>
      </c>
      <c r="F909" s="201">
        <f ca="1">NORMINV(RAND(),Parametros!$F$10,(Parametros!$G$10-Parametros!$E$10)/3.29)</f>
        <v>1.2018387142357665</v>
      </c>
      <c r="G909" s="201">
        <f ca="1">NORMINV(RAND(),Parametros!$F$11,(Parametros!$G$11-Parametros!$E$11)/3.29)</f>
        <v>1.030991736396895</v>
      </c>
      <c r="H909" s="201">
        <v>1</v>
      </c>
      <c r="I909" s="201">
        <f ca="1">Resumen!$E$78*C909</f>
        <v>389.12221287627489</v>
      </c>
      <c r="J909" s="201">
        <f ca="1">Resumen!$E$79*D909</f>
        <v>0</v>
      </c>
      <c r="K909" s="201">
        <f ca="1">Resumen!$E$80*E909</f>
        <v>0</v>
      </c>
      <c r="L909" s="201">
        <f ca="1">Resumen!$E$81*F909</f>
        <v>0</v>
      </c>
      <c r="M909" s="201">
        <f ca="1">Resumen!$E$82*G909</f>
        <v>0</v>
      </c>
      <c r="N909" s="201">
        <f>Resumen!$E$83*H909</f>
        <v>1237</v>
      </c>
      <c r="O909" s="201">
        <f t="shared" ca="1" si="13"/>
        <v>1626.1222128762749</v>
      </c>
    </row>
    <row r="910" spans="1:15" s="119" customFormat="1" ht="13.8" customHeight="1">
      <c r="A910" s="162"/>
      <c r="B910" s="200">
        <v>896</v>
      </c>
      <c r="C910" s="201">
        <f ca="1">NORMINV(RAND(),Parametros!$F$7,(Parametros!$G$7-Parametros!$E$7)/3.29)</f>
        <v>2.0766558475276451</v>
      </c>
      <c r="D910" s="201">
        <f ca="1">NORMINV(RAND(),Parametros!$F$8,(Parametros!$G$8-Parametros!$E$8)/3.29)</f>
        <v>0.83009452988815735</v>
      </c>
      <c r="E910" s="201">
        <f ca="1">NORMINV(RAND(),Parametros!$F$9,(Parametros!$G$9-Parametros!$E$9)/3.29)</f>
        <v>0.9797078496678705</v>
      </c>
      <c r="F910" s="201">
        <f ca="1">NORMINV(RAND(),Parametros!$F$10,(Parametros!$G$10-Parametros!$E$10)/3.29)</f>
        <v>1.0694813257456308</v>
      </c>
      <c r="G910" s="201">
        <f ca="1">NORMINV(RAND(),Parametros!$F$11,(Parametros!$G$11-Parametros!$E$11)/3.29)</f>
        <v>1.0179850872400802</v>
      </c>
      <c r="H910" s="201">
        <v>1</v>
      </c>
      <c r="I910" s="201">
        <f ca="1">Resumen!$E$78*C910</f>
        <v>546.16048789977071</v>
      </c>
      <c r="J910" s="201">
        <f ca="1">Resumen!$E$79*D910</f>
        <v>0</v>
      </c>
      <c r="K910" s="201">
        <f ca="1">Resumen!$E$80*E910</f>
        <v>0</v>
      </c>
      <c r="L910" s="201">
        <f ca="1">Resumen!$E$81*F910</f>
        <v>0</v>
      </c>
      <c r="M910" s="201">
        <f ca="1">Resumen!$E$82*G910</f>
        <v>0</v>
      </c>
      <c r="N910" s="201">
        <f>Resumen!$E$83*H910</f>
        <v>1237</v>
      </c>
      <c r="O910" s="201">
        <f t="shared" ca="1" si="13"/>
        <v>1783.1604878997707</v>
      </c>
    </row>
    <row r="911" spans="1:15" s="119" customFormat="1" ht="13.8" customHeight="1">
      <c r="A911" s="162"/>
      <c r="B911" s="200">
        <v>897</v>
      </c>
      <c r="C911" s="201">
        <f ca="1">NORMINV(RAND(),Parametros!$F$7,(Parametros!$G$7-Parametros!$E$7)/3.29)</f>
        <v>2.5132864579236607</v>
      </c>
      <c r="D911" s="201">
        <f ca="1">NORMINV(RAND(),Parametros!$F$8,(Parametros!$G$8-Parametros!$E$8)/3.29)</f>
        <v>1.5192364173756954</v>
      </c>
      <c r="E911" s="201">
        <f ca="1">NORMINV(RAND(),Parametros!$F$9,(Parametros!$G$9-Parametros!$E$9)/3.29)</f>
        <v>1.2509562659652964</v>
      </c>
      <c r="F911" s="201">
        <f ca="1">NORMINV(RAND(),Parametros!$F$10,(Parametros!$G$10-Parametros!$E$10)/3.29)</f>
        <v>1.1157808875190056</v>
      </c>
      <c r="G911" s="201">
        <f ca="1">NORMINV(RAND(),Parametros!$F$11,(Parametros!$G$11-Parametros!$E$11)/3.29)</f>
        <v>0.99658627805440436</v>
      </c>
      <c r="H911" s="201">
        <v>1</v>
      </c>
      <c r="I911" s="201">
        <f ca="1">Resumen!$E$78*C911</f>
        <v>660.99433843392274</v>
      </c>
      <c r="J911" s="201">
        <f ca="1">Resumen!$E$79*D911</f>
        <v>0</v>
      </c>
      <c r="K911" s="201">
        <f ca="1">Resumen!$E$80*E911</f>
        <v>0</v>
      </c>
      <c r="L911" s="201">
        <f ca="1">Resumen!$E$81*F911</f>
        <v>0</v>
      </c>
      <c r="M911" s="201">
        <f ca="1">Resumen!$E$82*G911</f>
        <v>0</v>
      </c>
      <c r="N911" s="201">
        <f>Resumen!$E$83*H911</f>
        <v>1237</v>
      </c>
      <c r="O911" s="201">
        <f t="shared" ref="O911:O974" ca="1" si="14">SUM(I911:N911)</f>
        <v>1897.9943384339226</v>
      </c>
    </row>
    <row r="912" spans="1:15" s="119" customFormat="1" ht="13.8" customHeight="1">
      <c r="A912" s="162"/>
      <c r="B912" s="200">
        <v>898</v>
      </c>
      <c r="C912" s="201">
        <f ca="1">NORMINV(RAND(),Parametros!$F$7,(Parametros!$G$7-Parametros!$E$7)/3.29)</f>
        <v>2.2472964641967974</v>
      </c>
      <c r="D912" s="201">
        <f ca="1">NORMINV(RAND(),Parametros!$F$8,(Parametros!$G$8-Parametros!$E$8)/3.29)</f>
        <v>0.61827807017048542</v>
      </c>
      <c r="E912" s="201">
        <f ca="1">NORMINV(RAND(),Parametros!$F$9,(Parametros!$G$9-Parametros!$E$9)/3.29)</f>
        <v>1.3696146938062395</v>
      </c>
      <c r="F912" s="201">
        <f ca="1">NORMINV(RAND(),Parametros!$F$10,(Parametros!$G$10-Parametros!$E$10)/3.29)</f>
        <v>0.79196761376725433</v>
      </c>
      <c r="G912" s="201">
        <f ca="1">NORMINV(RAND(),Parametros!$F$11,(Parametros!$G$11-Parametros!$E$11)/3.29)</f>
        <v>0.98673794272364734</v>
      </c>
      <c r="H912" s="201">
        <v>1</v>
      </c>
      <c r="I912" s="201">
        <f ca="1">Resumen!$E$78*C912</f>
        <v>591.0389700837577</v>
      </c>
      <c r="J912" s="201">
        <f ca="1">Resumen!$E$79*D912</f>
        <v>0</v>
      </c>
      <c r="K912" s="201">
        <f ca="1">Resumen!$E$80*E912</f>
        <v>0</v>
      </c>
      <c r="L912" s="201">
        <f ca="1">Resumen!$E$81*F912</f>
        <v>0</v>
      </c>
      <c r="M912" s="201">
        <f ca="1">Resumen!$E$82*G912</f>
        <v>0</v>
      </c>
      <c r="N912" s="201">
        <f>Resumen!$E$83*H912</f>
        <v>1237</v>
      </c>
      <c r="O912" s="201">
        <f t="shared" ca="1" si="14"/>
        <v>1828.0389700837577</v>
      </c>
    </row>
    <row r="913" spans="1:15" s="119" customFormat="1" ht="13.8" customHeight="1">
      <c r="A913" s="162"/>
      <c r="B913" s="200">
        <v>899</v>
      </c>
      <c r="C913" s="201">
        <f ca="1">NORMINV(RAND(),Parametros!$F$7,(Parametros!$G$7-Parametros!$E$7)/3.29)</f>
        <v>2.6064718450162863</v>
      </c>
      <c r="D913" s="201">
        <f ca="1">NORMINV(RAND(),Parametros!$F$8,(Parametros!$G$8-Parametros!$E$8)/3.29)</f>
        <v>1.8631049659276948</v>
      </c>
      <c r="E913" s="201">
        <f ca="1">NORMINV(RAND(),Parametros!$F$9,(Parametros!$G$9-Parametros!$E$9)/3.29)</f>
        <v>1.245290942153924</v>
      </c>
      <c r="F913" s="201">
        <f ca="1">NORMINV(RAND(),Parametros!$F$10,(Parametros!$G$10-Parametros!$E$10)/3.29)</f>
        <v>1.4603352370574612</v>
      </c>
      <c r="G913" s="201">
        <f ca="1">NORMINV(RAND(),Parametros!$F$11,(Parametros!$G$11-Parametros!$E$11)/3.29)</f>
        <v>0.94806055879790563</v>
      </c>
      <c r="H913" s="201">
        <v>1</v>
      </c>
      <c r="I913" s="201">
        <f ca="1">Resumen!$E$78*C913</f>
        <v>685.50209523928334</v>
      </c>
      <c r="J913" s="201">
        <f ca="1">Resumen!$E$79*D913</f>
        <v>0</v>
      </c>
      <c r="K913" s="201">
        <f ca="1">Resumen!$E$80*E913</f>
        <v>0</v>
      </c>
      <c r="L913" s="201">
        <f ca="1">Resumen!$E$81*F913</f>
        <v>0</v>
      </c>
      <c r="M913" s="201">
        <f ca="1">Resumen!$E$82*G913</f>
        <v>0</v>
      </c>
      <c r="N913" s="201">
        <f>Resumen!$E$83*H913</f>
        <v>1237</v>
      </c>
      <c r="O913" s="201">
        <f t="shared" ca="1" si="14"/>
        <v>1922.5020952392833</v>
      </c>
    </row>
    <row r="914" spans="1:15" s="119" customFormat="1" ht="13.8" customHeight="1">
      <c r="A914" s="162"/>
      <c r="B914" s="200">
        <v>900</v>
      </c>
      <c r="C914" s="201">
        <f ca="1">NORMINV(RAND(),Parametros!$F$7,(Parametros!$G$7-Parametros!$E$7)/3.29)</f>
        <v>0.55780263294422716</v>
      </c>
      <c r="D914" s="201">
        <f ca="1">NORMINV(RAND(),Parametros!$F$8,(Parametros!$G$8-Parametros!$E$8)/3.29)</f>
        <v>0.71071260346994169</v>
      </c>
      <c r="E914" s="201">
        <f ca="1">NORMINV(RAND(),Parametros!$F$9,(Parametros!$G$9-Parametros!$E$9)/3.29)</f>
        <v>1.3433793547070827</v>
      </c>
      <c r="F914" s="201">
        <f ca="1">NORMINV(RAND(),Parametros!$F$10,(Parametros!$G$10-Parametros!$E$10)/3.29)</f>
        <v>1.0927892148449934</v>
      </c>
      <c r="G914" s="201">
        <f ca="1">NORMINV(RAND(),Parametros!$F$11,(Parametros!$G$11-Parametros!$E$11)/3.29)</f>
        <v>1.0147366075536293</v>
      </c>
      <c r="H914" s="201">
        <v>1</v>
      </c>
      <c r="I914" s="201">
        <f ca="1">Resumen!$E$78*C914</f>
        <v>146.70209246433174</v>
      </c>
      <c r="J914" s="201">
        <f ca="1">Resumen!$E$79*D914</f>
        <v>0</v>
      </c>
      <c r="K914" s="201">
        <f ca="1">Resumen!$E$80*E914</f>
        <v>0</v>
      </c>
      <c r="L914" s="201">
        <f ca="1">Resumen!$E$81*F914</f>
        <v>0</v>
      </c>
      <c r="M914" s="201">
        <f ca="1">Resumen!$E$82*G914</f>
        <v>0</v>
      </c>
      <c r="N914" s="201">
        <f>Resumen!$E$83*H914</f>
        <v>1237</v>
      </c>
      <c r="O914" s="201">
        <f t="shared" ca="1" si="14"/>
        <v>1383.7020924643318</v>
      </c>
    </row>
    <row r="915" spans="1:15" s="119" customFormat="1" ht="13.8" customHeight="1">
      <c r="A915" s="162"/>
      <c r="B915" s="200">
        <v>901</v>
      </c>
      <c r="C915" s="201">
        <f ca="1">NORMINV(RAND(),Parametros!$F$7,(Parametros!$G$7-Parametros!$E$7)/3.29)</f>
        <v>2.8506918296122317</v>
      </c>
      <c r="D915" s="201">
        <f ca="1">NORMINV(RAND(),Parametros!$F$8,(Parametros!$G$8-Parametros!$E$8)/3.29)</f>
        <v>0.98132753909601034</v>
      </c>
      <c r="E915" s="201">
        <f ca="1">NORMINV(RAND(),Parametros!$F$9,(Parametros!$G$9-Parametros!$E$9)/3.29)</f>
        <v>1.0096583330654365</v>
      </c>
      <c r="F915" s="201">
        <f ca="1">NORMINV(RAND(),Parametros!$F$10,(Parametros!$G$10-Parametros!$E$10)/3.29)</f>
        <v>1.2074406073576971</v>
      </c>
      <c r="G915" s="201">
        <f ca="1">NORMINV(RAND(),Parametros!$F$11,(Parametros!$G$11-Parametros!$E$11)/3.29)</f>
        <v>0.97018249629637732</v>
      </c>
      <c r="H915" s="201">
        <v>1</v>
      </c>
      <c r="I915" s="201">
        <f ca="1">Resumen!$E$78*C915</f>
        <v>749.73195118801698</v>
      </c>
      <c r="J915" s="201">
        <f ca="1">Resumen!$E$79*D915</f>
        <v>0</v>
      </c>
      <c r="K915" s="201">
        <f ca="1">Resumen!$E$80*E915</f>
        <v>0</v>
      </c>
      <c r="L915" s="201">
        <f ca="1">Resumen!$E$81*F915</f>
        <v>0</v>
      </c>
      <c r="M915" s="201">
        <f ca="1">Resumen!$E$82*G915</f>
        <v>0</v>
      </c>
      <c r="N915" s="201">
        <f>Resumen!$E$83*H915</f>
        <v>1237</v>
      </c>
      <c r="O915" s="201">
        <f t="shared" ca="1" si="14"/>
        <v>1986.7319511880169</v>
      </c>
    </row>
    <row r="916" spans="1:15" s="119" customFormat="1" ht="13.8" customHeight="1">
      <c r="A916" s="162"/>
      <c r="B916" s="200">
        <v>902</v>
      </c>
      <c r="C916" s="201">
        <f ca="1">NORMINV(RAND(),Parametros!$F$7,(Parametros!$G$7-Parametros!$E$7)/3.29)</f>
        <v>0.85771653906321643</v>
      </c>
      <c r="D916" s="201">
        <f ca="1">NORMINV(RAND(),Parametros!$F$8,(Parametros!$G$8-Parametros!$E$8)/3.29)</f>
        <v>1.4337170418282357</v>
      </c>
      <c r="E916" s="201">
        <f ca="1">NORMINV(RAND(),Parametros!$F$9,(Parametros!$G$9-Parametros!$E$9)/3.29)</f>
        <v>1.1877856029636193</v>
      </c>
      <c r="F916" s="201">
        <f ca="1">NORMINV(RAND(),Parametros!$F$10,(Parametros!$G$10-Parametros!$E$10)/3.29)</f>
        <v>0.63091753894710045</v>
      </c>
      <c r="G916" s="201">
        <f ca="1">NORMINV(RAND(),Parametros!$F$11,(Parametros!$G$11-Parametros!$E$11)/3.29)</f>
        <v>0.97351560135180315</v>
      </c>
      <c r="H916" s="201">
        <v>1</v>
      </c>
      <c r="I916" s="201">
        <f ca="1">Resumen!$E$78*C916</f>
        <v>225.57944977362592</v>
      </c>
      <c r="J916" s="201">
        <f ca="1">Resumen!$E$79*D916</f>
        <v>0</v>
      </c>
      <c r="K916" s="201">
        <f ca="1">Resumen!$E$80*E916</f>
        <v>0</v>
      </c>
      <c r="L916" s="201">
        <f ca="1">Resumen!$E$81*F916</f>
        <v>0</v>
      </c>
      <c r="M916" s="201">
        <f ca="1">Resumen!$E$82*G916</f>
        <v>0</v>
      </c>
      <c r="N916" s="201">
        <f>Resumen!$E$83*H916</f>
        <v>1237</v>
      </c>
      <c r="O916" s="201">
        <f t="shared" ca="1" si="14"/>
        <v>1462.579449773626</v>
      </c>
    </row>
    <row r="917" spans="1:15" s="119" customFormat="1" ht="13.8" customHeight="1">
      <c r="A917" s="162"/>
      <c r="B917" s="200">
        <v>903</v>
      </c>
      <c r="C917" s="201">
        <f ca="1">NORMINV(RAND(),Parametros!$F$7,(Parametros!$G$7-Parametros!$E$7)/3.29)</f>
        <v>3.3171597562211623</v>
      </c>
      <c r="D917" s="201">
        <f ca="1">NORMINV(RAND(),Parametros!$F$8,(Parametros!$G$8-Parametros!$E$8)/3.29)</f>
        <v>1.0807564050193477</v>
      </c>
      <c r="E917" s="201">
        <f ca="1">NORMINV(RAND(),Parametros!$F$9,(Parametros!$G$9-Parametros!$E$9)/3.29)</f>
        <v>1.1485761684289106</v>
      </c>
      <c r="F917" s="201">
        <f ca="1">NORMINV(RAND(),Parametros!$F$10,(Parametros!$G$10-Parametros!$E$10)/3.29)</f>
        <v>1.1480566988992513</v>
      </c>
      <c r="G917" s="201">
        <f ca="1">NORMINV(RAND(),Parametros!$F$11,(Parametros!$G$11-Parametros!$E$11)/3.29)</f>
        <v>0.98369299425899881</v>
      </c>
      <c r="H917" s="201">
        <v>1</v>
      </c>
      <c r="I917" s="201">
        <f ca="1">Resumen!$E$78*C917</f>
        <v>872.41301588616568</v>
      </c>
      <c r="J917" s="201">
        <f ca="1">Resumen!$E$79*D917</f>
        <v>0</v>
      </c>
      <c r="K917" s="201">
        <f ca="1">Resumen!$E$80*E917</f>
        <v>0</v>
      </c>
      <c r="L917" s="201">
        <f ca="1">Resumen!$E$81*F917</f>
        <v>0</v>
      </c>
      <c r="M917" s="201">
        <f ca="1">Resumen!$E$82*G917</f>
        <v>0</v>
      </c>
      <c r="N917" s="201">
        <f>Resumen!$E$83*H917</f>
        <v>1237</v>
      </c>
      <c r="O917" s="201">
        <f t="shared" ca="1" si="14"/>
        <v>2109.4130158861658</v>
      </c>
    </row>
    <row r="918" spans="1:15" s="119" customFormat="1" ht="13.8" customHeight="1">
      <c r="A918" s="162"/>
      <c r="B918" s="200">
        <v>904</v>
      </c>
      <c r="C918" s="201">
        <f ca="1">NORMINV(RAND(),Parametros!$F$7,(Parametros!$G$7-Parametros!$E$7)/3.29)</f>
        <v>2.4394909582368158</v>
      </c>
      <c r="D918" s="201">
        <f ca="1">NORMINV(RAND(),Parametros!$F$8,(Parametros!$G$8-Parametros!$E$8)/3.29)</f>
        <v>0.72676339708292903</v>
      </c>
      <c r="E918" s="201">
        <f ca="1">NORMINV(RAND(),Parametros!$F$9,(Parametros!$G$9-Parametros!$E$9)/3.29)</f>
        <v>1.2253507579059535</v>
      </c>
      <c r="F918" s="201">
        <f ca="1">NORMINV(RAND(),Parametros!$F$10,(Parametros!$G$10-Parametros!$E$10)/3.29)</f>
        <v>1.2915765656815179</v>
      </c>
      <c r="G918" s="201">
        <f ca="1">NORMINV(RAND(),Parametros!$F$11,(Parametros!$G$11-Parametros!$E$11)/3.29)</f>
        <v>1.0454443635635131</v>
      </c>
      <c r="H918" s="201">
        <v>1</v>
      </c>
      <c r="I918" s="201">
        <f ca="1">Resumen!$E$78*C918</f>
        <v>641.58612201628262</v>
      </c>
      <c r="J918" s="201">
        <f ca="1">Resumen!$E$79*D918</f>
        <v>0</v>
      </c>
      <c r="K918" s="201">
        <f ca="1">Resumen!$E$80*E918</f>
        <v>0</v>
      </c>
      <c r="L918" s="201">
        <f ca="1">Resumen!$E$81*F918</f>
        <v>0</v>
      </c>
      <c r="M918" s="201">
        <f ca="1">Resumen!$E$82*G918</f>
        <v>0</v>
      </c>
      <c r="N918" s="201">
        <f>Resumen!$E$83*H918</f>
        <v>1237</v>
      </c>
      <c r="O918" s="201">
        <f t="shared" ca="1" si="14"/>
        <v>1878.5861220162826</v>
      </c>
    </row>
    <row r="919" spans="1:15" s="119" customFormat="1" ht="13.8" customHeight="1">
      <c r="A919" s="162"/>
      <c r="B919" s="200">
        <v>905</v>
      </c>
      <c r="C919" s="201">
        <f ca="1">NORMINV(RAND(),Parametros!$F$7,(Parametros!$G$7-Parametros!$E$7)/3.29)</f>
        <v>2.3358116715041324</v>
      </c>
      <c r="D919" s="201">
        <f ca="1">NORMINV(RAND(),Parametros!$F$8,(Parametros!$G$8-Parametros!$E$8)/3.29)</f>
        <v>0.57017808449885743</v>
      </c>
      <c r="E919" s="201">
        <f ca="1">NORMINV(RAND(),Parametros!$F$9,(Parametros!$G$9-Parametros!$E$9)/3.29)</f>
        <v>0.89942660394749774</v>
      </c>
      <c r="F919" s="201">
        <f ca="1">NORMINV(RAND(),Parametros!$F$10,(Parametros!$G$10-Parametros!$E$10)/3.29)</f>
        <v>1.0680349684298081</v>
      </c>
      <c r="G919" s="201">
        <f ca="1">NORMINV(RAND(),Parametros!$F$11,(Parametros!$G$11-Parametros!$E$11)/3.29)</f>
        <v>1.0268362148496721</v>
      </c>
      <c r="H919" s="201">
        <v>1</v>
      </c>
      <c r="I919" s="201">
        <f ca="1">Resumen!$E$78*C919</f>
        <v>614.31846960558687</v>
      </c>
      <c r="J919" s="201">
        <f ca="1">Resumen!$E$79*D919</f>
        <v>0</v>
      </c>
      <c r="K919" s="201">
        <f ca="1">Resumen!$E$80*E919</f>
        <v>0</v>
      </c>
      <c r="L919" s="201">
        <f ca="1">Resumen!$E$81*F919</f>
        <v>0</v>
      </c>
      <c r="M919" s="201">
        <f ca="1">Resumen!$E$82*G919</f>
        <v>0</v>
      </c>
      <c r="N919" s="201">
        <f>Resumen!$E$83*H919</f>
        <v>1237</v>
      </c>
      <c r="O919" s="201">
        <f t="shared" ca="1" si="14"/>
        <v>1851.3184696055869</v>
      </c>
    </row>
    <row r="920" spans="1:15" s="119" customFormat="1" ht="13.8" customHeight="1">
      <c r="A920" s="162"/>
      <c r="B920" s="200">
        <v>906</v>
      </c>
      <c r="C920" s="201">
        <f ca="1">NORMINV(RAND(),Parametros!$F$7,(Parametros!$G$7-Parametros!$E$7)/3.29)</f>
        <v>2.6003716716110401</v>
      </c>
      <c r="D920" s="201">
        <f ca="1">NORMINV(RAND(),Parametros!$F$8,(Parametros!$G$8-Parametros!$E$8)/3.29)</f>
        <v>0.78562938656054615</v>
      </c>
      <c r="E920" s="201">
        <f ca="1">NORMINV(RAND(),Parametros!$F$9,(Parametros!$G$9-Parametros!$E$9)/3.29)</f>
        <v>0.96857783722522917</v>
      </c>
      <c r="F920" s="201">
        <f ca="1">NORMINV(RAND(),Parametros!$F$10,(Parametros!$G$10-Parametros!$E$10)/3.29)</f>
        <v>0.88226890562371851</v>
      </c>
      <c r="G920" s="201">
        <f ca="1">NORMINV(RAND(),Parametros!$F$11,(Parametros!$G$11-Parametros!$E$11)/3.29)</f>
        <v>1.0220763727424911</v>
      </c>
      <c r="H920" s="201">
        <v>1</v>
      </c>
      <c r="I920" s="201">
        <f ca="1">Resumen!$E$78*C920</f>
        <v>683.8977496337036</v>
      </c>
      <c r="J920" s="201">
        <f ca="1">Resumen!$E$79*D920</f>
        <v>0</v>
      </c>
      <c r="K920" s="201">
        <f ca="1">Resumen!$E$80*E920</f>
        <v>0</v>
      </c>
      <c r="L920" s="201">
        <f ca="1">Resumen!$E$81*F920</f>
        <v>0</v>
      </c>
      <c r="M920" s="201">
        <f ca="1">Resumen!$E$82*G920</f>
        <v>0</v>
      </c>
      <c r="N920" s="201">
        <f>Resumen!$E$83*H920</f>
        <v>1237</v>
      </c>
      <c r="O920" s="201">
        <f t="shared" ca="1" si="14"/>
        <v>1920.8977496337036</v>
      </c>
    </row>
    <row r="921" spans="1:15" s="119" customFormat="1" ht="13.8" customHeight="1">
      <c r="A921" s="162"/>
      <c r="B921" s="200">
        <v>907</v>
      </c>
      <c r="C921" s="201">
        <f ca="1">NORMINV(RAND(),Parametros!$F$7,(Parametros!$G$7-Parametros!$E$7)/3.29)</f>
        <v>2.1503833069646414</v>
      </c>
      <c r="D921" s="201">
        <f ca="1">NORMINV(RAND(),Parametros!$F$8,(Parametros!$G$8-Parametros!$E$8)/3.29)</f>
        <v>1.2085739815268712</v>
      </c>
      <c r="E921" s="201">
        <f ca="1">NORMINV(RAND(),Parametros!$F$9,(Parametros!$G$9-Parametros!$E$9)/3.29)</f>
        <v>0.6241133380538374</v>
      </c>
      <c r="F921" s="201">
        <f ca="1">NORMINV(RAND(),Parametros!$F$10,(Parametros!$G$10-Parametros!$E$10)/3.29)</f>
        <v>0.94234536665141944</v>
      </c>
      <c r="G921" s="201">
        <f ca="1">NORMINV(RAND(),Parametros!$F$11,(Parametros!$G$11-Parametros!$E$11)/3.29)</f>
        <v>0.98604377104590768</v>
      </c>
      <c r="H921" s="201">
        <v>1</v>
      </c>
      <c r="I921" s="201">
        <f ca="1">Resumen!$E$78*C921</f>
        <v>565.55080973170072</v>
      </c>
      <c r="J921" s="201">
        <f ca="1">Resumen!$E$79*D921</f>
        <v>0</v>
      </c>
      <c r="K921" s="201">
        <f ca="1">Resumen!$E$80*E921</f>
        <v>0</v>
      </c>
      <c r="L921" s="201">
        <f ca="1">Resumen!$E$81*F921</f>
        <v>0</v>
      </c>
      <c r="M921" s="201">
        <f ca="1">Resumen!$E$82*G921</f>
        <v>0</v>
      </c>
      <c r="N921" s="201">
        <f>Resumen!$E$83*H921</f>
        <v>1237</v>
      </c>
      <c r="O921" s="201">
        <f t="shared" ca="1" si="14"/>
        <v>1802.5508097317006</v>
      </c>
    </row>
    <row r="922" spans="1:15" s="119" customFormat="1" ht="13.8" customHeight="1">
      <c r="A922" s="162"/>
      <c r="B922" s="200">
        <v>908</v>
      </c>
      <c r="C922" s="201">
        <f ca="1">NORMINV(RAND(),Parametros!$F$7,(Parametros!$G$7-Parametros!$E$7)/3.29)</f>
        <v>-0.37819610732267517</v>
      </c>
      <c r="D922" s="201">
        <f ca="1">NORMINV(RAND(),Parametros!$F$8,(Parametros!$G$8-Parametros!$E$8)/3.29)</f>
        <v>2.1011755061780346</v>
      </c>
      <c r="E922" s="201">
        <f ca="1">NORMINV(RAND(),Parametros!$F$9,(Parametros!$G$9-Parametros!$E$9)/3.29)</f>
        <v>0.91289272434457958</v>
      </c>
      <c r="F922" s="201">
        <f ca="1">NORMINV(RAND(),Parametros!$F$10,(Parametros!$G$10-Parametros!$E$10)/3.29)</f>
        <v>0.87510275233424528</v>
      </c>
      <c r="G922" s="201">
        <f ca="1">NORMINV(RAND(),Parametros!$F$11,(Parametros!$G$11-Parametros!$E$11)/3.29)</f>
        <v>1.0163766141394406</v>
      </c>
      <c r="H922" s="201">
        <v>1</v>
      </c>
      <c r="I922" s="201">
        <f ca="1">Resumen!$E$78*C922</f>
        <v>-99.465576225863572</v>
      </c>
      <c r="J922" s="201">
        <f ca="1">Resumen!$E$79*D922</f>
        <v>0</v>
      </c>
      <c r="K922" s="201">
        <f ca="1">Resumen!$E$80*E922</f>
        <v>0</v>
      </c>
      <c r="L922" s="201">
        <f ca="1">Resumen!$E$81*F922</f>
        <v>0</v>
      </c>
      <c r="M922" s="201">
        <f ca="1">Resumen!$E$82*G922</f>
        <v>0</v>
      </c>
      <c r="N922" s="201">
        <f>Resumen!$E$83*H922</f>
        <v>1237</v>
      </c>
      <c r="O922" s="201">
        <f t="shared" ca="1" si="14"/>
        <v>1137.5344237741365</v>
      </c>
    </row>
    <row r="923" spans="1:15" s="119" customFormat="1" ht="13.8" customHeight="1">
      <c r="A923" s="162"/>
      <c r="B923" s="200">
        <v>909</v>
      </c>
      <c r="C923" s="201">
        <f ca="1">NORMINV(RAND(),Parametros!$F$7,(Parametros!$G$7-Parametros!$E$7)/3.29)</f>
        <v>-0.12184389825039599</v>
      </c>
      <c r="D923" s="201">
        <f ca="1">NORMINV(RAND(),Parametros!$F$8,(Parametros!$G$8-Parametros!$E$8)/3.29)</f>
        <v>0.88964672650768439</v>
      </c>
      <c r="E923" s="201">
        <f ca="1">NORMINV(RAND(),Parametros!$F$9,(Parametros!$G$9-Parametros!$E$9)/3.29)</f>
        <v>1.0423992137475167</v>
      </c>
      <c r="F923" s="201">
        <f ca="1">NORMINV(RAND(),Parametros!$F$10,(Parametros!$G$10-Parametros!$E$10)/3.29)</f>
        <v>0.99959835625738147</v>
      </c>
      <c r="G923" s="201">
        <f ca="1">NORMINV(RAND(),Parametros!$F$11,(Parametros!$G$11-Parametros!$E$11)/3.29)</f>
        <v>1.0450311118940898</v>
      </c>
      <c r="H923" s="201">
        <v>1</v>
      </c>
      <c r="I923" s="201">
        <f ca="1">Resumen!$E$78*C923</f>
        <v>-32.044945239854144</v>
      </c>
      <c r="J923" s="201">
        <f ca="1">Resumen!$E$79*D923</f>
        <v>0</v>
      </c>
      <c r="K923" s="201">
        <f ca="1">Resumen!$E$80*E923</f>
        <v>0</v>
      </c>
      <c r="L923" s="201">
        <f ca="1">Resumen!$E$81*F923</f>
        <v>0</v>
      </c>
      <c r="M923" s="201">
        <f ca="1">Resumen!$E$82*G923</f>
        <v>0</v>
      </c>
      <c r="N923" s="201">
        <f>Resumen!$E$83*H923</f>
        <v>1237</v>
      </c>
      <c r="O923" s="201">
        <f t="shared" ca="1" si="14"/>
        <v>1204.9550547601459</v>
      </c>
    </row>
    <row r="924" spans="1:15" s="119" customFormat="1" ht="13.8" customHeight="1">
      <c r="A924" s="162"/>
      <c r="B924" s="200">
        <v>910</v>
      </c>
      <c r="C924" s="201">
        <f ca="1">NORMINV(RAND(),Parametros!$F$7,(Parametros!$G$7-Parametros!$E$7)/3.29)</f>
        <v>1.6509441662634434</v>
      </c>
      <c r="D924" s="201">
        <f ca="1">NORMINV(RAND(),Parametros!$F$8,(Parametros!$G$8-Parametros!$E$8)/3.29)</f>
        <v>1.0720834088275122</v>
      </c>
      <c r="E924" s="201">
        <f ca="1">NORMINV(RAND(),Parametros!$F$9,(Parametros!$G$9-Parametros!$E$9)/3.29)</f>
        <v>1.2777249795834349</v>
      </c>
      <c r="F924" s="201">
        <f ca="1">NORMINV(RAND(),Parametros!$F$10,(Parametros!$G$10-Parametros!$E$10)/3.29)</f>
        <v>1.1386697539577124</v>
      </c>
      <c r="G924" s="201">
        <f ca="1">NORMINV(RAND(),Parametros!$F$11,(Parametros!$G$11-Parametros!$E$11)/3.29)</f>
        <v>0.98678781455718323</v>
      </c>
      <c r="H924" s="201">
        <v>1</v>
      </c>
      <c r="I924" s="201">
        <f ca="1">Resumen!$E$78*C924</f>
        <v>434.1983157272856</v>
      </c>
      <c r="J924" s="201">
        <f ca="1">Resumen!$E$79*D924</f>
        <v>0</v>
      </c>
      <c r="K924" s="201">
        <f ca="1">Resumen!$E$80*E924</f>
        <v>0</v>
      </c>
      <c r="L924" s="201">
        <f ca="1">Resumen!$E$81*F924</f>
        <v>0</v>
      </c>
      <c r="M924" s="201">
        <f ca="1">Resumen!$E$82*G924</f>
        <v>0</v>
      </c>
      <c r="N924" s="201">
        <f>Resumen!$E$83*H924</f>
        <v>1237</v>
      </c>
      <c r="O924" s="201">
        <f t="shared" ca="1" si="14"/>
        <v>1671.1983157272857</v>
      </c>
    </row>
    <row r="925" spans="1:15" s="119" customFormat="1" ht="13.8" customHeight="1">
      <c r="A925" s="162"/>
      <c r="B925" s="200">
        <v>911</v>
      </c>
      <c r="C925" s="201">
        <f ca="1">NORMINV(RAND(),Parametros!$F$7,(Parametros!$G$7-Parametros!$E$7)/3.29)</f>
        <v>1.5887341791894523</v>
      </c>
      <c r="D925" s="201">
        <f ca="1">NORMINV(RAND(),Parametros!$F$8,(Parametros!$G$8-Parametros!$E$8)/3.29)</f>
        <v>2.2361476901448714</v>
      </c>
      <c r="E925" s="201">
        <f ca="1">NORMINV(RAND(),Parametros!$F$9,(Parametros!$G$9-Parametros!$E$9)/3.29)</f>
        <v>1.1473201984659398</v>
      </c>
      <c r="F925" s="201">
        <f ca="1">NORMINV(RAND(),Parametros!$F$10,(Parametros!$G$10-Parametros!$E$10)/3.29)</f>
        <v>0.87639042559141578</v>
      </c>
      <c r="G925" s="201">
        <f ca="1">NORMINV(RAND(),Parametros!$F$11,(Parametros!$G$11-Parametros!$E$11)/3.29)</f>
        <v>0.98102705660476253</v>
      </c>
      <c r="H925" s="201">
        <v>1</v>
      </c>
      <c r="I925" s="201">
        <f ca="1">Resumen!$E$78*C925</f>
        <v>417.83708912682596</v>
      </c>
      <c r="J925" s="201">
        <f ca="1">Resumen!$E$79*D925</f>
        <v>0</v>
      </c>
      <c r="K925" s="201">
        <f ca="1">Resumen!$E$80*E925</f>
        <v>0</v>
      </c>
      <c r="L925" s="201">
        <f ca="1">Resumen!$E$81*F925</f>
        <v>0</v>
      </c>
      <c r="M925" s="201">
        <f ca="1">Resumen!$E$82*G925</f>
        <v>0</v>
      </c>
      <c r="N925" s="201">
        <f>Resumen!$E$83*H925</f>
        <v>1237</v>
      </c>
      <c r="O925" s="201">
        <f t="shared" ca="1" si="14"/>
        <v>1654.837089126826</v>
      </c>
    </row>
    <row r="926" spans="1:15" s="119" customFormat="1" ht="13.8" customHeight="1">
      <c r="A926" s="162"/>
      <c r="B926" s="200">
        <v>912</v>
      </c>
      <c r="C926" s="201">
        <f ca="1">NORMINV(RAND(),Parametros!$F$7,(Parametros!$G$7-Parametros!$E$7)/3.29)</f>
        <v>2.4475691913577489</v>
      </c>
      <c r="D926" s="201">
        <f ca="1">NORMINV(RAND(),Parametros!$F$8,(Parametros!$G$8-Parametros!$E$8)/3.29)</f>
        <v>2.6881927290006913</v>
      </c>
      <c r="E926" s="201">
        <f ca="1">NORMINV(RAND(),Parametros!$F$9,(Parametros!$G$9-Parametros!$E$9)/3.29)</f>
        <v>0.98356532935214314</v>
      </c>
      <c r="F926" s="201">
        <f ca="1">NORMINV(RAND(),Parametros!$F$10,(Parametros!$G$10-Parametros!$E$10)/3.29)</f>
        <v>1.1038088503369494</v>
      </c>
      <c r="G926" s="201">
        <f ca="1">NORMINV(RAND(),Parametros!$F$11,(Parametros!$G$11-Parametros!$E$11)/3.29)</f>
        <v>0.96696584967091226</v>
      </c>
      <c r="H926" s="201">
        <v>1</v>
      </c>
      <c r="I926" s="201">
        <f ca="1">Resumen!$E$78*C926</f>
        <v>643.71069732708793</v>
      </c>
      <c r="J926" s="201">
        <f ca="1">Resumen!$E$79*D926</f>
        <v>0</v>
      </c>
      <c r="K926" s="201">
        <f ca="1">Resumen!$E$80*E926</f>
        <v>0</v>
      </c>
      <c r="L926" s="201">
        <f ca="1">Resumen!$E$81*F926</f>
        <v>0</v>
      </c>
      <c r="M926" s="201">
        <f ca="1">Resumen!$E$82*G926</f>
        <v>0</v>
      </c>
      <c r="N926" s="201">
        <f>Resumen!$E$83*H926</f>
        <v>1237</v>
      </c>
      <c r="O926" s="201">
        <f t="shared" ca="1" si="14"/>
        <v>1880.7106973270879</v>
      </c>
    </row>
    <row r="927" spans="1:15" s="119" customFormat="1" ht="13.8" customHeight="1">
      <c r="A927" s="162"/>
      <c r="B927" s="200">
        <v>913</v>
      </c>
      <c r="C927" s="201">
        <f ca="1">NORMINV(RAND(),Parametros!$F$7,(Parametros!$G$7-Parametros!$E$7)/3.29)</f>
        <v>1.7756762352406006</v>
      </c>
      <c r="D927" s="201">
        <f ca="1">NORMINV(RAND(),Parametros!$F$8,(Parametros!$G$8-Parametros!$E$8)/3.29)</f>
        <v>0.94805840660325735</v>
      </c>
      <c r="E927" s="201">
        <f ca="1">NORMINV(RAND(),Parametros!$F$9,(Parametros!$G$9-Parametros!$E$9)/3.29)</f>
        <v>1.6020980254756951</v>
      </c>
      <c r="F927" s="201">
        <f ca="1">NORMINV(RAND(),Parametros!$F$10,(Parametros!$G$10-Parametros!$E$10)/3.29)</f>
        <v>0.76944926223811128</v>
      </c>
      <c r="G927" s="201">
        <f ca="1">NORMINV(RAND(),Parametros!$F$11,(Parametros!$G$11-Parametros!$E$11)/3.29)</f>
        <v>1.004078465181607</v>
      </c>
      <c r="H927" s="201">
        <v>1</v>
      </c>
      <c r="I927" s="201">
        <f ca="1">Resumen!$E$78*C927</f>
        <v>467.00284986827796</v>
      </c>
      <c r="J927" s="201">
        <f ca="1">Resumen!$E$79*D927</f>
        <v>0</v>
      </c>
      <c r="K927" s="201">
        <f ca="1">Resumen!$E$80*E927</f>
        <v>0</v>
      </c>
      <c r="L927" s="201">
        <f ca="1">Resumen!$E$81*F927</f>
        <v>0</v>
      </c>
      <c r="M927" s="201">
        <f ca="1">Resumen!$E$82*G927</f>
        <v>0</v>
      </c>
      <c r="N927" s="201">
        <f>Resumen!$E$83*H927</f>
        <v>1237</v>
      </c>
      <c r="O927" s="201">
        <f t="shared" ca="1" si="14"/>
        <v>1704.002849868278</v>
      </c>
    </row>
    <row r="928" spans="1:15" s="119" customFormat="1" ht="13.8" customHeight="1">
      <c r="A928" s="162"/>
      <c r="B928" s="200">
        <v>914</v>
      </c>
      <c r="C928" s="201">
        <f ca="1">NORMINV(RAND(),Parametros!$F$7,(Parametros!$G$7-Parametros!$E$7)/3.29)</f>
        <v>3.4555438855744458</v>
      </c>
      <c r="D928" s="201">
        <f ca="1">NORMINV(RAND(),Parametros!$F$8,(Parametros!$G$8-Parametros!$E$8)/3.29)</f>
        <v>1.2570275695640261</v>
      </c>
      <c r="E928" s="201">
        <f ca="1">NORMINV(RAND(),Parametros!$F$9,(Parametros!$G$9-Parametros!$E$9)/3.29)</f>
        <v>1.2133186943776437</v>
      </c>
      <c r="F928" s="201">
        <f ca="1">NORMINV(RAND(),Parametros!$F$10,(Parametros!$G$10-Parametros!$E$10)/3.29)</f>
        <v>0.84624948208822492</v>
      </c>
      <c r="G928" s="201">
        <f ca="1">NORMINV(RAND(),Parametros!$F$11,(Parametros!$G$11-Parametros!$E$11)/3.29)</f>
        <v>0.94268010436208949</v>
      </c>
      <c r="H928" s="201">
        <v>1</v>
      </c>
      <c r="I928" s="201">
        <f ca="1">Resumen!$E$78*C928</f>
        <v>908.80804190607921</v>
      </c>
      <c r="J928" s="201">
        <f ca="1">Resumen!$E$79*D928</f>
        <v>0</v>
      </c>
      <c r="K928" s="201">
        <f ca="1">Resumen!$E$80*E928</f>
        <v>0</v>
      </c>
      <c r="L928" s="201">
        <f ca="1">Resumen!$E$81*F928</f>
        <v>0</v>
      </c>
      <c r="M928" s="201">
        <f ca="1">Resumen!$E$82*G928</f>
        <v>0</v>
      </c>
      <c r="N928" s="201">
        <f>Resumen!$E$83*H928</f>
        <v>1237</v>
      </c>
      <c r="O928" s="201">
        <f t="shared" ca="1" si="14"/>
        <v>2145.8080419060793</v>
      </c>
    </row>
    <row r="929" spans="1:15" s="119" customFormat="1" ht="13.8" customHeight="1">
      <c r="A929" s="162"/>
      <c r="B929" s="200">
        <v>915</v>
      </c>
      <c r="C929" s="201">
        <f ca="1">NORMINV(RAND(),Parametros!$F$7,(Parametros!$G$7-Parametros!$E$7)/3.29)</f>
        <v>3.3988963286445135</v>
      </c>
      <c r="D929" s="201">
        <f ca="1">NORMINV(RAND(),Parametros!$F$8,(Parametros!$G$8-Parametros!$E$8)/3.29)</f>
        <v>0.64657503497729663</v>
      </c>
      <c r="E929" s="201">
        <f ca="1">NORMINV(RAND(),Parametros!$F$9,(Parametros!$G$9-Parametros!$E$9)/3.29)</f>
        <v>0.87125892094088608</v>
      </c>
      <c r="F929" s="201">
        <f ca="1">NORMINV(RAND(),Parametros!$F$10,(Parametros!$G$10-Parametros!$E$10)/3.29)</f>
        <v>1.0784734634943236</v>
      </c>
      <c r="G929" s="201">
        <f ca="1">NORMINV(RAND(),Parametros!$F$11,(Parametros!$G$11-Parametros!$E$11)/3.29)</f>
        <v>1.00967293346618</v>
      </c>
      <c r="H929" s="201">
        <v>1</v>
      </c>
      <c r="I929" s="201">
        <f ca="1">Resumen!$E$78*C929</f>
        <v>893.90973443350708</v>
      </c>
      <c r="J929" s="201">
        <f ca="1">Resumen!$E$79*D929</f>
        <v>0</v>
      </c>
      <c r="K929" s="201">
        <f ca="1">Resumen!$E$80*E929</f>
        <v>0</v>
      </c>
      <c r="L929" s="201">
        <f ca="1">Resumen!$E$81*F929</f>
        <v>0</v>
      </c>
      <c r="M929" s="201">
        <f ca="1">Resumen!$E$82*G929</f>
        <v>0</v>
      </c>
      <c r="N929" s="201">
        <f>Resumen!$E$83*H929</f>
        <v>1237</v>
      </c>
      <c r="O929" s="201">
        <f t="shared" ca="1" si="14"/>
        <v>2130.9097344335069</v>
      </c>
    </row>
    <row r="930" spans="1:15" s="119" customFormat="1" ht="13.8" customHeight="1">
      <c r="A930" s="162"/>
      <c r="B930" s="200">
        <v>916</v>
      </c>
      <c r="C930" s="201">
        <f ca="1">NORMINV(RAND(),Parametros!$F$7,(Parametros!$G$7-Parametros!$E$7)/3.29)</f>
        <v>1.7114817947402159</v>
      </c>
      <c r="D930" s="201">
        <f ca="1">NORMINV(RAND(),Parametros!$F$8,(Parametros!$G$8-Parametros!$E$8)/3.29)</f>
        <v>1.0076216045067952</v>
      </c>
      <c r="E930" s="201">
        <f ca="1">NORMINV(RAND(),Parametros!$F$9,(Parametros!$G$9-Parametros!$E$9)/3.29)</f>
        <v>1.4117116022856961</v>
      </c>
      <c r="F930" s="201">
        <f ca="1">NORMINV(RAND(),Parametros!$F$10,(Parametros!$G$10-Parametros!$E$10)/3.29)</f>
        <v>1.1340242289653144</v>
      </c>
      <c r="G930" s="201">
        <f ca="1">NORMINV(RAND(),Parametros!$F$11,(Parametros!$G$11-Parametros!$E$11)/3.29)</f>
        <v>0.97063607280981479</v>
      </c>
      <c r="H930" s="201">
        <v>1</v>
      </c>
      <c r="I930" s="201">
        <f ca="1">Resumen!$E$78*C930</f>
        <v>450.11971201667677</v>
      </c>
      <c r="J930" s="201">
        <f ca="1">Resumen!$E$79*D930</f>
        <v>0</v>
      </c>
      <c r="K930" s="201">
        <f ca="1">Resumen!$E$80*E930</f>
        <v>0</v>
      </c>
      <c r="L930" s="201">
        <f ca="1">Resumen!$E$81*F930</f>
        <v>0</v>
      </c>
      <c r="M930" s="201">
        <f ca="1">Resumen!$E$82*G930</f>
        <v>0</v>
      </c>
      <c r="N930" s="201">
        <f>Resumen!$E$83*H930</f>
        <v>1237</v>
      </c>
      <c r="O930" s="201">
        <f t="shared" ca="1" si="14"/>
        <v>1687.1197120166767</v>
      </c>
    </row>
    <row r="931" spans="1:15" s="119" customFormat="1" ht="13.8" customHeight="1">
      <c r="A931" s="162"/>
      <c r="B931" s="200">
        <v>917</v>
      </c>
      <c r="C931" s="201">
        <f ca="1">NORMINV(RAND(),Parametros!$F$7,(Parametros!$G$7-Parametros!$E$7)/3.29)</f>
        <v>1.487260323124981</v>
      </c>
      <c r="D931" s="201">
        <f ca="1">NORMINV(RAND(),Parametros!$F$8,(Parametros!$G$8-Parametros!$E$8)/3.29)</f>
        <v>1.0369702852159863</v>
      </c>
      <c r="E931" s="201">
        <f ca="1">NORMINV(RAND(),Parametros!$F$9,(Parametros!$G$9-Parametros!$E$9)/3.29)</f>
        <v>1.1517435352358398</v>
      </c>
      <c r="F931" s="201">
        <f ca="1">NORMINV(RAND(),Parametros!$F$10,(Parametros!$G$10-Parametros!$E$10)/3.29)</f>
        <v>0.81923361876007528</v>
      </c>
      <c r="G931" s="201">
        <f ca="1">NORMINV(RAND(),Parametros!$F$11,(Parametros!$G$11-Parametros!$E$11)/3.29)</f>
        <v>1.0387187247113643</v>
      </c>
      <c r="H931" s="201">
        <v>1</v>
      </c>
      <c r="I931" s="201">
        <f ca="1">Resumen!$E$78*C931</f>
        <v>391.14946498186998</v>
      </c>
      <c r="J931" s="201">
        <f ca="1">Resumen!$E$79*D931</f>
        <v>0</v>
      </c>
      <c r="K931" s="201">
        <f ca="1">Resumen!$E$80*E931</f>
        <v>0</v>
      </c>
      <c r="L931" s="201">
        <f ca="1">Resumen!$E$81*F931</f>
        <v>0</v>
      </c>
      <c r="M931" s="201">
        <f ca="1">Resumen!$E$82*G931</f>
        <v>0</v>
      </c>
      <c r="N931" s="201">
        <f>Resumen!$E$83*H931</f>
        <v>1237</v>
      </c>
      <c r="O931" s="201">
        <f t="shared" ca="1" si="14"/>
        <v>1628.1494649818701</v>
      </c>
    </row>
    <row r="932" spans="1:15" s="119" customFormat="1" ht="13.8" customHeight="1">
      <c r="A932" s="162"/>
      <c r="B932" s="200">
        <v>918</v>
      </c>
      <c r="C932" s="201">
        <f ca="1">NORMINV(RAND(),Parametros!$F$7,(Parametros!$G$7-Parametros!$E$7)/3.29)</f>
        <v>1.9357505776603339</v>
      </c>
      <c r="D932" s="201">
        <f ca="1">NORMINV(RAND(),Parametros!$F$8,(Parametros!$G$8-Parametros!$E$8)/3.29)</f>
        <v>1.4556612936731907</v>
      </c>
      <c r="E932" s="201">
        <f ca="1">NORMINV(RAND(),Parametros!$F$9,(Parametros!$G$9-Parametros!$E$9)/3.29)</f>
        <v>1.08111965227137</v>
      </c>
      <c r="F932" s="201">
        <f ca="1">NORMINV(RAND(),Parametros!$F$10,(Parametros!$G$10-Parametros!$E$10)/3.29)</f>
        <v>1.1553418720165283</v>
      </c>
      <c r="G932" s="201">
        <f ca="1">NORMINV(RAND(),Parametros!$F$11,(Parametros!$G$11-Parametros!$E$11)/3.29)</f>
        <v>1.0035435582002157</v>
      </c>
      <c r="H932" s="201">
        <v>1</v>
      </c>
      <c r="I932" s="201">
        <f ca="1">Resumen!$E$78*C932</f>
        <v>509.10240192466779</v>
      </c>
      <c r="J932" s="201">
        <f ca="1">Resumen!$E$79*D932</f>
        <v>0</v>
      </c>
      <c r="K932" s="201">
        <f ca="1">Resumen!$E$80*E932</f>
        <v>0</v>
      </c>
      <c r="L932" s="201">
        <f ca="1">Resumen!$E$81*F932</f>
        <v>0</v>
      </c>
      <c r="M932" s="201">
        <f ca="1">Resumen!$E$82*G932</f>
        <v>0</v>
      </c>
      <c r="N932" s="201">
        <f>Resumen!$E$83*H932</f>
        <v>1237</v>
      </c>
      <c r="O932" s="201">
        <f t="shared" ca="1" si="14"/>
        <v>1746.1024019246679</v>
      </c>
    </row>
    <row r="933" spans="1:15" s="119" customFormat="1" ht="13.8" customHeight="1">
      <c r="A933" s="162"/>
      <c r="B933" s="200">
        <v>919</v>
      </c>
      <c r="C933" s="201">
        <f ca="1">NORMINV(RAND(),Parametros!$F$7,(Parametros!$G$7-Parametros!$E$7)/3.29)</f>
        <v>1.6474686664902345</v>
      </c>
      <c r="D933" s="201">
        <f ca="1">NORMINV(RAND(),Parametros!$F$8,(Parametros!$G$8-Parametros!$E$8)/3.29)</f>
        <v>0.3120304095422104</v>
      </c>
      <c r="E933" s="201">
        <f ca="1">NORMINV(RAND(),Parametros!$F$9,(Parametros!$G$9-Parametros!$E$9)/3.29)</f>
        <v>1.4534033382894951</v>
      </c>
      <c r="F933" s="201">
        <f ca="1">NORMINV(RAND(),Parametros!$F$10,(Parametros!$G$10-Parametros!$E$10)/3.29)</f>
        <v>1.00048964282507</v>
      </c>
      <c r="G933" s="201">
        <f ca="1">NORMINV(RAND(),Parametros!$F$11,(Parametros!$G$11-Parametros!$E$11)/3.29)</f>
        <v>1.0272190456550172</v>
      </c>
      <c r="H933" s="201">
        <v>1</v>
      </c>
      <c r="I933" s="201">
        <f ca="1">Resumen!$E$78*C933</f>
        <v>433.28425928693167</v>
      </c>
      <c r="J933" s="201">
        <f ca="1">Resumen!$E$79*D933</f>
        <v>0</v>
      </c>
      <c r="K933" s="201">
        <f ca="1">Resumen!$E$80*E933</f>
        <v>0</v>
      </c>
      <c r="L933" s="201">
        <f ca="1">Resumen!$E$81*F933</f>
        <v>0</v>
      </c>
      <c r="M933" s="201">
        <f ca="1">Resumen!$E$82*G933</f>
        <v>0</v>
      </c>
      <c r="N933" s="201">
        <f>Resumen!$E$83*H933</f>
        <v>1237</v>
      </c>
      <c r="O933" s="201">
        <f t="shared" ca="1" si="14"/>
        <v>1670.2842592869317</v>
      </c>
    </row>
    <row r="934" spans="1:15" s="119" customFormat="1" ht="13.8" customHeight="1">
      <c r="A934" s="162"/>
      <c r="B934" s="200">
        <v>920</v>
      </c>
      <c r="C934" s="201">
        <f ca="1">NORMINV(RAND(),Parametros!$F$7,(Parametros!$G$7-Parametros!$E$7)/3.29)</f>
        <v>3.422907534692162</v>
      </c>
      <c r="D934" s="201">
        <f ca="1">NORMINV(RAND(),Parametros!$F$8,(Parametros!$G$8-Parametros!$E$8)/3.29)</f>
        <v>0.61390457531516129</v>
      </c>
      <c r="E934" s="201">
        <f ca="1">NORMINV(RAND(),Parametros!$F$9,(Parametros!$G$9-Parametros!$E$9)/3.29)</f>
        <v>1.0898819439280352</v>
      </c>
      <c r="F934" s="201">
        <f ca="1">NORMINV(RAND(),Parametros!$F$10,(Parametros!$G$10-Parametros!$E$10)/3.29)</f>
        <v>1.2807877322860686</v>
      </c>
      <c r="G934" s="201">
        <f ca="1">NORMINV(RAND(),Parametros!$F$11,(Parametros!$G$11-Parametros!$E$11)/3.29)</f>
        <v>1.0120614111793196</v>
      </c>
      <c r="H934" s="201">
        <v>1</v>
      </c>
      <c r="I934" s="201">
        <f ca="1">Resumen!$E$78*C934</f>
        <v>900.22468162403857</v>
      </c>
      <c r="J934" s="201">
        <f ca="1">Resumen!$E$79*D934</f>
        <v>0</v>
      </c>
      <c r="K934" s="201">
        <f ca="1">Resumen!$E$80*E934</f>
        <v>0</v>
      </c>
      <c r="L934" s="201">
        <f ca="1">Resumen!$E$81*F934</f>
        <v>0</v>
      </c>
      <c r="M934" s="201">
        <f ca="1">Resumen!$E$82*G934</f>
        <v>0</v>
      </c>
      <c r="N934" s="201">
        <f>Resumen!$E$83*H934</f>
        <v>1237</v>
      </c>
      <c r="O934" s="201">
        <f t="shared" ca="1" si="14"/>
        <v>2137.2246816240386</v>
      </c>
    </row>
    <row r="935" spans="1:15" s="119" customFormat="1" ht="13.8" customHeight="1">
      <c r="A935" s="162"/>
      <c r="B935" s="200">
        <v>921</v>
      </c>
      <c r="C935" s="201">
        <f ca="1">NORMINV(RAND(),Parametros!$F$7,(Parametros!$G$7-Parametros!$E$7)/3.29)</f>
        <v>2.9476605220065006</v>
      </c>
      <c r="D935" s="201">
        <f ca="1">NORMINV(RAND(),Parametros!$F$8,(Parametros!$G$8-Parametros!$E$8)/3.29)</f>
        <v>0.90809162885135852</v>
      </c>
      <c r="E935" s="201">
        <f ca="1">NORMINV(RAND(),Parametros!$F$9,(Parametros!$G$9-Parametros!$E$9)/3.29)</f>
        <v>1.3002600735340291</v>
      </c>
      <c r="F935" s="201">
        <f ca="1">NORMINV(RAND(),Parametros!$F$10,(Parametros!$G$10-Parametros!$E$10)/3.29)</f>
        <v>0.88001360918997218</v>
      </c>
      <c r="G935" s="201">
        <f ca="1">NORMINV(RAND(),Parametros!$F$11,(Parametros!$G$11-Parametros!$E$11)/3.29)</f>
        <v>0.9784486965853374</v>
      </c>
      <c r="H935" s="201">
        <v>1</v>
      </c>
      <c r="I935" s="201">
        <f ca="1">Resumen!$E$78*C935</f>
        <v>775.23471728770971</v>
      </c>
      <c r="J935" s="201">
        <f ca="1">Resumen!$E$79*D935</f>
        <v>0</v>
      </c>
      <c r="K935" s="201">
        <f ca="1">Resumen!$E$80*E935</f>
        <v>0</v>
      </c>
      <c r="L935" s="201">
        <f ca="1">Resumen!$E$81*F935</f>
        <v>0</v>
      </c>
      <c r="M935" s="201">
        <f ca="1">Resumen!$E$82*G935</f>
        <v>0</v>
      </c>
      <c r="N935" s="201">
        <f>Resumen!$E$83*H935</f>
        <v>1237</v>
      </c>
      <c r="O935" s="201">
        <f t="shared" ca="1" si="14"/>
        <v>2012.2347172877098</v>
      </c>
    </row>
    <row r="936" spans="1:15" s="119" customFormat="1" ht="13.8" customHeight="1">
      <c r="A936" s="162"/>
      <c r="B936" s="200">
        <v>922</v>
      </c>
      <c r="C936" s="201">
        <f ca="1">NORMINV(RAND(),Parametros!$F$7,(Parametros!$G$7-Parametros!$E$7)/3.29)</f>
        <v>2.2894850059685412</v>
      </c>
      <c r="D936" s="201">
        <f ca="1">NORMINV(RAND(),Parametros!$F$8,(Parametros!$G$8-Parametros!$E$8)/3.29)</f>
        <v>1.1008683248344326</v>
      </c>
      <c r="E936" s="201">
        <f ca="1">NORMINV(RAND(),Parametros!$F$9,(Parametros!$G$9-Parametros!$E$9)/3.29)</f>
        <v>1.5119562758143799</v>
      </c>
      <c r="F936" s="201">
        <f ca="1">NORMINV(RAND(),Parametros!$F$10,(Parametros!$G$10-Parametros!$E$10)/3.29)</f>
        <v>0.93413090630700679</v>
      </c>
      <c r="G936" s="201">
        <f ca="1">NORMINV(RAND(),Parametros!$F$11,(Parametros!$G$11-Parametros!$E$11)/3.29)</f>
        <v>1.0052598661890526</v>
      </c>
      <c r="H936" s="201">
        <v>1</v>
      </c>
      <c r="I936" s="201">
        <f ca="1">Resumen!$E$78*C936</f>
        <v>602.13455656972633</v>
      </c>
      <c r="J936" s="201">
        <f ca="1">Resumen!$E$79*D936</f>
        <v>0</v>
      </c>
      <c r="K936" s="201">
        <f ca="1">Resumen!$E$80*E936</f>
        <v>0</v>
      </c>
      <c r="L936" s="201">
        <f ca="1">Resumen!$E$81*F936</f>
        <v>0</v>
      </c>
      <c r="M936" s="201">
        <f ca="1">Resumen!$E$82*G936</f>
        <v>0</v>
      </c>
      <c r="N936" s="201">
        <f>Resumen!$E$83*H936</f>
        <v>1237</v>
      </c>
      <c r="O936" s="201">
        <f t="shared" ca="1" si="14"/>
        <v>1839.1345565697263</v>
      </c>
    </row>
    <row r="937" spans="1:15" s="119" customFormat="1" ht="13.8" customHeight="1">
      <c r="A937" s="162"/>
      <c r="B937" s="200">
        <v>923</v>
      </c>
      <c r="C937" s="201">
        <f ca="1">NORMINV(RAND(),Parametros!$F$7,(Parametros!$G$7-Parametros!$E$7)/3.29)</f>
        <v>2.7940687414899918</v>
      </c>
      <c r="D937" s="201">
        <f ca="1">NORMINV(RAND(),Parametros!$F$8,(Parametros!$G$8-Parametros!$E$8)/3.29)</f>
        <v>1.4169038889535077</v>
      </c>
      <c r="E937" s="201">
        <f ca="1">NORMINV(RAND(),Parametros!$F$9,(Parametros!$G$9-Parametros!$E$9)/3.29)</f>
        <v>1.3928034856034914</v>
      </c>
      <c r="F937" s="201">
        <f ca="1">NORMINV(RAND(),Parametros!$F$10,(Parametros!$G$10-Parametros!$E$10)/3.29)</f>
        <v>0.98208564597127501</v>
      </c>
      <c r="G937" s="201">
        <f ca="1">NORMINV(RAND(),Parametros!$F$11,(Parametros!$G$11-Parametros!$E$11)/3.29)</f>
        <v>1.0084524191332669</v>
      </c>
      <c r="H937" s="201">
        <v>1</v>
      </c>
      <c r="I937" s="201">
        <f ca="1">Resumen!$E$78*C937</f>
        <v>734.84007901186783</v>
      </c>
      <c r="J937" s="201">
        <f ca="1">Resumen!$E$79*D937</f>
        <v>0</v>
      </c>
      <c r="K937" s="201">
        <f ca="1">Resumen!$E$80*E937</f>
        <v>0</v>
      </c>
      <c r="L937" s="201">
        <f ca="1">Resumen!$E$81*F937</f>
        <v>0</v>
      </c>
      <c r="M937" s="201">
        <f ca="1">Resumen!$E$82*G937</f>
        <v>0</v>
      </c>
      <c r="N937" s="201">
        <f>Resumen!$E$83*H937</f>
        <v>1237</v>
      </c>
      <c r="O937" s="201">
        <f t="shared" ca="1" si="14"/>
        <v>1971.8400790118678</v>
      </c>
    </row>
    <row r="938" spans="1:15" s="119" customFormat="1" ht="13.8" customHeight="1">
      <c r="A938" s="162"/>
      <c r="B938" s="200">
        <v>924</v>
      </c>
      <c r="C938" s="201">
        <f ca="1">NORMINV(RAND(),Parametros!$F$7,(Parametros!$G$7-Parametros!$E$7)/3.29)</f>
        <v>4.6869512771732484</v>
      </c>
      <c r="D938" s="201">
        <f ca="1">NORMINV(RAND(),Parametros!$F$8,(Parametros!$G$8-Parametros!$E$8)/3.29)</f>
        <v>0.11735878392584942</v>
      </c>
      <c r="E938" s="201">
        <f ca="1">NORMINV(RAND(),Parametros!$F$9,(Parametros!$G$9-Parametros!$E$9)/3.29)</f>
        <v>1.1800830100893431</v>
      </c>
      <c r="F938" s="201">
        <f ca="1">NORMINV(RAND(),Parametros!$F$10,(Parametros!$G$10-Parametros!$E$10)/3.29)</f>
        <v>1.3461672853557274</v>
      </c>
      <c r="G938" s="201">
        <f ca="1">NORMINV(RAND(),Parametros!$F$11,(Parametros!$G$11-Parametros!$E$11)/3.29)</f>
        <v>1.0235936595622992</v>
      </c>
      <c r="H938" s="201">
        <v>1</v>
      </c>
      <c r="I938" s="201">
        <f ca="1">Resumen!$E$78*C938</f>
        <v>1232.6681858965644</v>
      </c>
      <c r="J938" s="201">
        <f ca="1">Resumen!$E$79*D938</f>
        <v>0</v>
      </c>
      <c r="K938" s="201">
        <f ca="1">Resumen!$E$80*E938</f>
        <v>0</v>
      </c>
      <c r="L938" s="201">
        <f ca="1">Resumen!$E$81*F938</f>
        <v>0</v>
      </c>
      <c r="M938" s="201">
        <f ca="1">Resumen!$E$82*G938</f>
        <v>0</v>
      </c>
      <c r="N938" s="201">
        <f>Resumen!$E$83*H938</f>
        <v>1237</v>
      </c>
      <c r="O938" s="201">
        <f t="shared" ca="1" si="14"/>
        <v>2469.6681858965644</v>
      </c>
    </row>
    <row r="939" spans="1:15" s="119" customFormat="1" ht="13.8" customHeight="1">
      <c r="A939" s="162"/>
      <c r="B939" s="200">
        <v>925</v>
      </c>
      <c r="C939" s="201">
        <f ca="1">NORMINV(RAND(),Parametros!$F$7,(Parametros!$G$7-Parametros!$E$7)/3.29)</f>
        <v>2.498174556920592</v>
      </c>
      <c r="D939" s="201">
        <f ca="1">NORMINV(RAND(),Parametros!$F$8,(Parametros!$G$8-Parametros!$E$8)/3.29)</f>
        <v>1.2479242625824665</v>
      </c>
      <c r="E939" s="201">
        <f ca="1">NORMINV(RAND(),Parametros!$F$9,(Parametros!$G$9-Parametros!$E$9)/3.29)</f>
        <v>0.8984813425956929</v>
      </c>
      <c r="F939" s="201">
        <f ca="1">NORMINV(RAND(),Parametros!$F$10,(Parametros!$G$10-Parametros!$E$10)/3.29)</f>
        <v>0.90906990105530983</v>
      </c>
      <c r="G939" s="201">
        <f ca="1">NORMINV(RAND(),Parametros!$F$11,(Parametros!$G$11-Parametros!$E$11)/3.29)</f>
        <v>0.987359518663391</v>
      </c>
      <c r="H939" s="201">
        <v>1</v>
      </c>
      <c r="I939" s="201">
        <f ca="1">Resumen!$E$78*C939</f>
        <v>657.01990847011564</v>
      </c>
      <c r="J939" s="201">
        <f ca="1">Resumen!$E$79*D939</f>
        <v>0</v>
      </c>
      <c r="K939" s="201">
        <f ca="1">Resumen!$E$80*E939</f>
        <v>0</v>
      </c>
      <c r="L939" s="201">
        <f ca="1">Resumen!$E$81*F939</f>
        <v>0</v>
      </c>
      <c r="M939" s="201">
        <f ca="1">Resumen!$E$82*G939</f>
        <v>0</v>
      </c>
      <c r="N939" s="201">
        <f>Resumen!$E$83*H939</f>
        <v>1237</v>
      </c>
      <c r="O939" s="201">
        <f t="shared" ca="1" si="14"/>
        <v>1894.0199084701158</v>
      </c>
    </row>
    <row r="940" spans="1:15" s="119" customFormat="1" ht="13.8" customHeight="1">
      <c r="A940" s="162"/>
      <c r="B940" s="200">
        <v>926</v>
      </c>
      <c r="C940" s="201">
        <f ca="1">NORMINV(RAND(),Parametros!$F$7,(Parametros!$G$7-Parametros!$E$7)/3.29)</f>
        <v>1.293231680944908</v>
      </c>
      <c r="D940" s="201">
        <f ca="1">NORMINV(RAND(),Parametros!$F$8,(Parametros!$G$8-Parametros!$E$8)/3.29)</f>
        <v>1.6875559650075043</v>
      </c>
      <c r="E940" s="201">
        <f ca="1">NORMINV(RAND(),Parametros!$F$9,(Parametros!$G$9-Parametros!$E$9)/3.29)</f>
        <v>1.1623899883952344</v>
      </c>
      <c r="F940" s="201">
        <f ca="1">NORMINV(RAND(),Parametros!$F$10,(Parametros!$G$10-Parametros!$E$10)/3.29)</f>
        <v>0.87209227020819091</v>
      </c>
      <c r="G940" s="201">
        <f ca="1">NORMINV(RAND(),Parametros!$F$11,(Parametros!$G$11-Parametros!$E$11)/3.29)</f>
        <v>1.0265440915418051</v>
      </c>
      <c r="H940" s="201">
        <v>1</v>
      </c>
      <c r="I940" s="201">
        <f ca="1">Resumen!$E$78*C940</f>
        <v>340.11993208851084</v>
      </c>
      <c r="J940" s="201">
        <f ca="1">Resumen!$E$79*D940</f>
        <v>0</v>
      </c>
      <c r="K940" s="201">
        <f ca="1">Resumen!$E$80*E940</f>
        <v>0</v>
      </c>
      <c r="L940" s="201">
        <f ca="1">Resumen!$E$81*F940</f>
        <v>0</v>
      </c>
      <c r="M940" s="201">
        <f ca="1">Resumen!$E$82*G940</f>
        <v>0</v>
      </c>
      <c r="N940" s="201">
        <f>Resumen!$E$83*H940</f>
        <v>1237</v>
      </c>
      <c r="O940" s="201">
        <f t="shared" ca="1" si="14"/>
        <v>1577.1199320885107</v>
      </c>
    </row>
    <row r="941" spans="1:15" s="119" customFormat="1" ht="13.8" customHeight="1">
      <c r="A941" s="162"/>
      <c r="B941" s="200">
        <v>927</v>
      </c>
      <c r="C941" s="201">
        <f ca="1">NORMINV(RAND(),Parametros!$F$7,(Parametros!$G$7-Parametros!$E$7)/3.29)</f>
        <v>1.4805905410175715</v>
      </c>
      <c r="D941" s="201">
        <f ca="1">NORMINV(RAND(),Parametros!$F$8,(Parametros!$G$8-Parametros!$E$8)/3.29)</f>
        <v>0.818309386126433</v>
      </c>
      <c r="E941" s="201">
        <f ca="1">NORMINV(RAND(),Parametros!$F$9,(Parametros!$G$9-Parametros!$E$9)/3.29)</f>
        <v>0.97775913308909013</v>
      </c>
      <c r="F941" s="201">
        <f ca="1">NORMINV(RAND(),Parametros!$F$10,(Parametros!$G$10-Parametros!$E$10)/3.29)</f>
        <v>0.96290589880615762</v>
      </c>
      <c r="G941" s="201">
        <f ca="1">NORMINV(RAND(),Parametros!$F$11,(Parametros!$G$11-Parametros!$E$11)/3.29)</f>
        <v>0.99943902899481463</v>
      </c>
      <c r="H941" s="201">
        <v>1</v>
      </c>
      <c r="I941" s="201">
        <f ca="1">Resumen!$E$78*C941</f>
        <v>389.39531228762132</v>
      </c>
      <c r="J941" s="201">
        <f ca="1">Resumen!$E$79*D941</f>
        <v>0</v>
      </c>
      <c r="K941" s="201">
        <f ca="1">Resumen!$E$80*E941</f>
        <v>0</v>
      </c>
      <c r="L941" s="201">
        <f ca="1">Resumen!$E$81*F941</f>
        <v>0</v>
      </c>
      <c r="M941" s="201">
        <f ca="1">Resumen!$E$82*G941</f>
        <v>0</v>
      </c>
      <c r="N941" s="201">
        <f>Resumen!$E$83*H941</f>
        <v>1237</v>
      </c>
      <c r="O941" s="201">
        <f t="shared" ca="1" si="14"/>
        <v>1626.3953122876214</v>
      </c>
    </row>
    <row r="942" spans="1:15" s="119" customFormat="1" ht="13.8" customHeight="1">
      <c r="A942" s="162"/>
      <c r="B942" s="200">
        <v>928</v>
      </c>
      <c r="C942" s="201">
        <f ca="1">NORMINV(RAND(),Parametros!$F$7,(Parametros!$G$7-Parametros!$E$7)/3.29)</f>
        <v>1.8309167936934836</v>
      </c>
      <c r="D942" s="201">
        <f ca="1">NORMINV(RAND(),Parametros!$F$8,(Parametros!$G$8-Parametros!$E$8)/3.29)</f>
        <v>1.3779120375041358</v>
      </c>
      <c r="E942" s="201">
        <f ca="1">NORMINV(RAND(),Parametros!$F$9,(Parametros!$G$9-Parametros!$E$9)/3.29)</f>
        <v>1.1481457063467875</v>
      </c>
      <c r="F942" s="201">
        <f ca="1">NORMINV(RAND(),Parametros!$F$10,(Parametros!$G$10-Parametros!$E$10)/3.29)</f>
        <v>1.0267125226795479</v>
      </c>
      <c r="G942" s="201">
        <f ca="1">NORMINV(RAND(),Parametros!$F$11,(Parametros!$G$11-Parametros!$E$11)/3.29)</f>
        <v>0.94420586588587951</v>
      </c>
      <c r="H942" s="201">
        <v>1</v>
      </c>
      <c r="I942" s="201">
        <f ca="1">Resumen!$E$78*C942</f>
        <v>481.5311167413862</v>
      </c>
      <c r="J942" s="201">
        <f ca="1">Resumen!$E$79*D942</f>
        <v>0</v>
      </c>
      <c r="K942" s="201">
        <f ca="1">Resumen!$E$80*E942</f>
        <v>0</v>
      </c>
      <c r="L942" s="201">
        <f ca="1">Resumen!$E$81*F942</f>
        <v>0</v>
      </c>
      <c r="M942" s="201">
        <f ca="1">Resumen!$E$82*G942</f>
        <v>0</v>
      </c>
      <c r="N942" s="201">
        <f>Resumen!$E$83*H942</f>
        <v>1237</v>
      </c>
      <c r="O942" s="201">
        <f t="shared" ca="1" si="14"/>
        <v>1718.5311167413861</v>
      </c>
    </row>
    <row r="943" spans="1:15" s="119" customFormat="1" ht="13.8" customHeight="1">
      <c r="A943" s="162"/>
      <c r="B943" s="200">
        <v>929</v>
      </c>
      <c r="C943" s="201">
        <f ca="1">NORMINV(RAND(),Parametros!$F$7,(Parametros!$G$7-Parametros!$E$7)/3.29)</f>
        <v>2.312000741815722</v>
      </c>
      <c r="D943" s="201">
        <f ca="1">NORMINV(RAND(),Parametros!$F$8,(Parametros!$G$8-Parametros!$E$8)/3.29)</f>
        <v>0.96218187641906017</v>
      </c>
      <c r="E943" s="201">
        <f ca="1">NORMINV(RAND(),Parametros!$F$9,(Parametros!$G$9-Parametros!$E$9)/3.29)</f>
        <v>1.2136717548243328</v>
      </c>
      <c r="F943" s="201">
        <f ca="1">NORMINV(RAND(),Parametros!$F$10,(Parametros!$G$10-Parametros!$E$10)/3.29)</f>
        <v>0.95373356036993218</v>
      </c>
      <c r="G943" s="201">
        <f ca="1">NORMINV(RAND(),Parametros!$F$11,(Parametros!$G$11-Parametros!$E$11)/3.29)</f>
        <v>1.0083931507591377</v>
      </c>
      <c r="H943" s="201">
        <v>1</v>
      </c>
      <c r="I943" s="201">
        <f ca="1">Resumen!$E$78*C943</f>
        <v>608.0561950975349</v>
      </c>
      <c r="J943" s="201">
        <f ca="1">Resumen!$E$79*D943</f>
        <v>0</v>
      </c>
      <c r="K943" s="201">
        <f ca="1">Resumen!$E$80*E943</f>
        <v>0</v>
      </c>
      <c r="L943" s="201">
        <f ca="1">Resumen!$E$81*F943</f>
        <v>0</v>
      </c>
      <c r="M943" s="201">
        <f ca="1">Resumen!$E$82*G943</f>
        <v>0</v>
      </c>
      <c r="N943" s="201">
        <f>Resumen!$E$83*H943</f>
        <v>1237</v>
      </c>
      <c r="O943" s="201">
        <f t="shared" ca="1" si="14"/>
        <v>1845.0561950975348</v>
      </c>
    </row>
    <row r="944" spans="1:15" s="119" customFormat="1" ht="13.8" customHeight="1">
      <c r="A944" s="162"/>
      <c r="B944" s="200">
        <v>930</v>
      </c>
      <c r="C944" s="201">
        <f ca="1">NORMINV(RAND(),Parametros!$F$7,(Parametros!$G$7-Parametros!$E$7)/3.29)</f>
        <v>1.6273653613680636</v>
      </c>
      <c r="D944" s="201">
        <f ca="1">NORMINV(RAND(),Parametros!$F$8,(Parametros!$G$8-Parametros!$E$8)/3.29)</f>
        <v>1.6523364094670323</v>
      </c>
      <c r="E944" s="201">
        <f ca="1">NORMINV(RAND(),Parametros!$F$9,(Parametros!$G$9-Parametros!$E$9)/3.29)</f>
        <v>0.92812010433987058</v>
      </c>
      <c r="F944" s="201">
        <f ca="1">NORMINV(RAND(),Parametros!$F$10,(Parametros!$G$10-Parametros!$E$10)/3.29)</f>
        <v>1.1648555146193296</v>
      </c>
      <c r="G944" s="201">
        <f ca="1">NORMINV(RAND(),Parametros!$F$11,(Parametros!$G$11-Parametros!$E$11)/3.29)</f>
        <v>1.0023972954239608</v>
      </c>
      <c r="H944" s="201">
        <v>1</v>
      </c>
      <c r="I944" s="201">
        <f ca="1">Resumen!$E$78*C944</f>
        <v>427.99709003980075</v>
      </c>
      <c r="J944" s="201">
        <f ca="1">Resumen!$E$79*D944</f>
        <v>0</v>
      </c>
      <c r="K944" s="201">
        <f ca="1">Resumen!$E$80*E944</f>
        <v>0</v>
      </c>
      <c r="L944" s="201">
        <f ca="1">Resumen!$E$81*F944</f>
        <v>0</v>
      </c>
      <c r="M944" s="201">
        <f ca="1">Resumen!$E$82*G944</f>
        <v>0</v>
      </c>
      <c r="N944" s="201">
        <f>Resumen!$E$83*H944</f>
        <v>1237</v>
      </c>
      <c r="O944" s="201">
        <f t="shared" ca="1" si="14"/>
        <v>1664.9970900398007</v>
      </c>
    </row>
    <row r="945" spans="1:15" s="119" customFormat="1" ht="13.8" customHeight="1">
      <c r="A945" s="162"/>
      <c r="B945" s="200">
        <v>931</v>
      </c>
      <c r="C945" s="201">
        <f ca="1">NORMINV(RAND(),Parametros!$F$7,(Parametros!$G$7-Parametros!$E$7)/3.29)</f>
        <v>1.0065144676119699</v>
      </c>
      <c r="D945" s="201">
        <f ca="1">NORMINV(RAND(),Parametros!$F$8,(Parametros!$G$8-Parametros!$E$8)/3.29)</f>
        <v>1.7268049464544768</v>
      </c>
      <c r="E945" s="201">
        <f ca="1">NORMINV(RAND(),Parametros!$F$9,(Parametros!$G$9-Parametros!$E$9)/3.29)</f>
        <v>0.98688178962518636</v>
      </c>
      <c r="F945" s="201">
        <f ca="1">NORMINV(RAND(),Parametros!$F$10,(Parametros!$G$10-Parametros!$E$10)/3.29)</f>
        <v>0.96823700211227504</v>
      </c>
      <c r="G945" s="201">
        <f ca="1">NORMINV(RAND(),Parametros!$F$11,(Parametros!$G$11-Parametros!$E$11)/3.29)</f>
        <v>1.0159269827433222</v>
      </c>
      <c r="H945" s="201">
        <v>1</v>
      </c>
      <c r="I945" s="201">
        <f ca="1">Resumen!$E$78*C945</f>
        <v>264.71330498194811</v>
      </c>
      <c r="J945" s="201">
        <f ca="1">Resumen!$E$79*D945</f>
        <v>0</v>
      </c>
      <c r="K945" s="201">
        <f ca="1">Resumen!$E$80*E945</f>
        <v>0</v>
      </c>
      <c r="L945" s="201">
        <f ca="1">Resumen!$E$81*F945</f>
        <v>0</v>
      </c>
      <c r="M945" s="201">
        <f ca="1">Resumen!$E$82*G945</f>
        <v>0</v>
      </c>
      <c r="N945" s="201">
        <f>Resumen!$E$83*H945</f>
        <v>1237</v>
      </c>
      <c r="O945" s="201">
        <f t="shared" ca="1" si="14"/>
        <v>1501.7133049819481</v>
      </c>
    </row>
    <row r="946" spans="1:15" s="119" customFormat="1" ht="13.8" customHeight="1">
      <c r="A946" s="162"/>
      <c r="B946" s="200">
        <v>932</v>
      </c>
      <c r="C946" s="201">
        <f ca="1">NORMINV(RAND(),Parametros!$F$7,(Parametros!$G$7-Parametros!$E$7)/3.29)</f>
        <v>1.1814855973438472</v>
      </c>
      <c r="D946" s="201">
        <f ca="1">NORMINV(RAND(),Parametros!$F$8,(Parametros!$G$8-Parametros!$E$8)/3.29)</f>
        <v>2.172601555979687</v>
      </c>
      <c r="E946" s="201">
        <f ca="1">NORMINV(RAND(),Parametros!$F$9,(Parametros!$G$9-Parametros!$E$9)/3.29)</f>
        <v>1.733826189213471</v>
      </c>
      <c r="F946" s="201">
        <f ca="1">NORMINV(RAND(),Parametros!$F$10,(Parametros!$G$10-Parametros!$E$10)/3.29)</f>
        <v>1.0191795836965571</v>
      </c>
      <c r="G946" s="201">
        <f ca="1">NORMINV(RAND(),Parametros!$F$11,(Parametros!$G$11-Parametros!$E$11)/3.29)</f>
        <v>0.99015615561311676</v>
      </c>
      <c r="H946" s="201">
        <v>1</v>
      </c>
      <c r="I946" s="201">
        <f ca="1">Resumen!$E$78*C946</f>
        <v>310.73071210143183</v>
      </c>
      <c r="J946" s="201">
        <f ca="1">Resumen!$E$79*D946</f>
        <v>0</v>
      </c>
      <c r="K946" s="201">
        <f ca="1">Resumen!$E$80*E946</f>
        <v>0</v>
      </c>
      <c r="L946" s="201">
        <f ca="1">Resumen!$E$81*F946</f>
        <v>0</v>
      </c>
      <c r="M946" s="201">
        <f ca="1">Resumen!$E$82*G946</f>
        <v>0</v>
      </c>
      <c r="N946" s="201">
        <f>Resumen!$E$83*H946</f>
        <v>1237</v>
      </c>
      <c r="O946" s="201">
        <f t="shared" ca="1" si="14"/>
        <v>1547.7307121014319</v>
      </c>
    </row>
    <row r="947" spans="1:15" s="119" customFormat="1" ht="13.8" customHeight="1">
      <c r="A947" s="162"/>
      <c r="B947" s="200">
        <v>933</v>
      </c>
      <c r="C947" s="201">
        <f ca="1">NORMINV(RAND(),Parametros!$F$7,(Parametros!$G$7-Parametros!$E$7)/3.29)</f>
        <v>3.9573861791178864</v>
      </c>
      <c r="D947" s="201">
        <f ca="1">NORMINV(RAND(),Parametros!$F$8,(Parametros!$G$8-Parametros!$E$8)/3.29)</f>
        <v>1.3351527092590783</v>
      </c>
      <c r="E947" s="201">
        <f ca="1">NORMINV(RAND(),Parametros!$F$9,(Parametros!$G$9-Parametros!$E$9)/3.29)</f>
        <v>1.3095086799898241</v>
      </c>
      <c r="F947" s="201">
        <f ca="1">NORMINV(RAND(),Parametros!$F$10,(Parametros!$G$10-Parametros!$E$10)/3.29)</f>
        <v>1.2064258163616459</v>
      </c>
      <c r="G947" s="201">
        <f ca="1">NORMINV(RAND(),Parametros!$F$11,(Parametros!$G$11-Parametros!$E$11)/3.29)</f>
        <v>0.99522620308059273</v>
      </c>
      <c r="H947" s="201">
        <v>1</v>
      </c>
      <c r="I947" s="201">
        <f ca="1">Resumen!$E$78*C947</f>
        <v>1040.7925651080041</v>
      </c>
      <c r="J947" s="201">
        <f ca="1">Resumen!$E$79*D947</f>
        <v>0</v>
      </c>
      <c r="K947" s="201">
        <f ca="1">Resumen!$E$80*E947</f>
        <v>0</v>
      </c>
      <c r="L947" s="201">
        <f ca="1">Resumen!$E$81*F947</f>
        <v>0</v>
      </c>
      <c r="M947" s="201">
        <f ca="1">Resumen!$E$82*G947</f>
        <v>0</v>
      </c>
      <c r="N947" s="201">
        <f>Resumen!$E$83*H947</f>
        <v>1237</v>
      </c>
      <c r="O947" s="201">
        <f t="shared" ca="1" si="14"/>
        <v>2277.7925651080041</v>
      </c>
    </row>
    <row r="948" spans="1:15" s="119" customFormat="1" ht="13.8" customHeight="1">
      <c r="A948" s="162"/>
      <c r="B948" s="200">
        <v>934</v>
      </c>
      <c r="C948" s="201">
        <f ca="1">NORMINV(RAND(),Parametros!$F$7,(Parametros!$G$7-Parametros!$E$7)/3.29)</f>
        <v>4.0433564907710249</v>
      </c>
      <c r="D948" s="201">
        <f ca="1">NORMINV(RAND(),Parametros!$F$8,(Parametros!$G$8-Parametros!$E$8)/3.29)</f>
        <v>1.6488271561798351</v>
      </c>
      <c r="E948" s="201">
        <f ca="1">NORMINV(RAND(),Parametros!$F$9,(Parametros!$G$9-Parametros!$E$9)/3.29)</f>
        <v>0.98843217159085228</v>
      </c>
      <c r="F948" s="201">
        <f ca="1">NORMINV(RAND(),Parametros!$F$10,(Parametros!$G$10-Parametros!$E$10)/3.29)</f>
        <v>0.98674867678789602</v>
      </c>
      <c r="G948" s="201">
        <f ca="1">NORMINV(RAND(),Parametros!$F$11,(Parametros!$G$11-Parametros!$E$11)/3.29)</f>
        <v>1.0045347371006312</v>
      </c>
      <c r="H948" s="201">
        <v>1</v>
      </c>
      <c r="I948" s="201">
        <f ca="1">Resumen!$E$78*C948</f>
        <v>1063.4027570727797</v>
      </c>
      <c r="J948" s="201">
        <f ca="1">Resumen!$E$79*D948</f>
        <v>0</v>
      </c>
      <c r="K948" s="201">
        <f ca="1">Resumen!$E$80*E948</f>
        <v>0</v>
      </c>
      <c r="L948" s="201">
        <f ca="1">Resumen!$E$81*F948</f>
        <v>0</v>
      </c>
      <c r="M948" s="201">
        <f ca="1">Resumen!$E$82*G948</f>
        <v>0</v>
      </c>
      <c r="N948" s="201">
        <f>Resumen!$E$83*H948</f>
        <v>1237</v>
      </c>
      <c r="O948" s="201">
        <f t="shared" ca="1" si="14"/>
        <v>2300.4027570727794</v>
      </c>
    </row>
    <row r="949" spans="1:15" s="119" customFormat="1" ht="13.8" customHeight="1">
      <c r="A949" s="162"/>
      <c r="B949" s="200">
        <v>935</v>
      </c>
      <c r="C949" s="201">
        <f ca="1">NORMINV(RAND(),Parametros!$F$7,(Parametros!$G$7-Parametros!$E$7)/3.29)</f>
        <v>4.2740852693688574</v>
      </c>
      <c r="D949" s="201">
        <f ca="1">NORMINV(RAND(),Parametros!$F$8,(Parametros!$G$8-Parametros!$E$8)/3.29)</f>
        <v>1.6094119057845879</v>
      </c>
      <c r="E949" s="201">
        <f ca="1">NORMINV(RAND(),Parametros!$F$9,(Parametros!$G$9-Parametros!$E$9)/3.29)</f>
        <v>0.87717839138295939</v>
      </c>
      <c r="F949" s="201">
        <f ca="1">NORMINV(RAND(),Parametros!$F$10,(Parametros!$G$10-Parametros!$E$10)/3.29)</f>
        <v>1.0912658856589228</v>
      </c>
      <c r="G949" s="201">
        <f ca="1">NORMINV(RAND(),Parametros!$F$11,(Parametros!$G$11-Parametros!$E$11)/3.29)</f>
        <v>0.99267423528683962</v>
      </c>
      <c r="H949" s="201">
        <v>1</v>
      </c>
      <c r="I949" s="201">
        <f ca="1">Resumen!$E$78*C949</f>
        <v>1124.0844258440095</v>
      </c>
      <c r="J949" s="201">
        <f ca="1">Resumen!$E$79*D949</f>
        <v>0</v>
      </c>
      <c r="K949" s="201">
        <f ca="1">Resumen!$E$80*E949</f>
        <v>0</v>
      </c>
      <c r="L949" s="201">
        <f ca="1">Resumen!$E$81*F949</f>
        <v>0</v>
      </c>
      <c r="M949" s="201">
        <f ca="1">Resumen!$E$82*G949</f>
        <v>0</v>
      </c>
      <c r="N949" s="201">
        <f>Resumen!$E$83*H949</f>
        <v>1237</v>
      </c>
      <c r="O949" s="201">
        <f t="shared" ca="1" si="14"/>
        <v>2361.0844258440093</v>
      </c>
    </row>
    <row r="950" spans="1:15" s="119" customFormat="1" ht="13.8" customHeight="1">
      <c r="A950" s="162"/>
      <c r="B950" s="200">
        <v>936</v>
      </c>
      <c r="C950" s="201">
        <f ca="1">NORMINV(RAND(),Parametros!$F$7,(Parametros!$G$7-Parametros!$E$7)/3.29)</f>
        <v>0.89559873249368382</v>
      </c>
      <c r="D950" s="201">
        <f ca="1">NORMINV(RAND(),Parametros!$F$8,(Parametros!$G$8-Parametros!$E$8)/3.29)</f>
        <v>0.60105004769463377</v>
      </c>
      <c r="E950" s="201">
        <f ca="1">NORMINV(RAND(),Parametros!$F$9,(Parametros!$G$9-Parametros!$E$9)/3.29)</f>
        <v>0.99782323719071242</v>
      </c>
      <c r="F950" s="201">
        <f ca="1">NORMINV(RAND(),Parametros!$F$10,(Parametros!$G$10-Parametros!$E$10)/3.29)</f>
        <v>1.0815855692181577</v>
      </c>
      <c r="G950" s="201">
        <f ca="1">NORMINV(RAND(),Parametros!$F$11,(Parametros!$G$11-Parametros!$E$11)/3.29)</f>
        <v>0.99619913458545806</v>
      </c>
      <c r="H950" s="201">
        <v>1</v>
      </c>
      <c r="I950" s="201">
        <f ca="1">Resumen!$E$78*C950</f>
        <v>235.54246664583886</v>
      </c>
      <c r="J950" s="201">
        <f ca="1">Resumen!$E$79*D950</f>
        <v>0</v>
      </c>
      <c r="K950" s="201">
        <f ca="1">Resumen!$E$80*E950</f>
        <v>0</v>
      </c>
      <c r="L950" s="201">
        <f ca="1">Resumen!$E$81*F950</f>
        <v>0</v>
      </c>
      <c r="M950" s="201">
        <f ca="1">Resumen!$E$82*G950</f>
        <v>0</v>
      </c>
      <c r="N950" s="201">
        <f>Resumen!$E$83*H950</f>
        <v>1237</v>
      </c>
      <c r="O950" s="201">
        <f t="shared" ca="1" si="14"/>
        <v>1472.5424666458389</v>
      </c>
    </row>
    <row r="951" spans="1:15" s="119" customFormat="1" ht="13.8" customHeight="1">
      <c r="A951" s="162"/>
      <c r="B951" s="200">
        <v>937</v>
      </c>
      <c r="C951" s="201">
        <f ca="1">NORMINV(RAND(),Parametros!$F$7,(Parametros!$G$7-Parametros!$E$7)/3.29)</f>
        <v>0.92050729669079967</v>
      </c>
      <c r="D951" s="201">
        <f ca="1">NORMINV(RAND(),Parametros!$F$8,(Parametros!$G$8-Parametros!$E$8)/3.29)</f>
        <v>1.3012014632635922</v>
      </c>
      <c r="E951" s="201">
        <f ca="1">NORMINV(RAND(),Parametros!$F$9,(Parametros!$G$9-Parametros!$E$9)/3.29)</f>
        <v>1.0191038573202895</v>
      </c>
      <c r="F951" s="201">
        <f ca="1">NORMINV(RAND(),Parametros!$F$10,(Parametros!$G$10-Parametros!$E$10)/3.29)</f>
        <v>1.1707293950343605</v>
      </c>
      <c r="G951" s="201">
        <f ca="1">NORMINV(RAND(),Parametros!$F$11,(Parametros!$G$11-Parametros!$E$11)/3.29)</f>
        <v>0.94747782229205912</v>
      </c>
      <c r="H951" s="201">
        <v>1</v>
      </c>
      <c r="I951" s="201">
        <f ca="1">Resumen!$E$78*C951</f>
        <v>242.09341902968032</v>
      </c>
      <c r="J951" s="201">
        <f ca="1">Resumen!$E$79*D951</f>
        <v>0</v>
      </c>
      <c r="K951" s="201">
        <f ca="1">Resumen!$E$80*E951</f>
        <v>0</v>
      </c>
      <c r="L951" s="201">
        <f ca="1">Resumen!$E$81*F951</f>
        <v>0</v>
      </c>
      <c r="M951" s="201">
        <f ca="1">Resumen!$E$82*G951</f>
        <v>0</v>
      </c>
      <c r="N951" s="201">
        <f>Resumen!$E$83*H951</f>
        <v>1237</v>
      </c>
      <c r="O951" s="201">
        <f t="shared" ca="1" si="14"/>
        <v>1479.0934190296803</v>
      </c>
    </row>
    <row r="952" spans="1:15" s="119" customFormat="1" ht="13.8" customHeight="1">
      <c r="A952" s="162"/>
      <c r="B952" s="200">
        <v>938</v>
      </c>
      <c r="C952" s="201">
        <f ca="1">NORMINV(RAND(),Parametros!$F$7,(Parametros!$G$7-Parametros!$E$7)/3.29)</f>
        <v>2.6526378450244996</v>
      </c>
      <c r="D952" s="201">
        <f ca="1">NORMINV(RAND(),Parametros!$F$8,(Parametros!$G$8-Parametros!$E$8)/3.29)</f>
        <v>1.2518188103096162</v>
      </c>
      <c r="E952" s="201">
        <f ca="1">NORMINV(RAND(),Parametros!$F$9,(Parametros!$G$9-Parametros!$E$9)/3.29)</f>
        <v>1.0036010213205195</v>
      </c>
      <c r="F952" s="201">
        <f ca="1">NORMINV(RAND(),Parametros!$F$10,(Parametros!$G$10-Parametros!$E$10)/3.29)</f>
        <v>1.002226007107355</v>
      </c>
      <c r="G952" s="201">
        <f ca="1">NORMINV(RAND(),Parametros!$F$11,(Parametros!$G$11-Parametros!$E$11)/3.29)</f>
        <v>1.0431502638532673</v>
      </c>
      <c r="H952" s="201">
        <v>1</v>
      </c>
      <c r="I952" s="201">
        <f ca="1">Resumen!$E$78*C952</f>
        <v>697.64375324144339</v>
      </c>
      <c r="J952" s="201">
        <f ca="1">Resumen!$E$79*D952</f>
        <v>0</v>
      </c>
      <c r="K952" s="201">
        <f ca="1">Resumen!$E$80*E952</f>
        <v>0</v>
      </c>
      <c r="L952" s="201">
        <f ca="1">Resumen!$E$81*F952</f>
        <v>0</v>
      </c>
      <c r="M952" s="201">
        <f ca="1">Resumen!$E$82*G952</f>
        <v>0</v>
      </c>
      <c r="N952" s="201">
        <f>Resumen!$E$83*H952</f>
        <v>1237</v>
      </c>
      <c r="O952" s="201">
        <f t="shared" ca="1" si="14"/>
        <v>1934.6437532414434</v>
      </c>
    </row>
    <row r="953" spans="1:15" s="119" customFormat="1" ht="13.8" customHeight="1">
      <c r="A953" s="162"/>
      <c r="B953" s="200">
        <v>939</v>
      </c>
      <c r="C953" s="201">
        <f ca="1">NORMINV(RAND(),Parametros!$F$7,(Parametros!$G$7-Parametros!$E$7)/3.29)</f>
        <v>1.6900371329230746</v>
      </c>
      <c r="D953" s="201">
        <f ca="1">NORMINV(RAND(),Parametros!$F$8,(Parametros!$G$8-Parametros!$E$8)/3.29)</f>
        <v>1.6413790534392219</v>
      </c>
      <c r="E953" s="201">
        <f ca="1">NORMINV(RAND(),Parametros!$F$9,(Parametros!$G$9-Parametros!$E$9)/3.29)</f>
        <v>0.80996955844508844</v>
      </c>
      <c r="F953" s="201">
        <f ca="1">NORMINV(RAND(),Parametros!$F$10,(Parametros!$G$10-Parametros!$E$10)/3.29)</f>
        <v>1.1154895545892884</v>
      </c>
      <c r="G953" s="201">
        <f ca="1">NORMINV(RAND(),Parametros!$F$11,(Parametros!$G$11-Parametros!$E$11)/3.29)</f>
        <v>0.9342618887239782</v>
      </c>
      <c r="H953" s="201">
        <v>1</v>
      </c>
      <c r="I953" s="201">
        <f ca="1">Resumen!$E$78*C953</f>
        <v>444.47976595876861</v>
      </c>
      <c r="J953" s="201">
        <f ca="1">Resumen!$E$79*D953</f>
        <v>0</v>
      </c>
      <c r="K953" s="201">
        <f ca="1">Resumen!$E$80*E953</f>
        <v>0</v>
      </c>
      <c r="L953" s="201">
        <f ca="1">Resumen!$E$81*F953</f>
        <v>0</v>
      </c>
      <c r="M953" s="201">
        <f ca="1">Resumen!$E$82*G953</f>
        <v>0</v>
      </c>
      <c r="N953" s="201">
        <f>Resumen!$E$83*H953</f>
        <v>1237</v>
      </c>
      <c r="O953" s="201">
        <f t="shared" ca="1" si="14"/>
        <v>1681.4797659587687</v>
      </c>
    </row>
    <row r="954" spans="1:15" s="119" customFormat="1" ht="13.8" customHeight="1">
      <c r="A954" s="162"/>
      <c r="B954" s="200">
        <v>940</v>
      </c>
      <c r="C954" s="201">
        <f ca="1">NORMINV(RAND(),Parametros!$F$7,(Parametros!$G$7-Parametros!$E$7)/3.29)</f>
        <v>1.2655385834964301</v>
      </c>
      <c r="D954" s="201">
        <f ca="1">NORMINV(RAND(),Parametros!$F$8,(Parametros!$G$8-Parametros!$E$8)/3.29)</f>
        <v>0.93795430747116249</v>
      </c>
      <c r="E954" s="201">
        <f ca="1">NORMINV(RAND(),Parametros!$F$9,(Parametros!$G$9-Parametros!$E$9)/3.29)</f>
        <v>0.60076555980692703</v>
      </c>
      <c r="F954" s="201">
        <f ca="1">NORMINV(RAND(),Parametros!$F$10,(Parametros!$G$10-Parametros!$E$10)/3.29)</f>
        <v>1.2194495770553493</v>
      </c>
      <c r="G954" s="201">
        <f ca="1">NORMINV(RAND(),Parametros!$F$11,(Parametros!$G$11-Parametros!$E$11)/3.29)</f>
        <v>0.98615669328553612</v>
      </c>
      <c r="H954" s="201">
        <v>1</v>
      </c>
      <c r="I954" s="201">
        <f ca="1">Resumen!$E$78*C954</f>
        <v>332.83664745956111</v>
      </c>
      <c r="J954" s="201">
        <f ca="1">Resumen!$E$79*D954</f>
        <v>0</v>
      </c>
      <c r="K954" s="201">
        <f ca="1">Resumen!$E$80*E954</f>
        <v>0</v>
      </c>
      <c r="L954" s="201">
        <f ca="1">Resumen!$E$81*F954</f>
        <v>0</v>
      </c>
      <c r="M954" s="201">
        <f ca="1">Resumen!$E$82*G954</f>
        <v>0</v>
      </c>
      <c r="N954" s="201">
        <f>Resumen!$E$83*H954</f>
        <v>1237</v>
      </c>
      <c r="O954" s="201">
        <f t="shared" ca="1" si="14"/>
        <v>1569.8366474595612</v>
      </c>
    </row>
    <row r="955" spans="1:15" s="119" customFormat="1" ht="13.8" customHeight="1">
      <c r="A955" s="162"/>
      <c r="B955" s="200">
        <v>941</v>
      </c>
      <c r="C955" s="201">
        <f ca="1">NORMINV(RAND(),Parametros!$F$7,(Parametros!$G$7-Parametros!$E$7)/3.29)</f>
        <v>2.157010187116887</v>
      </c>
      <c r="D955" s="201">
        <f ca="1">NORMINV(RAND(),Parametros!$F$8,(Parametros!$G$8-Parametros!$E$8)/3.29)</f>
        <v>1.5447437280881327</v>
      </c>
      <c r="E955" s="201">
        <f ca="1">NORMINV(RAND(),Parametros!$F$9,(Parametros!$G$9-Parametros!$E$9)/3.29)</f>
        <v>0.89372878481609097</v>
      </c>
      <c r="F955" s="201">
        <f ca="1">NORMINV(RAND(),Parametros!$F$10,(Parametros!$G$10-Parametros!$E$10)/3.29)</f>
        <v>1.08047729210175</v>
      </c>
      <c r="G955" s="201">
        <f ca="1">NORMINV(RAND(),Parametros!$F$11,(Parametros!$G$11-Parametros!$E$11)/3.29)</f>
        <v>1.0346342797248773</v>
      </c>
      <c r="H955" s="201">
        <v>1</v>
      </c>
      <c r="I955" s="201">
        <f ca="1">Resumen!$E$78*C955</f>
        <v>567.29367921174128</v>
      </c>
      <c r="J955" s="201">
        <f ca="1">Resumen!$E$79*D955</f>
        <v>0</v>
      </c>
      <c r="K955" s="201">
        <f ca="1">Resumen!$E$80*E955</f>
        <v>0</v>
      </c>
      <c r="L955" s="201">
        <f ca="1">Resumen!$E$81*F955</f>
        <v>0</v>
      </c>
      <c r="M955" s="201">
        <f ca="1">Resumen!$E$82*G955</f>
        <v>0</v>
      </c>
      <c r="N955" s="201">
        <f>Resumen!$E$83*H955</f>
        <v>1237</v>
      </c>
      <c r="O955" s="201">
        <f t="shared" ca="1" si="14"/>
        <v>1804.2936792117412</v>
      </c>
    </row>
    <row r="956" spans="1:15" s="119" customFormat="1" ht="13.8" customHeight="1">
      <c r="A956" s="162"/>
      <c r="B956" s="200">
        <v>942</v>
      </c>
      <c r="C956" s="201">
        <f ca="1">NORMINV(RAND(),Parametros!$F$7,(Parametros!$G$7-Parametros!$E$7)/3.29)</f>
        <v>5.2080460330970073</v>
      </c>
      <c r="D956" s="201">
        <f ca="1">NORMINV(RAND(),Parametros!$F$8,(Parametros!$G$8-Parametros!$E$8)/3.29)</f>
        <v>1.4380517622936213</v>
      </c>
      <c r="E956" s="201">
        <f ca="1">NORMINV(RAND(),Parametros!$F$9,(Parametros!$G$9-Parametros!$E$9)/3.29)</f>
        <v>1.4058901425712533</v>
      </c>
      <c r="F956" s="201">
        <f ca="1">NORMINV(RAND(),Parametros!$F$10,(Parametros!$G$10-Parametros!$E$10)/3.29)</f>
        <v>1.1966859694698422</v>
      </c>
      <c r="G956" s="201">
        <f ca="1">NORMINV(RAND(),Parametros!$F$11,(Parametros!$G$11-Parametros!$E$11)/3.29)</f>
        <v>1.0501707978646688</v>
      </c>
      <c r="H956" s="201">
        <v>1</v>
      </c>
      <c r="I956" s="201">
        <f ca="1">Resumen!$E$78*C956</f>
        <v>1369.7161067045129</v>
      </c>
      <c r="J956" s="201">
        <f ca="1">Resumen!$E$79*D956</f>
        <v>0</v>
      </c>
      <c r="K956" s="201">
        <f ca="1">Resumen!$E$80*E956</f>
        <v>0</v>
      </c>
      <c r="L956" s="201">
        <f ca="1">Resumen!$E$81*F956</f>
        <v>0</v>
      </c>
      <c r="M956" s="201">
        <f ca="1">Resumen!$E$82*G956</f>
        <v>0</v>
      </c>
      <c r="N956" s="201">
        <f>Resumen!$E$83*H956</f>
        <v>1237</v>
      </c>
      <c r="O956" s="201">
        <f t="shared" ca="1" si="14"/>
        <v>2606.7161067045126</v>
      </c>
    </row>
    <row r="957" spans="1:15" s="119" customFormat="1" ht="13.8" customHeight="1">
      <c r="A957" s="162"/>
      <c r="B957" s="200">
        <v>943</v>
      </c>
      <c r="C957" s="201">
        <f ca="1">NORMINV(RAND(),Parametros!$F$7,(Parametros!$G$7-Parametros!$E$7)/3.29)</f>
        <v>1.1520896324269003E-2</v>
      </c>
      <c r="D957" s="201">
        <f ca="1">NORMINV(RAND(),Parametros!$F$8,(Parametros!$G$8-Parametros!$E$8)/3.29)</f>
        <v>1.5005510472950538</v>
      </c>
      <c r="E957" s="201">
        <f ca="1">NORMINV(RAND(),Parametros!$F$9,(Parametros!$G$9-Parametros!$E$9)/3.29)</f>
        <v>1.4942453964099971</v>
      </c>
      <c r="F957" s="201">
        <f ca="1">NORMINV(RAND(),Parametros!$F$10,(Parametros!$G$10-Parametros!$E$10)/3.29)</f>
        <v>0.66710423349281112</v>
      </c>
      <c r="G957" s="201">
        <f ca="1">NORMINV(RAND(),Parametros!$F$11,(Parametros!$G$11-Parametros!$E$11)/3.29)</f>
        <v>1.0653460410945423</v>
      </c>
      <c r="H957" s="201">
        <v>1</v>
      </c>
      <c r="I957" s="201">
        <f ca="1">Resumen!$E$78*C957</f>
        <v>3.0299957332827478</v>
      </c>
      <c r="J957" s="201">
        <f ca="1">Resumen!$E$79*D957</f>
        <v>0</v>
      </c>
      <c r="K957" s="201">
        <f ca="1">Resumen!$E$80*E957</f>
        <v>0</v>
      </c>
      <c r="L957" s="201">
        <f ca="1">Resumen!$E$81*F957</f>
        <v>0</v>
      </c>
      <c r="M957" s="201">
        <f ca="1">Resumen!$E$82*G957</f>
        <v>0</v>
      </c>
      <c r="N957" s="201">
        <f>Resumen!$E$83*H957</f>
        <v>1237</v>
      </c>
      <c r="O957" s="201">
        <f t="shared" ca="1" si="14"/>
        <v>1240.0299957332827</v>
      </c>
    </row>
    <row r="958" spans="1:15" s="119" customFormat="1" ht="13.8" customHeight="1">
      <c r="A958" s="162"/>
      <c r="B958" s="200">
        <v>944</v>
      </c>
      <c r="C958" s="201">
        <f ca="1">NORMINV(RAND(),Parametros!$F$7,(Parametros!$G$7-Parametros!$E$7)/3.29)</f>
        <v>2.3713470990603351</v>
      </c>
      <c r="D958" s="201">
        <f ca="1">NORMINV(RAND(),Parametros!$F$8,(Parametros!$G$8-Parametros!$E$8)/3.29)</f>
        <v>1.7497095787882389</v>
      </c>
      <c r="E958" s="201">
        <f ca="1">NORMINV(RAND(),Parametros!$F$9,(Parametros!$G$9-Parametros!$E$9)/3.29)</f>
        <v>0.81767926098470145</v>
      </c>
      <c r="F958" s="201">
        <f ca="1">NORMINV(RAND(),Parametros!$F$10,(Parametros!$G$10-Parametros!$E$10)/3.29)</f>
        <v>1.1885497130427973</v>
      </c>
      <c r="G958" s="201">
        <f ca="1">NORMINV(RAND(),Parametros!$F$11,(Parametros!$G$11-Parametros!$E$11)/3.29)</f>
        <v>0.97280765614366405</v>
      </c>
      <c r="H958" s="201">
        <v>1</v>
      </c>
      <c r="I958" s="201">
        <f ca="1">Resumen!$E$78*C958</f>
        <v>623.66428705286819</v>
      </c>
      <c r="J958" s="201">
        <f ca="1">Resumen!$E$79*D958</f>
        <v>0</v>
      </c>
      <c r="K958" s="201">
        <f ca="1">Resumen!$E$80*E958</f>
        <v>0</v>
      </c>
      <c r="L958" s="201">
        <f ca="1">Resumen!$E$81*F958</f>
        <v>0</v>
      </c>
      <c r="M958" s="201">
        <f ca="1">Resumen!$E$82*G958</f>
        <v>0</v>
      </c>
      <c r="N958" s="201">
        <f>Resumen!$E$83*H958</f>
        <v>1237</v>
      </c>
      <c r="O958" s="201">
        <f t="shared" ca="1" si="14"/>
        <v>1860.6642870528681</v>
      </c>
    </row>
    <row r="959" spans="1:15" s="119" customFormat="1" ht="13.8" customHeight="1">
      <c r="A959" s="162"/>
      <c r="B959" s="200">
        <v>945</v>
      </c>
      <c r="C959" s="201">
        <f ca="1">NORMINV(RAND(),Parametros!$F$7,(Parametros!$G$7-Parametros!$E$7)/3.29)</f>
        <v>3.4077699398746377</v>
      </c>
      <c r="D959" s="201">
        <f ca="1">NORMINV(RAND(),Parametros!$F$8,(Parametros!$G$8-Parametros!$E$8)/3.29)</f>
        <v>0.59674479724481033</v>
      </c>
      <c r="E959" s="201">
        <f ca="1">NORMINV(RAND(),Parametros!$F$9,(Parametros!$G$9-Parametros!$E$9)/3.29)</f>
        <v>0.98068785793317326</v>
      </c>
      <c r="F959" s="201">
        <f ca="1">NORMINV(RAND(),Parametros!$F$10,(Parametros!$G$10-Parametros!$E$10)/3.29)</f>
        <v>0.99308066293449371</v>
      </c>
      <c r="G959" s="201">
        <f ca="1">NORMINV(RAND(),Parametros!$F$11,(Parametros!$G$11-Parametros!$E$11)/3.29)</f>
        <v>0.98057775186756446</v>
      </c>
      <c r="H959" s="201">
        <v>1</v>
      </c>
      <c r="I959" s="201">
        <f ca="1">Resumen!$E$78*C959</f>
        <v>896.24349418702968</v>
      </c>
      <c r="J959" s="201">
        <f ca="1">Resumen!$E$79*D959</f>
        <v>0</v>
      </c>
      <c r="K959" s="201">
        <f ca="1">Resumen!$E$80*E959</f>
        <v>0</v>
      </c>
      <c r="L959" s="201">
        <f ca="1">Resumen!$E$81*F959</f>
        <v>0</v>
      </c>
      <c r="M959" s="201">
        <f ca="1">Resumen!$E$82*G959</f>
        <v>0</v>
      </c>
      <c r="N959" s="201">
        <f>Resumen!$E$83*H959</f>
        <v>1237</v>
      </c>
      <c r="O959" s="201">
        <f t="shared" ca="1" si="14"/>
        <v>2133.2434941870297</v>
      </c>
    </row>
    <row r="960" spans="1:15" s="119" customFormat="1" ht="13.8" customHeight="1">
      <c r="A960" s="162"/>
      <c r="B960" s="200">
        <v>946</v>
      </c>
      <c r="C960" s="201">
        <f ca="1">NORMINV(RAND(),Parametros!$F$7,(Parametros!$G$7-Parametros!$E$7)/3.29)</f>
        <v>2.4362262630912226</v>
      </c>
      <c r="D960" s="201">
        <f ca="1">NORMINV(RAND(),Parametros!$F$8,(Parametros!$G$8-Parametros!$E$8)/3.29)</f>
        <v>0.51975672919470672</v>
      </c>
      <c r="E960" s="201">
        <f ca="1">NORMINV(RAND(),Parametros!$F$9,(Parametros!$G$9-Parametros!$E$9)/3.29)</f>
        <v>0.45770710509022994</v>
      </c>
      <c r="F960" s="201">
        <f ca="1">NORMINV(RAND(),Parametros!$F$10,(Parametros!$G$10-Parametros!$E$10)/3.29)</f>
        <v>1.0061969692361881</v>
      </c>
      <c r="G960" s="201">
        <f ca="1">NORMINV(RAND(),Parametros!$F$11,(Parametros!$G$11-Parametros!$E$11)/3.29)</f>
        <v>0.93874251593722002</v>
      </c>
      <c r="H960" s="201">
        <v>1</v>
      </c>
      <c r="I960" s="201">
        <f ca="1">Resumen!$E$78*C960</f>
        <v>640.72750719299154</v>
      </c>
      <c r="J960" s="201">
        <f ca="1">Resumen!$E$79*D960</f>
        <v>0</v>
      </c>
      <c r="K960" s="201">
        <f ca="1">Resumen!$E$80*E960</f>
        <v>0</v>
      </c>
      <c r="L960" s="201">
        <f ca="1">Resumen!$E$81*F960</f>
        <v>0</v>
      </c>
      <c r="M960" s="201">
        <f ca="1">Resumen!$E$82*G960</f>
        <v>0</v>
      </c>
      <c r="N960" s="201">
        <f>Resumen!$E$83*H960</f>
        <v>1237</v>
      </c>
      <c r="O960" s="201">
        <f t="shared" ca="1" si="14"/>
        <v>1877.7275071929917</v>
      </c>
    </row>
    <row r="961" spans="1:15" s="119" customFormat="1" ht="13.8" customHeight="1">
      <c r="A961" s="162"/>
      <c r="B961" s="200">
        <v>947</v>
      </c>
      <c r="C961" s="201">
        <f ca="1">NORMINV(RAND(),Parametros!$F$7,(Parametros!$G$7-Parametros!$E$7)/3.29)</f>
        <v>1.3526204002807951</v>
      </c>
      <c r="D961" s="201">
        <f ca="1">NORMINV(RAND(),Parametros!$F$8,(Parametros!$G$8-Parametros!$E$8)/3.29)</f>
        <v>1.3931068865652239</v>
      </c>
      <c r="E961" s="201">
        <f ca="1">NORMINV(RAND(),Parametros!$F$9,(Parametros!$G$9-Parametros!$E$9)/3.29)</f>
        <v>1.1538204222785353</v>
      </c>
      <c r="F961" s="201">
        <f ca="1">NORMINV(RAND(),Parametros!$F$10,(Parametros!$G$10-Parametros!$E$10)/3.29)</f>
        <v>1.2010325586759372</v>
      </c>
      <c r="G961" s="201">
        <f ca="1">NORMINV(RAND(),Parametros!$F$11,(Parametros!$G$11-Parametros!$E$11)/3.29)</f>
        <v>0.98033975884402424</v>
      </c>
      <c r="H961" s="201">
        <v>1</v>
      </c>
      <c r="I961" s="201">
        <f ca="1">Resumen!$E$78*C961</f>
        <v>355.7391652738491</v>
      </c>
      <c r="J961" s="201">
        <f ca="1">Resumen!$E$79*D961</f>
        <v>0</v>
      </c>
      <c r="K961" s="201">
        <f ca="1">Resumen!$E$80*E961</f>
        <v>0</v>
      </c>
      <c r="L961" s="201">
        <f ca="1">Resumen!$E$81*F961</f>
        <v>0</v>
      </c>
      <c r="M961" s="201">
        <f ca="1">Resumen!$E$82*G961</f>
        <v>0</v>
      </c>
      <c r="N961" s="201">
        <f>Resumen!$E$83*H961</f>
        <v>1237</v>
      </c>
      <c r="O961" s="201">
        <f t="shared" ca="1" si="14"/>
        <v>1592.739165273849</v>
      </c>
    </row>
    <row r="962" spans="1:15" s="119" customFormat="1" ht="13.8" customHeight="1">
      <c r="A962" s="162"/>
      <c r="B962" s="200">
        <v>948</v>
      </c>
      <c r="C962" s="201">
        <f ca="1">NORMINV(RAND(),Parametros!$F$7,(Parametros!$G$7-Parametros!$E$7)/3.29)</f>
        <v>3.8858481165260037</v>
      </c>
      <c r="D962" s="201">
        <f ca="1">NORMINV(RAND(),Parametros!$F$8,(Parametros!$G$8-Parametros!$E$8)/3.29)</f>
        <v>1.2824349303513616</v>
      </c>
      <c r="E962" s="201">
        <f ca="1">NORMINV(RAND(),Parametros!$F$9,(Parametros!$G$9-Parametros!$E$9)/3.29)</f>
        <v>0.83280869694562965</v>
      </c>
      <c r="F962" s="201">
        <f ca="1">NORMINV(RAND(),Parametros!$F$10,(Parametros!$G$10-Parametros!$E$10)/3.29)</f>
        <v>1.2310674877029806</v>
      </c>
      <c r="G962" s="201">
        <f ca="1">NORMINV(RAND(),Parametros!$F$11,(Parametros!$G$11-Parametros!$E$11)/3.29)</f>
        <v>1.0312132301161818</v>
      </c>
      <c r="H962" s="201">
        <v>1</v>
      </c>
      <c r="I962" s="201">
        <f ca="1">Resumen!$E$78*C962</f>
        <v>1021.9780546463389</v>
      </c>
      <c r="J962" s="201">
        <f ca="1">Resumen!$E$79*D962</f>
        <v>0</v>
      </c>
      <c r="K962" s="201">
        <f ca="1">Resumen!$E$80*E962</f>
        <v>0</v>
      </c>
      <c r="L962" s="201">
        <f ca="1">Resumen!$E$81*F962</f>
        <v>0</v>
      </c>
      <c r="M962" s="201">
        <f ca="1">Resumen!$E$82*G962</f>
        <v>0</v>
      </c>
      <c r="N962" s="201">
        <f>Resumen!$E$83*H962</f>
        <v>1237</v>
      </c>
      <c r="O962" s="201">
        <f t="shared" ca="1" si="14"/>
        <v>2258.9780546463389</v>
      </c>
    </row>
    <row r="963" spans="1:15" s="119" customFormat="1" ht="13.8" customHeight="1">
      <c r="A963" s="162"/>
      <c r="B963" s="200">
        <v>949</v>
      </c>
      <c r="C963" s="201">
        <f ca="1">NORMINV(RAND(),Parametros!$F$7,(Parametros!$G$7-Parametros!$E$7)/3.29)</f>
        <v>1.7024413481205074</v>
      </c>
      <c r="D963" s="201">
        <f ca="1">NORMINV(RAND(),Parametros!$F$8,(Parametros!$G$8-Parametros!$E$8)/3.29)</f>
        <v>1.9083616780928041</v>
      </c>
      <c r="E963" s="201">
        <f ca="1">NORMINV(RAND(),Parametros!$F$9,(Parametros!$G$9-Parametros!$E$9)/3.29)</f>
        <v>1.2681324781742362</v>
      </c>
      <c r="F963" s="201">
        <f ca="1">NORMINV(RAND(),Parametros!$F$10,(Parametros!$G$10-Parametros!$E$10)/3.29)</f>
        <v>0.99606396989086043</v>
      </c>
      <c r="G963" s="201">
        <f ca="1">NORMINV(RAND(),Parametros!$F$11,(Parametros!$G$11-Parametros!$E$11)/3.29)</f>
        <v>0.96626723590525376</v>
      </c>
      <c r="H963" s="201">
        <v>1</v>
      </c>
      <c r="I963" s="201">
        <f ca="1">Resumen!$E$78*C963</f>
        <v>447.74207455569342</v>
      </c>
      <c r="J963" s="201">
        <f ca="1">Resumen!$E$79*D963</f>
        <v>0</v>
      </c>
      <c r="K963" s="201">
        <f ca="1">Resumen!$E$80*E963</f>
        <v>0</v>
      </c>
      <c r="L963" s="201">
        <f ca="1">Resumen!$E$81*F963</f>
        <v>0</v>
      </c>
      <c r="M963" s="201">
        <f ca="1">Resumen!$E$82*G963</f>
        <v>0</v>
      </c>
      <c r="N963" s="201">
        <f>Resumen!$E$83*H963</f>
        <v>1237</v>
      </c>
      <c r="O963" s="201">
        <f t="shared" ca="1" si="14"/>
        <v>1684.7420745556933</v>
      </c>
    </row>
    <row r="964" spans="1:15" s="119" customFormat="1" ht="13.8" customHeight="1">
      <c r="A964" s="162"/>
      <c r="B964" s="200">
        <v>950</v>
      </c>
      <c r="C964" s="201">
        <f ca="1">NORMINV(RAND(),Parametros!$F$7,(Parametros!$G$7-Parametros!$E$7)/3.29)</f>
        <v>-0.13024235024534825</v>
      </c>
      <c r="D964" s="201">
        <f ca="1">NORMINV(RAND(),Parametros!$F$8,(Parametros!$G$8-Parametros!$E$8)/3.29)</f>
        <v>0.79428802674418764</v>
      </c>
      <c r="E964" s="201">
        <f ca="1">NORMINV(RAND(),Parametros!$F$9,(Parametros!$G$9-Parametros!$E$9)/3.29)</f>
        <v>0.70459457767574174</v>
      </c>
      <c r="F964" s="201">
        <f ca="1">NORMINV(RAND(),Parametros!$F$10,(Parametros!$G$10-Parametros!$E$10)/3.29)</f>
        <v>1.0196669163249124</v>
      </c>
      <c r="G964" s="201">
        <f ca="1">NORMINV(RAND(),Parametros!$F$11,(Parametros!$G$11-Parametros!$E$11)/3.29)</f>
        <v>0.94839776024790634</v>
      </c>
      <c r="H964" s="201">
        <v>1</v>
      </c>
      <c r="I964" s="201">
        <f ca="1">Resumen!$E$78*C964</f>
        <v>-34.253738114526591</v>
      </c>
      <c r="J964" s="201">
        <f ca="1">Resumen!$E$79*D964</f>
        <v>0</v>
      </c>
      <c r="K964" s="201">
        <f ca="1">Resumen!$E$80*E964</f>
        <v>0</v>
      </c>
      <c r="L964" s="201">
        <f ca="1">Resumen!$E$81*F964</f>
        <v>0</v>
      </c>
      <c r="M964" s="201">
        <f ca="1">Resumen!$E$82*G964</f>
        <v>0</v>
      </c>
      <c r="N964" s="201">
        <f>Resumen!$E$83*H964</f>
        <v>1237</v>
      </c>
      <c r="O964" s="201">
        <f t="shared" ca="1" si="14"/>
        <v>1202.7462618854734</v>
      </c>
    </row>
    <row r="965" spans="1:15" s="119" customFormat="1" ht="13.8" customHeight="1">
      <c r="A965" s="162"/>
      <c r="B965" s="200">
        <v>951</v>
      </c>
      <c r="C965" s="201">
        <f ca="1">NORMINV(RAND(),Parametros!$F$7,(Parametros!$G$7-Parametros!$E$7)/3.29)</f>
        <v>1.6482964955273673</v>
      </c>
      <c r="D965" s="201">
        <f ca="1">NORMINV(RAND(),Parametros!$F$8,(Parametros!$G$8-Parametros!$E$8)/3.29)</f>
        <v>1.7001661251558347</v>
      </c>
      <c r="E965" s="201">
        <f ca="1">NORMINV(RAND(),Parametros!$F$9,(Parametros!$G$9-Parametros!$E$9)/3.29)</f>
        <v>1.2235295361391616</v>
      </c>
      <c r="F965" s="201">
        <f ca="1">NORMINV(RAND(),Parametros!$F$10,(Parametros!$G$10-Parametros!$E$10)/3.29)</f>
        <v>1.0189014263248868</v>
      </c>
      <c r="G965" s="201">
        <f ca="1">NORMINV(RAND(),Parametros!$F$11,(Parametros!$G$11-Parametros!$E$11)/3.29)</f>
        <v>1.0441116834314614</v>
      </c>
      <c r="H965" s="201">
        <v>1</v>
      </c>
      <c r="I965" s="201">
        <f ca="1">Resumen!$E$78*C965</f>
        <v>433.50197832369759</v>
      </c>
      <c r="J965" s="201">
        <f ca="1">Resumen!$E$79*D965</f>
        <v>0</v>
      </c>
      <c r="K965" s="201">
        <f ca="1">Resumen!$E$80*E965</f>
        <v>0</v>
      </c>
      <c r="L965" s="201">
        <f ca="1">Resumen!$E$81*F965</f>
        <v>0</v>
      </c>
      <c r="M965" s="201">
        <f ca="1">Resumen!$E$82*G965</f>
        <v>0</v>
      </c>
      <c r="N965" s="201">
        <f>Resumen!$E$83*H965</f>
        <v>1237</v>
      </c>
      <c r="O965" s="201">
        <f t="shared" ca="1" si="14"/>
        <v>1670.5019783236976</v>
      </c>
    </row>
    <row r="966" spans="1:15" s="119" customFormat="1" ht="13.8" customHeight="1">
      <c r="A966" s="162"/>
      <c r="B966" s="200">
        <v>952</v>
      </c>
      <c r="C966" s="201">
        <f ca="1">NORMINV(RAND(),Parametros!$F$7,(Parametros!$G$7-Parametros!$E$7)/3.29)</f>
        <v>1.9587056435648798</v>
      </c>
      <c r="D966" s="201">
        <f ca="1">NORMINV(RAND(),Parametros!$F$8,(Parametros!$G$8-Parametros!$E$8)/3.29)</f>
        <v>1.2116959615969203</v>
      </c>
      <c r="E966" s="201">
        <f ca="1">NORMINV(RAND(),Parametros!$F$9,(Parametros!$G$9-Parametros!$E$9)/3.29)</f>
        <v>1.0643347017548284</v>
      </c>
      <c r="F966" s="201">
        <f ca="1">NORMINV(RAND(),Parametros!$F$10,(Parametros!$G$10-Parametros!$E$10)/3.29)</f>
        <v>0.70477851278962511</v>
      </c>
      <c r="G966" s="201">
        <f ca="1">NORMINV(RAND(),Parametros!$F$11,(Parametros!$G$11-Parametros!$E$11)/3.29)</f>
        <v>0.97868902424442916</v>
      </c>
      <c r="H966" s="201">
        <v>1</v>
      </c>
      <c r="I966" s="201">
        <f ca="1">Resumen!$E$78*C966</f>
        <v>515.13958425756334</v>
      </c>
      <c r="J966" s="201">
        <f ca="1">Resumen!$E$79*D966</f>
        <v>0</v>
      </c>
      <c r="K966" s="201">
        <f ca="1">Resumen!$E$80*E966</f>
        <v>0</v>
      </c>
      <c r="L966" s="201">
        <f ca="1">Resumen!$E$81*F966</f>
        <v>0</v>
      </c>
      <c r="M966" s="201">
        <f ca="1">Resumen!$E$82*G966</f>
        <v>0</v>
      </c>
      <c r="N966" s="201">
        <f>Resumen!$E$83*H966</f>
        <v>1237</v>
      </c>
      <c r="O966" s="201">
        <f t="shared" ca="1" si="14"/>
        <v>1752.1395842575635</v>
      </c>
    </row>
    <row r="967" spans="1:15" s="119" customFormat="1" ht="13.8" customHeight="1">
      <c r="A967" s="162"/>
      <c r="B967" s="200">
        <v>953</v>
      </c>
      <c r="C967" s="201">
        <f ca="1">NORMINV(RAND(),Parametros!$F$7,(Parametros!$G$7-Parametros!$E$7)/3.29)</f>
        <v>0.25779477628328862</v>
      </c>
      <c r="D967" s="201">
        <f ca="1">NORMINV(RAND(),Parametros!$F$8,(Parametros!$G$8-Parametros!$E$8)/3.29)</f>
        <v>0.89156304015349974</v>
      </c>
      <c r="E967" s="201">
        <f ca="1">NORMINV(RAND(),Parametros!$F$9,(Parametros!$G$9-Parametros!$E$9)/3.29)</f>
        <v>1.1279027347383292</v>
      </c>
      <c r="F967" s="201">
        <f ca="1">NORMINV(RAND(),Parametros!$F$10,(Parametros!$G$10-Parametros!$E$10)/3.29)</f>
        <v>1.052825183927943</v>
      </c>
      <c r="G967" s="201">
        <f ca="1">NORMINV(RAND(),Parametros!$F$11,(Parametros!$G$11-Parametros!$E$11)/3.29)</f>
        <v>1.0847351040217896</v>
      </c>
      <c r="H967" s="201">
        <v>1</v>
      </c>
      <c r="I967" s="201">
        <f ca="1">Resumen!$E$78*C967</f>
        <v>67.800026162504906</v>
      </c>
      <c r="J967" s="201">
        <f ca="1">Resumen!$E$79*D967</f>
        <v>0</v>
      </c>
      <c r="K967" s="201">
        <f ca="1">Resumen!$E$80*E967</f>
        <v>0</v>
      </c>
      <c r="L967" s="201">
        <f ca="1">Resumen!$E$81*F967</f>
        <v>0</v>
      </c>
      <c r="M967" s="201">
        <f ca="1">Resumen!$E$82*G967</f>
        <v>0</v>
      </c>
      <c r="N967" s="201">
        <f>Resumen!$E$83*H967</f>
        <v>1237</v>
      </c>
      <c r="O967" s="201">
        <f t="shared" ca="1" si="14"/>
        <v>1304.800026162505</v>
      </c>
    </row>
    <row r="968" spans="1:15" s="119" customFormat="1" ht="13.8" customHeight="1">
      <c r="A968" s="162"/>
      <c r="B968" s="200">
        <v>954</v>
      </c>
      <c r="C968" s="201">
        <f ca="1">NORMINV(RAND(),Parametros!$F$7,(Parametros!$G$7-Parametros!$E$7)/3.29)</f>
        <v>1.1277700505854118</v>
      </c>
      <c r="D968" s="201">
        <f ca="1">NORMINV(RAND(),Parametros!$F$8,(Parametros!$G$8-Parametros!$E$8)/3.29)</f>
        <v>0.52909730737905125</v>
      </c>
      <c r="E968" s="201">
        <f ca="1">NORMINV(RAND(),Parametros!$F$9,(Parametros!$G$9-Parametros!$E$9)/3.29)</f>
        <v>0.69304000646179609</v>
      </c>
      <c r="F968" s="201">
        <f ca="1">NORMINV(RAND(),Parametros!$F$10,(Parametros!$G$10-Parametros!$E$10)/3.29)</f>
        <v>0.8236658614792125</v>
      </c>
      <c r="G968" s="201">
        <f ca="1">NORMINV(RAND(),Parametros!$F$11,(Parametros!$G$11-Parametros!$E$11)/3.29)</f>
        <v>0.96396219223104751</v>
      </c>
      <c r="H968" s="201">
        <v>1</v>
      </c>
      <c r="I968" s="201">
        <f ca="1">Resumen!$E$78*C968</f>
        <v>296.6035233039633</v>
      </c>
      <c r="J968" s="201">
        <f ca="1">Resumen!$E$79*D968</f>
        <v>0</v>
      </c>
      <c r="K968" s="201">
        <f ca="1">Resumen!$E$80*E968</f>
        <v>0</v>
      </c>
      <c r="L968" s="201">
        <f ca="1">Resumen!$E$81*F968</f>
        <v>0</v>
      </c>
      <c r="M968" s="201">
        <f ca="1">Resumen!$E$82*G968</f>
        <v>0</v>
      </c>
      <c r="N968" s="201">
        <f>Resumen!$E$83*H968</f>
        <v>1237</v>
      </c>
      <c r="O968" s="201">
        <f t="shared" ca="1" si="14"/>
        <v>1533.6035233039634</v>
      </c>
    </row>
    <row r="969" spans="1:15" s="119" customFormat="1" ht="13.8" customHeight="1">
      <c r="A969" s="162"/>
      <c r="B969" s="200">
        <v>955</v>
      </c>
      <c r="C969" s="201">
        <f ca="1">NORMINV(RAND(),Parametros!$F$7,(Parametros!$G$7-Parametros!$E$7)/3.29)</f>
        <v>2.4350190200867541</v>
      </c>
      <c r="D969" s="201">
        <f ca="1">NORMINV(RAND(),Parametros!$F$8,(Parametros!$G$8-Parametros!$E$8)/3.29)</f>
        <v>0.80946622585553407</v>
      </c>
      <c r="E969" s="201">
        <f ca="1">NORMINV(RAND(),Parametros!$F$9,(Parametros!$G$9-Parametros!$E$9)/3.29)</f>
        <v>1.0269844239732016</v>
      </c>
      <c r="F969" s="201">
        <f ca="1">NORMINV(RAND(),Parametros!$F$10,(Parametros!$G$10-Parametros!$E$10)/3.29)</f>
        <v>0.77510746128533592</v>
      </c>
      <c r="G969" s="201">
        <f ca="1">NORMINV(RAND(),Parametros!$F$11,(Parametros!$G$11-Parametros!$E$11)/3.29)</f>
        <v>0.999183760590035</v>
      </c>
      <c r="H969" s="201">
        <v>1</v>
      </c>
      <c r="I969" s="201">
        <f ca="1">Resumen!$E$78*C969</f>
        <v>640.41000228281632</v>
      </c>
      <c r="J969" s="201">
        <f ca="1">Resumen!$E$79*D969</f>
        <v>0</v>
      </c>
      <c r="K969" s="201">
        <f ca="1">Resumen!$E$80*E969</f>
        <v>0</v>
      </c>
      <c r="L969" s="201">
        <f ca="1">Resumen!$E$81*F969</f>
        <v>0</v>
      </c>
      <c r="M969" s="201">
        <f ca="1">Resumen!$E$82*G969</f>
        <v>0</v>
      </c>
      <c r="N969" s="201">
        <f>Resumen!$E$83*H969</f>
        <v>1237</v>
      </c>
      <c r="O969" s="201">
        <f t="shared" ca="1" si="14"/>
        <v>1877.4100022828163</v>
      </c>
    </row>
    <row r="970" spans="1:15" s="119" customFormat="1" ht="13.8" customHeight="1">
      <c r="A970" s="162"/>
      <c r="B970" s="200">
        <v>956</v>
      </c>
      <c r="C970" s="201">
        <f ca="1">NORMINV(RAND(),Parametros!$F$7,(Parametros!$G$7-Parametros!$E$7)/3.29)</f>
        <v>-0.69986912540308666</v>
      </c>
      <c r="D970" s="201">
        <f ca="1">NORMINV(RAND(),Parametros!$F$8,(Parametros!$G$8-Parametros!$E$8)/3.29)</f>
        <v>1.1712796029948616</v>
      </c>
      <c r="E970" s="201">
        <f ca="1">NORMINV(RAND(),Parametros!$F$9,(Parametros!$G$9-Parametros!$E$9)/3.29)</f>
        <v>0.77257018283448864</v>
      </c>
      <c r="F970" s="201">
        <f ca="1">NORMINV(RAND(),Parametros!$F$10,(Parametros!$G$10-Parametros!$E$10)/3.29)</f>
        <v>0.99627193971980876</v>
      </c>
      <c r="G970" s="201">
        <f ca="1">NORMINV(RAND(),Parametros!$F$11,(Parametros!$G$11-Parametros!$E$11)/3.29)</f>
        <v>1.072041876593093</v>
      </c>
      <c r="H970" s="201">
        <v>1</v>
      </c>
      <c r="I970" s="201">
        <f ca="1">Resumen!$E$78*C970</f>
        <v>-184.06557998101178</v>
      </c>
      <c r="J970" s="201">
        <f ca="1">Resumen!$E$79*D970</f>
        <v>0</v>
      </c>
      <c r="K970" s="201">
        <f ca="1">Resumen!$E$80*E970</f>
        <v>0</v>
      </c>
      <c r="L970" s="201">
        <f ca="1">Resumen!$E$81*F970</f>
        <v>0</v>
      </c>
      <c r="M970" s="201">
        <f ca="1">Resumen!$E$82*G970</f>
        <v>0</v>
      </c>
      <c r="N970" s="201">
        <f>Resumen!$E$83*H970</f>
        <v>1237</v>
      </c>
      <c r="O970" s="201">
        <f t="shared" ca="1" si="14"/>
        <v>1052.9344200189882</v>
      </c>
    </row>
    <row r="971" spans="1:15" s="119" customFormat="1" ht="13.8" customHeight="1">
      <c r="A971" s="162"/>
      <c r="B971" s="200">
        <v>957</v>
      </c>
      <c r="C971" s="201">
        <f ca="1">NORMINV(RAND(),Parametros!$F$7,(Parametros!$G$7-Parametros!$E$7)/3.29)</f>
        <v>1.722473128282995</v>
      </c>
      <c r="D971" s="201">
        <f ca="1">NORMINV(RAND(),Parametros!$F$8,(Parametros!$G$8-Parametros!$E$8)/3.29)</f>
        <v>0.61654299074015284</v>
      </c>
      <c r="E971" s="201">
        <f ca="1">NORMINV(RAND(),Parametros!$F$9,(Parametros!$G$9-Parametros!$E$9)/3.29)</f>
        <v>0.85993839788160775</v>
      </c>
      <c r="F971" s="201">
        <f ca="1">NORMINV(RAND(),Parametros!$F$10,(Parametros!$G$10-Parametros!$E$10)/3.29)</f>
        <v>0.98190031816342804</v>
      </c>
      <c r="G971" s="201">
        <f ca="1">NORMINV(RAND(),Parametros!$F$11,(Parametros!$G$11-Parametros!$E$11)/3.29)</f>
        <v>1.0358563402852892</v>
      </c>
      <c r="H971" s="201">
        <v>1</v>
      </c>
      <c r="I971" s="201">
        <f ca="1">Resumen!$E$78*C971</f>
        <v>453.01043273842771</v>
      </c>
      <c r="J971" s="201">
        <f ca="1">Resumen!$E$79*D971</f>
        <v>0</v>
      </c>
      <c r="K971" s="201">
        <f ca="1">Resumen!$E$80*E971</f>
        <v>0</v>
      </c>
      <c r="L971" s="201">
        <f ca="1">Resumen!$E$81*F971</f>
        <v>0</v>
      </c>
      <c r="M971" s="201">
        <f ca="1">Resumen!$E$82*G971</f>
        <v>0</v>
      </c>
      <c r="N971" s="201">
        <f>Resumen!$E$83*H971</f>
        <v>1237</v>
      </c>
      <c r="O971" s="201">
        <f t="shared" ca="1" si="14"/>
        <v>1690.0104327384277</v>
      </c>
    </row>
    <row r="972" spans="1:15" s="119" customFormat="1" ht="13.8" customHeight="1">
      <c r="A972" s="162"/>
      <c r="B972" s="200">
        <v>958</v>
      </c>
      <c r="C972" s="201">
        <f ca="1">NORMINV(RAND(),Parametros!$F$7,(Parametros!$G$7-Parametros!$E$7)/3.29)</f>
        <v>1.3731209420286925</v>
      </c>
      <c r="D972" s="201">
        <f ca="1">NORMINV(RAND(),Parametros!$F$8,(Parametros!$G$8-Parametros!$E$8)/3.29)</f>
        <v>0.93235255362151781</v>
      </c>
      <c r="E972" s="201">
        <f ca="1">NORMINV(RAND(),Parametros!$F$9,(Parametros!$G$9-Parametros!$E$9)/3.29)</f>
        <v>1.0708023329286329</v>
      </c>
      <c r="F972" s="201">
        <f ca="1">NORMINV(RAND(),Parametros!$F$10,(Parametros!$G$10-Parametros!$E$10)/3.29)</f>
        <v>1.2062846571435679</v>
      </c>
      <c r="G972" s="201">
        <f ca="1">NORMINV(RAND(),Parametros!$F$11,(Parametros!$G$11-Parametros!$E$11)/3.29)</f>
        <v>0.98480623473230644</v>
      </c>
      <c r="H972" s="201">
        <v>1</v>
      </c>
      <c r="I972" s="201">
        <f ca="1">Resumen!$E$78*C972</f>
        <v>361.13080775354615</v>
      </c>
      <c r="J972" s="201">
        <f ca="1">Resumen!$E$79*D972</f>
        <v>0</v>
      </c>
      <c r="K972" s="201">
        <f ca="1">Resumen!$E$80*E972</f>
        <v>0</v>
      </c>
      <c r="L972" s="201">
        <f ca="1">Resumen!$E$81*F972</f>
        <v>0</v>
      </c>
      <c r="M972" s="201">
        <f ca="1">Resumen!$E$82*G972</f>
        <v>0</v>
      </c>
      <c r="N972" s="201">
        <f>Resumen!$E$83*H972</f>
        <v>1237</v>
      </c>
      <c r="O972" s="201">
        <f t="shared" ca="1" si="14"/>
        <v>1598.1308077535462</v>
      </c>
    </row>
    <row r="973" spans="1:15" s="119" customFormat="1" ht="13.8" customHeight="1">
      <c r="A973" s="162"/>
      <c r="B973" s="200">
        <v>959</v>
      </c>
      <c r="C973" s="201">
        <f ca="1">NORMINV(RAND(),Parametros!$F$7,(Parametros!$G$7-Parametros!$E$7)/3.29)</f>
        <v>3.02395415540086</v>
      </c>
      <c r="D973" s="201">
        <f ca="1">NORMINV(RAND(),Parametros!$F$8,(Parametros!$G$8-Parametros!$E$8)/3.29)</f>
        <v>1.5846024646238912</v>
      </c>
      <c r="E973" s="201">
        <f ca="1">NORMINV(RAND(),Parametros!$F$9,(Parametros!$G$9-Parametros!$E$9)/3.29)</f>
        <v>0.77311290526470244</v>
      </c>
      <c r="F973" s="201">
        <f ca="1">NORMINV(RAND(),Parametros!$F$10,(Parametros!$G$10-Parametros!$E$10)/3.29)</f>
        <v>1.1434611971126871</v>
      </c>
      <c r="G973" s="201">
        <f ca="1">NORMINV(RAND(),Parametros!$F$11,(Parametros!$G$11-Parametros!$E$11)/3.29)</f>
        <v>1.013593322260774</v>
      </c>
      <c r="H973" s="201">
        <v>1</v>
      </c>
      <c r="I973" s="201">
        <f ca="1">Resumen!$E$78*C973</f>
        <v>795.29994287042621</v>
      </c>
      <c r="J973" s="201">
        <f ca="1">Resumen!$E$79*D973</f>
        <v>0</v>
      </c>
      <c r="K973" s="201">
        <f ca="1">Resumen!$E$80*E973</f>
        <v>0</v>
      </c>
      <c r="L973" s="201">
        <f ca="1">Resumen!$E$81*F973</f>
        <v>0</v>
      </c>
      <c r="M973" s="201">
        <f ca="1">Resumen!$E$82*G973</f>
        <v>0</v>
      </c>
      <c r="N973" s="201">
        <f>Resumen!$E$83*H973</f>
        <v>1237</v>
      </c>
      <c r="O973" s="201">
        <f t="shared" ca="1" si="14"/>
        <v>2032.2999428704261</v>
      </c>
    </row>
    <row r="974" spans="1:15" s="119" customFormat="1" ht="13.8" customHeight="1">
      <c r="A974" s="162"/>
      <c r="B974" s="200">
        <v>960</v>
      </c>
      <c r="C974" s="201">
        <f ca="1">NORMINV(RAND(),Parametros!$F$7,(Parametros!$G$7-Parametros!$E$7)/3.29)</f>
        <v>1.5783542022115902</v>
      </c>
      <c r="D974" s="201">
        <f ca="1">NORMINV(RAND(),Parametros!$F$8,(Parametros!$G$8-Parametros!$E$8)/3.29)</f>
        <v>1.0289107156848465</v>
      </c>
      <c r="E974" s="201">
        <f ca="1">NORMINV(RAND(),Parametros!$F$9,(Parametros!$G$9-Parametros!$E$9)/3.29)</f>
        <v>1.1561265231105007</v>
      </c>
      <c r="F974" s="201">
        <f ca="1">NORMINV(RAND(),Parametros!$F$10,(Parametros!$G$10-Parametros!$E$10)/3.29)</f>
        <v>0.93774176368241702</v>
      </c>
      <c r="G974" s="201">
        <f ca="1">NORMINV(RAND(),Parametros!$F$11,(Parametros!$G$11-Parametros!$E$11)/3.29)</f>
        <v>1.0155909058170813</v>
      </c>
      <c r="H974" s="201">
        <v>1</v>
      </c>
      <c r="I974" s="201">
        <f ca="1">Resumen!$E$78*C974</f>
        <v>415.10715518164824</v>
      </c>
      <c r="J974" s="201">
        <f ca="1">Resumen!$E$79*D974</f>
        <v>0</v>
      </c>
      <c r="K974" s="201">
        <f ca="1">Resumen!$E$80*E974</f>
        <v>0</v>
      </c>
      <c r="L974" s="201">
        <f ca="1">Resumen!$E$81*F974</f>
        <v>0</v>
      </c>
      <c r="M974" s="201">
        <f ca="1">Resumen!$E$82*G974</f>
        <v>0</v>
      </c>
      <c r="N974" s="201">
        <f>Resumen!$E$83*H974</f>
        <v>1237</v>
      </c>
      <c r="O974" s="201">
        <f t="shared" ca="1" si="14"/>
        <v>1652.1071551816483</v>
      </c>
    </row>
    <row r="975" spans="1:15" s="119" customFormat="1" ht="13.8" customHeight="1">
      <c r="A975" s="162"/>
      <c r="B975" s="200">
        <v>961</v>
      </c>
      <c r="C975" s="201">
        <f ca="1">NORMINV(RAND(),Parametros!$F$7,(Parametros!$G$7-Parametros!$E$7)/3.29)</f>
        <v>3.0130910676447371</v>
      </c>
      <c r="D975" s="201">
        <f ca="1">NORMINV(RAND(),Parametros!$F$8,(Parametros!$G$8-Parametros!$E$8)/3.29)</f>
        <v>0.61016128740310815</v>
      </c>
      <c r="E975" s="201">
        <f ca="1">NORMINV(RAND(),Parametros!$F$9,(Parametros!$G$9-Parametros!$E$9)/3.29)</f>
        <v>1.314474318510449</v>
      </c>
      <c r="F975" s="201">
        <f ca="1">NORMINV(RAND(),Parametros!$F$10,(Parametros!$G$10-Parametros!$E$10)/3.29)</f>
        <v>1.2384810546166629</v>
      </c>
      <c r="G975" s="201">
        <f ca="1">NORMINV(RAND(),Parametros!$F$11,(Parametros!$G$11-Parametros!$E$11)/3.29)</f>
        <v>0.98239801741577337</v>
      </c>
      <c r="H975" s="201">
        <v>1</v>
      </c>
      <c r="I975" s="201">
        <f ca="1">Resumen!$E$78*C975</f>
        <v>792.44295079056587</v>
      </c>
      <c r="J975" s="201">
        <f ca="1">Resumen!$E$79*D975</f>
        <v>0</v>
      </c>
      <c r="K975" s="201">
        <f ca="1">Resumen!$E$80*E975</f>
        <v>0</v>
      </c>
      <c r="L975" s="201">
        <f ca="1">Resumen!$E$81*F975</f>
        <v>0</v>
      </c>
      <c r="M975" s="201">
        <f ca="1">Resumen!$E$82*G975</f>
        <v>0</v>
      </c>
      <c r="N975" s="201">
        <f>Resumen!$E$83*H975</f>
        <v>1237</v>
      </c>
      <c r="O975" s="201">
        <f t="shared" ref="O975:O1014" ca="1" si="15">SUM(I975:N975)</f>
        <v>2029.4429507905659</v>
      </c>
    </row>
    <row r="976" spans="1:15" s="119" customFormat="1" ht="13.8" customHeight="1">
      <c r="A976" s="162"/>
      <c r="B976" s="200">
        <v>962</v>
      </c>
      <c r="C976" s="201">
        <f ca="1">NORMINV(RAND(),Parametros!$F$7,(Parametros!$G$7-Parametros!$E$7)/3.29)</f>
        <v>1.3744484538379584</v>
      </c>
      <c r="D976" s="201">
        <f ca="1">NORMINV(RAND(),Parametros!$F$8,(Parametros!$G$8-Parametros!$E$8)/3.29)</f>
        <v>0.99341768005640907</v>
      </c>
      <c r="E976" s="201">
        <f ca="1">NORMINV(RAND(),Parametros!$F$9,(Parametros!$G$9-Parametros!$E$9)/3.29)</f>
        <v>1.4659103142138101</v>
      </c>
      <c r="F976" s="201">
        <f ca="1">NORMINV(RAND(),Parametros!$F$10,(Parametros!$G$10-Parametros!$E$10)/3.29)</f>
        <v>0.92033156339832145</v>
      </c>
      <c r="G976" s="201">
        <f ca="1">NORMINV(RAND(),Parametros!$F$11,(Parametros!$G$11-Parametros!$E$11)/3.29)</f>
        <v>0.92608416984880504</v>
      </c>
      <c r="H976" s="201">
        <v>1</v>
      </c>
      <c r="I976" s="201">
        <f ca="1">Resumen!$E$78*C976</f>
        <v>361.47994335938307</v>
      </c>
      <c r="J976" s="201">
        <f ca="1">Resumen!$E$79*D976</f>
        <v>0</v>
      </c>
      <c r="K976" s="201">
        <f ca="1">Resumen!$E$80*E976</f>
        <v>0</v>
      </c>
      <c r="L976" s="201">
        <f ca="1">Resumen!$E$81*F976</f>
        <v>0</v>
      </c>
      <c r="M976" s="201">
        <f ca="1">Resumen!$E$82*G976</f>
        <v>0</v>
      </c>
      <c r="N976" s="201">
        <f>Resumen!$E$83*H976</f>
        <v>1237</v>
      </c>
      <c r="O976" s="201">
        <f t="shared" ca="1" si="15"/>
        <v>1598.479943359383</v>
      </c>
    </row>
    <row r="977" spans="1:15" s="119" customFormat="1" ht="13.8" customHeight="1">
      <c r="A977" s="162"/>
      <c r="B977" s="200">
        <v>963</v>
      </c>
      <c r="C977" s="201">
        <f ca="1">NORMINV(RAND(),Parametros!$F$7,(Parametros!$G$7-Parametros!$E$7)/3.29)</f>
        <v>2.6210361923399206</v>
      </c>
      <c r="D977" s="201">
        <f ca="1">NORMINV(RAND(),Parametros!$F$8,(Parametros!$G$8-Parametros!$E$8)/3.29)</f>
        <v>1.1065323889569429</v>
      </c>
      <c r="E977" s="201">
        <f ca="1">NORMINV(RAND(),Parametros!$F$9,(Parametros!$G$9-Parametros!$E$9)/3.29)</f>
        <v>1.0879485441443035</v>
      </c>
      <c r="F977" s="201">
        <f ca="1">NORMINV(RAND(),Parametros!$F$10,(Parametros!$G$10-Parametros!$E$10)/3.29)</f>
        <v>1.3671460960989041</v>
      </c>
      <c r="G977" s="201">
        <f ca="1">NORMINV(RAND(),Parametros!$F$11,(Parametros!$G$11-Parametros!$E$11)/3.29)</f>
        <v>0.96037452721282213</v>
      </c>
      <c r="H977" s="201">
        <v>1</v>
      </c>
      <c r="I977" s="201">
        <f ca="1">Resumen!$E$78*C977</f>
        <v>689.33251858539916</v>
      </c>
      <c r="J977" s="201">
        <f ca="1">Resumen!$E$79*D977</f>
        <v>0</v>
      </c>
      <c r="K977" s="201">
        <f ca="1">Resumen!$E$80*E977</f>
        <v>0</v>
      </c>
      <c r="L977" s="201">
        <f ca="1">Resumen!$E$81*F977</f>
        <v>0</v>
      </c>
      <c r="M977" s="201">
        <f ca="1">Resumen!$E$82*G977</f>
        <v>0</v>
      </c>
      <c r="N977" s="201">
        <f>Resumen!$E$83*H977</f>
        <v>1237</v>
      </c>
      <c r="O977" s="201">
        <f t="shared" ca="1" si="15"/>
        <v>1926.3325185853992</v>
      </c>
    </row>
    <row r="978" spans="1:15" s="119" customFormat="1" ht="13.8" customHeight="1">
      <c r="A978" s="162"/>
      <c r="B978" s="200">
        <v>964</v>
      </c>
      <c r="C978" s="201">
        <f ca="1">NORMINV(RAND(),Parametros!$F$7,(Parametros!$G$7-Parametros!$E$7)/3.29)</f>
        <v>1.7638137033911341</v>
      </c>
      <c r="D978" s="201">
        <f ca="1">NORMINV(RAND(),Parametros!$F$8,(Parametros!$G$8-Parametros!$E$8)/3.29)</f>
        <v>1.2469628995663211</v>
      </c>
      <c r="E978" s="201">
        <f ca="1">NORMINV(RAND(),Parametros!$F$9,(Parametros!$G$9-Parametros!$E$9)/3.29)</f>
        <v>0.99029656762396467</v>
      </c>
      <c r="F978" s="201">
        <f ca="1">NORMINV(RAND(),Parametros!$F$10,(Parametros!$G$10-Parametros!$E$10)/3.29)</f>
        <v>1.1393638671729984</v>
      </c>
      <c r="G978" s="201">
        <f ca="1">NORMINV(RAND(),Parametros!$F$11,(Parametros!$G$11-Parametros!$E$11)/3.29)</f>
        <v>1.0433823711860837</v>
      </c>
      <c r="H978" s="201">
        <v>1</v>
      </c>
      <c r="I978" s="201">
        <f ca="1">Resumen!$E$78*C978</f>
        <v>463.88300399186824</v>
      </c>
      <c r="J978" s="201">
        <f ca="1">Resumen!$E$79*D978</f>
        <v>0</v>
      </c>
      <c r="K978" s="201">
        <f ca="1">Resumen!$E$80*E978</f>
        <v>0</v>
      </c>
      <c r="L978" s="201">
        <f ca="1">Resumen!$E$81*F978</f>
        <v>0</v>
      </c>
      <c r="M978" s="201">
        <f ca="1">Resumen!$E$82*G978</f>
        <v>0</v>
      </c>
      <c r="N978" s="201">
        <f>Resumen!$E$83*H978</f>
        <v>1237</v>
      </c>
      <c r="O978" s="201">
        <f t="shared" ca="1" si="15"/>
        <v>1700.8830039918682</v>
      </c>
    </row>
    <row r="979" spans="1:15" s="119" customFormat="1" ht="13.8" customHeight="1">
      <c r="A979" s="162"/>
      <c r="B979" s="200">
        <v>965</v>
      </c>
      <c r="C979" s="201">
        <f ca="1">NORMINV(RAND(),Parametros!$F$7,(Parametros!$G$7-Parametros!$E$7)/3.29)</f>
        <v>0.32038933584216678</v>
      </c>
      <c r="D979" s="201">
        <f ca="1">NORMINV(RAND(),Parametros!$F$8,(Parametros!$G$8-Parametros!$E$8)/3.29)</f>
        <v>0.62699061189631955</v>
      </c>
      <c r="E979" s="201">
        <f ca="1">NORMINV(RAND(),Parametros!$F$9,(Parametros!$G$9-Parametros!$E$9)/3.29)</f>
        <v>1.3841660767504818</v>
      </c>
      <c r="F979" s="201">
        <f ca="1">NORMINV(RAND(),Parametros!$F$10,(Parametros!$G$10-Parametros!$E$10)/3.29)</f>
        <v>0.96246452019315776</v>
      </c>
      <c r="G979" s="201">
        <f ca="1">NORMINV(RAND(),Parametros!$F$11,(Parametros!$G$11-Parametros!$E$11)/3.29)</f>
        <v>1.0030695206085347</v>
      </c>
      <c r="H979" s="201">
        <v>1</v>
      </c>
      <c r="I979" s="201">
        <f ca="1">Resumen!$E$78*C979</f>
        <v>84.262395326489866</v>
      </c>
      <c r="J979" s="201">
        <f ca="1">Resumen!$E$79*D979</f>
        <v>0</v>
      </c>
      <c r="K979" s="201">
        <f ca="1">Resumen!$E$80*E979</f>
        <v>0</v>
      </c>
      <c r="L979" s="201">
        <f ca="1">Resumen!$E$81*F979</f>
        <v>0</v>
      </c>
      <c r="M979" s="201">
        <f ca="1">Resumen!$E$82*G979</f>
        <v>0</v>
      </c>
      <c r="N979" s="201">
        <f>Resumen!$E$83*H979</f>
        <v>1237</v>
      </c>
      <c r="O979" s="201">
        <f t="shared" ca="1" si="15"/>
        <v>1321.2623953264899</v>
      </c>
    </row>
    <row r="980" spans="1:15" s="119" customFormat="1" ht="13.8" customHeight="1">
      <c r="A980" s="162"/>
      <c r="B980" s="200">
        <v>966</v>
      </c>
      <c r="C980" s="201">
        <f ca="1">NORMINV(RAND(),Parametros!$F$7,(Parametros!$G$7-Parametros!$E$7)/3.29)</f>
        <v>1.550718882940495</v>
      </c>
      <c r="D980" s="201">
        <f ca="1">NORMINV(RAND(),Parametros!$F$8,(Parametros!$G$8-Parametros!$E$8)/3.29)</f>
        <v>2.1637730268803033</v>
      </c>
      <c r="E980" s="201">
        <f ca="1">NORMINV(RAND(),Parametros!$F$9,(Parametros!$G$9-Parametros!$E$9)/3.29)</f>
        <v>0.65653748385339061</v>
      </c>
      <c r="F980" s="201">
        <f ca="1">NORMINV(RAND(),Parametros!$F$10,(Parametros!$G$10-Parametros!$E$10)/3.29)</f>
        <v>0.99477148094377821</v>
      </c>
      <c r="G980" s="201">
        <f ca="1">NORMINV(RAND(),Parametros!$F$11,(Parametros!$G$11-Parametros!$E$11)/3.29)</f>
        <v>1.0343059289841643</v>
      </c>
      <c r="H980" s="201">
        <v>1</v>
      </c>
      <c r="I980" s="201">
        <f ca="1">Resumen!$E$78*C980</f>
        <v>407.83906621335018</v>
      </c>
      <c r="J980" s="201">
        <f ca="1">Resumen!$E$79*D980</f>
        <v>0</v>
      </c>
      <c r="K980" s="201">
        <f ca="1">Resumen!$E$80*E980</f>
        <v>0</v>
      </c>
      <c r="L980" s="201">
        <f ca="1">Resumen!$E$81*F980</f>
        <v>0</v>
      </c>
      <c r="M980" s="201">
        <f ca="1">Resumen!$E$82*G980</f>
        <v>0</v>
      </c>
      <c r="N980" s="201">
        <f>Resumen!$E$83*H980</f>
        <v>1237</v>
      </c>
      <c r="O980" s="201">
        <f t="shared" ca="1" si="15"/>
        <v>1644.8390662133502</v>
      </c>
    </row>
    <row r="981" spans="1:15" s="119" customFormat="1" ht="13.8" customHeight="1">
      <c r="A981" s="162"/>
      <c r="B981" s="200">
        <v>967</v>
      </c>
      <c r="C981" s="201">
        <f ca="1">NORMINV(RAND(),Parametros!$F$7,(Parametros!$G$7-Parametros!$E$7)/3.29)</f>
        <v>2.5310433541752779</v>
      </c>
      <c r="D981" s="201">
        <f ca="1">NORMINV(RAND(),Parametros!$F$8,(Parametros!$G$8-Parametros!$E$8)/3.29)</f>
        <v>1.4179631063805742</v>
      </c>
      <c r="E981" s="201">
        <f ca="1">NORMINV(RAND(),Parametros!$F$9,(Parametros!$G$9-Parametros!$E$9)/3.29)</f>
        <v>1.2778190456082241</v>
      </c>
      <c r="F981" s="201">
        <f ca="1">NORMINV(RAND(),Parametros!$F$10,(Parametros!$G$10-Parametros!$E$10)/3.29)</f>
        <v>1.0578519835055875</v>
      </c>
      <c r="G981" s="201">
        <f ca="1">NORMINV(RAND(),Parametros!$F$11,(Parametros!$G$11-Parametros!$E$11)/3.29)</f>
        <v>1.0921415587343681</v>
      </c>
      <c r="H981" s="201">
        <v>1</v>
      </c>
      <c r="I981" s="201">
        <f ca="1">Resumen!$E$78*C981</f>
        <v>665.66440214809813</v>
      </c>
      <c r="J981" s="201">
        <f ca="1">Resumen!$E$79*D981</f>
        <v>0</v>
      </c>
      <c r="K981" s="201">
        <f ca="1">Resumen!$E$80*E981</f>
        <v>0</v>
      </c>
      <c r="L981" s="201">
        <f ca="1">Resumen!$E$81*F981</f>
        <v>0</v>
      </c>
      <c r="M981" s="201">
        <f ca="1">Resumen!$E$82*G981</f>
        <v>0</v>
      </c>
      <c r="N981" s="201">
        <f>Resumen!$E$83*H981</f>
        <v>1237</v>
      </c>
      <c r="O981" s="201">
        <f t="shared" ca="1" si="15"/>
        <v>1902.6644021480981</v>
      </c>
    </row>
    <row r="982" spans="1:15" s="119" customFormat="1" ht="13.8" customHeight="1">
      <c r="A982" s="162"/>
      <c r="B982" s="200">
        <v>968</v>
      </c>
      <c r="C982" s="201">
        <f ca="1">NORMINV(RAND(),Parametros!$F$7,(Parametros!$G$7-Parametros!$E$7)/3.29)</f>
        <v>2.5562331438445276</v>
      </c>
      <c r="D982" s="201">
        <f ca="1">NORMINV(RAND(),Parametros!$F$8,(Parametros!$G$8-Parametros!$E$8)/3.29)</f>
        <v>0.47319691997165658</v>
      </c>
      <c r="E982" s="201">
        <f ca="1">NORMINV(RAND(),Parametros!$F$9,(Parametros!$G$9-Parametros!$E$9)/3.29)</f>
        <v>1.3141021885956641</v>
      </c>
      <c r="F982" s="201">
        <f ca="1">NORMINV(RAND(),Parametros!$F$10,(Parametros!$G$10-Parametros!$E$10)/3.29)</f>
        <v>1.1266062235052383</v>
      </c>
      <c r="G982" s="201">
        <f ca="1">NORMINV(RAND(),Parametros!$F$11,(Parametros!$G$11-Parametros!$E$11)/3.29)</f>
        <v>1.0568516802517369</v>
      </c>
      <c r="H982" s="201">
        <v>1</v>
      </c>
      <c r="I982" s="201">
        <f ca="1">Resumen!$E$78*C982</f>
        <v>672.2893168311108</v>
      </c>
      <c r="J982" s="201">
        <f ca="1">Resumen!$E$79*D982</f>
        <v>0</v>
      </c>
      <c r="K982" s="201">
        <f ca="1">Resumen!$E$80*E982</f>
        <v>0</v>
      </c>
      <c r="L982" s="201">
        <f ca="1">Resumen!$E$81*F982</f>
        <v>0</v>
      </c>
      <c r="M982" s="201">
        <f ca="1">Resumen!$E$82*G982</f>
        <v>0</v>
      </c>
      <c r="N982" s="201">
        <f>Resumen!$E$83*H982</f>
        <v>1237</v>
      </c>
      <c r="O982" s="201">
        <f t="shared" ca="1" si="15"/>
        <v>1909.2893168311107</v>
      </c>
    </row>
    <row r="983" spans="1:15" s="119" customFormat="1" ht="13.8" customHeight="1">
      <c r="A983" s="162"/>
      <c r="B983" s="200">
        <v>969</v>
      </c>
      <c r="C983" s="201">
        <f ca="1">NORMINV(RAND(),Parametros!$F$7,(Parametros!$G$7-Parametros!$E$7)/3.29)</f>
        <v>3.6578950593021</v>
      </c>
      <c r="D983" s="201">
        <f ca="1">NORMINV(RAND(),Parametros!$F$8,(Parametros!$G$8-Parametros!$E$8)/3.29)</f>
        <v>2.3760744813106864</v>
      </c>
      <c r="E983" s="201">
        <f ca="1">NORMINV(RAND(),Parametros!$F$9,(Parametros!$G$9-Parametros!$E$9)/3.29)</f>
        <v>1.3468026219552041</v>
      </c>
      <c r="F983" s="201">
        <f ca="1">NORMINV(RAND(),Parametros!$F$10,(Parametros!$G$10-Parametros!$E$10)/3.29)</f>
        <v>1.1945285069685769</v>
      </c>
      <c r="G983" s="201">
        <f ca="1">NORMINV(RAND(),Parametros!$F$11,(Parametros!$G$11-Parametros!$E$11)/3.29)</f>
        <v>1.0261319124666846</v>
      </c>
      <c r="H983" s="201">
        <v>1</v>
      </c>
      <c r="I983" s="201">
        <f ca="1">Resumen!$E$78*C983</f>
        <v>962.02640059645228</v>
      </c>
      <c r="J983" s="201">
        <f ca="1">Resumen!$E$79*D983</f>
        <v>0</v>
      </c>
      <c r="K983" s="201">
        <f ca="1">Resumen!$E$80*E983</f>
        <v>0</v>
      </c>
      <c r="L983" s="201">
        <f ca="1">Resumen!$E$81*F983</f>
        <v>0</v>
      </c>
      <c r="M983" s="201">
        <f ca="1">Resumen!$E$82*G983</f>
        <v>0</v>
      </c>
      <c r="N983" s="201">
        <f>Resumen!$E$83*H983</f>
        <v>1237</v>
      </c>
      <c r="O983" s="201">
        <f t="shared" ca="1" si="15"/>
        <v>2199.0264005964523</v>
      </c>
    </row>
    <row r="984" spans="1:15" s="119" customFormat="1" ht="13.8" customHeight="1">
      <c r="A984" s="162"/>
      <c r="B984" s="200">
        <v>970</v>
      </c>
      <c r="C984" s="201">
        <f ca="1">NORMINV(RAND(),Parametros!$F$7,(Parametros!$G$7-Parametros!$E$7)/3.29)</f>
        <v>4.7726107167863105</v>
      </c>
      <c r="D984" s="201">
        <f ca="1">NORMINV(RAND(),Parametros!$F$8,(Parametros!$G$8-Parametros!$E$8)/3.29)</f>
        <v>2.3761523881648658</v>
      </c>
      <c r="E984" s="201">
        <f ca="1">NORMINV(RAND(),Parametros!$F$9,(Parametros!$G$9-Parametros!$E$9)/3.29)</f>
        <v>0.56735927100743389</v>
      </c>
      <c r="F984" s="201">
        <f ca="1">NORMINV(RAND(),Parametros!$F$10,(Parametros!$G$10-Parametros!$E$10)/3.29)</f>
        <v>1.2338076413891363</v>
      </c>
      <c r="G984" s="201">
        <f ca="1">NORMINV(RAND(),Parametros!$F$11,(Parametros!$G$11-Parametros!$E$11)/3.29)</f>
        <v>0.94642622591633663</v>
      </c>
      <c r="H984" s="201">
        <v>1</v>
      </c>
      <c r="I984" s="201">
        <f ca="1">Resumen!$E$78*C984</f>
        <v>1255.1966185147996</v>
      </c>
      <c r="J984" s="201">
        <f ca="1">Resumen!$E$79*D984</f>
        <v>0</v>
      </c>
      <c r="K984" s="201">
        <f ca="1">Resumen!$E$80*E984</f>
        <v>0</v>
      </c>
      <c r="L984" s="201">
        <f ca="1">Resumen!$E$81*F984</f>
        <v>0</v>
      </c>
      <c r="M984" s="201">
        <f ca="1">Resumen!$E$82*G984</f>
        <v>0</v>
      </c>
      <c r="N984" s="201">
        <f>Resumen!$E$83*H984</f>
        <v>1237</v>
      </c>
      <c r="O984" s="201">
        <f t="shared" ca="1" si="15"/>
        <v>2492.1966185147994</v>
      </c>
    </row>
    <row r="985" spans="1:15" s="119" customFormat="1" ht="13.8" customHeight="1">
      <c r="A985" s="162"/>
      <c r="B985" s="200">
        <v>971</v>
      </c>
      <c r="C985" s="201">
        <f ca="1">NORMINV(RAND(),Parametros!$F$7,(Parametros!$G$7-Parametros!$E$7)/3.29)</f>
        <v>3.7234858961535373</v>
      </c>
      <c r="D985" s="201">
        <f ca="1">NORMINV(RAND(),Parametros!$F$8,(Parametros!$G$8-Parametros!$E$8)/3.29)</f>
        <v>2.2620835146092073</v>
      </c>
      <c r="E985" s="201">
        <f ca="1">NORMINV(RAND(),Parametros!$F$9,(Parametros!$G$9-Parametros!$E$9)/3.29)</f>
        <v>1.3127258687071139</v>
      </c>
      <c r="F985" s="201">
        <f ca="1">NORMINV(RAND(),Parametros!$F$10,(Parametros!$G$10-Parametros!$E$10)/3.29)</f>
        <v>0.78507930472538456</v>
      </c>
      <c r="G985" s="201">
        <f ca="1">NORMINV(RAND(),Parametros!$F$11,(Parametros!$G$11-Parametros!$E$11)/3.29)</f>
        <v>1.0174276161148093</v>
      </c>
      <c r="H985" s="201">
        <v>1</v>
      </c>
      <c r="I985" s="201">
        <f ca="1">Resumen!$E$78*C985</f>
        <v>979.27679068838029</v>
      </c>
      <c r="J985" s="201">
        <f ca="1">Resumen!$E$79*D985</f>
        <v>0</v>
      </c>
      <c r="K985" s="201">
        <f ca="1">Resumen!$E$80*E985</f>
        <v>0</v>
      </c>
      <c r="L985" s="201">
        <f ca="1">Resumen!$E$81*F985</f>
        <v>0</v>
      </c>
      <c r="M985" s="201">
        <f ca="1">Resumen!$E$82*G985</f>
        <v>0</v>
      </c>
      <c r="N985" s="201">
        <f>Resumen!$E$83*H985</f>
        <v>1237</v>
      </c>
      <c r="O985" s="201">
        <f t="shared" ca="1" si="15"/>
        <v>2216.2767906883801</v>
      </c>
    </row>
    <row r="986" spans="1:15" s="119" customFormat="1" ht="13.8" customHeight="1">
      <c r="A986" s="162"/>
      <c r="B986" s="200">
        <v>972</v>
      </c>
      <c r="C986" s="201">
        <f ca="1">NORMINV(RAND(),Parametros!$F$7,(Parametros!$G$7-Parametros!$E$7)/3.29)</f>
        <v>2.6457581976943469</v>
      </c>
      <c r="D986" s="201">
        <f ca="1">NORMINV(RAND(),Parametros!$F$8,(Parametros!$G$8-Parametros!$E$8)/3.29)</f>
        <v>1.1865198916980526</v>
      </c>
      <c r="E986" s="201">
        <f ca="1">NORMINV(RAND(),Parametros!$F$9,(Parametros!$G$9-Parametros!$E$9)/3.29)</f>
        <v>1.7812324474525307</v>
      </c>
      <c r="F986" s="201">
        <f ca="1">NORMINV(RAND(),Parametros!$F$10,(Parametros!$G$10-Parametros!$E$10)/3.29)</f>
        <v>1.0491614546989683</v>
      </c>
      <c r="G986" s="201">
        <f ca="1">NORMINV(RAND(),Parametros!$F$11,(Parametros!$G$11-Parametros!$E$11)/3.29)</f>
        <v>1.0367132648207336</v>
      </c>
      <c r="H986" s="201">
        <v>1</v>
      </c>
      <c r="I986" s="201">
        <f ca="1">Resumen!$E$78*C986</f>
        <v>695.83440599361325</v>
      </c>
      <c r="J986" s="201">
        <f ca="1">Resumen!$E$79*D986</f>
        <v>0</v>
      </c>
      <c r="K986" s="201">
        <f ca="1">Resumen!$E$80*E986</f>
        <v>0</v>
      </c>
      <c r="L986" s="201">
        <f ca="1">Resumen!$E$81*F986</f>
        <v>0</v>
      </c>
      <c r="M986" s="201">
        <f ca="1">Resumen!$E$82*G986</f>
        <v>0</v>
      </c>
      <c r="N986" s="201">
        <f>Resumen!$E$83*H986</f>
        <v>1237</v>
      </c>
      <c r="O986" s="201">
        <f t="shared" ca="1" si="15"/>
        <v>1932.8344059936132</v>
      </c>
    </row>
    <row r="987" spans="1:15" s="119" customFormat="1" ht="13.8" customHeight="1">
      <c r="A987" s="162"/>
      <c r="B987" s="200">
        <v>973</v>
      </c>
      <c r="C987" s="201">
        <f ca="1">NORMINV(RAND(),Parametros!$F$7,(Parametros!$G$7-Parametros!$E$7)/3.29)</f>
        <v>3.0595016123691305</v>
      </c>
      <c r="D987" s="201">
        <f ca="1">NORMINV(RAND(),Parametros!$F$8,(Parametros!$G$8-Parametros!$E$8)/3.29)</f>
        <v>-0.16480780395733907</v>
      </c>
      <c r="E987" s="201">
        <f ca="1">NORMINV(RAND(),Parametros!$F$9,(Parametros!$G$9-Parametros!$E$9)/3.29)</f>
        <v>0.66129434599394177</v>
      </c>
      <c r="F987" s="201">
        <f ca="1">NORMINV(RAND(),Parametros!$F$10,(Parametros!$G$10-Parametros!$E$10)/3.29)</f>
        <v>1.0585624362783503</v>
      </c>
      <c r="G987" s="201">
        <f ca="1">NORMINV(RAND(),Parametros!$F$11,(Parametros!$G$11-Parametros!$E$11)/3.29)</f>
        <v>1.0121443055248878</v>
      </c>
      <c r="H987" s="201">
        <v>1</v>
      </c>
      <c r="I987" s="201">
        <f ca="1">Resumen!$E$78*C987</f>
        <v>804.64892405308137</v>
      </c>
      <c r="J987" s="201">
        <f ca="1">Resumen!$E$79*D987</f>
        <v>0</v>
      </c>
      <c r="K987" s="201">
        <f ca="1">Resumen!$E$80*E987</f>
        <v>0</v>
      </c>
      <c r="L987" s="201">
        <f ca="1">Resumen!$E$81*F987</f>
        <v>0</v>
      </c>
      <c r="M987" s="201">
        <f ca="1">Resumen!$E$82*G987</f>
        <v>0</v>
      </c>
      <c r="N987" s="201">
        <f>Resumen!$E$83*H987</f>
        <v>1237</v>
      </c>
      <c r="O987" s="201">
        <f t="shared" ca="1" si="15"/>
        <v>2041.6489240530814</v>
      </c>
    </row>
    <row r="988" spans="1:15" s="119" customFormat="1" ht="13.8" customHeight="1">
      <c r="A988" s="162"/>
      <c r="B988" s="200">
        <v>974</v>
      </c>
      <c r="C988" s="201">
        <f ca="1">NORMINV(RAND(),Parametros!$F$7,(Parametros!$G$7-Parametros!$E$7)/3.29)</f>
        <v>3.5921446714583594</v>
      </c>
      <c r="D988" s="201">
        <f ca="1">NORMINV(RAND(),Parametros!$F$8,(Parametros!$G$8-Parametros!$E$8)/3.29)</f>
        <v>1.6124758611459757</v>
      </c>
      <c r="E988" s="201">
        <f ca="1">NORMINV(RAND(),Parametros!$F$9,(Parametros!$G$9-Parametros!$E$9)/3.29)</f>
        <v>1.0075016256180767</v>
      </c>
      <c r="F988" s="201">
        <f ca="1">NORMINV(RAND(),Parametros!$F$10,(Parametros!$G$10-Parametros!$E$10)/3.29)</f>
        <v>0.71117629858503695</v>
      </c>
      <c r="G988" s="201">
        <f ca="1">NORMINV(RAND(),Parametros!$F$11,(Parametros!$G$11-Parametros!$E$11)/3.29)</f>
        <v>1.0017402877333599</v>
      </c>
      <c r="H988" s="201">
        <v>1</v>
      </c>
      <c r="I988" s="201">
        <f ca="1">Resumen!$E$78*C988</f>
        <v>944.73404859354855</v>
      </c>
      <c r="J988" s="201">
        <f ca="1">Resumen!$E$79*D988</f>
        <v>0</v>
      </c>
      <c r="K988" s="201">
        <f ca="1">Resumen!$E$80*E988</f>
        <v>0</v>
      </c>
      <c r="L988" s="201">
        <f ca="1">Resumen!$E$81*F988</f>
        <v>0</v>
      </c>
      <c r="M988" s="201">
        <f ca="1">Resumen!$E$82*G988</f>
        <v>0</v>
      </c>
      <c r="N988" s="201">
        <f>Resumen!$E$83*H988</f>
        <v>1237</v>
      </c>
      <c r="O988" s="201">
        <f t="shared" ca="1" si="15"/>
        <v>2181.7340485935483</v>
      </c>
    </row>
    <row r="989" spans="1:15" s="119" customFormat="1" ht="13.8" customHeight="1">
      <c r="A989" s="162"/>
      <c r="B989" s="200">
        <v>975</v>
      </c>
      <c r="C989" s="201">
        <f ca="1">NORMINV(RAND(),Parametros!$F$7,(Parametros!$G$7-Parametros!$E$7)/3.29)</f>
        <v>0.72617746199322397</v>
      </c>
      <c r="D989" s="201">
        <f ca="1">NORMINV(RAND(),Parametros!$F$8,(Parametros!$G$8-Parametros!$E$8)/3.29)</f>
        <v>1.2933232888192203</v>
      </c>
      <c r="E989" s="201">
        <f ca="1">NORMINV(RAND(),Parametros!$F$9,(Parametros!$G$9-Parametros!$E$9)/3.29)</f>
        <v>0.60235731933494918</v>
      </c>
      <c r="F989" s="201">
        <f ca="1">NORMINV(RAND(),Parametros!$F$10,(Parametros!$G$10-Parametros!$E$10)/3.29)</f>
        <v>0.99852859847940212</v>
      </c>
      <c r="G989" s="201">
        <f ca="1">NORMINV(RAND(),Parametros!$F$11,(Parametros!$G$11-Parametros!$E$11)/3.29)</f>
        <v>1.0141014925159861</v>
      </c>
      <c r="H989" s="201">
        <v>1</v>
      </c>
      <c r="I989" s="201">
        <f ca="1">Resumen!$E$78*C989</f>
        <v>190.98467250421791</v>
      </c>
      <c r="J989" s="201">
        <f ca="1">Resumen!$E$79*D989</f>
        <v>0</v>
      </c>
      <c r="K989" s="201">
        <f ca="1">Resumen!$E$80*E989</f>
        <v>0</v>
      </c>
      <c r="L989" s="201">
        <f ca="1">Resumen!$E$81*F989</f>
        <v>0</v>
      </c>
      <c r="M989" s="201">
        <f ca="1">Resumen!$E$82*G989</f>
        <v>0</v>
      </c>
      <c r="N989" s="201">
        <f>Resumen!$E$83*H989</f>
        <v>1237</v>
      </c>
      <c r="O989" s="201">
        <f t="shared" ca="1" si="15"/>
        <v>1427.984672504218</v>
      </c>
    </row>
    <row r="990" spans="1:15" s="119" customFormat="1" ht="13.8" customHeight="1">
      <c r="A990" s="162"/>
      <c r="B990" s="200">
        <v>976</v>
      </c>
      <c r="C990" s="201">
        <f ca="1">NORMINV(RAND(),Parametros!$F$7,(Parametros!$G$7-Parametros!$E$7)/3.29)</f>
        <v>1.1482136296386785</v>
      </c>
      <c r="D990" s="201">
        <f ca="1">NORMINV(RAND(),Parametros!$F$8,(Parametros!$G$8-Parametros!$E$8)/3.29)</f>
        <v>1.6654933772553011</v>
      </c>
      <c r="E990" s="201">
        <f ca="1">NORMINV(RAND(),Parametros!$F$9,(Parametros!$G$9-Parametros!$E$9)/3.29)</f>
        <v>1.097444435946058</v>
      </c>
      <c r="F990" s="201">
        <f ca="1">NORMINV(RAND(),Parametros!$F$10,(Parametros!$G$10-Parametros!$E$10)/3.29)</f>
        <v>1.0612364983370517</v>
      </c>
      <c r="G990" s="201">
        <f ca="1">NORMINV(RAND(),Parametros!$F$11,(Parametros!$G$11-Parametros!$E$11)/3.29)</f>
        <v>1.0163050416286015</v>
      </c>
      <c r="H990" s="201">
        <v>1</v>
      </c>
      <c r="I990" s="201">
        <f ca="1">Resumen!$E$78*C990</f>
        <v>301.98018459497246</v>
      </c>
      <c r="J990" s="201">
        <f ca="1">Resumen!$E$79*D990</f>
        <v>0</v>
      </c>
      <c r="K990" s="201">
        <f ca="1">Resumen!$E$80*E990</f>
        <v>0</v>
      </c>
      <c r="L990" s="201">
        <f ca="1">Resumen!$E$81*F990</f>
        <v>0</v>
      </c>
      <c r="M990" s="201">
        <f ca="1">Resumen!$E$82*G990</f>
        <v>0</v>
      </c>
      <c r="N990" s="201">
        <f>Resumen!$E$83*H990</f>
        <v>1237</v>
      </c>
      <c r="O990" s="201">
        <f t="shared" ca="1" si="15"/>
        <v>1538.9801845949723</v>
      </c>
    </row>
    <row r="991" spans="1:15" s="119" customFormat="1" ht="13.8" customHeight="1">
      <c r="A991" s="162"/>
      <c r="B991" s="200">
        <v>977</v>
      </c>
      <c r="C991" s="201">
        <f ca="1">NORMINV(RAND(),Parametros!$F$7,(Parametros!$G$7-Parametros!$E$7)/3.29)</f>
        <v>1.7231783916215488</v>
      </c>
      <c r="D991" s="201">
        <f ca="1">NORMINV(RAND(),Parametros!$F$8,(Parametros!$G$8-Parametros!$E$8)/3.29)</f>
        <v>1.4165778189757408</v>
      </c>
      <c r="E991" s="201">
        <f ca="1">NORMINV(RAND(),Parametros!$F$9,(Parametros!$G$9-Parametros!$E$9)/3.29)</f>
        <v>0.48550937486776957</v>
      </c>
      <c r="F991" s="201">
        <f ca="1">NORMINV(RAND(),Parametros!$F$10,(Parametros!$G$10-Parametros!$E$10)/3.29)</f>
        <v>0.83328684860155744</v>
      </c>
      <c r="G991" s="201">
        <f ca="1">NORMINV(RAND(),Parametros!$F$11,(Parametros!$G$11-Parametros!$E$11)/3.29)</f>
        <v>0.97075238797492536</v>
      </c>
      <c r="H991" s="201">
        <v>1</v>
      </c>
      <c r="I991" s="201">
        <f ca="1">Resumen!$E$78*C991</f>
        <v>453.19591699646736</v>
      </c>
      <c r="J991" s="201">
        <f ca="1">Resumen!$E$79*D991</f>
        <v>0</v>
      </c>
      <c r="K991" s="201">
        <f ca="1">Resumen!$E$80*E991</f>
        <v>0</v>
      </c>
      <c r="L991" s="201">
        <f ca="1">Resumen!$E$81*F991</f>
        <v>0</v>
      </c>
      <c r="M991" s="201">
        <f ca="1">Resumen!$E$82*G991</f>
        <v>0</v>
      </c>
      <c r="N991" s="201">
        <f>Resumen!$E$83*H991</f>
        <v>1237</v>
      </c>
      <c r="O991" s="201">
        <f t="shared" ca="1" si="15"/>
        <v>1690.1959169964673</v>
      </c>
    </row>
    <row r="992" spans="1:15" s="119" customFormat="1" ht="13.8" customHeight="1">
      <c r="A992" s="162"/>
      <c r="B992" s="200">
        <v>978</v>
      </c>
      <c r="C992" s="201">
        <f ca="1">NORMINV(RAND(),Parametros!$F$7,(Parametros!$G$7-Parametros!$E$7)/3.29)</f>
        <v>1.3080429569773089</v>
      </c>
      <c r="D992" s="201">
        <f ca="1">NORMINV(RAND(),Parametros!$F$8,(Parametros!$G$8-Parametros!$E$8)/3.29)</f>
        <v>0.98812000020792357</v>
      </c>
      <c r="E992" s="201">
        <f ca="1">NORMINV(RAND(),Parametros!$F$9,(Parametros!$G$9-Parametros!$E$9)/3.29)</f>
        <v>1.16325400105787</v>
      </c>
      <c r="F992" s="201">
        <f ca="1">NORMINV(RAND(),Parametros!$F$10,(Parametros!$G$10-Parametros!$E$10)/3.29)</f>
        <v>0.92676096515059869</v>
      </c>
      <c r="G992" s="201">
        <f ca="1">NORMINV(RAND(),Parametros!$F$11,(Parametros!$G$11-Parametros!$E$11)/3.29)</f>
        <v>0.98191513176491696</v>
      </c>
      <c r="H992" s="201">
        <v>1</v>
      </c>
      <c r="I992" s="201">
        <f ca="1">Resumen!$E$78*C992</f>
        <v>344.01529768503224</v>
      </c>
      <c r="J992" s="201">
        <f ca="1">Resumen!$E$79*D992</f>
        <v>0</v>
      </c>
      <c r="K992" s="201">
        <f ca="1">Resumen!$E$80*E992</f>
        <v>0</v>
      </c>
      <c r="L992" s="201">
        <f ca="1">Resumen!$E$81*F992</f>
        <v>0</v>
      </c>
      <c r="M992" s="201">
        <f ca="1">Resumen!$E$82*G992</f>
        <v>0</v>
      </c>
      <c r="N992" s="201">
        <f>Resumen!$E$83*H992</f>
        <v>1237</v>
      </c>
      <c r="O992" s="201">
        <f t="shared" ca="1" si="15"/>
        <v>1581.0152976850322</v>
      </c>
    </row>
    <row r="993" spans="1:15" s="119" customFormat="1" ht="13.8" customHeight="1">
      <c r="A993" s="162"/>
      <c r="B993" s="200">
        <v>979</v>
      </c>
      <c r="C993" s="201">
        <f ca="1">NORMINV(RAND(),Parametros!$F$7,(Parametros!$G$7-Parametros!$E$7)/3.29)</f>
        <v>0.79166359006801246</v>
      </c>
      <c r="D993" s="201">
        <f ca="1">NORMINV(RAND(),Parametros!$F$8,(Parametros!$G$8-Parametros!$E$8)/3.29)</f>
        <v>1.9444555900849418</v>
      </c>
      <c r="E993" s="201">
        <f ca="1">NORMINV(RAND(),Parametros!$F$9,(Parametros!$G$9-Parametros!$E$9)/3.29)</f>
        <v>1.1165858941564697</v>
      </c>
      <c r="F993" s="201">
        <f ca="1">NORMINV(RAND(),Parametros!$F$10,(Parametros!$G$10-Parametros!$E$10)/3.29)</f>
        <v>1.1001925576700775</v>
      </c>
      <c r="G993" s="201">
        <f ca="1">NORMINV(RAND(),Parametros!$F$11,(Parametros!$G$11-Parametros!$E$11)/3.29)</f>
        <v>0.95699013512553321</v>
      </c>
      <c r="H993" s="201">
        <v>1</v>
      </c>
      <c r="I993" s="201">
        <f ca="1">Resumen!$E$78*C993</f>
        <v>208.20752418788729</v>
      </c>
      <c r="J993" s="201">
        <f ca="1">Resumen!$E$79*D993</f>
        <v>0</v>
      </c>
      <c r="K993" s="201">
        <f ca="1">Resumen!$E$80*E993</f>
        <v>0</v>
      </c>
      <c r="L993" s="201">
        <f ca="1">Resumen!$E$81*F993</f>
        <v>0</v>
      </c>
      <c r="M993" s="201">
        <f ca="1">Resumen!$E$82*G993</f>
        <v>0</v>
      </c>
      <c r="N993" s="201">
        <f>Resumen!$E$83*H993</f>
        <v>1237</v>
      </c>
      <c r="O993" s="201">
        <f t="shared" ca="1" si="15"/>
        <v>1445.2075241878872</v>
      </c>
    </row>
    <row r="994" spans="1:15" s="119" customFormat="1" ht="13.8" customHeight="1">
      <c r="A994" s="162"/>
      <c r="B994" s="200">
        <v>980</v>
      </c>
      <c r="C994" s="201">
        <f ca="1">NORMINV(RAND(),Parametros!$F$7,(Parametros!$G$7-Parametros!$E$7)/3.29)</f>
        <v>2.6005769573527968</v>
      </c>
      <c r="D994" s="201">
        <f ca="1">NORMINV(RAND(),Parametros!$F$8,(Parametros!$G$8-Parametros!$E$8)/3.29)</f>
        <v>0.98943507517353879</v>
      </c>
      <c r="E994" s="201">
        <f ca="1">NORMINV(RAND(),Parametros!$F$9,(Parametros!$G$9-Parametros!$E$9)/3.29)</f>
        <v>1.2807416345470979</v>
      </c>
      <c r="F994" s="201">
        <f ca="1">NORMINV(RAND(),Parametros!$F$10,(Parametros!$G$10-Parametros!$E$10)/3.29)</f>
        <v>1.0050701083155038</v>
      </c>
      <c r="G994" s="201">
        <f ca="1">NORMINV(RAND(),Parametros!$F$11,(Parametros!$G$11-Parametros!$E$11)/3.29)</f>
        <v>1.0098677073100408</v>
      </c>
      <c r="H994" s="201">
        <v>1</v>
      </c>
      <c r="I994" s="201">
        <f ca="1">Resumen!$E$78*C994</f>
        <v>683.95173978378557</v>
      </c>
      <c r="J994" s="201">
        <f ca="1">Resumen!$E$79*D994</f>
        <v>0</v>
      </c>
      <c r="K994" s="201">
        <f ca="1">Resumen!$E$80*E994</f>
        <v>0</v>
      </c>
      <c r="L994" s="201">
        <f ca="1">Resumen!$E$81*F994</f>
        <v>0</v>
      </c>
      <c r="M994" s="201">
        <f ca="1">Resumen!$E$82*G994</f>
        <v>0</v>
      </c>
      <c r="N994" s="201">
        <f>Resumen!$E$83*H994</f>
        <v>1237</v>
      </c>
      <c r="O994" s="201">
        <f t="shared" ca="1" si="15"/>
        <v>1920.9517397837856</v>
      </c>
    </row>
    <row r="995" spans="1:15" s="119" customFormat="1" ht="13.8" customHeight="1">
      <c r="A995" s="162"/>
      <c r="B995" s="200">
        <v>981</v>
      </c>
      <c r="C995" s="201">
        <f ca="1">NORMINV(RAND(),Parametros!$F$7,(Parametros!$G$7-Parametros!$E$7)/3.29)</f>
        <v>3.5309518073308466</v>
      </c>
      <c r="D995" s="201">
        <f ca="1">NORMINV(RAND(),Parametros!$F$8,(Parametros!$G$8-Parametros!$E$8)/3.29)</f>
        <v>1.040820024500333</v>
      </c>
      <c r="E995" s="201">
        <f ca="1">NORMINV(RAND(),Parametros!$F$9,(Parametros!$G$9-Parametros!$E$9)/3.29)</f>
        <v>1.2167867474576957</v>
      </c>
      <c r="F995" s="201">
        <f ca="1">NORMINV(RAND(),Parametros!$F$10,(Parametros!$G$10-Parametros!$E$10)/3.29)</f>
        <v>1.2641924237227926</v>
      </c>
      <c r="G995" s="201">
        <f ca="1">NORMINV(RAND(),Parametros!$F$11,(Parametros!$G$11-Parametros!$E$11)/3.29)</f>
        <v>0.96466538578019323</v>
      </c>
      <c r="H995" s="201">
        <v>1</v>
      </c>
      <c r="I995" s="201">
        <f ca="1">Resumen!$E$78*C995</f>
        <v>928.64032532801264</v>
      </c>
      <c r="J995" s="201">
        <f ca="1">Resumen!$E$79*D995</f>
        <v>0</v>
      </c>
      <c r="K995" s="201">
        <f ca="1">Resumen!$E$80*E995</f>
        <v>0</v>
      </c>
      <c r="L995" s="201">
        <f ca="1">Resumen!$E$81*F995</f>
        <v>0</v>
      </c>
      <c r="M995" s="201">
        <f ca="1">Resumen!$E$82*G995</f>
        <v>0</v>
      </c>
      <c r="N995" s="201">
        <f>Resumen!$E$83*H995</f>
        <v>1237</v>
      </c>
      <c r="O995" s="201">
        <f t="shared" ca="1" si="15"/>
        <v>2165.6403253280128</v>
      </c>
    </row>
    <row r="996" spans="1:15" s="119" customFormat="1" ht="13.8" customHeight="1">
      <c r="A996" s="162"/>
      <c r="B996" s="200">
        <v>982</v>
      </c>
      <c r="C996" s="201">
        <f ca="1">NORMINV(RAND(),Parametros!$F$7,(Parametros!$G$7-Parametros!$E$7)/3.29)</f>
        <v>1.1649372708978813</v>
      </c>
      <c r="D996" s="201">
        <f ca="1">NORMINV(RAND(),Parametros!$F$8,(Parametros!$G$8-Parametros!$E$8)/3.29)</f>
        <v>0.97663421594748578</v>
      </c>
      <c r="E996" s="201">
        <f ca="1">NORMINV(RAND(),Parametros!$F$9,(Parametros!$G$9-Parametros!$E$9)/3.29)</f>
        <v>0.89544847517771042</v>
      </c>
      <c r="F996" s="201">
        <f ca="1">NORMINV(RAND(),Parametros!$F$10,(Parametros!$G$10-Parametros!$E$10)/3.29)</f>
        <v>0.90518008900540625</v>
      </c>
      <c r="G996" s="201">
        <f ca="1">NORMINV(RAND(),Parametros!$F$11,(Parametros!$G$11-Parametros!$E$11)/3.29)</f>
        <v>1.0170837991534953</v>
      </c>
      <c r="H996" s="201">
        <v>1</v>
      </c>
      <c r="I996" s="201">
        <f ca="1">Resumen!$E$78*C996</f>
        <v>306.37850224614277</v>
      </c>
      <c r="J996" s="201">
        <f ca="1">Resumen!$E$79*D996</f>
        <v>0</v>
      </c>
      <c r="K996" s="201">
        <f ca="1">Resumen!$E$80*E996</f>
        <v>0</v>
      </c>
      <c r="L996" s="201">
        <f ca="1">Resumen!$E$81*F996</f>
        <v>0</v>
      </c>
      <c r="M996" s="201">
        <f ca="1">Resumen!$E$82*G996</f>
        <v>0</v>
      </c>
      <c r="N996" s="201">
        <f>Resumen!$E$83*H996</f>
        <v>1237</v>
      </c>
      <c r="O996" s="201">
        <f t="shared" ca="1" si="15"/>
        <v>1543.3785022461427</v>
      </c>
    </row>
    <row r="997" spans="1:15" s="119" customFormat="1" ht="13.8" customHeight="1">
      <c r="A997" s="162"/>
      <c r="B997" s="200">
        <v>983</v>
      </c>
      <c r="C997" s="201">
        <f ca="1">NORMINV(RAND(),Parametros!$F$7,(Parametros!$G$7-Parametros!$E$7)/3.29)</f>
        <v>2.7350628511294874</v>
      </c>
      <c r="D997" s="201">
        <f ca="1">NORMINV(RAND(),Parametros!$F$8,(Parametros!$G$8-Parametros!$E$8)/3.29)</f>
        <v>1.9360235439985072</v>
      </c>
      <c r="E997" s="201">
        <f ca="1">NORMINV(RAND(),Parametros!$F$9,(Parametros!$G$9-Parametros!$E$9)/3.29)</f>
        <v>1.2191631373951761</v>
      </c>
      <c r="F997" s="201">
        <f ca="1">NORMINV(RAND(),Parametros!$F$10,(Parametros!$G$10-Parametros!$E$10)/3.29)</f>
        <v>0.81229616611134747</v>
      </c>
      <c r="G997" s="201">
        <f ca="1">NORMINV(RAND(),Parametros!$F$11,(Parametros!$G$11-Parametros!$E$11)/3.29)</f>
        <v>1.0131851673227581</v>
      </c>
      <c r="H997" s="201">
        <v>1</v>
      </c>
      <c r="I997" s="201">
        <f ca="1">Resumen!$E$78*C997</f>
        <v>719.32152984705522</v>
      </c>
      <c r="J997" s="201">
        <f ca="1">Resumen!$E$79*D997</f>
        <v>0</v>
      </c>
      <c r="K997" s="201">
        <f ca="1">Resumen!$E$80*E997</f>
        <v>0</v>
      </c>
      <c r="L997" s="201">
        <f ca="1">Resumen!$E$81*F997</f>
        <v>0</v>
      </c>
      <c r="M997" s="201">
        <f ca="1">Resumen!$E$82*G997</f>
        <v>0</v>
      </c>
      <c r="N997" s="201">
        <f>Resumen!$E$83*H997</f>
        <v>1237</v>
      </c>
      <c r="O997" s="201">
        <f t="shared" ca="1" si="15"/>
        <v>1956.3215298470552</v>
      </c>
    </row>
    <row r="998" spans="1:15" s="119" customFormat="1" ht="13.8" customHeight="1">
      <c r="A998" s="162"/>
      <c r="B998" s="200">
        <v>984</v>
      </c>
      <c r="C998" s="201">
        <f ca="1">NORMINV(RAND(),Parametros!$F$7,(Parametros!$G$7-Parametros!$E$7)/3.29)</f>
        <v>2.1403790238235016</v>
      </c>
      <c r="D998" s="201">
        <f ca="1">NORMINV(RAND(),Parametros!$F$8,(Parametros!$G$8-Parametros!$E$8)/3.29)</f>
        <v>0.97256948797865839</v>
      </c>
      <c r="E998" s="201">
        <f ca="1">NORMINV(RAND(),Parametros!$F$9,(Parametros!$G$9-Parametros!$E$9)/3.29)</f>
        <v>0.83452262100283825</v>
      </c>
      <c r="F998" s="201">
        <f ca="1">NORMINV(RAND(),Parametros!$F$10,(Parametros!$G$10-Parametros!$E$10)/3.29)</f>
        <v>0.84810215976164838</v>
      </c>
      <c r="G998" s="201">
        <f ca="1">NORMINV(RAND(),Parametros!$F$11,(Parametros!$G$11-Parametros!$E$11)/3.29)</f>
        <v>1.0478156709699455</v>
      </c>
      <c r="H998" s="201">
        <v>1</v>
      </c>
      <c r="I998" s="201">
        <f ca="1">Resumen!$E$78*C998</f>
        <v>562.91968326558094</v>
      </c>
      <c r="J998" s="201">
        <f ca="1">Resumen!$E$79*D998</f>
        <v>0</v>
      </c>
      <c r="K998" s="201">
        <f ca="1">Resumen!$E$80*E998</f>
        <v>0</v>
      </c>
      <c r="L998" s="201">
        <f ca="1">Resumen!$E$81*F998</f>
        <v>0</v>
      </c>
      <c r="M998" s="201">
        <f ca="1">Resumen!$E$82*G998</f>
        <v>0</v>
      </c>
      <c r="N998" s="201">
        <f>Resumen!$E$83*H998</f>
        <v>1237</v>
      </c>
      <c r="O998" s="201">
        <f t="shared" ca="1" si="15"/>
        <v>1799.9196832655809</v>
      </c>
    </row>
    <row r="999" spans="1:15" s="119" customFormat="1" ht="13.8" customHeight="1">
      <c r="A999" s="162"/>
      <c r="B999" s="200">
        <v>985</v>
      </c>
      <c r="C999" s="201">
        <f ca="1">NORMINV(RAND(),Parametros!$F$7,(Parametros!$G$7-Parametros!$E$7)/3.29)</f>
        <v>2.8985349042485358</v>
      </c>
      <c r="D999" s="201">
        <f ca="1">NORMINV(RAND(),Parametros!$F$8,(Parametros!$G$8-Parametros!$E$8)/3.29)</f>
        <v>1.8184746474181961</v>
      </c>
      <c r="E999" s="201">
        <f ca="1">NORMINV(RAND(),Parametros!$F$9,(Parametros!$G$9-Parametros!$E$9)/3.29)</f>
        <v>0.35176359281644332</v>
      </c>
      <c r="F999" s="201">
        <f ca="1">NORMINV(RAND(),Parametros!$F$10,(Parametros!$G$10-Parametros!$E$10)/3.29)</f>
        <v>1.0901916055830143</v>
      </c>
      <c r="G999" s="201">
        <f ca="1">NORMINV(RAND(),Parametros!$F$11,(Parametros!$G$11-Parametros!$E$11)/3.29)</f>
        <v>1.016724867664472</v>
      </c>
      <c r="H999" s="201">
        <v>1</v>
      </c>
      <c r="I999" s="201">
        <f ca="1">Resumen!$E$78*C999</f>
        <v>762.31467981736489</v>
      </c>
      <c r="J999" s="201">
        <f ca="1">Resumen!$E$79*D999</f>
        <v>0</v>
      </c>
      <c r="K999" s="201">
        <f ca="1">Resumen!$E$80*E999</f>
        <v>0</v>
      </c>
      <c r="L999" s="201">
        <f ca="1">Resumen!$E$81*F999</f>
        <v>0</v>
      </c>
      <c r="M999" s="201">
        <f ca="1">Resumen!$E$82*G999</f>
        <v>0</v>
      </c>
      <c r="N999" s="201">
        <f>Resumen!$E$83*H999</f>
        <v>1237</v>
      </c>
      <c r="O999" s="201">
        <f t="shared" ca="1" si="15"/>
        <v>1999.3146798173648</v>
      </c>
    </row>
    <row r="1000" spans="1:15" s="119" customFormat="1" ht="13.8" customHeight="1">
      <c r="A1000" s="162"/>
      <c r="B1000" s="200">
        <v>986</v>
      </c>
      <c r="C1000" s="201">
        <f ca="1">NORMINV(RAND(),Parametros!$F$7,(Parametros!$G$7-Parametros!$E$7)/3.29)</f>
        <v>3.4224963921796832</v>
      </c>
      <c r="D1000" s="201">
        <f ca="1">NORMINV(RAND(),Parametros!$F$8,(Parametros!$G$8-Parametros!$E$8)/3.29)</f>
        <v>0.82858745900546305</v>
      </c>
      <c r="E1000" s="201">
        <f ca="1">NORMINV(RAND(),Parametros!$F$9,(Parametros!$G$9-Parametros!$E$9)/3.29)</f>
        <v>1.2116629623728552</v>
      </c>
      <c r="F1000" s="201">
        <f ca="1">NORMINV(RAND(),Parametros!$F$10,(Parametros!$G$10-Parametros!$E$10)/3.29)</f>
        <v>1.2685721981004794</v>
      </c>
      <c r="G1000" s="201">
        <f ca="1">NORMINV(RAND(),Parametros!$F$11,(Parametros!$G$11-Parametros!$E$11)/3.29)</f>
        <v>1.0232711457925074</v>
      </c>
      <c r="H1000" s="201">
        <v>1</v>
      </c>
      <c r="I1000" s="201">
        <f ca="1">Resumen!$E$78*C1000</f>
        <v>900.11655114325663</v>
      </c>
      <c r="J1000" s="201">
        <f ca="1">Resumen!$E$79*D1000</f>
        <v>0</v>
      </c>
      <c r="K1000" s="201">
        <f ca="1">Resumen!$E$80*E1000</f>
        <v>0</v>
      </c>
      <c r="L1000" s="201">
        <f ca="1">Resumen!$E$81*F1000</f>
        <v>0</v>
      </c>
      <c r="M1000" s="201">
        <f ca="1">Resumen!$E$82*G1000</f>
        <v>0</v>
      </c>
      <c r="N1000" s="201">
        <f>Resumen!$E$83*H1000</f>
        <v>1237</v>
      </c>
      <c r="O1000" s="201">
        <f t="shared" ca="1" si="15"/>
        <v>2137.1165511432564</v>
      </c>
    </row>
    <row r="1001" spans="1:15" s="119" customFormat="1" ht="13.8" customHeight="1">
      <c r="A1001" s="162"/>
      <c r="B1001" s="200">
        <v>987</v>
      </c>
      <c r="C1001" s="201">
        <f ca="1">NORMINV(RAND(),Parametros!$F$7,(Parametros!$G$7-Parametros!$E$7)/3.29)</f>
        <v>1.4961269560981565</v>
      </c>
      <c r="D1001" s="201">
        <f ca="1">NORMINV(RAND(),Parametros!$F$8,(Parametros!$G$8-Parametros!$E$8)/3.29)</f>
        <v>1.1895397986418812</v>
      </c>
      <c r="E1001" s="201">
        <f ca="1">NORMINV(RAND(),Parametros!$F$9,(Parametros!$G$9-Parametros!$E$9)/3.29)</f>
        <v>0.996267117546356</v>
      </c>
      <c r="F1001" s="201">
        <f ca="1">NORMINV(RAND(),Parametros!$F$10,(Parametros!$G$10-Parametros!$E$10)/3.29)</f>
        <v>0.98115827806043321</v>
      </c>
      <c r="G1001" s="201">
        <f ca="1">NORMINV(RAND(),Parametros!$F$11,(Parametros!$G$11-Parametros!$E$11)/3.29)</f>
        <v>0.96812667934703822</v>
      </c>
      <c r="H1001" s="201">
        <v>1</v>
      </c>
      <c r="I1001" s="201">
        <f ca="1">Resumen!$E$78*C1001</f>
        <v>393.48138945381515</v>
      </c>
      <c r="J1001" s="201">
        <f ca="1">Resumen!$E$79*D1001</f>
        <v>0</v>
      </c>
      <c r="K1001" s="201">
        <f ca="1">Resumen!$E$80*E1001</f>
        <v>0</v>
      </c>
      <c r="L1001" s="201">
        <f ca="1">Resumen!$E$81*F1001</f>
        <v>0</v>
      </c>
      <c r="M1001" s="201">
        <f ca="1">Resumen!$E$82*G1001</f>
        <v>0</v>
      </c>
      <c r="N1001" s="201">
        <f>Resumen!$E$83*H1001</f>
        <v>1237</v>
      </c>
      <c r="O1001" s="201">
        <f t="shared" ca="1" si="15"/>
        <v>1630.4813894538152</v>
      </c>
    </row>
    <row r="1002" spans="1:15" s="119" customFormat="1" ht="13.8" customHeight="1">
      <c r="A1002" s="162"/>
      <c r="B1002" s="200">
        <v>988</v>
      </c>
      <c r="C1002" s="201">
        <f ca="1">NORMINV(RAND(),Parametros!$F$7,(Parametros!$G$7-Parametros!$E$7)/3.29)</f>
        <v>4.5807036309247398</v>
      </c>
      <c r="D1002" s="201">
        <f ca="1">NORMINV(RAND(),Parametros!$F$8,(Parametros!$G$8-Parametros!$E$8)/3.29)</f>
        <v>0.9901650650610988</v>
      </c>
      <c r="E1002" s="201">
        <f ca="1">NORMINV(RAND(),Parametros!$F$9,(Parametros!$G$9-Parametros!$E$9)/3.29)</f>
        <v>1.1365683948276637</v>
      </c>
      <c r="F1002" s="201">
        <f ca="1">NORMINV(RAND(),Parametros!$F$10,(Parametros!$G$10-Parametros!$E$10)/3.29)</f>
        <v>1.2959558519406909</v>
      </c>
      <c r="G1002" s="201">
        <f ca="1">NORMINV(RAND(),Parametros!$F$11,(Parametros!$G$11-Parametros!$E$11)/3.29)</f>
        <v>0.97779523935845802</v>
      </c>
      <c r="H1002" s="201">
        <v>1</v>
      </c>
      <c r="I1002" s="201">
        <f ca="1">Resumen!$E$78*C1002</f>
        <v>1204.7250549332066</v>
      </c>
      <c r="J1002" s="201">
        <f ca="1">Resumen!$E$79*D1002</f>
        <v>0</v>
      </c>
      <c r="K1002" s="201">
        <f ca="1">Resumen!$E$80*E1002</f>
        <v>0</v>
      </c>
      <c r="L1002" s="201">
        <f ca="1">Resumen!$E$81*F1002</f>
        <v>0</v>
      </c>
      <c r="M1002" s="201">
        <f ca="1">Resumen!$E$82*G1002</f>
        <v>0</v>
      </c>
      <c r="N1002" s="201">
        <f>Resumen!$E$83*H1002</f>
        <v>1237</v>
      </c>
      <c r="O1002" s="201">
        <f t="shared" ca="1" si="15"/>
        <v>2441.7250549332066</v>
      </c>
    </row>
    <row r="1003" spans="1:15" s="119" customFormat="1" ht="13.8" customHeight="1">
      <c r="A1003" s="162"/>
      <c r="B1003" s="200">
        <v>989</v>
      </c>
      <c r="C1003" s="201">
        <f ca="1">NORMINV(RAND(),Parametros!$F$7,(Parametros!$G$7-Parametros!$E$7)/3.29)</f>
        <v>2.4402665669187851</v>
      </c>
      <c r="D1003" s="201">
        <f ca="1">NORMINV(RAND(),Parametros!$F$8,(Parametros!$G$8-Parametros!$E$8)/3.29)</f>
        <v>1.6686699285318292</v>
      </c>
      <c r="E1003" s="201">
        <f ca="1">NORMINV(RAND(),Parametros!$F$9,(Parametros!$G$9-Parametros!$E$9)/3.29)</f>
        <v>0.70644060449315416</v>
      </c>
      <c r="F1003" s="201">
        <f ca="1">NORMINV(RAND(),Parametros!$F$10,(Parametros!$G$10-Parametros!$E$10)/3.29)</f>
        <v>1.0408492837666645</v>
      </c>
      <c r="G1003" s="201">
        <f ca="1">NORMINV(RAND(),Parametros!$F$11,(Parametros!$G$11-Parametros!$E$11)/3.29)</f>
        <v>0.99683245784876229</v>
      </c>
      <c r="H1003" s="201">
        <v>1</v>
      </c>
      <c r="I1003" s="201">
        <f ca="1">Resumen!$E$78*C1003</f>
        <v>641.79010709964052</v>
      </c>
      <c r="J1003" s="201">
        <f ca="1">Resumen!$E$79*D1003</f>
        <v>0</v>
      </c>
      <c r="K1003" s="201">
        <f ca="1">Resumen!$E$80*E1003</f>
        <v>0</v>
      </c>
      <c r="L1003" s="201">
        <f ca="1">Resumen!$E$81*F1003</f>
        <v>0</v>
      </c>
      <c r="M1003" s="201">
        <f ca="1">Resumen!$E$82*G1003</f>
        <v>0</v>
      </c>
      <c r="N1003" s="201">
        <f>Resumen!$E$83*H1003</f>
        <v>1237</v>
      </c>
      <c r="O1003" s="201">
        <f t="shared" ca="1" si="15"/>
        <v>1878.7901070996404</v>
      </c>
    </row>
    <row r="1004" spans="1:15" s="119" customFormat="1" ht="13.8" customHeight="1">
      <c r="A1004" s="162"/>
      <c r="B1004" s="200">
        <v>990</v>
      </c>
      <c r="C1004" s="201">
        <f ca="1">NORMINV(RAND(),Parametros!$F$7,(Parametros!$G$7-Parametros!$E$7)/3.29)</f>
        <v>3.0201323683315056</v>
      </c>
      <c r="D1004" s="201">
        <f ca="1">NORMINV(RAND(),Parametros!$F$8,(Parametros!$G$8-Parametros!$E$8)/3.29)</f>
        <v>1.035058085827365</v>
      </c>
      <c r="E1004" s="201">
        <f ca="1">NORMINV(RAND(),Parametros!$F$9,(Parametros!$G$9-Parametros!$E$9)/3.29)</f>
        <v>0.89759027551572168</v>
      </c>
      <c r="F1004" s="201">
        <f ca="1">NORMINV(RAND(),Parametros!$F$10,(Parametros!$G$10-Parametros!$E$10)/3.29)</f>
        <v>1.0662188136441364</v>
      </c>
      <c r="G1004" s="201">
        <f ca="1">NORMINV(RAND(),Parametros!$F$11,(Parametros!$G$11-Parametros!$E$11)/3.29)</f>
        <v>1.0204502890556817</v>
      </c>
      <c r="H1004" s="201">
        <v>1</v>
      </c>
      <c r="I1004" s="201">
        <f ca="1">Resumen!$E$78*C1004</f>
        <v>794.29481287118597</v>
      </c>
      <c r="J1004" s="201">
        <f ca="1">Resumen!$E$79*D1004</f>
        <v>0</v>
      </c>
      <c r="K1004" s="201">
        <f ca="1">Resumen!$E$80*E1004</f>
        <v>0</v>
      </c>
      <c r="L1004" s="201">
        <f ca="1">Resumen!$E$81*F1004</f>
        <v>0</v>
      </c>
      <c r="M1004" s="201">
        <f ca="1">Resumen!$E$82*G1004</f>
        <v>0</v>
      </c>
      <c r="N1004" s="201">
        <f>Resumen!$E$83*H1004</f>
        <v>1237</v>
      </c>
      <c r="O1004" s="201">
        <f t="shared" ca="1" si="15"/>
        <v>2031.294812871186</v>
      </c>
    </row>
    <row r="1005" spans="1:15" s="119" customFormat="1" ht="13.8" customHeight="1">
      <c r="A1005" s="162"/>
      <c r="B1005" s="200">
        <v>991</v>
      </c>
      <c r="C1005" s="201">
        <f ca="1">NORMINV(RAND(),Parametros!$F$7,(Parametros!$G$7-Parametros!$E$7)/3.29)</f>
        <v>1.3354247310456135</v>
      </c>
      <c r="D1005" s="201">
        <f ca="1">NORMINV(RAND(),Parametros!$F$8,(Parametros!$G$8-Parametros!$E$8)/3.29)</f>
        <v>1.1843704064779099</v>
      </c>
      <c r="E1005" s="201">
        <f ca="1">NORMINV(RAND(),Parametros!$F$9,(Parametros!$G$9-Parametros!$E$9)/3.29)</f>
        <v>1.2020738687484813</v>
      </c>
      <c r="F1005" s="201">
        <f ca="1">NORMINV(RAND(),Parametros!$F$10,(Parametros!$G$10-Parametros!$E$10)/3.29)</f>
        <v>0.96636171178285102</v>
      </c>
      <c r="G1005" s="201">
        <f ca="1">NORMINV(RAND(),Parametros!$F$11,(Parametros!$G$11-Parametros!$E$11)/3.29)</f>
        <v>1.0271878002033343</v>
      </c>
      <c r="H1005" s="201">
        <v>1</v>
      </c>
      <c r="I1005" s="201">
        <f ca="1">Resumen!$E$78*C1005</f>
        <v>351.21670426499634</v>
      </c>
      <c r="J1005" s="201">
        <f ca="1">Resumen!$E$79*D1005</f>
        <v>0</v>
      </c>
      <c r="K1005" s="201">
        <f ca="1">Resumen!$E$80*E1005</f>
        <v>0</v>
      </c>
      <c r="L1005" s="201">
        <f ca="1">Resumen!$E$81*F1005</f>
        <v>0</v>
      </c>
      <c r="M1005" s="201">
        <f ca="1">Resumen!$E$82*G1005</f>
        <v>0</v>
      </c>
      <c r="N1005" s="201">
        <f>Resumen!$E$83*H1005</f>
        <v>1237</v>
      </c>
      <c r="O1005" s="201">
        <f t="shared" ca="1" si="15"/>
        <v>1588.2167042649962</v>
      </c>
    </row>
    <row r="1006" spans="1:15" s="119" customFormat="1" ht="13.8" customHeight="1">
      <c r="A1006" s="162"/>
      <c r="B1006" s="200">
        <v>992</v>
      </c>
      <c r="C1006" s="201">
        <f ca="1">NORMINV(RAND(),Parametros!$F$7,(Parametros!$G$7-Parametros!$E$7)/3.29)</f>
        <v>2.1253907765040547</v>
      </c>
      <c r="D1006" s="201">
        <f ca="1">NORMINV(RAND(),Parametros!$F$8,(Parametros!$G$8-Parametros!$E$8)/3.29)</f>
        <v>1.9009116640360364</v>
      </c>
      <c r="E1006" s="201">
        <f ca="1">NORMINV(RAND(),Parametros!$F$9,(Parametros!$G$9-Parametros!$E$9)/3.29)</f>
        <v>0.85883559819188504</v>
      </c>
      <c r="F1006" s="201">
        <f ca="1">NORMINV(RAND(),Parametros!$F$10,(Parametros!$G$10-Parametros!$E$10)/3.29)</f>
        <v>1.0258628451257137</v>
      </c>
      <c r="G1006" s="201">
        <f ca="1">NORMINV(RAND(),Parametros!$F$11,(Parametros!$G$11-Parametros!$E$11)/3.29)</f>
        <v>0.99918491185536729</v>
      </c>
      <c r="H1006" s="201">
        <v>1</v>
      </c>
      <c r="I1006" s="201">
        <f ca="1">Resumen!$E$78*C1006</f>
        <v>558.9777742205664</v>
      </c>
      <c r="J1006" s="201">
        <f ca="1">Resumen!$E$79*D1006</f>
        <v>0</v>
      </c>
      <c r="K1006" s="201">
        <f ca="1">Resumen!$E$80*E1006</f>
        <v>0</v>
      </c>
      <c r="L1006" s="201">
        <f ca="1">Resumen!$E$81*F1006</f>
        <v>0</v>
      </c>
      <c r="M1006" s="201">
        <f ca="1">Resumen!$E$82*G1006</f>
        <v>0</v>
      </c>
      <c r="N1006" s="201">
        <f>Resumen!$E$83*H1006</f>
        <v>1237</v>
      </c>
      <c r="O1006" s="201">
        <f t="shared" ca="1" si="15"/>
        <v>1795.9777742205665</v>
      </c>
    </row>
    <row r="1007" spans="1:15" s="119" customFormat="1" ht="13.8" customHeight="1">
      <c r="A1007" s="162"/>
      <c r="B1007" s="200">
        <v>993</v>
      </c>
      <c r="C1007" s="201">
        <f ca="1">NORMINV(RAND(),Parametros!$F$7,(Parametros!$G$7-Parametros!$E$7)/3.29)</f>
        <v>1.1190870139792186</v>
      </c>
      <c r="D1007" s="201">
        <f ca="1">NORMINV(RAND(),Parametros!$F$8,(Parametros!$G$8-Parametros!$E$8)/3.29)</f>
        <v>1.8669008777376856</v>
      </c>
      <c r="E1007" s="201">
        <f ca="1">NORMINV(RAND(),Parametros!$F$9,(Parametros!$G$9-Parametros!$E$9)/3.29)</f>
        <v>0.93642798031882246</v>
      </c>
      <c r="F1007" s="201">
        <f ca="1">NORMINV(RAND(),Parametros!$F$10,(Parametros!$G$10-Parametros!$E$10)/3.29)</f>
        <v>0.95292380094378248</v>
      </c>
      <c r="G1007" s="201">
        <f ca="1">NORMINV(RAND(),Parametros!$F$11,(Parametros!$G$11-Parametros!$E$11)/3.29)</f>
        <v>1.0569355037138222</v>
      </c>
      <c r="H1007" s="201">
        <v>1</v>
      </c>
      <c r="I1007" s="201">
        <f ca="1">Resumen!$E$78*C1007</f>
        <v>294.31988467653451</v>
      </c>
      <c r="J1007" s="201">
        <f ca="1">Resumen!$E$79*D1007</f>
        <v>0</v>
      </c>
      <c r="K1007" s="201">
        <f ca="1">Resumen!$E$80*E1007</f>
        <v>0</v>
      </c>
      <c r="L1007" s="201">
        <f ca="1">Resumen!$E$81*F1007</f>
        <v>0</v>
      </c>
      <c r="M1007" s="201">
        <f ca="1">Resumen!$E$82*G1007</f>
        <v>0</v>
      </c>
      <c r="N1007" s="201">
        <f>Resumen!$E$83*H1007</f>
        <v>1237</v>
      </c>
      <c r="O1007" s="201">
        <f t="shared" ca="1" si="15"/>
        <v>1531.3198846765345</v>
      </c>
    </row>
    <row r="1008" spans="1:15" s="119" customFormat="1" ht="13.8" customHeight="1">
      <c r="A1008" s="162"/>
      <c r="B1008" s="200">
        <v>994</v>
      </c>
      <c r="C1008" s="201">
        <f ca="1">NORMINV(RAND(),Parametros!$F$7,(Parametros!$G$7-Parametros!$E$7)/3.29)</f>
        <v>4.5956496288637911</v>
      </c>
      <c r="D1008" s="201">
        <f ca="1">NORMINV(RAND(),Parametros!$F$8,(Parametros!$G$8-Parametros!$E$8)/3.29)</f>
        <v>0.49619903810331667</v>
      </c>
      <c r="E1008" s="201">
        <f ca="1">NORMINV(RAND(),Parametros!$F$9,(Parametros!$G$9-Parametros!$E$9)/3.29)</f>
        <v>1.0671795142504972</v>
      </c>
      <c r="F1008" s="201">
        <f ca="1">NORMINV(RAND(),Parametros!$F$10,(Parametros!$G$10-Parametros!$E$10)/3.29)</f>
        <v>0.86330946870235215</v>
      </c>
      <c r="G1008" s="201">
        <f ca="1">NORMINV(RAND(),Parametros!$F$11,(Parametros!$G$11-Parametros!$E$11)/3.29)</f>
        <v>0.99058196941211829</v>
      </c>
      <c r="H1008" s="201">
        <v>1</v>
      </c>
      <c r="I1008" s="201">
        <f ca="1">Resumen!$E$78*C1008</f>
        <v>1208.6558523911772</v>
      </c>
      <c r="J1008" s="201">
        <f ca="1">Resumen!$E$79*D1008</f>
        <v>0</v>
      </c>
      <c r="K1008" s="201">
        <f ca="1">Resumen!$E$80*E1008</f>
        <v>0</v>
      </c>
      <c r="L1008" s="201">
        <f ca="1">Resumen!$E$81*F1008</f>
        <v>0</v>
      </c>
      <c r="M1008" s="201">
        <f ca="1">Resumen!$E$82*G1008</f>
        <v>0</v>
      </c>
      <c r="N1008" s="201">
        <f>Resumen!$E$83*H1008</f>
        <v>1237</v>
      </c>
      <c r="O1008" s="201">
        <f t="shared" ca="1" si="15"/>
        <v>2445.6558523911772</v>
      </c>
    </row>
    <row r="1009" spans="1:15" s="119" customFormat="1" ht="13.8" customHeight="1">
      <c r="A1009" s="162"/>
      <c r="B1009" s="200">
        <v>995</v>
      </c>
      <c r="C1009" s="201">
        <f ca="1">NORMINV(RAND(),Parametros!$F$7,(Parametros!$G$7-Parametros!$E$7)/3.29)</f>
        <v>0.32114134379223169</v>
      </c>
      <c r="D1009" s="201">
        <f ca="1">NORMINV(RAND(),Parametros!$F$8,(Parametros!$G$8-Parametros!$E$8)/3.29)</f>
        <v>1.6378513801432324</v>
      </c>
      <c r="E1009" s="201">
        <f ca="1">NORMINV(RAND(),Parametros!$F$9,(Parametros!$G$9-Parametros!$E$9)/3.29)</f>
        <v>0.91360633067134145</v>
      </c>
      <c r="F1009" s="201">
        <f ca="1">NORMINV(RAND(),Parametros!$F$10,(Parametros!$G$10-Parametros!$E$10)/3.29)</f>
        <v>0.8588684059150572</v>
      </c>
      <c r="G1009" s="201">
        <f ca="1">NORMINV(RAND(),Parametros!$F$11,(Parametros!$G$11-Parametros!$E$11)/3.29)</f>
        <v>1.0281695549660685</v>
      </c>
      <c r="H1009" s="201">
        <v>1</v>
      </c>
      <c r="I1009" s="201">
        <f ca="1">Resumen!$E$78*C1009</f>
        <v>84.460173417356941</v>
      </c>
      <c r="J1009" s="201">
        <f ca="1">Resumen!$E$79*D1009</f>
        <v>0</v>
      </c>
      <c r="K1009" s="201">
        <f ca="1">Resumen!$E$80*E1009</f>
        <v>0</v>
      </c>
      <c r="L1009" s="201">
        <f ca="1">Resumen!$E$81*F1009</f>
        <v>0</v>
      </c>
      <c r="M1009" s="201">
        <f ca="1">Resumen!$E$82*G1009</f>
        <v>0</v>
      </c>
      <c r="N1009" s="201">
        <f>Resumen!$E$83*H1009</f>
        <v>1237</v>
      </c>
      <c r="O1009" s="201">
        <f t="shared" ca="1" si="15"/>
        <v>1321.4601734173571</v>
      </c>
    </row>
    <row r="1010" spans="1:15" s="119" customFormat="1" ht="13.8" customHeight="1">
      <c r="A1010" s="162"/>
      <c r="B1010" s="200">
        <v>996</v>
      </c>
      <c r="C1010" s="201">
        <f ca="1">NORMINV(RAND(),Parametros!$F$7,(Parametros!$G$7-Parametros!$E$7)/3.29)</f>
        <v>1.9173676828671966</v>
      </c>
      <c r="D1010" s="201">
        <f ca="1">NORMINV(RAND(),Parametros!$F$8,(Parametros!$G$8-Parametros!$E$8)/3.29)</f>
        <v>1.1477629518651931</v>
      </c>
      <c r="E1010" s="201">
        <f ca="1">NORMINV(RAND(),Parametros!$F$9,(Parametros!$G$9-Parametros!$E$9)/3.29)</f>
        <v>0.81193219722929699</v>
      </c>
      <c r="F1010" s="201">
        <f ca="1">NORMINV(RAND(),Parametros!$F$10,(Parametros!$G$10-Parametros!$E$10)/3.29)</f>
        <v>0.9772821127071567</v>
      </c>
      <c r="G1010" s="201">
        <f ca="1">NORMINV(RAND(),Parametros!$F$11,(Parametros!$G$11-Parametros!$E$11)/3.29)</f>
        <v>0.95881971079099682</v>
      </c>
      <c r="H1010" s="201">
        <v>1</v>
      </c>
      <c r="I1010" s="201">
        <f ca="1">Resumen!$E$78*C1010</f>
        <v>504.26770059407272</v>
      </c>
      <c r="J1010" s="201">
        <f ca="1">Resumen!$E$79*D1010</f>
        <v>0</v>
      </c>
      <c r="K1010" s="201">
        <f ca="1">Resumen!$E$80*E1010</f>
        <v>0</v>
      </c>
      <c r="L1010" s="201">
        <f ca="1">Resumen!$E$81*F1010</f>
        <v>0</v>
      </c>
      <c r="M1010" s="201">
        <f ca="1">Resumen!$E$82*G1010</f>
        <v>0</v>
      </c>
      <c r="N1010" s="201">
        <f>Resumen!$E$83*H1010</f>
        <v>1237</v>
      </c>
      <c r="O1010" s="201">
        <f t="shared" ca="1" si="15"/>
        <v>1741.2677005940727</v>
      </c>
    </row>
    <row r="1011" spans="1:15" s="119" customFormat="1" ht="13.8" customHeight="1">
      <c r="A1011" s="162"/>
      <c r="B1011" s="200">
        <v>997</v>
      </c>
      <c r="C1011" s="201">
        <f ca="1">NORMINV(RAND(),Parametros!$F$7,(Parametros!$G$7-Parametros!$E$7)/3.29)</f>
        <v>0.73161439947419105</v>
      </c>
      <c r="D1011" s="201">
        <f ca="1">NORMINV(RAND(),Parametros!$F$8,(Parametros!$G$8-Parametros!$E$8)/3.29)</f>
        <v>1.2726246817937517</v>
      </c>
      <c r="E1011" s="201">
        <f ca="1">NORMINV(RAND(),Parametros!$F$9,(Parametros!$G$9-Parametros!$E$9)/3.29)</f>
        <v>1.4452802992703375</v>
      </c>
      <c r="F1011" s="201">
        <f ca="1">NORMINV(RAND(),Parametros!$F$10,(Parametros!$G$10-Parametros!$E$10)/3.29)</f>
        <v>0.76165359487628947</v>
      </c>
      <c r="G1011" s="201">
        <f ca="1">NORMINV(RAND(),Parametros!$F$11,(Parametros!$G$11-Parametros!$E$11)/3.29)</f>
        <v>1.0093230962054593</v>
      </c>
      <c r="H1011" s="201">
        <v>1</v>
      </c>
      <c r="I1011" s="201">
        <f ca="1">Resumen!$E$78*C1011</f>
        <v>192.41458706171224</v>
      </c>
      <c r="J1011" s="201">
        <f ca="1">Resumen!$E$79*D1011</f>
        <v>0</v>
      </c>
      <c r="K1011" s="201">
        <f ca="1">Resumen!$E$80*E1011</f>
        <v>0</v>
      </c>
      <c r="L1011" s="201">
        <f ca="1">Resumen!$E$81*F1011</f>
        <v>0</v>
      </c>
      <c r="M1011" s="201">
        <f ca="1">Resumen!$E$82*G1011</f>
        <v>0</v>
      </c>
      <c r="N1011" s="201">
        <f>Resumen!$E$83*H1011</f>
        <v>1237</v>
      </c>
      <c r="O1011" s="201">
        <f t="shared" ca="1" si="15"/>
        <v>1429.4145870617122</v>
      </c>
    </row>
    <row r="1012" spans="1:15" s="119" customFormat="1" ht="13.8" customHeight="1">
      <c r="A1012" s="162"/>
      <c r="B1012" s="200">
        <v>998</v>
      </c>
      <c r="C1012" s="201">
        <f ca="1">NORMINV(RAND(),Parametros!$F$7,(Parametros!$G$7-Parametros!$E$7)/3.29)</f>
        <v>2.4995250635434076</v>
      </c>
      <c r="D1012" s="201">
        <f ca="1">NORMINV(RAND(),Parametros!$F$8,(Parametros!$G$8-Parametros!$E$8)/3.29)</f>
        <v>1.5711759521303144</v>
      </c>
      <c r="E1012" s="201">
        <f ca="1">NORMINV(RAND(),Parametros!$F$9,(Parametros!$G$9-Parametros!$E$9)/3.29)</f>
        <v>0.75436922339957291</v>
      </c>
      <c r="F1012" s="201">
        <f ca="1">NORMINV(RAND(),Parametros!$F$10,(Parametros!$G$10-Parametros!$E$10)/3.29)</f>
        <v>1.1603362955376209</v>
      </c>
      <c r="G1012" s="201">
        <f ca="1">NORMINV(RAND(),Parametros!$F$11,(Parametros!$G$11-Parametros!$E$11)/3.29)</f>
        <v>0.94388985473949405</v>
      </c>
      <c r="H1012" s="201">
        <v>1</v>
      </c>
      <c r="I1012" s="201">
        <f ca="1">Resumen!$E$78*C1012</f>
        <v>657.37509171191618</v>
      </c>
      <c r="J1012" s="201">
        <f ca="1">Resumen!$E$79*D1012</f>
        <v>0</v>
      </c>
      <c r="K1012" s="201">
        <f ca="1">Resumen!$E$80*E1012</f>
        <v>0</v>
      </c>
      <c r="L1012" s="201">
        <f ca="1">Resumen!$E$81*F1012</f>
        <v>0</v>
      </c>
      <c r="M1012" s="201">
        <f ca="1">Resumen!$E$82*G1012</f>
        <v>0</v>
      </c>
      <c r="N1012" s="201">
        <f>Resumen!$E$83*H1012</f>
        <v>1237</v>
      </c>
      <c r="O1012" s="201">
        <f t="shared" ca="1" si="15"/>
        <v>1894.3750917119162</v>
      </c>
    </row>
    <row r="1013" spans="1:15" s="119" customFormat="1" ht="13.8" customHeight="1">
      <c r="A1013" s="162"/>
      <c r="B1013" s="200">
        <v>999</v>
      </c>
      <c r="C1013" s="201">
        <f ca="1">NORMINV(RAND(),Parametros!$F$7,(Parametros!$G$7-Parametros!$E$7)/3.29)</f>
        <v>3.8210027436048342</v>
      </c>
      <c r="D1013" s="201">
        <f ca="1">NORMINV(RAND(),Parametros!$F$8,(Parametros!$G$8-Parametros!$E$8)/3.29)</f>
        <v>1.2255311104199706</v>
      </c>
      <c r="E1013" s="201">
        <f ca="1">NORMINV(RAND(),Parametros!$F$9,(Parametros!$G$9-Parametros!$E$9)/3.29)</f>
        <v>1.1315636741991788</v>
      </c>
      <c r="F1013" s="201">
        <f ca="1">NORMINV(RAND(),Parametros!$F$10,(Parametros!$G$10-Parametros!$E$10)/3.29)</f>
        <v>0.81246442484449666</v>
      </c>
      <c r="G1013" s="201">
        <f ca="1">NORMINV(RAND(),Parametros!$F$11,(Parametros!$G$11-Parametros!$E$11)/3.29)</f>
        <v>0.9629102311413702</v>
      </c>
      <c r="H1013" s="201">
        <v>1</v>
      </c>
      <c r="I1013" s="201">
        <f ca="1">Resumen!$E$78*C1013</f>
        <v>1004.9237215680714</v>
      </c>
      <c r="J1013" s="201">
        <f ca="1">Resumen!$E$79*D1013</f>
        <v>0</v>
      </c>
      <c r="K1013" s="201">
        <f ca="1">Resumen!$E$80*E1013</f>
        <v>0</v>
      </c>
      <c r="L1013" s="201">
        <f ca="1">Resumen!$E$81*F1013</f>
        <v>0</v>
      </c>
      <c r="M1013" s="201">
        <f ca="1">Resumen!$E$82*G1013</f>
        <v>0</v>
      </c>
      <c r="N1013" s="201">
        <f>Resumen!$E$83*H1013</f>
        <v>1237</v>
      </c>
      <c r="O1013" s="201">
        <f t="shared" ca="1" si="15"/>
        <v>2241.9237215680714</v>
      </c>
    </row>
    <row r="1014" spans="1:15" s="119" customFormat="1" ht="13.8" customHeight="1">
      <c r="A1014" s="162"/>
      <c r="B1014" s="200">
        <v>1000</v>
      </c>
      <c r="C1014" s="201">
        <f ca="1">NORMINV(RAND(),Parametros!$F$7,(Parametros!$G$7-Parametros!$E$7)/3.29)</f>
        <v>2.1312755205522222</v>
      </c>
      <c r="D1014" s="201">
        <f ca="1">NORMINV(RAND(),Parametros!$F$8,(Parametros!$G$8-Parametros!$E$8)/3.29)</f>
        <v>1.7640669634160884</v>
      </c>
      <c r="E1014" s="201">
        <f ca="1">NORMINV(RAND(),Parametros!$F$9,(Parametros!$G$9-Parametros!$E$9)/3.29)</f>
        <v>1.331624487075999</v>
      </c>
      <c r="F1014" s="201">
        <f ca="1">NORMINV(RAND(),Parametros!$F$10,(Parametros!$G$10-Parametros!$E$10)/3.29)</f>
        <v>1.0181349440841143</v>
      </c>
      <c r="G1014" s="201">
        <f ca="1">NORMINV(RAND(),Parametros!$F$11,(Parametros!$G$11-Parametros!$E$11)/3.29)</f>
        <v>0.99096802530913575</v>
      </c>
      <c r="H1014" s="201">
        <v>1</v>
      </c>
      <c r="I1014" s="201">
        <f ca="1">Resumen!$E$78*C1014</f>
        <v>560.52546190523447</v>
      </c>
      <c r="J1014" s="201">
        <f ca="1">Resumen!$E$79*D1014</f>
        <v>0</v>
      </c>
      <c r="K1014" s="201">
        <f ca="1">Resumen!$E$80*E1014</f>
        <v>0</v>
      </c>
      <c r="L1014" s="201">
        <f ca="1">Resumen!$E$81*F1014</f>
        <v>0</v>
      </c>
      <c r="M1014" s="201">
        <f ca="1">Resumen!$E$82*G1014</f>
        <v>0</v>
      </c>
      <c r="N1014" s="201">
        <f>Resumen!$E$83*H1014</f>
        <v>1237</v>
      </c>
      <c r="O1014" s="201">
        <f t="shared" ca="1" si="15"/>
        <v>1797.5254619052344</v>
      </c>
    </row>
    <row r="1015" spans="1:15" s="119" customFormat="1" ht="13.8" customHeight="1">
      <c r="A1015" s="162"/>
      <c r="C1015" s="202"/>
    </row>
    <row r="1016" spans="1:15" s="119" customFormat="1" ht="13.8" customHeight="1">
      <c r="A1016" s="162"/>
      <c r="C1016" s="202"/>
    </row>
    <row r="1017" spans="1:15" s="119" customFormat="1" ht="13.8" customHeight="1">
      <c r="A1017" s="162"/>
      <c r="C1017" s="202"/>
    </row>
    <row r="1018" spans="1:15" s="119" customFormat="1" ht="13.8" customHeight="1">
      <c r="A1018" s="162"/>
      <c r="C1018" s="202"/>
    </row>
    <row r="1019" spans="1:15" s="119" customFormat="1" ht="13.8" customHeight="1">
      <c r="A1019" s="162"/>
      <c r="C1019" s="202"/>
    </row>
    <row r="1020" spans="1:15" s="119" customFormat="1" ht="13.8" customHeight="1">
      <c r="A1020" s="162"/>
      <c r="C1020" s="202"/>
    </row>
    <row r="1021" spans="1:15" s="119" customFormat="1" ht="13.8" customHeight="1">
      <c r="A1021" s="162"/>
      <c r="C1021" s="202"/>
    </row>
    <row r="1022" spans="1:15" s="119" customFormat="1" ht="13.8" customHeight="1">
      <c r="A1022" s="162"/>
      <c r="C1022" s="202"/>
    </row>
    <row r="1023" spans="1:15" s="119" customFormat="1" ht="13.8" customHeight="1">
      <c r="A1023" s="162"/>
      <c r="C1023" s="202"/>
    </row>
    <row r="1024" spans="1:15" s="119" customFormat="1" ht="13.8" customHeight="1">
      <c r="A1024" s="162"/>
      <c r="C1024" s="202"/>
    </row>
    <row r="1025" spans="1:3" s="119" customFormat="1" ht="13.8" customHeight="1">
      <c r="A1025" s="162"/>
      <c r="C1025" s="202"/>
    </row>
    <row r="1026" spans="1:3" s="119" customFormat="1" ht="13.8" customHeight="1">
      <c r="A1026" s="162"/>
      <c r="C1026" s="202"/>
    </row>
    <row r="1027" spans="1:3" s="119" customFormat="1" ht="13.8" customHeight="1">
      <c r="A1027" s="162"/>
      <c r="C1027" s="202"/>
    </row>
    <row r="1028" spans="1:3" s="119" customFormat="1" ht="13.8" customHeight="1">
      <c r="A1028" s="162"/>
      <c r="C1028" s="202"/>
    </row>
    <row r="1029" spans="1:3" s="119" customFormat="1" ht="13.8" customHeight="1">
      <c r="A1029" s="162"/>
      <c r="C1029" s="202"/>
    </row>
    <row r="1030" spans="1:3" s="119" customFormat="1" ht="13.8" customHeight="1">
      <c r="A1030" s="162"/>
      <c r="C1030" s="202"/>
    </row>
    <row r="1031" spans="1:3" s="119" customFormat="1" ht="13.8" customHeight="1">
      <c r="A1031" s="162"/>
      <c r="C1031" s="202"/>
    </row>
    <row r="1032" spans="1:3" s="119" customFormat="1" ht="13.8" customHeight="1">
      <c r="A1032" s="162"/>
      <c r="C1032" s="202"/>
    </row>
    <row r="1033" spans="1:3" s="119" customFormat="1" ht="13.8" customHeight="1">
      <c r="A1033" s="162"/>
      <c r="C1033" s="202"/>
    </row>
    <row r="1034" spans="1:3" s="119" customFormat="1" ht="13.8" customHeight="1">
      <c r="A1034" s="162"/>
      <c r="C1034" s="202"/>
    </row>
    <row r="1035" spans="1:3" s="119" customFormat="1" ht="13.8" customHeight="1">
      <c r="A1035" s="162"/>
      <c r="C1035" s="202"/>
    </row>
    <row r="1036" spans="1:3" s="119" customFormat="1" ht="13.8" customHeight="1">
      <c r="A1036" s="162"/>
      <c r="C1036" s="202"/>
    </row>
    <row r="1037" spans="1:3" s="119" customFormat="1" ht="13.8" customHeight="1">
      <c r="A1037" s="162"/>
      <c r="C1037" s="202"/>
    </row>
    <row r="1038" spans="1:3" s="119" customFormat="1" ht="13.8" customHeight="1">
      <c r="A1038" s="162"/>
      <c r="C1038" s="202"/>
    </row>
    <row r="1039" spans="1:3" s="119" customFormat="1" ht="13.8" customHeight="1">
      <c r="A1039" s="162"/>
      <c r="C1039" s="202"/>
    </row>
    <row r="1040" spans="1:3" s="119" customFormat="1" ht="13.8" customHeight="1">
      <c r="A1040" s="162"/>
      <c r="C1040" s="202"/>
    </row>
    <row r="1041" spans="1:3" s="119" customFormat="1" ht="13.8" customHeight="1">
      <c r="A1041" s="162"/>
      <c r="C1041" s="202"/>
    </row>
    <row r="1042" spans="1:3" s="119" customFormat="1" ht="13.8" customHeight="1">
      <c r="A1042" s="162"/>
      <c r="C1042" s="202"/>
    </row>
    <row r="1043" spans="1:3" s="119" customFormat="1" ht="13.8" customHeight="1">
      <c r="A1043" s="162"/>
      <c r="C1043" s="202"/>
    </row>
    <row r="1044" spans="1:3" s="119" customFormat="1" ht="13.8" customHeight="1">
      <c r="A1044" s="162"/>
      <c r="C1044" s="202"/>
    </row>
    <row r="1045" spans="1:3" s="119" customFormat="1" ht="13.8" customHeight="1">
      <c r="A1045" s="162"/>
      <c r="C1045" s="202"/>
    </row>
    <row r="1046" spans="1:3" s="119" customFormat="1" ht="13.8" customHeight="1">
      <c r="A1046" s="162"/>
      <c r="C1046" s="202"/>
    </row>
    <row r="1047" spans="1:3" s="119" customFormat="1" ht="13.8" customHeight="1">
      <c r="A1047" s="162"/>
      <c r="C1047" s="202"/>
    </row>
    <row r="1048" spans="1:3" s="119" customFormat="1" ht="13.8" customHeight="1">
      <c r="A1048" s="162"/>
      <c r="C1048" s="202"/>
    </row>
    <row r="1049" spans="1:3" s="119" customFormat="1" ht="13.8" customHeight="1">
      <c r="A1049" s="162"/>
      <c r="C1049" s="202"/>
    </row>
    <row r="1050" spans="1:3" s="119" customFormat="1" ht="13.8" customHeight="1">
      <c r="A1050" s="162"/>
      <c r="C1050" s="202"/>
    </row>
    <row r="1051" spans="1:3" s="119" customFormat="1" ht="13.8" customHeight="1">
      <c r="A1051" s="162"/>
      <c r="C1051" s="202"/>
    </row>
    <row r="1052" spans="1:3" s="119" customFormat="1" ht="13.8" customHeight="1">
      <c r="A1052" s="162"/>
      <c r="C1052" s="202"/>
    </row>
    <row r="1053" spans="1:3" s="119" customFormat="1" ht="13.8" customHeight="1">
      <c r="A1053" s="162"/>
      <c r="C1053" s="202"/>
    </row>
    <row r="1054" spans="1:3" s="119" customFormat="1" ht="13.8" customHeight="1">
      <c r="A1054" s="162"/>
      <c r="C1054" s="202"/>
    </row>
    <row r="1055" spans="1:3" s="119" customFormat="1" ht="13.8" customHeight="1">
      <c r="A1055" s="162"/>
      <c r="C1055" s="202"/>
    </row>
    <row r="1056" spans="1:3" s="119" customFormat="1" ht="13.8" customHeight="1">
      <c r="A1056" s="162"/>
      <c r="C1056" s="202"/>
    </row>
    <row r="1057" spans="1:3" s="119" customFormat="1" ht="13.8" customHeight="1">
      <c r="A1057" s="162"/>
      <c r="C1057" s="202"/>
    </row>
    <row r="1058" spans="1:3" s="119" customFormat="1" ht="13.8" customHeight="1">
      <c r="A1058" s="162"/>
      <c r="C1058" s="202"/>
    </row>
    <row r="1059" spans="1:3" s="119" customFormat="1" ht="13.8" customHeight="1">
      <c r="A1059" s="162"/>
      <c r="C1059" s="202"/>
    </row>
    <row r="1060" spans="1:3" s="119" customFormat="1" ht="13.8" customHeight="1">
      <c r="A1060" s="162"/>
      <c r="C1060" s="202"/>
    </row>
    <row r="1061" spans="1:3" s="119" customFormat="1" ht="13.8" customHeight="1">
      <c r="A1061" s="162"/>
      <c r="C1061" s="202"/>
    </row>
    <row r="1062" spans="1:3" s="119" customFormat="1" ht="13.8" customHeight="1">
      <c r="A1062" s="162"/>
      <c r="C1062" s="202"/>
    </row>
    <row r="1063" spans="1:3" s="119" customFormat="1" ht="13.8" customHeight="1">
      <c r="A1063" s="162"/>
      <c r="C1063" s="202"/>
    </row>
    <row r="1064" spans="1:3" s="119" customFormat="1" ht="13.8" customHeight="1">
      <c r="A1064" s="162"/>
      <c r="C1064" s="202"/>
    </row>
    <row r="1065" spans="1:3" s="119" customFormat="1" ht="13.8" customHeight="1">
      <c r="A1065" s="162"/>
      <c r="C1065" s="202"/>
    </row>
    <row r="1066" spans="1:3" s="119" customFormat="1" ht="13.8" customHeight="1">
      <c r="A1066" s="162"/>
      <c r="C1066" s="202"/>
    </row>
    <row r="1067" spans="1:3" s="119" customFormat="1" ht="13.8" customHeight="1">
      <c r="A1067" s="162"/>
      <c r="C1067" s="202"/>
    </row>
    <row r="1068" spans="1:3" s="119" customFormat="1" ht="13.8" customHeight="1">
      <c r="A1068" s="162"/>
      <c r="C1068" s="202"/>
    </row>
    <row r="1069" spans="1:3" s="119" customFormat="1" ht="13.8" customHeight="1">
      <c r="A1069" s="162"/>
      <c r="C1069" s="202"/>
    </row>
    <row r="1070" spans="1:3" s="119" customFormat="1" ht="13.8" customHeight="1">
      <c r="A1070" s="162"/>
      <c r="C1070" s="202"/>
    </row>
    <row r="1071" spans="1:3" s="119" customFormat="1" ht="13.8" customHeight="1">
      <c r="A1071" s="162"/>
      <c r="C1071" s="202"/>
    </row>
    <row r="1072" spans="1:3" s="119" customFormat="1" ht="13.8" customHeight="1">
      <c r="A1072" s="162"/>
      <c r="C1072" s="202"/>
    </row>
    <row r="1073" spans="1:3" s="119" customFormat="1" ht="13.8" customHeight="1">
      <c r="A1073" s="162"/>
      <c r="C1073" s="202"/>
    </row>
    <row r="1074" spans="1:3" s="119" customFormat="1" ht="13.8" customHeight="1">
      <c r="A1074" s="162"/>
      <c r="C1074" s="202"/>
    </row>
    <row r="1075" spans="1:3" s="119" customFormat="1" ht="13.8" customHeight="1">
      <c r="A1075" s="162"/>
      <c r="C1075" s="202"/>
    </row>
    <row r="1076" spans="1:3" s="119" customFormat="1" ht="13.8" customHeight="1">
      <c r="A1076" s="162"/>
      <c r="C1076" s="202"/>
    </row>
    <row r="1077" spans="1:3" s="119" customFormat="1" ht="13.8" customHeight="1">
      <c r="A1077" s="162"/>
      <c r="C1077" s="202"/>
    </row>
    <row r="1078" spans="1:3" s="119" customFormat="1" ht="13.8" customHeight="1">
      <c r="A1078" s="162"/>
      <c r="C1078" s="202"/>
    </row>
    <row r="1079" spans="1:3" s="119" customFormat="1" ht="13.8" customHeight="1">
      <c r="A1079" s="162"/>
      <c r="C1079" s="202"/>
    </row>
    <row r="1080" spans="1:3" s="119" customFormat="1" ht="13.8" customHeight="1">
      <c r="A1080" s="162"/>
      <c r="C1080" s="202"/>
    </row>
    <row r="1081" spans="1:3" s="119" customFormat="1" ht="13.8" customHeight="1">
      <c r="A1081" s="162"/>
      <c r="C1081" s="202"/>
    </row>
    <row r="1082" spans="1:3" s="119" customFormat="1" ht="13.8" customHeight="1">
      <c r="A1082" s="162"/>
      <c r="C1082" s="202"/>
    </row>
    <row r="1083" spans="1:3" s="119" customFormat="1" ht="13.8" customHeight="1">
      <c r="A1083" s="162"/>
      <c r="C1083" s="202"/>
    </row>
    <row r="1084" spans="1:3" s="119" customFormat="1" ht="13.8" customHeight="1">
      <c r="A1084" s="162"/>
      <c r="C1084" s="202"/>
    </row>
    <row r="1085" spans="1:3" s="119" customFormat="1" ht="13.8" customHeight="1">
      <c r="A1085" s="162"/>
      <c r="C1085" s="202"/>
    </row>
    <row r="1086" spans="1:3" s="119" customFormat="1" ht="13.8" customHeight="1">
      <c r="A1086" s="162"/>
      <c r="C1086" s="202"/>
    </row>
    <row r="1087" spans="1:3" s="119" customFormat="1" ht="13.8" customHeight="1">
      <c r="A1087" s="162"/>
      <c r="C1087" s="202"/>
    </row>
    <row r="1088" spans="1:3" s="119" customFormat="1" ht="13.8" customHeight="1">
      <c r="A1088" s="162"/>
      <c r="C1088" s="202"/>
    </row>
    <row r="1089" spans="1:3" s="119" customFormat="1" ht="13.8" customHeight="1">
      <c r="A1089" s="162"/>
      <c r="C1089" s="202"/>
    </row>
    <row r="1090" spans="1:3" s="119" customFormat="1" ht="13.8" customHeight="1">
      <c r="A1090" s="162"/>
      <c r="C1090" s="202"/>
    </row>
    <row r="1091" spans="1:3" s="119" customFormat="1" ht="13.8" customHeight="1">
      <c r="A1091" s="162"/>
      <c r="C1091" s="202"/>
    </row>
    <row r="1092" spans="1:3" s="119" customFormat="1" ht="13.8" customHeight="1">
      <c r="A1092" s="162"/>
      <c r="C1092" s="202"/>
    </row>
    <row r="1093" spans="1:3" s="119" customFormat="1" ht="13.8" customHeight="1">
      <c r="A1093" s="162"/>
      <c r="C1093" s="202"/>
    </row>
    <row r="1094" spans="1:3" s="119" customFormat="1" ht="13.8" customHeight="1">
      <c r="A1094" s="162"/>
      <c r="C1094" s="202"/>
    </row>
    <row r="1095" spans="1:3" s="119" customFormat="1" ht="13.8" customHeight="1">
      <c r="A1095" s="162"/>
      <c r="C1095" s="202"/>
    </row>
    <row r="1096" spans="1:3" s="119" customFormat="1" ht="13.8" customHeight="1">
      <c r="A1096" s="162"/>
      <c r="C1096" s="202"/>
    </row>
    <row r="1097" spans="1:3" s="119" customFormat="1" ht="13.8" customHeight="1">
      <c r="A1097" s="162"/>
      <c r="C1097" s="202"/>
    </row>
    <row r="1098" spans="1:3" s="119" customFormat="1" ht="13.8" customHeight="1">
      <c r="A1098" s="162"/>
      <c r="C1098" s="202"/>
    </row>
    <row r="1099" spans="1:3" s="119" customFormat="1" ht="13.8" customHeight="1">
      <c r="A1099" s="162"/>
      <c r="C1099" s="202"/>
    </row>
    <row r="1100" spans="1:3" s="119" customFormat="1" ht="13.8" customHeight="1">
      <c r="A1100" s="162"/>
      <c r="C1100" s="202"/>
    </row>
    <row r="1101" spans="1:3" s="119" customFormat="1" ht="13.8" customHeight="1">
      <c r="A1101" s="162"/>
      <c r="C1101" s="202"/>
    </row>
    <row r="1102" spans="1:3" s="119" customFormat="1" ht="13.8" customHeight="1">
      <c r="A1102" s="162"/>
      <c r="C1102" s="202"/>
    </row>
    <row r="1103" spans="1:3" s="119" customFormat="1" ht="13.8" customHeight="1">
      <c r="A1103" s="162"/>
      <c r="C1103" s="202"/>
    </row>
    <row r="1104" spans="1:3" s="119" customFormat="1" ht="13.8" customHeight="1">
      <c r="A1104" s="162"/>
      <c r="C1104" s="202"/>
    </row>
    <row r="1105" spans="1:3" s="119" customFormat="1" ht="13.8" customHeight="1">
      <c r="A1105" s="162"/>
      <c r="C1105" s="202"/>
    </row>
    <row r="1106" spans="1:3" s="119" customFormat="1" ht="13.8" customHeight="1">
      <c r="A1106" s="162"/>
      <c r="C1106" s="202"/>
    </row>
    <row r="1107" spans="1:3" s="119" customFormat="1" ht="13.8" customHeight="1">
      <c r="A1107" s="162"/>
      <c r="C1107" s="202"/>
    </row>
    <row r="1108" spans="1:3" s="119" customFormat="1" ht="13.8" customHeight="1">
      <c r="A1108" s="162"/>
      <c r="C1108" s="202"/>
    </row>
    <row r="1109" spans="1:3" s="119" customFormat="1" ht="13.8" customHeight="1">
      <c r="A1109" s="162"/>
      <c r="C1109" s="202"/>
    </row>
    <row r="1110" spans="1:3" s="119" customFormat="1" ht="13.8" customHeight="1">
      <c r="A1110" s="162"/>
      <c r="C1110" s="202"/>
    </row>
    <row r="1111" spans="1:3" s="119" customFormat="1" ht="13.8" customHeight="1">
      <c r="A1111" s="162"/>
      <c r="C1111" s="202"/>
    </row>
    <row r="1112" spans="1:3" s="119" customFormat="1" ht="13.8" customHeight="1">
      <c r="A1112" s="162"/>
      <c r="C1112" s="202"/>
    </row>
    <row r="1113" spans="1:3" s="119" customFormat="1" ht="13.8" customHeight="1">
      <c r="A1113" s="162"/>
      <c r="C1113" s="202"/>
    </row>
    <row r="1114" spans="1:3" s="119" customFormat="1" ht="13.8" customHeight="1">
      <c r="A1114" s="162"/>
      <c r="C1114" s="202"/>
    </row>
    <row r="1115" spans="1:3" s="119" customFormat="1" ht="13.8" customHeight="1">
      <c r="A1115" s="162"/>
      <c r="C1115" s="202"/>
    </row>
    <row r="1116" spans="1:3" s="119" customFormat="1" ht="13.8" customHeight="1">
      <c r="A1116" s="162"/>
      <c r="C1116" s="202"/>
    </row>
    <row r="1117" spans="1:3" s="119" customFormat="1" ht="13.8" customHeight="1">
      <c r="A1117" s="162"/>
      <c r="C1117" s="202"/>
    </row>
    <row r="1118" spans="1:3" s="119" customFormat="1" ht="13.8" customHeight="1">
      <c r="A1118" s="162"/>
      <c r="C1118" s="202"/>
    </row>
    <row r="1119" spans="1:3" s="119" customFormat="1" ht="13.8" customHeight="1">
      <c r="A1119" s="162"/>
      <c r="C1119" s="202"/>
    </row>
    <row r="1120" spans="1:3" s="119" customFormat="1" ht="13.8" customHeight="1">
      <c r="A1120" s="162"/>
      <c r="C1120" s="202"/>
    </row>
    <row r="1121" spans="1:3" s="119" customFormat="1" ht="13.8" customHeight="1">
      <c r="A1121" s="162"/>
      <c r="C1121" s="202"/>
    </row>
    <row r="1122" spans="1:3" s="119" customFormat="1" ht="13.8" customHeight="1">
      <c r="A1122" s="162"/>
      <c r="C1122" s="202"/>
    </row>
    <row r="1123" spans="1:3" s="119" customFormat="1" ht="13.8" customHeight="1">
      <c r="A1123" s="162"/>
      <c r="C1123" s="202"/>
    </row>
    <row r="1124" spans="1:3" s="119" customFormat="1" ht="13.8" customHeight="1">
      <c r="A1124" s="162"/>
      <c r="C1124" s="202"/>
    </row>
    <row r="1125" spans="1:3" s="119" customFormat="1" ht="13.8" customHeight="1">
      <c r="A1125" s="162"/>
      <c r="C1125" s="202"/>
    </row>
    <row r="1126" spans="1:3" s="119" customFormat="1" ht="13.8" customHeight="1">
      <c r="A1126" s="162"/>
      <c r="C1126" s="202"/>
    </row>
    <row r="1127" spans="1:3" s="119" customFormat="1" ht="13.8" customHeight="1">
      <c r="A1127" s="162"/>
      <c r="C1127" s="202"/>
    </row>
    <row r="1128" spans="1:3" s="119" customFormat="1" ht="13.8" customHeight="1">
      <c r="A1128" s="162"/>
      <c r="C1128" s="202"/>
    </row>
    <row r="1129" spans="1:3" s="119" customFormat="1" ht="13.8" customHeight="1">
      <c r="A1129" s="162"/>
      <c r="C1129" s="202"/>
    </row>
    <row r="1130" spans="1:3" s="119" customFormat="1" ht="13.8" customHeight="1">
      <c r="A1130" s="162"/>
      <c r="C1130" s="202"/>
    </row>
    <row r="1131" spans="1:3" s="119" customFormat="1" ht="13.8" customHeight="1">
      <c r="A1131" s="162"/>
      <c r="C1131" s="202"/>
    </row>
    <row r="1132" spans="1:3" s="119" customFormat="1" ht="13.8" customHeight="1">
      <c r="A1132" s="162"/>
      <c r="C1132" s="202"/>
    </row>
    <row r="1133" spans="1:3" s="119" customFormat="1" ht="13.8" customHeight="1">
      <c r="A1133" s="162"/>
      <c r="C1133" s="202"/>
    </row>
    <row r="1134" spans="1:3" s="119" customFormat="1" ht="13.8" customHeight="1">
      <c r="A1134" s="162"/>
      <c r="C1134" s="202"/>
    </row>
    <row r="1135" spans="1:3" s="119" customFormat="1" ht="13.8" customHeight="1">
      <c r="A1135" s="162"/>
      <c r="C1135" s="202"/>
    </row>
    <row r="1136" spans="1:3" s="119" customFormat="1" ht="13.8" customHeight="1">
      <c r="A1136" s="162"/>
      <c r="C1136" s="202"/>
    </row>
    <row r="1137" spans="1:3" s="119" customFormat="1" ht="13.8" customHeight="1">
      <c r="A1137" s="162"/>
      <c r="C1137" s="202"/>
    </row>
  </sheetData>
  <mergeCells count="4">
    <mergeCell ref="B12:Q12"/>
    <mergeCell ref="B2:O2"/>
    <mergeCell ref="B4:O4"/>
    <mergeCell ref="AE1:AF1"/>
  </mergeCells>
  <pageMargins left="0.7" right="0.7" top="0.75" bottom="0.75" header="0.3" footer="0.3"/>
  <pageSetup orientation="portrait" verticalDpi="429496729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X49"/>
  <sheetViews>
    <sheetView showGridLines="0" workbookViewId="0">
      <pane xSplit="1" ySplit="3" topLeftCell="B4" activePane="bottomRight" state="frozen"/>
      <selection pane="topRight" activeCell="B1" sqref="B1"/>
      <selection pane="bottomLeft" activeCell="A3" sqref="A3"/>
      <selection pane="bottomRight" activeCell="C39" sqref="C39"/>
    </sheetView>
  </sheetViews>
  <sheetFormatPr defaultColWidth="8.77734375" defaultRowHeight="13.8"/>
  <cols>
    <col min="1" max="1" width="8.77734375" style="131" customWidth="1"/>
    <col min="2" max="3" width="27.44140625" style="131" customWidth="1"/>
    <col min="4" max="4" width="51.44140625" style="131" customWidth="1"/>
    <col min="5" max="7" width="8.44140625" style="203" customWidth="1"/>
    <col min="8" max="8" width="1.44140625" style="203" customWidth="1"/>
    <col min="9" max="11" width="8.44140625" style="203" customWidth="1"/>
    <col min="12" max="13" width="8.77734375" style="131" customWidth="1"/>
    <col min="14" max="16384" width="8.77734375" style="131"/>
  </cols>
  <sheetData>
    <row r="1" spans="2:24" ht="18" customHeight="1">
      <c r="B1" s="132" t="s">
        <v>352</v>
      </c>
    </row>
    <row r="2" spans="2:24" s="204" customFormat="1">
      <c r="B2" s="135" t="s">
        <v>353</v>
      </c>
    </row>
    <row r="3" spans="2:24" s="204" customFormat="1" ht="10.199999999999999" customHeight="1">
      <c r="B3" s="204">
        <v>1</v>
      </c>
      <c r="C3" s="204">
        <v>2</v>
      </c>
      <c r="D3" s="204">
        <v>3</v>
      </c>
      <c r="E3" s="204">
        <v>4</v>
      </c>
      <c r="F3" s="204">
        <f>+E3+1</f>
        <v>5</v>
      </c>
      <c r="G3" s="204">
        <f>+F3+1</f>
        <v>6</v>
      </c>
      <c r="I3" s="204">
        <f>+G3+1</f>
        <v>7</v>
      </c>
      <c r="J3" s="204">
        <f t="shared" ref="J3:X3" si="0">+I3+1</f>
        <v>8</v>
      </c>
      <c r="K3" s="204">
        <f t="shared" si="0"/>
        <v>9</v>
      </c>
      <c r="L3" s="204">
        <f t="shared" si="0"/>
        <v>10</v>
      </c>
      <c r="M3" s="204">
        <f t="shared" si="0"/>
        <v>11</v>
      </c>
      <c r="N3" s="204">
        <f t="shared" si="0"/>
        <v>12</v>
      </c>
      <c r="O3" s="204">
        <f t="shared" si="0"/>
        <v>13</v>
      </c>
      <c r="P3" s="204">
        <f t="shared" si="0"/>
        <v>14</v>
      </c>
      <c r="Q3" s="204">
        <f t="shared" si="0"/>
        <v>15</v>
      </c>
      <c r="R3" s="204">
        <f t="shared" si="0"/>
        <v>16</v>
      </c>
      <c r="S3" s="204">
        <f t="shared" si="0"/>
        <v>17</v>
      </c>
      <c r="T3" s="204">
        <f t="shared" si="0"/>
        <v>18</v>
      </c>
      <c r="U3" s="204">
        <f t="shared" si="0"/>
        <v>19</v>
      </c>
      <c r="V3" s="204">
        <f t="shared" si="0"/>
        <v>20</v>
      </c>
      <c r="W3" s="204">
        <f t="shared" si="0"/>
        <v>21</v>
      </c>
      <c r="X3" s="204">
        <f t="shared" si="0"/>
        <v>22</v>
      </c>
    </row>
    <row r="5" spans="2:24" ht="15.6" customHeight="1">
      <c r="B5" s="3" t="s">
        <v>354</v>
      </c>
      <c r="E5" s="229" t="s">
        <v>285</v>
      </c>
      <c r="F5" s="213"/>
      <c r="G5" s="213"/>
      <c r="H5" s="205"/>
      <c r="I5" s="229" t="s">
        <v>355</v>
      </c>
      <c r="J5" s="213"/>
      <c r="K5" s="213"/>
    </row>
    <row r="6" spans="2:24">
      <c r="B6" s="1" t="s">
        <v>356</v>
      </c>
      <c r="C6" s="1" t="s">
        <v>357</v>
      </c>
      <c r="D6" s="1" t="s">
        <v>358</v>
      </c>
      <c r="E6" s="206" t="s">
        <v>22</v>
      </c>
      <c r="F6" s="206" t="s">
        <v>359</v>
      </c>
      <c r="G6" s="206" t="s">
        <v>23</v>
      </c>
      <c r="H6" s="206"/>
      <c r="I6" s="206" t="s">
        <v>22</v>
      </c>
      <c r="J6" s="206" t="s">
        <v>359</v>
      </c>
      <c r="K6" s="206" t="s">
        <v>23</v>
      </c>
      <c r="X6" s="1" t="s">
        <v>360</v>
      </c>
    </row>
    <row r="7" spans="2:24">
      <c r="B7" s="131" t="s">
        <v>6</v>
      </c>
      <c r="C7" s="131" t="s">
        <v>361</v>
      </c>
      <c r="D7" s="131" t="s">
        <v>362</v>
      </c>
      <c r="E7" s="203">
        <v>0.25</v>
      </c>
      <c r="F7" s="203">
        <f t="shared" ref="F7:F12" si="1">AVERAGE(E7,G7)</f>
        <v>2.125</v>
      </c>
      <c r="G7" s="203">
        <v>4</v>
      </c>
      <c r="I7" s="203">
        <v>0.6</v>
      </c>
      <c r="J7" s="203">
        <f t="shared" ref="J7:J12" si="2">AVERAGE(I7,K7)</f>
        <v>1.1000000000000001</v>
      </c>
      <c r="K7" s="203">
        <v>1.6</v>
      </c>
      <c r="M7" s="131">
        <v>1</v>
      </c>
      <c r="N7" s="131" t="s">
        <v>363</v>
      </c>
      <c r="X7" s="131" t="s">
        <v>364</v>
      </c>
    </row>
    <row r="8" spans="2:24">
      <c r="B8" s="131" t="s">
        <v>9</v>
      </c>
      <c r="C8" s="131" t="s">
        <v>365</v>
      </c>
      <c r="D8" s="131" t="s">
        <v>366</v>
      </c>
      <c r="E8" s="203">
        <v>0.5</v>
      </c>
      <c r="F8" s="203">
        <f t="shared" si="1"/>
        <v>1.25</v>
      </c>
      <c r="G8" s="203">
        <v>2</v>
      </c>
      <c r="I8" s="203">
        <v>0.8</v>
      </c>
      <c r="J8" s="203">
        <f t="shared" si="2"/>
        <v>1.0249999999999999</v>
      </c>
      <c r="K8" s="203">
        <v>1.25</v>
      </c>
      <c r="M8" s="131">
        <v>2</v>
      </c>
      <c r="N8" s="131" t="s">
        <v>363</v>
      </c>
      <c r="X8" s="131" t="s">
        <v>367</v>
      </c>
    </row>
    <row r="9" spans="2:24">
      <c r="B9" s="131" t="s">
        <v>12</v>
      </c>
      <c r="C9" s="131" t="s">
        <v>368</v>
      </c>
      <c r="D9" s="131" t="s">
        <v>369</v>
      </c>
      <c r="E9" s="203">
        <v>0.67</v>
      </c>
      <c r="F9" s="203">
        <f t="shared" si="1"/>
        <v>1.085</v>
      </c>
      <c r="G9" s="203">
        <v>1.5</v>
      </c>
      <c r="I9" s="203">
        <v>0.85</v>
      </c>
      <c r="J9" s="203">
        <f t="shared" si="2"/>
        <v>1</v>
      </c>
      <c r="K9" s="203">
        <v>1.1499999999999999</v>
      </c>
      <c r="M9" s="131">
        <v>3</v>
      </c>
      <c r="N9" s="131" t="s">
        <v>370</v>
      </c>
      <c r="X9" s="131" t="s">
        <v>371</v>
      </c>
    </row>
    <row r="10" spans="2:24">
      <c r="B10" s="131" t="s">
        <v>17</v>
      </c>
      <c r="C10" s="131" t="s">
        <v>372</v>
      </c>
      <c r="D10" s="131" t="s">
        <v>373</v>
      </c>
      <c r="E10" s="203">
        <v>0.8</v>
      </c>
      <c r="F10" s="203">
        <f t="shared" si="1"/>
        <v>1.0249999999999999</v>
      </c>
      <c r="G10" s="203">
        <v>1.25</v>
      </c>
      <c r="I10" s="203">
        <v>0.9</v>
      </c>
      <c r="J10" s="203">
        <f t="shared" si="2"/>
        <v>1</v>
      </c>
      <c r="K10" s="203">
        <v>1.1000000000000001</v>
      </c>
      <c r="M10" s="131">
        <v>4</v>
      </c>
      <c r="N10" s="131" t="s">
        <v>370</v>
      </c>
      <c r="X10" s="131" t="s">
        <v>374</v>
      </c>
    </row>
    <row r="11" spans="2:24">
      <c r="B11" s="131" t="s">
        <v>19</v>
      </c>
      <c r="C11" s="131" t="s">
        <v>375</v>
      </c>
      <c r="D11" s="131" t="s">
        <v>376</v>
      </c>
      <c r="E11" s="203">
        <v>0.95</v>
      </c>
      <c r="F11" s="203">
        <f t="shared" si="1"/>
        <v>1</v>
      </c>
      <c r="G11" s="203">
        <v>1.05</v>
      </c>
      <c r="I11" s="203">
        <v>0.98</v>
      </c>
      <c r="J11" s="203">
        <f t="shared" si="2"/>
        <v>1</v>
      </c>
      <c r="K11" s="203">
        <v>1.02</v>
      </c>
      <c r="M11" s="131">
        <v>5</v>
      </c>
      <c r="N11" s="131" t="s">
        <v>377</v>
      </c>
      <c r="X11" s="131" t="s">
        <v>378</v>
      </c>
    </row>
    <row r="12" spans="2:24">
      <c r="B12" s="131" t="s">
        <v>20</v>
      </c>
      <c r="C12" s="131" t="s">
        <v>379</v>
      </c>
      <c r="D12" s="131" t="s">
        <v>380</v>
      </c>
      <c r="E12" s="203">
        <v>1</v>
      </c>
      <c r="F12" s="203">
        <f t="shared" si="1"/>
        <v>1</v>
      </c>
      <c r="G12" s="203">
        <v>1</v>
      </c>
      <c r="I12" s="203">
        <v>1</v>
      </c>
      <c r="J12" s="203">
        <f t="shared" si="2"/>
        <v>1</v>
      </c>
      <c r="K12" s="203">
        <v>1</v>
      </c>
      <c r="M12" s="131">
        <v>6</v>
      </c>
      <c r="N12" s="131" t="s">
        <v>377</v>
      </c>
      <c r="X12" s="131" t="s">
        <v>381</v>
      </c>
    </row>
    <row r="14" spans="2:24" ht="15.6" customHeight="1">
      <c r="B14" s="3" t="s">
        <v>44</v>
      </c>
    </row>
    <row r="15" spans="2:24">
      <c r="B15" s="1" t="s">
        <v>382</v>
      </c>
      <c r="E15" s="203">
        <f>1+E7</f>
        <v>1.25</v>
      </c>
      <c r="G15" s="203">
        <f>1+G7</f>
        <v>5</v>
      </c>
    </row>
    <row r="16" spans="2:24">
      <c r="B16" s="131">
        <v>1</v>
      </c>
    </row>
    <row r="17" spans="2:4">
      <c r="B17" s="131">
        <v>2</v>
      </c>
    </row>
    <row r="18" spans="2:4">
      <c r="B18" s="131">
        <v>5</v>
      </c>
    </row>
    <row r="19" spans="2:4">
      <c r="B19" s="131">
        <v>9</v>
      </c>
    </row>
    <row r="20" spans="2:4">
      <c r="B20" s="131">
        <v>15</v>
      </c>
    </row>
    <row r="22" spans="2:4" ht="15.6" customHeight="1">
      <c r="B22" s="3" t="s">
        <v>52</v>
      </c>
    </row>
    <row r="23" spans="2:4">
      <c r="B23" s="1" t="s">
        <v>383</v>
      </c>
      <c r="C23" s="1" t="s">
        <v>360</v>
      </c>
      <c r="D23" s="1"/>
    </row>
    <row r="24" spans="2:4">
      <c r="B24" s="131" t="s">
        <v>56</v>
      </c>
      <c r="C24" s="131" t="s">
        <v>384</v>
      </c>
      <c r="D24" s="131" t="s">
        <v>385</v>
      </c>
    </row>
    <row r="25" spans="2:4">
      <c r="B25" s="131" t="s">
        <v>72</v>
      </c>
      <c r="C25" s="131" t="s">
        <v>386</v>
      </c>
      <c r="D25" s="131" t="s">
        <v>387</v>
      </c>
    </row>
    <row r="26" spans="2:4">
      <c r="B26" s="131" t="s">
        <v>64</v>
      </c>
      <c r="C26" s="131" t="s">
        <v>388</v>
      </c>
      <c r="D26" s="131" t="s">
        <v>389</v>
      </c>
    </row>
    <row r="28" spans="2:4" ht="15.6" customHeight="1">
      <c r="B28" s="3" t="s">
        <v>52</v>
      </c>
    </row>
    <row r="29" spans="2:4">
      <c r="B29" s="1" t="s">
        <v>390</v>
      </c>
    </row>
    <row r="30" spans="2:4">
      <c r="B30" s="131" t="s">
        <v>57</v>
      </c>
    </row>
    <row r="31" spans="2:4">
      <c r="B31" s="131" t="s">
        <v>68</v>
      </c>
    </row>
    <row r="32" spans="2:4">
      <c r="B32" s="131" t="s">
        <v>76</v>
      </c>
    </row>
    <row r="33" spans="2:3">
      <c r="B33" s="131" t="s">
        <v>86</v>
      </c>
    </row>
    <row r="34" spans="2:3">
      <c r="B34" s="131" t="s">
        <v>319</v>
      </c>
    </row>
    <row r="35" spans="2:3">
      <c r="B35" s="131" t="s">
        <v>320</v>
      </c>
    </row>
    <row r="36" spans="2:3">
      <c r="B36" s="131" t="s">
        <v>321</v>
      </c>
    </row>
    <row r="37" spans="2:3">
      <c r="B37" s="131" t="s">
        <v>322</v>
      </c>
    </row>
    <row r="38" spans="2:3">
      <c r="B38" s="131" t="s">
        <v>323</v>
      </c>
    </row>
    <row r="39" spans="2:3">
      <c r="B39" s="131" t="s">
        <v>324</v>
      </c>
    </row>
    <row r="41" spans="2:3" ht="15.6" customHeight="1">
      <c r="B41" s="124" t="s">
        <v>391</v>
      </c>
      <c r="C41" s="1"/>
    </row>
    <row r="42" spans="2:3">
      <c r="B42" s="131" t="s">
        <v>392</v>
      </c>
      <c r="C42" s="125">
        <v>0.7</v>
      </c>
    </row>
    <row r="43" spans="2:3">
      <c r="B43" s="131" t="s">
        <v>393</v>
      </c>
      <c r="C43" s="126">
        <f>+C42*0.9</f>
        <v>0.63</v>
      </c>
    </row>
    <row r="45" spans="2:3">
      <c r="B45" s="131" t="s">
        <v>394</v>
      </c>
    </row>
    <row r="46" spans="2:3">
      <c r="C46" s="131" t="s">
        <v>395</v>
      </c>
    </row>
    <row r="47" spans="2:3">
      <c r="C47" s="131" t="s">
        <v>396</v>
      </c>
    </row>
    <row r="48" spans="2:3">
      <c r="C48" s="131" t="s">
        <v>397</v>
      </c>
    </row>
    <row r="49" spans="3:3">
      <c r="C49" s="131" t="s">
        <v>398</v>
      </c>
    </row>
  </sheetData>
  <mergeCells count="2">
    <mergeCell ref="E5:G5"/>
    <mergeCell ref="I5:K5"/>
  </mergeCells>
  <pageMargins left="0.7" right="0.7" top="0.75" bottom="0.75" header="0.3" footer="0.3"/>
  <pageSetup paperSize="9" orientation="portrait" horizontalDpi="4294967293" verticalDpi="429496729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Q204"/>
  <sheetViews>
    <sheetView showGridLines="0" workbookViewId="0">
      <pane xSplit="3" ySplit="4" topLeftCell="D5" activePane="bottomRight" state="frozen"/>
      <selection pane="topRight" activeCell="D1" sqref="D1"/>
      <selection pane="bottomLeft" activeCell="A5" sqref="A5"/>
      <selection pane="bottomRight" activeCell="M4" sqref="M4"/>
    </sheetView>
  </sheetViews>
  <sheetFormatPr defaultColWidth="8.77734375" defaultRowHeight="13.8"/>
  <cols>
    <col min="1" max="1" width="3.109375" style="131" customWidth="1"/>
    <col min="2" max="2" width="8.77734375" style="131" customWidth="1"/>
    <col min="3" max="3" width="52.6640625" style="131" bestFit="1" customWidth="1"/>
    <col min="4" max="4" width="17.33203125" style="131" bestFit="1" customWidth="1"/>
    <col min="5" max="6" width="19.44140625" style="131" bestFit="1" customWidth="1"/>
    <col min="7" max="7" width="15.44140625" style="131" bestFit="1" customWidth="1"/>
    <col min="8" max="8" width="18.109375" style="207" bestFit="1" customWidth="1"/>
    <col min="9" max="9" width="17.33203125" style="131" bestFit="1" customWidth="1"/>
    <col min="10" max="10" width="19.109375" style="131" customWidth="1"/>
    <col min="11" max="11" width="26.33203125" style="131" customWidth="1"/>
    <col min="12" max="12" width="22.33203125" style="152" bestFit="1" customWidth="1"/>
    <col min="13" max="13" width="23.109375" style="130" bestFit="1" customWidth="1"/>
    <col min="14" max="14" width="20.44140625" style="130" bestFit="1" customWidth="1"/>
    <col min="15" max="15" width="21.109375" style="130" bestFit="1" customWidth="1"/>
    <col min="16" max="16" width="15.44140625" style="167" customWidth="1"/>
    <col min="17" max="17" width="13.77734375" style="167" customWidth="1"/>
    <col min="18" max="18" width="13.44140625" style="167" customWidth="1"/>
    <col min="19" max="19" width="16.21875" style="167" customWidth="1"/>
    <col min="20" max="20" width="11.77734375" style="167" bestFit="1" customWidth="1"/>
    <col min="21" max="21" width="8.44140625" style="167" bestFit="1" customWidth="1"/>
    <col min="22" max="22" width="10.77734375" style="167" bestFit="1" customWidth="1"/>
    <col min="23" max="23" width="9.6640625" style="167" bestFit="1" customWidth="1"/>
    <col min="24" max="24" width="11.77734375" style="167" bestFit="1" customWidth="1"/>
    <col min="25" max="25" width="8.44140625" style="167" bestFit="1" customWidth="1"/>
    <col min="26" max="26" width="10.77734375" style="167" bestFit="1" customWidth="1"/>
    <col min="27" max="27" width="9.6640625" style="167" bestFit="1" customWidth="1"/>
    <col min="28" max="28" width="11.77734375" style="167" bestFit="1" customWidth="1"/>
    <col min="29" max="29" width="8.44140625" style="167" bestFit="1" customWidth="1"/>
    <col min="30" max="30" width="10.77734375" style="167" bestFit="1" customWidth="1"/>
    <col min="31" max="31" width="9.6640625" style="167" bestFit="1" customWidth="1"/>
    <col min="32" max="32" width="11.77734375" style="167" bestFit="1" customWidth="1"/>
    <col min="33" max="33" width="8.44140625" style="167" bestFit="1" customWidth="1"/>
    <col min="34" max="34" width="10.77734375" style="167" bestFit="1" customWidth="1"/>
    <col min="35" max="35" width="9.6640625" style="167" bestFit="1" customWidth="1"/>
    <col min="36" max="36" width="11.77734375" style="167" bestFit="1" customWidth="1"/>
    <col min="37" max="37" width="8.44140625" style="167" bestFit="1" customWidth="1"/>
    <col min="38" max="38" width="10.77734375" style="167" bestFit="1" customWidth="1"/>
    <col min="39" max="39" width="9.6640625" style="167" bestFit="1" customWidth="1"/>
    <col min="40" max="40" width="11.77734375" style="167" bestFit="1" customWidth="1"/>
    <col min="41" max="41" width="8.44140625" style="167" bestFit="1" customWidth="1"/>
    <col min="42" max="42" width="10.77734375" style="167" bestFit="1" customWidth="1"/>
    <col min="43" max="43" width="9.6640625" style="167" bestFit="1" customWidth="1"/>
    <col min="44" max="45" width="8.77734375" style="131" customWidth="1"/>
    <col min="46" max="16384" width="8.77734375" style="131"/>
  </cols>
  <sheetData>
    <row r="1" spans="2:43" ht="18" customHeight="1">
      <c r="C1" s="132" t="s">
        <v>399</v>
      </c>
      <c r="J1" s="133"/>
      <c r="K1" s="133"/>
      <c r="L1" s="134"/>
      <c r="M1" s="127"/>
      <c r="N1" s="127"/>
      <c r="O1" s="127"/>
    </row>
    <row r="2" spans="2:43">
      <c r="C2" s="135" t="s">
        <v>353</v>
      </c>
      <c r="J2" s="136"/>
      <c r="K2" s="136"/>
      <c r="L2" s="137"/>
      <c r="M2" s="128"/>
      <c r="N2" s="128"/>
      <c r="O2" s="128"/>
    </row>
    <row r="3" spans="2:43">
      <c r="C3" s="138" t="s">
        <v>400</v>
      </c>
      <c r="D3" s="138"/>
      <c r="E3" s="138"/>
      <c r="F3" s="138"/>
      <c r="G3" s="138"/>
      <c r="H3" s="208"/>
      <c r="I3" s="138" t="s">
        <v>401</v>
      </c>
      <c r="J3" s="139"/>
      <c r="K3" s="139"/>
      <c r="L3" s="140"/>
      <c r="M3" s="129"/>
      <c r="N3" s="129"/>
      <c r="O3" s="129"/>
      <c r="P3" s="233" t="s">
        <v>402</v>
      </c>
      <c r="Q3" s="231"/>
      <c r="R3" s="231"/>
      <c r="S3" s="231"/>
      <c r="T3" s="234" t="s">
        <v>403</v>
      </c>
      <c r="U3" s="231"/>
      <c r="V3" s="231"/>
      <c r="W3" s="231"/>
      <c r="X3" s="235" t="s">
        <v>404</v>
      </c>
      <c r="Y3" s="231"/>
      <c r="Z3" s="231"/>
      <c r="AA3" s="231"/>
      <c r="AB3" s="236" t="s">
        <v>405</v>
      </c>
      <c r="AC3" s="231"/>
      <c r="AD3" s="231"/>
      <c r="AE3" s="231"/>
      <c r="AF3" s="237" t="s">
        <v>406</v>
      </c>
      <c r="AG3" s="231"/>
      <c r="AH3" s="231"/>
      <c r="AI3" s="231"/>
      <c r="AJ3" s="230" t="s">
        <v>407</v>
      </c>
      <c r="AK3" s="231"/>
      <c r="AL3" s="231"/>
      <c r="AM3" s="231"/>
      <c r="AN3" s="232" t="s">
        <v>408</v>
      </c>
      <c r="AO3" s="231"/>
      <c r="AP3" s="231"/>
      <c r="AQ3" s="231"/>
    </row>
    <row r="4" spans="2:43" ht="14.4" customHeight="1" thickBot="1">
      <c r="B4" s="141" t="s">
        <v>409</v>
      </c>
      <c r="C4" s="141" t="s">
        <v>410</v>
      </c>
      <c r="D4" s="141" t="s">
        <v>411</v>
      </c>
      <c r="E4" s="141" t="s">
        <v>412</v>
      </c>
      <c r="F4" s="141" t="s">
        <v>413</v>
      </c>
      <c r="G4" s="141" t="s">
        <v>414</v>
      </c>
      <c r="H4" s="209" t="s">
        <v>415</v>
      </c>
      <c r="I4" s="141" t="s">
        <v>416</v>
      </c>
      <c r="J4" s="141" t="s">
        <v>417</v>
      </c>
      <c r="K4" s="141" t="s">
        <v>418</v>
      </c>
      <c r="L4" s="142" t="s">
        <v>419</v>
      </c>
      <c r="M4" s="143" t="s">
        <v>420</v>
      </c>
      <c r="N4" s="143" t="s">
        <v>421</v>
      </c>
      <c r="O4" s="143" t="s">
        <v>422</v>
      </c>
      <c r="P4" s="144" t="s">
        <v>423</v>
      </c>
      <c r="Q4" s="144" t="s">
        <v>424</v>
      </c>
      <c r="R4" s="145" t="s">
        <v>425</v>
      </c>
      <c r="S4" s="144" t="s">
        <v>426</v>
      </c>
      <c r="T4" s="146" t="s">
        <v>427</v>
      </c>
      <c r="U4" s="146" t="s">
        <v>428</v>
      </c>
      <c r="V4" s="146" t="s">
        <v>429</v>
      </c>
      <c r="W4" s="146" t="s">
        <v>430</v>
      </c>
      <c r="X4" s="147" t="s">
        <v>431</v>
      </c>
      <c r="Y4" s="147" t="s">
        <v>432</v>
      </c>
      <c r="Z4" s="147" t="s">
        <v>433</v>
      </c>
      <c r="AA4" s="147" t="s">
        <v>434</v>
      </c>
      <c r="AB4" s="148" t="s">
        <v>435</v>
      </c>
      <c r="AC4" s="148" t="s">
        <v>428</v>
      </c>
      <c r="AD4" s="148" t="s">
        <v>436</v>
      </c>
      <c r="AE4" s="148" t="s">
        <v>437</v>
      </c>
      <c r="AF4" s="149" t="s">
        <v>438</v>
      </c>
      <c r="AG4" s="149" t="s">
        <v>439</v>
      </c>
      <c r="AH4" s="149" t="s">
        <v>440</v>
      </c>
      <c r="AI4" s="149" t="s">
        <v>441</v>
      </c>
      <c r="AJ4" s="150" t="s">
        <v>442</v>
      </c>
      <c r="AK4" s="150" t="s">
        <v>443</v>
      </c>
      <c r="AL4" s="150" t="s">
        <v>444</v>
      </c>
      <c r="AM4" s="150" t="s">
        <v>445</v>
      </c>
      <c r="AN4" s="151" t="s">
        <v>446</v>
      </c>
      <c r="AO4" s="151" t="s">
        <v>447</v>
      </c>
      <c r="AP4" s="151" t="s">
        <v>448</v>
      </c>
      <c r="AQ4" s="151" t="s">
        <v>449</v>
      </c>
    </row>
    <row r="5" spans="2:43">
      <c r="B5" s="131" t="b">
        <f t="shared" ref="B5:B36" si="0">IF(J5="",FALSE,TRUE)</f>
        <v>0</v>
      </c>
      <c r="C5" s="162" t="str">
        <f t="shared" ref="C5:C36" ca="1" si="1">IF($B5,MID(CELL("filename",A1),FIND("[",CELL("filename",A1))+1,FIND("]", CELL("filename",A1))-FIND("[",CELL("filename",A1))-1),"")</f>
        <v/>
      </c>
      <c r="D5" s="131" t="str">
        <f>IF($B5,Caracteristicas!$D$5,"")</f>
        <v/>
      </c>
      <c r="E5" s="131" t="str">
        <f>IF($B5,Caracteristicas!$D$8,"")</f>
        <v/>
      </c>
      <c r="F5" s="131" t="str">
        <f>IF($B5,Caracteristicas!$D$9,"")</f>
        <v/>
      </c>
      <c r="G5" s="131" t="str">
        <f>IF($B5,Caracteristicas!$D$6,"")</f>
        <v/>
      </c>
      <c r="H5" s="207" t="str">
        <f t="shared" ref="H5:H36" ca="1" si="2">IF($B5,NOW(),"")</f>
        <v/>
      </c>
      <c r="I5" s="131" t="str">
        <f>IF($B5,UE!B5,"")</f>
        <v/>
      </c>
      <c r="J5" s="131" t="str">
        <f>IF(UE!C5=0,"",UE!C5)</f>
        <v/>
      </c>
      <c r="K5" s="131" t="str">
        <f>IF($B5,UE!D5,"")</f>
        <v/>
      </c>
      <c r="L5" s="152" t="str">
        <f>IF($B5,UE!E5,"")</f>
        <v/>
      </c>
      <c r="M5" s="130" t="str">
        <f>_xlfn.IFNA(VLOOKUP(UE!F5,Parametros!$B$6:$X$12,23,FALSE),"")</f>
        <v>1.IPD</v>
      </c>
      <c r="N5" s="130" t="str">
        <f>_xlfn.IFNA(VLOOKUP(UE!G5,Parametros!$B$24:$C$26,2,FALSE),"")</f>
        <v>CRI</v>
      </c>
      <c r="O5" s="130" t="str">
        <f>IF(B5,UE!H5,"")</f>
        <v/>
      </c>
      <c r="P5" s="167" t="str">
        <f>IF($B5,Estimados!D8,"")</f>
        <v/>
      </c>
      <c r="Q5" s="167" t="str">
        <f>IF($B5,Estimados!E8,"")</f>
        <v/>
      </c>
      <c r="R5" s="167" t="str">
        <f>IF($B5,Estimados!F8,"")</f>
        <v/>
      </c>
      <c r="S5" s="167" t="str">
        <f>IF($B5,Estimados!G8,"")</f>
        <v/>
      </c>
      <c r="T5" s="167" t="str">
        <f>IF($B5,Estimados!H8,"")</f>
        <v/>
      </c>
      <c r="U5" s="167" t="str">
        <f>IF($B5,Estimados!I8,"")</f>
        <v/>
      </c>
      <c r="V5" s="167" t="str">
        <f>IF($B5,Estimados!J8,"")</f>
        <v/>
      </c>
      <c r="W5" s="167" t="str">
        <f>IF($B5,Estimados!K8,"")</f>
        <v/>
      </c>
      <c r="X5" s="167" t="str">
        <f>IF($B5,Estimados!L8,"")</f>
        <v/>
      </c>
      <c r="Y5" s="167" t="str">
        <f>IF($B5,Estimados!M8,"")</f>
        <v/>
      </c>
      <c r="Z5" s="167" t="str">
        <f>IF($B5,Estimados!N8,"")</f>
        <v/>
      </c>
      <c r="AA5" s="167" t="str">
        <f>IF($B5,Estimados!O8,"")</f>
        <v/>
      </c>
      <c r="AB5" s="167" t="str">
        <f>IF($B5,Estimados!P8,"")</f>
        <v/>
      </c>
      <c r="AC5" s="167" t="str">
        <f>IF($B5,Estimados!Q8,"")</f>
        <v/>
      </c>
      <c r="AD5" s="167" t="str">
        <f>IF($B5,Estimados!R8,"")</f>
        <v/>
      </c>
      <c r="AE5" s="167" t="str">
        <f>IF($B5,Estimados!S8,"")</f>
        <v/>
      </c>
      <c r="AF5" s="167" t="str">
        <f>IF($B5,Estimados!T8,"")</f>
        <v/>
      </c>
      <c r="AG5" s="167" t="str">
        <f>IF($B5,Estimados!U8,"")</f>
        <v/>
      </c>
      <c r="AH5" s="167" t="str">
        <f>IF($B5,Estimados!V8,"")</f>
        <v/>
      </c>
      <c r="AI5" s="167" t="str">
        <f>IF($B5,Estimados!W8,"")</f>
        <v/>
      </c>
      <c r="AJ5" s="167" t="str">
        <f>IF($B5,Estimados!X8,"")</f>
        <v/>
      </c>
      <c r="AK5" s="167" t="str">
        <f>IF($B5,Estimados!Y8,"")</f>
        <v/>
      </c>
      <c r="AL5" s="167" t="str">
        <f>IF($B5,Estimados!Z8,"")</f>
        <v/>
      </c>
      <c r="AM5" s="167" t="str">
        <f>IF($B5,Estimados!AA8,"")</f>
        <v/>
      </c>
      <c r="AN5" s="167" t="str">
        <f>IF($B5,Estimados!AB8,"")</f>
        <v/>
      </c>
      <c r="AO5" s="167" t="str">
        <f>IF($B5,Estimados!AC8,"")</f>
        <v/>
      </c>
      <c r="AP5" s="167" t="str">
        <f>IF($B5,Estimados!AD8,"")</f>
        <v/>
      </c>
      <c r="AQ5" s="167" t="str">
        <f>IF($B5,Estimados!AE8,"")</f>
        <v/>
      </c>
    </row>
    <row r="6" spans="2:43">
      <c r="B6" s="131" t="b">
        <f t="shared" si="0"/>
        <v>1</v>
      </c>
      <c r="C6" s="162" t="str">
        <f t="shared" ca="1" si="1"/>
        <v>output-test.xlsx</v>
      </c>
      <c r="D6" s="131" t="str">
        <f>IF($B6,Caracteristicas!$D$5,"")</f>
        <v>CuentaClienteCWA</v>
      </c>
      <c r="E6" s="131" t="str">
        <f>IF($B6,Caracteristicas!$D$8,"")</f>
        <v>BM</v>
      </c>
      <c r="F6" s="131" t="str">
        <f>IF($B6,Caracteristicas!$D$9,"")</f>
        <v>JV</v>
      </c>
      <c r="G6" s="131" t="str">
        <f>IF($B6,Caracteristicas!$D$6,"")</f>
        <v>XXX000</v>
      </c>
      <c r="H6" s="207">
        <f t="shared" ca="1" si="2"/>
        <v>43774.854246759256</v>
      </c>
      <c r="I6" s="131" t="str">
        <f>IF($B6,UE!B6,"")</f>
        <v>UE002</v>
      </c>
      <c r="J6" s="131" t="str">
        <f>IF(UE!C6=0,"",UE!C6)</f>
        <v>Trulala 2</v>
      </c>
      <c r="K6" s="131" t="str">
        <f>IF($B6,UE!D6,"")</f>
        <v>Descripción trulala 2</v>
      </c>
      <c r="L6" s="152">
        <f>IF($B6,UE!E6,"")</f>
        <v>1</v>
      </c>
      <c r="M6" s="130" t="str">
        <f>_xlfn.IFNA(VLOOKUP(UE!F6,Parametros!$B$6:$X$12,23,FALSE),"")</f>
        <v>1.IPD</v>
      </c>
      <c r="N6" s="130" t="str">
        <f>_xlfn.IFNA(VLOOKUP(UE!G6,Parametros!$B$24:$C$26,2,FALSE),"")</f>
        <v>CRI</v>
      </c>
      <c r="O6" s="130" t="str">
        <f>IF(B6,UE!H6,"")</f>
        <v>I</v>
      </c>
      <c r="P6" s="167">
        <f>IF($B6,Estimados!D9,"")</f>
        <v>1</v>
      </c>
      <c r="Q6" s="167">
        <f>IF($B6,Estimados!E9,"")</f>
        <v>2</v>
      </c>
      <c r="R6" s="167">
        <f>IF($B6,Estimados!F9,"")</f>
        <v>0.5</v>
      </c>
      <c r="S6" s="167">
        <f>IF($B6,Estimados!G9,"")</f>
        <v>8</v>
      </c>
      <c r="T6" s="167">
        <f>IF($B6,Estimados!H9,"")</f>
        <v>1</v>
      </c>
      <c r="U6" s="167">
        <f>IF($B6,Estimados!I9,"")</f>
        <v>4</v>
      </c>
      <c r="V6" s="167">
        <f>IF($B6,Estimados!J9,"")</f>
        <v>1</v>
      </c>
      <c r="W6" s="167">
        <f>IF($B6,Estimados!K9,"")</f>
        <v>16</v>
      </c>
      <c r="X6" s="167">
        <f>IF($B6,Estimados!L9,"")</f>
        <v>1</v>
      </c>
      <c r="Y6" s="167">
        <f>IF($B6,Estimados!M9,"")</f>
        <v>7</v>
      </c>
      <c r="Z6" s="167">
        <f>IF($B6,Estimados!N9,"")</f>
        <v>1.75</v>
      </c>
      <c r="AA6" s="167">
        <f>IF($B6,Estimados!O9,"")</f>
        <v>28</v>
      </c>
      <c r="AB6" s="167">
        <f>IF($B6,Estimados!P9,"")</f>
        <v>1</v>
      </c>
      <c r="AC6" s="167">
        <f>IF($B6,Estimados!Q9,"")</f>
        <v>5</v>
      </c>
      <c r="AD6" s="167">
        <f>IF($B6,Estimados!R9,"")</f>
        <v>1.25</v>
      </c>
      <c r="AE6" s="167">
        <f>IF($B6,Estimados!S9,"")</f>
        <v>20</v>
      </c>
      <c r="AF6" s="167">
        <f>IF($B6,Estimados!T9,"")</f>
        <v>1</v>
      </c>
      <c r="AG6" s="167">
        <f>IF($B6,Estimados!U9,"")</f>
        <v>1</v>
      </c>
      <c r="AH6" s="167">
        <f>IF($B6,Estimados!V9,"")</f>
        <v>0.25</v>
      </c>
      <c r="AI6" s="167">
        <f>IF($B6,Estimados!W9,"")</f>
        <v>4</v>
      </c>
      <c r="AJ6" s="167">
        <f>IF($B6,Estimados!X9,"")</f>
        <v>1</v>
      </c>
      <c r="AK6" s="167">
        <f>IF($B6,Estimados!Y9,"")</f>
        <v>4</v>
      </c>
      <c r="AL6" s="167">
        <f>IF($B6,Estimados!Z9,"")</f>
        <v>1</v>
      </c>
      <c r="AM6" s="167">
        <f>IF($B6,Estimados!AA9,"")</f>
        <v>16</v>
      </c>
      <c r="AN6" s="167">
        <f>IF($B6,Estimados!AB9,"")</f>
        <v>1</v>
      </c>
      <c r="AO6" s="167">
        <f>IF($B6,Estimados!AC9,"")</f>
        <v>1</v>
      </c>
      <c r="AP6" s="167">
        <f>IF($B6,Estimados!AD9,"")</f>
        <v>0.25</v>
      </c>
      <c r="AQ6" s="167">
        <f>IF($B6,Estimados!AE9,"")</f>
        <v>4</v>
      </c>
    </row>
    <row r="7" spans="2:43">
      <c r="B7" s="131" t="b">
        <f t="shared" si="0"/>
        <v>1</v>
      </c>
      <c r="C7" s="162" t="str">
        <f t="shared" ca="1" si="1"/>
        <v>output-test.xlsx</v>
      </c>
      <c r="D7" s="131" t="str">
        <f>IF($B7,Caracteristicas!$D$5,"")</f>
        <v>CuentaClienteCWA</v>
      </c>
      <c r="E7" s="131" t="str">
        <f>IF($B7,Caracteristicas!$D$8,"")</f>
        <v>BM</v>
      </c>
      <c r="F7" s="131" t="str">
        <f>IF($B7,Caracteristicas!$D$9,"")</f>
        <v>JV</v>
      </c>
      <c r="G7" s="131" t="str">
        <f>IF($B7,Caracteristicas!$D$6,"")</f>
        <v>XXX000</v>
      </c>
      <c r="H7" s="207">
        <f t="shared" ca="1" si="2"/>
        <v>43774.854246759256</v>
      </c>
      <c r="I7" s="131" t="str">
        <f>IF($B7,UE!B7,"")</f>
        <v>UE003</v>
      </c>
      <c r="J7" s="131" t="str">
        <f>IF(UE!C7=0,"",UE!C7)</f>
        <v>Trulala 3</v>
      </c>
      <c r="K7" s="131" t="str">
        <f>IF($B7,UE!D7,"")</f>
        <v>Descripción trulala 3</v>
      </c>
      <c r="L7" s="152">
        <f>IF($B7,UE!E7,"")</f>
        <v>2</v>
      </c>
      <c r="M7" s="130" t="str">
        <f>_xlfn.IFNA(VLOOKUP(UE!F7,Parametros!$B$6:$X$12,23,FALSE),"")</f>
        <v>1.IPD</v>
      </c>
      <c r="N7" s="130" t="str">
        <f>_xlfn.IFNA(VLOOKUP(UE!G7,Parametros!$B$24:$C$26,2,FALSE),"")</f>
        <v>NTH</v>
      </c>
      <c r="O7" s="130" t="str">
        <f>IF(B7,UE!H7,"")</f>
        <v>I</v>
      </c>
      <c r="P7" s="167">
        <f>IF($B7,Estimados!D10,"")</f>
        <v>2</v>
      </c>
      <c r="Q7" s="167">
        <f>IF($B7,Estimados!E10,"")</f>
        <v>6</v>
      </c>
      <c r="R7" s="167">
        <f>IF($B7,Estimados!F10,"")</f>
        <v>1.5</v>
      </c>
      <c r="S7" s="167">
        <f>IF($B7,Estimados!G10,"")</f>
        <v>24</v>
      </c>
      <c r="T7" s="167">
        <f>IF($B7,Estimados!H10,"")</f>
        <v>2</v>
      </c>
      <c r="U7" s="167">
        <f>IF($B7,Estimados!I10,"")</f>
        <v>7</v>
      </c>
      <c r="V7" s="167">
        <f>IF($B7,Estimados!J10,"")</f>
        <v>1.75</v>
      </c>
      <c r="W7" s="167">
        <f>IF($B7,Estimados!K10,"")</f>
        <v>28</v>
      </c>
      <c r="X7" s="167">
        <f>IF($B7,Estimados!L10,"")</f>
        <v>2</v>
      </c>
      <c r="Y7" s="167">
        <f>IF($B7,Estimados!M10,"")</f>
        <v>19</v>
      </c>
      <c r="Z7" s="167">
        <f>IF($B7,Estimados!N10,"")</f>
        <v>4.75</v>
      </c>
      <c r="AA7" s="167">
        <f>IF($B7,Estimados!O10,"")</f>
        <v>76</v>
      </c>
      <c r="AB7" s="167">
        <f>IF($B7,Estimados!P10,"")</f>
        <v>2</v>
      </c>
      <c r="AC7" s="167">
        <f>IF($B7,Estimados!Q10,"")</f>
        <v>11</v>
      </c>
      <c r="AD7" s="167">
        <f>IF($B7,Estimados!R10,"")</f>
        <v>2.75</v>
      </c>
      <c r="AE7" s="167">
        <f>IF($B7,Estimados!S10,"")</f>
        <v>44</v>
      </c>
      <c r="AF7" s="167">
        <f>IF($B7,Estimados!T10,"")</f>
        <v>2</v>
      </c>
      <c r="AG7" s="167">
        <f>IF($B7,Estimados!U10,"")</f>
        <v>4</v>
      </c>
      <c r="AH7" s="167">
        <f>IF($B7,Estimados!V10,"")</f>
        <v>1</v>
      </c>
      <c r="AI7" s="167">
        <f>IF($B7,Estimados!W10,"")</f>
        <v>16</v>
      </c>
      <c r="AJ7" s="167">
        <f>IF($B7,Estimados!X10,"")</f>
        <v>2</v>
      </c>
      <c r="AK7" s="167">
        <f>IF($B7,Estimados!Y10,"")</f>
        <v>7</v>
      </c>
      <c r="AL7" s="167">
        <f>IF($B7,Estimados!Z10,"")</f>
        <v>1.75</v>
      </c>
      <c r="AM7" s="167">
        <f>IF($B7,Estimados!AA10,"")</f>
        <v>28</v>
      </c>
      <c r="AN7" s="167">
        <f>IF($B7,Estimados!AB10,"")</f>
        <v>2</v>
      </c>
      <c r="AO7" s="167">
        <f>IF($B7,Estimados!AC10,"")</f>
        <v>2</v>
      </c>
      <c r="AP7" s="167">
        <f>IF($B7,Estimados!AD10,"")</f>
        <v>0.5</v>
      </c>
      <c r="AQ7" s="167">
        <f>IF($B7,Estimados!AE10,"")</f>
        <v>8</v>
      </c>
    </row>
    <row r="8" spans="2:43">
      <c r="B8" s="131" t="b">
        <f t="shared" si="0"/>
        <v>1</v>
      </c>
      <c r="C8" s="162" t="str">
        <f t="shared" ca="1" si="1"/>
        <v>output-test.xlsx</v>
      </c>
      <c r="D8" s="131" t="str">
        <f>IF($B8,Caracteristicas!$D$5,"")</f>
        <v>CuentaClienteCWA</v>
      </c>
      <c r="E8" s="131" t="str">
        <f>IF($B8,Caracteristicas!$D$8,"")</f>
        <v>BM</v>
      </c>
      <c r="F8" s="131" t="str">
        <f>IF($B8,Caracteristicas!$D$9,"")</f>
        <v>JV</v>
      </c>
      <c r="G8" s="131" t="str">
        <f>IF($B8,Caracteristicas!$D$6,"")</f>
        <v>XXX000</v>
      </c>
      <c r="H8" s="207">
        <f t="shared" ca="1" si="2"/>
        <v>43774.854246759256</v>
      </c>
      <c r="I8" s="131" t="str">
        <f>IF($B8,UE!B8,"")</f>
        <v>UE004</v>
      </c>
      <c r="J8" s="131" t="str">
        <f>IF(UE!C8=0,"",UE!C8)</f>
        <v>Trulala 4</v>
      </c>
      <c r="K8" s="131" t="str">
        <f>IF($B8,UE!D8,"")</f>
        <v>Descripción trulala 4</v>
      </c>
      <c r="L8" s="152">
        <f>IF($B8,UE!E8,"")</f>
        <v>2</v>
      </c>
      <c r="M8" s="130" t="str">
        <f>_xlfn.IFNA(VLOOKUP(UE!F8,Parametros!$B$6:$X$12,23,FALSE),"")</f>
        <v>1.IPD</v>
      </c>
      <c r="N8" s="130" t="str">
        <f>_xlfn.IFNA(VLOOKUP(UE!G8,Parametros!$B$24:$C$26,2,FALSE),"")</f>
        <v>CRI</v>
      </c>
      <c r="O8" s="130" t="str">
        <f>IF(B8,UE!H8,"")</f>
        <v>II</v>
      </c>
      <c r="P8" s="167">
        <f>IF($B8,Estimados!D11,"")</f>
        <v>2</v>
      </c>
      <c r="Q8" s="167">
        <f>IF($B8,Estimados!E11,"")</f>
        <v>6</v>
      </c>
      <c r="R8" s="167">
        <f>IF($B8,Estimados!F11,"")</f>
        <v>1.5</v>
      </c>
      <c r="S8" s="167">
        <f>IF($B8,Estimados!G11,"")</f>
        <v>24</v>
      </c>
      <c r="T8" s="167">
        <f>IF($B8,Estimados!H11,"")</f>
        <v>2</v>
      </c>
      <c r="U8" s="167">
        <f>IF($B8,Estimados!I11,"")</f>
        <v>7</v>
      </c>
      <c r="V8" s="167">
        <f>IF($B8,Estimados!J11,"")</f>
        <v>1.75</v>
      </c>
      <c r="W8" s="167">
        <f>IF($B8,Estimados!K11,"")</f>
        <v>28</v>
      </c>
      <c r="X8" s="167">
        <f>IF($B8,Estimados!L11,"")</f>
        <v>2</v>
      </c>
      <c r="Y8" s="167">
        <f>IF($B8,Estimados!M11,"")</f>
        <v>19</v>
      </c>
      <c r="Z8" s="167">
        <f>IF($B8,Estimados!N11,"")</f>
        <v>4.75</v>
      </c>
      <c r="AA8" s="167">
        <f>IF($B8,Estimados!O11,"")</f>
        <v>76</v>
      </c>
      <c r="AB8" s="167">
        <f>IF($B8,Estimados!P11,"")</f>
        <v>2</v>
      </c>
      <c r="AC8" s="167">
        <f>IF($B8,Estimados!Q11,"")</f>
        <v>11</v>
      </c>
      <c r="AD8" s="167">
        <f>IF($B8,Estimados!R11,"")</f>
        <v>2.75</v>
      </c>
      <c r="AE8" s="167">
        <f>IF($B8,Estimados!S11,"")</f>
        <v>44</v>
      </c>
      <c r="AF8" s="167">
        <f>IF($B8,Estimados!T11,"")</f>
        <v>2</v>
      </c>
      <c r="AG8" s="167">
        <f>IF($B8,Estimados!U11,"")</f>
        <v>4</v>
      </c>
      <c r="AH8" s="167">
        <f>IF($B8,Estimados!V11,"")</f>
        <v>1</v>
      </c>
      <c r="AI8" s="167">
        <f>IF($B8,Estimados!W11,"")</f>
        <v>16</v>
      </c>
      <c r="AJ8" s="167">
        <f>IF($B8,Estimados!X11,"")</f>
        <v>2</v>
      </c>
      <c r="AK8" s="167">
        <f>IF($B8,Estimados!Y11,"")</f>
        <v>7</v>
      </c>
      <c r="AL8" s="167">
        <f>IF($B8,Estimados!Z11,"")</f>
        <v>1.75</v>
      </c>
      <c r="AM8" s="167">
        <f>IF($B8,Estimados!AA11,"")</f>
        <v>28</v>
      </c>
      <c r="AN8" s="167">
        <f>IF($B8,Estimados!AB11,"")</f>
        <v>2</v>
      </c>
      <c r="AO8" s="167">
        <f>IF($B8,Estimados!AC11,"")</f>
        <v>2</v>
      </c>
      <c r="AP8" s="167">
        <f>IF($B8,Estimados!AD11,"")</f>
        <v>0.5</v>
      </c>
      <c r="AQ8" s="167">
        <f>IF($B8,Estimados!AE11,"")</f>
        <v>8</v>
      </c>
    </row>
    <row r="9" spans="2:43">
      <c r="B9" s="131" t="b">
        <f t="shared" si="0"/>
        <v>1</v>
      </c>
      <c r="C9" s="162" t="str">
        <f t="shared" ca="1" si="1"/>
        <v>output-test.xlsx</v>
      </c>
      <c r="D9" s="131" t="str">
        <f>IF($B9,Caracteristicas!$D$5,"")</f>
        <v>CuentaClienteCWA</v>
      </c>
      <c r="E9" s="131" t="str">
        <f>IF($B9,Caracteristicas!$D$8,"")</f>
        <v>BM</v>
      </c>
      <c r="F9" s="131" t="str">
        <f>IF($B9,Caracteristicas!$D$9,"")</f>
        <v>JV</v>
      </c>
      <c r="G9" s="131" t="str">
        <f>IF($B9,Caracteristicas!$D$6,"")</f>
        <v>XXX000</v>
      </c>
      <c r="H9" s="207">
        <f t="shared" ca="1" si="2"/>
        <v>43774.854246759256</v>
      </c>
      <c r="I9" s="131" t="str">
        <f>IF($B9,UE!B9,"")</f>
        <v>UE005</v>
      </c>
      <c r="J9" s="131" t="str">
        <f>IF(UE!C9=0,"",UE!C9)</f>
        <v>Trulala 5</v>
      </c>
      <c r="K9" s="131" t="str">
        <f>IF($B9,UE!D9,"")</f>
        <v>Descripción trulala 5</v>
      </c>
      <c r="L9" s="152">
        <f>IF($B9,UE!E9,"")</f>
        <v>5</v>
      </c>
      <c r="M9" s="130" t="str">
        <f>_xlfn.IFNA(VLOOKUP(UE!F9,Parametros!$B$6:$X$12,23,FALSE),"")</f>
        <v>1.IPD</v>
      </c>
      <c r="N9" s="130" t="str">
        <f>_xlfn.IFNA(VLOOKUP(UE!G9,Parametros!$B$24:$C$26,2,FALSE),"")</f>
        <v>MUH</v>
      </c>
      <c r="O9" s="130" t="str">
        <f>IF(B9,UE!H9,"")</f>
        <v>II</v>
      </c>
      <c r="P9" s="167">
        <f>IF($B9,Estimados!D12,"")</f>
        <v>5</v>
      </c>
      <c r="Q9" s="167">
        <f>IF($B9,Estimados!E12,"")</f>
        <v>14</v>
      </c>
      <c r="R9" s="167">
        <f>IF($B9,Estimados!F12,"")</f>
        <v>3.5</v>
      </c>
      <c r="S9" s="167">
        <f>IF($B9,Estimados!G12,"")</f>
        <v>56</v>
      </c>
      <c r="T9" s="167">
        <f>IF($B9,Estimados!H12,"")</f>
        <v>5</v>
      </c>
      <c r="U9" s="167">
        <f>IF($B9,Estimados!I12,"")</f>
        <v>17</v>
      </c>
      <c r="V9" s="167">
        <f>IF($B9,Estimados!J12,"")</f>
        <v>4.25</v>
      </c>
      <c r="W9" s="167">
        <f>IF($B9,Estimados!K12,"")</f>
        <v>68</v>
      </c>
      <c r="X9" s="167">
        <f>IF($B9,Estimados!L12,"")</f>
        <v>5</v>
      </c>
      <c r="Y9" s="167">
        <f>IF($B9,Estimados!M12,"")</f>
        <v>43</v>
      </c>
      <c r="Z9" s="167">
        <f>IF($B9,Estimados!N12,"")</f>
        <v>10.75</v>
      </c>
      <c r="AA9" s="167">
        <f>IF($B9,Estimados!O12,"")</f>
        <v>172</v>
      </c>
      <c r="AB9" s="167">
        <f>IF($B9,Estimados!P12,"")</f>
        <v>5</v>
      </c>
      <c r="AC9" s="167">
        <f>IF($B9,Estimados!Q12,"")</f>
        <v>25</v>
      </c>
      <c r="AD9" s="167">
        <f>IF($B9,Estimados!R12,"")</f>
        <v>6.25</v>
      </c>
      <c r="AE9" s="167">
        <f>IF($B9,Estimados!S12,"")</f>
        <v>100</v>
      </c>
      <c r="AF9" s="167">
        <f>IF($B9,Estimados!T12,"")</f>
        <v>5</v>
      </c>
      <c r="AG9" s="167">
        <f>IF($B9,Estimados!U12,"")</f>
        <v>6</v>
      </c>
      <c r="AH9" s="167">
        <f>IF($B9,Estimados!V12,"")</f>
        <v>1.5</v>
      </c>
      <c r="AI9" s="167">
        <f>IF($B9,Estimados!W12,"")</f>
        <v>24</v>
      </c>
      <c r="AJ9" s="167">
        <f>IF($B9,Estimados!X12,"")</f>
        <v>5</v>
      </c>
      <c r="AK9" s="167">
        <f>IF($B9,Estimados!Y12,"")</f>
        <v>17</v>
      </c>
      <c r="AL9" s="167">
        <f>IF($B9,Estimados!Z12,"")</f>
        <v>4.25</v>
      </c>
      <c r="AM9" s="167">
        <f>IF($B9,Estimados!AA12,"")</f>
        <v>68</v>
      </c>
      <c r="AN9" s="167">
        <f>IF($B9,Estimados!AB12,"")</f>
        <v>5</v>
      </c>
      <c r="AO9" s="167">
        <f>IF($B9,Estimados!AC12,"")</f>
        <v>5</v>
      </c>
      <c r="AP9" s="167">
        <f>IF($B9,Estimados!AD12,"")</f>
        <v>1.25</v>
      </c>
      <c r="AQ9" s="167">
        <f>IF($B9,Estimados!AE12,"")</f>
        <v>20</v>
      </c>
    </row>
    <row r="10" spans="2:43">
      <c r="B10" s="131" t="b">
        <f t="shared" si="0"/>
        <v>1</v>
      </c>
      <c r="C10" s="162" t="str">
        <f t="shared" ca="1" si="1"/>
        <v>output-test.xlsx</v>
      </c>
      <c r="D10" s="131" t="str">
        <f>IF($B10,Caracteristicas!$D$5,"")</f>
        <v>CuentaClienteCWA</v>
      </c>
      <c r="E10" s="131" t="str">
        <f>IF($B10,Caracteristicas!$D$8,"")</f>
        <v>BM</v>
      </c>
      <c r="F10" s="131" t="str">
        <f>IF($B10,Caracteristicas!$D$9,"")</f>
        <v>JV</v>
      </c>
      <c r="G10" s="131" t="str">
        <f>IF($B10,Caracteristicas!$D$6,"")</f>
        <v>XXX000</v>
      </c>
      <c r="H10" s="207">
        <f t="shared" ca="1" si="2"/>
        <v>43774.854246759256</v>
      </c>
      <c r="I10" s="131" t="str">
        <f>IF($B10,UE!B10,"")</f>
        <v>UE006</v>
      </c>
      <c r="J10" s="131" t="str">
        <f>IF(UE!C10=0,"",UE!C10)</f>
        <v>Trulala 6</v>
      </c>
      <c r="K10" s="131" t="str">
        <f>IF($B10,UE!D10,"")</f>
        <v>Descripción trulala 6</v>
      </c>
      <c r="L10" s="152">
        <f>IF($B10,UE!E10,"")</f>
        <v>5</v>
      </c>
      <c r="M10" s="130" t="str">
        <f>_xlfn.IFNA(VLOOKUP(UE!F10,Parametros!$B$6:$X$12,23,FALSE),"")</f>
        <v>6.ACS</v>
      </c>
      <c r="N10" s="130" t="str">
        <f>_xlfn.IFNA(VLOOKUP(UE!G10,Parametros!$B$24:$C$26,2,FALSE),"")</f>
        <v>MUH</v>
      </c>
      <c r="O10" s="130" t="str">
        <f>IF(B10,UE!H10,"")</f>
        <v>III</v>
      </c>
      <c r="P10" s="167">
        <f>IF($B10,Estimados!D13,"")</f>
        <v>5</v>
      </c>
      <c r="Q10" s="167">
        <f>IF($B10,Estimados!E13,"")</f>
        <v>14</v>
      </c>
      <c r="R10" s="167">
        <f>IF($B10,Estimados!F13,"")</f>
        <v>14</v>
      </c>
      <c r="S10" s="167">
        <f>IF($B10,Estimados!G13,"")</f>
        <v>14</v>
      </c>
      <c r="T10" s="167">
        <f>IF($B10,Estimados!H13,"")</f>
        <v>5</v>
      </c>
      <c r="U10" s="167">
        <f>IF($B10,Estimados!I13,"")</f>
        <v>17</v>
      </c>
      <c r="V10" s="167">
        <f>IF($B10,Estimados!J13,"")</f>
        <v>17</v>
      </c>
      <c r="W10" s="167">
        <f>IF($B10,Estimados!K13,"")</f>
        <v>17</v>
      </c>
      <c r="X10" s="167">
        <f>IF($B10,Estimados!L13,"")</f>
        <v>5</v>
      </c>
      <c r="Y10" s="167">
        <f>IF($B10,Estimados!M13,"")</f>
        <v>43</v>
      </c>
      <c r="Z10" s="167">
        <f>IF($B10,Estimados!N13,"")</f>
        <v>43</v>
      </c>
      <c r="AA10" s="167">
        <f>IF($B10,Estimados!O13,"")</f>
        <v>43</v>
      </c>
      <c r="AB10" s="167">
        <f>IF($B10,Estimados!P13,"")</f>
        <v>5</v>
      </c>
      <c r="AC10" s="167">
        <f>IF($B10,Estimados!Q13,"")</f>
        <v>25</v>
      </c>
      <c r="AD10" s="167">
        <f>IF($B10,Estimados!R13,"")</f>
        <v>25</v>
      </c>
      <c r="AE10" s="167">
        <f>IF($B10,Estimados!S13,"")</f>
        <v>25</v>
      </c>
      <c r="AF10" s="167">
        <f>IF($B10,Estimados!T13,"")</f>
        <v>5</v>
      </c>
      <c r="AG10" s="167">
        <f>IF($B10,Estimados!U13,"")</f>
        <v>6</v>
      </c>
      <c r="AH10" s="167">
        <f>IF($B10,Estimados!V13,"")</f>
        <v>6</v>
      </c>
      <c r="AI10" s="167">
        <f>IF($B10,Estimados!W13,"")</f>
        <v>6</v>
      </c>
      <c r="AJ10" s="167">
        <f>IF($B10,Estimados!X13,"")</f>
        <v>5</v>
      </c>
      <c r="AK10" s="167">
        <f>IF($B10,Estimados!Y13,"")</f>
        <v>17</v>
      </c>
      <c r="AL10" s="167">
        <f>IF($B10,Estimados!Z13,"")</f>
        <v>17</v>
      </c>
      <c r="AM10" s="167">
        <f>IF($B10,Estimados!AA13,"")</f>
        <v>17</v>
      </c>
      <c r="AN10" s="167">
        <f>IF($B10,Estimados!AB13,"")</f>
        <v>5</v>
      </c>
      <c r="AO10" s="167">
        <f>IF($B10,Estimados!AC13,"")</f>
        <v>5</v>
      </c>
      <c r="AP10" s="167">
        <f>IF($B10,Estimados!AD13,"")</f>
        <v>5</v>
      </c>
      <c r="AQ10" s="167">
        <f>IF($B10,Estimados!AE13,"")</f>
        <v>5</v>
      </c>
    </row>
    <row r="11" spans="2:43">
      <c r="B11" s="131" t="b">
        <f t="shared" si="0"/>
        <v>1</v>
      </c>
      <c r="C11" s="162" t="str">
        <f t="shared" ca="1" si="1"/>
        <v>output-test.xlsx</v>
      </c>
      <c r="D11" s="131" t="str">
        <f>IF($B11,Caracteristicas!$D$5,"")</f>
        <v>CuentaClienteCWA</v>
      </c>
      <c r="E11" s="131" t="str">
        <f>IF($B11,Caracteristicas!$D$8,"")</f>
        <v>BM</v>
      </c>
      <c r="F11" s="131" t="str">
        <f>IF($B11,Caracteristicas!$D$9,"")</f>
        <v>JV</v>
      </c>
      <c r="G11" s="131" t="str">
        <f>IF($B11,Caracteristicas!$D$6,"")</f>
        <v>XXX000</v>
      </c>
      <c r="H11" s="207">
        <f t="shared" ca="1" si="2"/>
        <v>43774.854246759256</v>
      </c>
      <c r="I11" s="131" t="str">
        <f>IF($B11,UE!B11,"")</f>
        <v>UE007</v>
      </c>
      <c r="J11" s="131" t="str">
        <f>IF(UE!C11=0,"",UE!C11)</f>
        <v>Trulala 7</v>
      </c>
      <c r="K11" s="131" t="str">
        <f>IF($B11,UE!D11,"")</f>
        <v>Descripción trulala 7</v>
      </c>
      <c r="L11" s="152">
        <f>IF($B11,UE!E11,"")</f>
        <v>9</v>
      </c>
      <c r="M11" s="130" t="str">
        <f>_xlfn.IFNA(VLOOKUP(UE!F11,Parametros!$B$6:$X$12,23,FALSE),"")</f>
        <v>6.ACS</v>
      </c>
      <c r="N11" s="130" t="str">
        <f>_xlfn.IFNA(VLOOKUP(UE!G11,Parametros!$B$24:$C$26,2,FALSE),"")</f>
        <v>MUH</v>
      </c>
      <c r="O11" s="130" t="str">
        <f>IF(B11,UE!H11,"")</f>
        <v>III</v>
      </c>
      <c r="P11" s="167">
        <f>IF($B11,Estimados!D14,"")</f>
        <v>9</v>
      </c>
      <c r="Q11" s="167">
        <f>IF($B11,Estimados!E14,"")</f>
        <v>30</v>
      </c>
      <c r="R11" s="167">
        <f>IF($B11,Estimados!F14,"")</f>
        <v>30</v>
      </c>
      <c r="S11" s="167">
        <f>IF($B11,Estimados!G14,"")</f>
        <v>30</v>
      </c>
      <c r="T11" s="167">
        <f>IF($B11,Estimados!H14,"")</f>
        <v>9</v>
      </c>
      <c r="U11" s="167">
        <f>IF($B11,Estimados!I14,"")</f>
        <v>30</v>
      </c>
      <c r="V11" s="167">
        <f>IF($B11,Estimados!J14,"")</f>
        <v>30</v>
      </c>
      <c r="W11" s="167">
        <f>IF($B11,Estimados!K14,"")</f>
        <v>30</v>
      </c>
      <c r="X11" s="167">
        <f>IF($B11,Estimados!L14,"")</f>
        <v>9</v>
      </c>
      <c r="Y11" s="167">
        <f>IF($B11,Estimados!M14,"")</f>
        <v>82</v>
      </c>
      <c r="Z11" s="167">
        <f>IF($B11,Estimados!N14,"")</f>
        <v>82</v>
      </c>
      <c r="AA11" s="167">
        <f>IF($B11,Estimados!O14,"")</f>
        <v>82</v>
      </c>
      <c r="AB11" s="167">
        <f>IF($B11,Estimados!P14,"")</f>
        <v>9</v>
      </c>
      <c r="AC11" s="167">
        <f>IF($B11,Estimados!Q14,"")</f>
        <v>48</v>
      </c>
      <c r="AD11" s="167">
        <f>IF($B11,Estimados!R14,"")</f>
        <v>48</v>
      </c>
      <c r="AE11" s="167">
        <f>IF($B11,Estimados!S14,"")</f>
        <v>48</v>
      </c>
      <c r="AF11" s="167">
        <f>IF($B11,Estimados!T14,"")</f>
        <v>9</v>
      </c>
      <c r="AG11" s="167">
        <f>IF($B11,Estimados!U14,"")</f>
        <v>16</v>
      </c>
      <c r="AH11" s="167">
        <f>IF($B11,Estimados!V14,"")</f>
        <v>16</v>
      </c>
      <c r="AI11" s="167">
        <f>IF($B11,Estimados!W14,"")</f>
        <v>16</v>
      </c>
      <c r="AJ11" s="167">
        <f>IF($B11,Estimados!X14,"")</f>
        <v>9</v>
      </c>
      <c r="AK11" s="167">
        <f>IF($B11,Estimados!Y14,"")</f>
        <v>32</v>
      </c>
      <c r="AL11" s="167">
        <f>IF($B11,Estimados!Z14,"")</f>
        <v>32</v>
      </c>
      <c r="AM11" s="167">
        <f>IF($B11,Estimados!AA14,"")</f>
        <v>32</v>
      </c>
      <c r="AN11" s="167">
        <f>IF($B11,Estimados!AB14,"")</f>
        <v>9</v>
      </c>
      <c r="AO11" s="167">
        <f>IF($B11,Estimados!AC14,"")</f>
        <v>10</v>
      </c>
      <c r="AP11" s="167">
        <f>IF($B11,Estimados!AD14,"")</f>
        <v>10</v>
      </c>
      <c r="AQ11" s="167">
        <f>IF($B11,Estimados!AE14,"")</f>
        <v>10</v>
      </c>
    </row>
    <row r="12" spans="2:43">
      <c r="B12" s="131" t="b">
        <f t="shared" si="0"/>
        <v>1</v>
      </c>
      <c r="C12" s="162" t="str">
        <f t="shared" ca="1" si="1"/>
        <v>output-test.xlsx</v>
      </c>
      <c r="D12" s="131" t="str">
        <f>IF($B12,Caracteristicas!$D$5,"")</f>
        <v>CuentaClienteCWA</v>
      </c>
      <c r="E12" s="131" t="str">
        <f>IF($B12,Caracteristicas!$D$8,"")</f>
        <v>BM</v>
      </c>
      <c r="F12" s="131" t="str">
        <f>IF($B12,Caracteristicas!$D$9,"")</f>
        <v>JV</v>
      </c>
      <c r="G12" s="131" t="str">
        <f>IF($B12,Caracteristicas!$D$6,"")</f>
        <v>XXX000</v>
      </c>
      <c r="H12" s="207">
        <f t="shared" ca="1" si="2"/>
        <v>43774.854246759256</v>
      </c>
      <c r="I12" s="131" t="str">
        <f>IF($B12,UE!B12,"")</f>
        <v>UE008</v>
      </c>
      <c r="J12" s="131" t="str">
        <f>IF(UE!C12=0,"",UE!C12)</f>
        <v>Trulala 8</v>
      </c>
      <c r="K12" s="131" t="str">
        <f>IF($B12,UE!D12,"")</f>
        <v>Descripción trulala 8</v>
      </c>
      <c r="L12" s="152">
        <f>IF($B12,UE!E12,"")</f>
        <v>9</v>
      </c>
      <c r="M12" s="130" t="str">
        <f>_xlfn.IFNA(VLOOKUP(UE!F12,Parametros!$B$6:$X$12,23,FALSE),"")</f>
        <v>6.ACS</v>
      </c>
      <c r="N12" s="130" t="str">
        <f>_xlfn.IFNA(VLOOKUP(UE!G12,Parametros!$B$24:$C$26,2,FALSE),"")</f>
        <v>CRI</v>
      </c>
      <c r="O12" s="130" t="str">
        <f>IF(B12,UE!H12,"")</f>
        <v>III</v>
      </c>
      <c r="P12" s="167">
        <f>IF($B12,Estimados!D15,"")</f>
        <v>9</v>
      </c>
      <c r="Q12" s="167">
        <f>IF($B12,Estimados!E15,"")</f>
        <v>30</v>
      </c>
      <c r="R12" s="167">
        <f>IF($B12,Estimados!F15,"")</f>
        <v>30</v>
      </c>
      <c r="S12" s="167">
        <f>IF($B12,Estimados!G15,"")</f>
        <v>30</v>
      </c>
      <c r="T12" s="167">
        <f>IF($B12,Estimados!H15,"")</f>
        <v>9</v>
      </c>
      <c r="U12" s="167">
        <f>IF($B12,Estimados!I15,"")</f>
        <v>30</v>
      </c>
      <c r="V12" s="167">
        <f>IF($B12,Estimados!J15,"")</f>
        <v>30</v>
      </c>
      <c r="W12" s="167">
        <f>IF($B12,Estimados!K15,"")</f>
        <v>30</v>
      </c>
      <c r="X12" s="167">
        <f>IF($B12,Estimados!L15,"")</f>
        <v>9</v>
      </c>
      <c r="Y12" s="167">
        <f>IF($B12,Estimados!M15,"")</f>
        <v>82</v>
      </c>
      <c r="Z12" s="167">
        <f>IF($B12,Estimados!N15,"")</f>
        <v>82</v>
      </c>
      <c r="AA12" s="167">
        <f>IF($B12,Estimados!O15,"")</f>
        <v>82</v>
      </c>
      <c r="AB12" s="167">
        <f>IF($B12,Estimados!P15,"")</f>
        <v>9</v>
      </c>
      <c r="AC12" s="167">
        <f>IF($B12,Estimados!Q15,"")</f>
        <v>48</v>
      </c>
      <c r="AD12" s="167">
        <f>IF($B12,Estimados!R15,"")</f>
        <v>48</v>
      </c>
      <c r="AE12" s="167">
        <f>IF($B12,Estimados!S15,"")</f>
        <v>48</v>
      </c>
      <c r="AF12" s="167">
        <f>IF($B12,Estimados!T15,"")</f>
        <v>9</v>
      </c>
      <c r="AG12" s="167">
        <f>IF($B12,Estimados!U15,"")</f>
        <v>16</v>
      </c>
      <c r="AH12" s="167">
        <f>IF($B12,Estimados!V15,"")</f>
        <v>16</v>
      </c>
      <c r="AI12" s="167">
        <f>IF($B12,Estimados!W15,"")</f>
        <v>16</v>
      </c>
      <c r="AJ12" s="167">
        <f>IF($B12,Estimados!X15,"")</f>
        <v>9</v>
      </c>
      <c r="AK12" s="167">
        <f>IF($B12,Estimados!Y15,"")</f>
        <v>32</v>
      </c>
      <c r="AL12" s="167">
        <f>IF($B12,Estimados!Z15,"")</f>
        <v>32</v>
      </c>
      <c r="AM12" s="167">
        <f>IF($B12,Estimados!AA15,"")</f>
        <v>32</v>
      </c>
      <c r="AN12" s="167">
        <f>IF($B12,Estimados!AB15,"")</f>
        <v>9</v>
      </c>
      <c r="AO12" s="167">
        <f>IF($B12,Estimados!AC15,"")</f>
        <v>10</v>
      </c>
      <c r="AP12" s="167">
        <f>IF($B12,Estimados!AD15,"")</f>
        <v>10</v>
      </c>
      <c r="AQ12" s="167">
        <f>IF($B12,Estimados!AE15,"")</f>
        <v>10</v>
      </c>
    </row>
    <row r="13" spans="2:43">
      <c r="B13" s="131" t="b">
        <f t="shared" si="0"/>
        <v>1</v>
      </c>
      <c r="C13" s="162" t="str">
        <f t="shared" ca="1" si="1"/>
        <v>output-test.xlsx</v>
      </c>
      <c r="D13" s="131" t="str">
        <f>IF($B13,Caracteristicas!$D$5,"")</f>
        <v>CuentaClienteCWA</v>
      </c>
      <c r="E13" s="131" t="str">
        <f>IF($B13,Caracteristicas!$D$8,"")</f>
        <v>BM</v>
      </c>
      <c r="F13" s="131" t="str">
        <f>IF($B13,Caracteristicas!$D$9,"")</f>
        <v>JV</v>
      </c>
      <c r="G13" s="131" t="str">
        <f>IF($B13,Caracteristicas!$D$6,"")</f>
        <v>XXX000</v>
      </c>
      <c r="H13" s="207">
        <f t="shared" ca="1" si="2"/>
        <v>43774.854246759256</v>
      </c>
      <c r="I13" s="131" t="str">
        <f>IF($B13,UE!B13,"")</f>
        <v>UE009</v>
      </c>
      <c r="J13" s="131" t="str">
        <f>IF(UE!C13=0,"",UE!C13)</f>
        <v>Trulala 9</v>
      </c>
      <c r="K13" s="131" t="str">
        <f>IF($B13,UE!D13,"")</f>
        <v>Descripción trulala 9</v>
      </c>
      <c r="L13" s="152">
        <f>IF($B13,UE!E13,"")</f>
        <v>15</v>
      </c>
      <c r="M13" s="130" t="str">
        <f>_xlfn.IFNA(VLOOKUP(UE!F13,Parametros!$B$6:$X$12,23,FALSE),"")</f>
        <v>6.ACS</v>
      </c>
      <c r="N13" s="130" t="str">
        <f>_xlfn.IFNA(VLOOKUP(UE!G13,Parametros!$B$24:$C$26,2,FALSE),"")</f>
        <v>CRI</v>
      </c>
      <c r="O13" s="130" t="str">
        <f>IF(B13,UE!H13,"")</f>
        <v>IV</v>
      </c>
      <c r="P13" s="167">
        <f>IF($B13,Estimados!D16,"")</f>
        <v>15</v>
      </c>
      <c r="Q13" s="167">
        <f>IF($B13,Estimados!E16,"")</f>
        <v>48</v>
      </c>
      <c r="R13" s="167">
        <f>IF($B13,Estimados!F16,"")</f>
        <v>48</v>
      </c>
      <c r="S13" s="167">
        <f>IF($B13,Estimados!G16,"")</f>
        <v>48</v>
      </c>
      <c r="T13" s="167">
        <f>IF($B13,Estimados!H16,"")</f>
        <v>15</v>
      </c>
      <c r="U13" s="167">
        <f>IF($B13,Estimados!I16,"")</f>
        <v>43</v>
      </c>
      <c r="V13" s="167">
        <f>IF($B13,Estimados!J16,"")</f>
        <v>43</v>
      </c>
      <c r="W13" s="167">
        <f>IF($B13,Estimados!K16,"")</f>
        <v>43</v>
      </c>
      <c r="X13" s="167">
        <f>IF($B13,Estimados!L16,"")</f>
        <v>15</v>
      </c>
      <c r="Y13" s="167">
        <f>IF($B13,Estimados!M16,"")</f>
        <v>120</v>
      </c>
      <c r="Z13" s="167">
        <f>IF($B13,Estimados!N16,"")</f>
        <v>120</v>
      </c>
      <c r="AA13" s="167">
        <f>IF($B13,Estimados!O16,"")</f>
        <v>120</v>
      </c>
      <c r="AB13" s="167">
        <f>IF($B13,Estimados!P16,"")</f>
        <v>15</v>
      </c>
      <c r="AC13" s="167">
        <f>IF($B13,Estimados!Q16,"")</f>
        <v>72</v>
      </c>
      <c r="AD13" s="167">
        <f>IF($B13,Estimados!R16,"")</f>
        <v>72</v>
      </c>
      <c r="AE13" s="167">
        <f>IF($B13,Estimados!S16,"")</f>
        <v>72</v>
      </c>
      <c r="AF13" s="167">
        <f>IF($B13,Estimados!T16,"")</f>
        <v>15</v>
      </c>
      <c r="AG13" s="167">
        <f>IF($B13,Estimados!U16,"")</f>
        <v>24</v>
      </c>
      <c r="AH13" s="167">
        <f>IF($B13,Estimados!V16,"")</f>
        <v>24</v>
      </c>
      <c r="AI13" s="167">
        <f>IF($B13,Estimados!W16,"")</f>
        <v>24</v>
      </c>
      <c r="AJ13" s="167">
        <f>IF($B13,Estimados!X16,"")</f>
        <v>15</v>
      </c>
      <c r="AK13" s="167">
        <f>IF($B13,Estimados!Y16,"")</f>
        <v>46</v>
      </c>
      <c r="AL13" s="167">
        <f>IF($B13,Estimados!Z16,"")</f>
        <v>46</v>
      </c>
      <c r="AM13" s="167">
        <f>IF($B13,Estimados!AA16,"")</f>
        <v>46</v>
      </c>
      <c r="AN13" s="167">
        <f>IF($B13,Estimados!AB16,"")</f>
        <v>15</v>
      </c>
      <c r="AO13" s="167">
        <f>IF($B13,Estimados!AC16,"")</f>
        <v>13</v>
      </c>
      <c r="AP13" s="167">
        <f>IF($B13,Estimados!AD16,"")</f>
        <v>13</v>
      </c>
      <c r="AQ13" s="167">
        <f>IF($B13,Estimados!AE16,"")</f>
        <v>13</v>
      </c>
    </row>
    <row r="14" spans="2:43">
      <c r="B14" s="131" t="b">
        <f t="shared" si="0"/>
        <v>1</v>
      </c>
      <c r="C14" s="162" t="str">
        <f t="shared" ca="1" si="1"/>
        <v>output-test.xlsx</v>
      </c>
      <c r="D14" s="131" t="str">
        <f>IF($B14,Caracteristicas!$D$5,"")</f>
        <v>CuentaClienteCWA</v>
      </c>
      <c r="E14" s="131" t="str">
        <f>IF($B14,Caracteristicas!$D$8,"")</f>
        <v>BM</v>
      </c>
      <c r="F14" s="131" t="str">
        <f>IF($B14,Caracteristicas!$D$9,"")</f>
        <v>JV</v>
      </c>
      <c r="G14" s="131" t="str">
        <f>IF($B14,Caracteristicas!$D$6,"")</f>
        <v>XXX000</v>
      </c>
      <c r="H14" s="207">
        <f t="shared" ca="1" si="2"/>
        <v>43774.854246759256</v>
      </c>
      <c r="I14" s="131" t="str">
        <f>IF($B14,UE!B14,"")</f>
        <v>UE010</v>
      </c>
      <c r="J14" s="131" t="str">
        <f>IF(UE!C14=0,"",UE!C14)</f>
        <v>Trulala 10</v>
      </c>
      <c r="K14" s="131" t="str">
        <f>IF($B14,UE!D14,"")</f>
        <v>Descripción trulala 10</v>
      </c>
      <c r="L14" s="152">
        <f>IF($B14,UE!E14,"")</f>
        <v>9</v>
      </c>
      <c r="M14" s="130" t="str">
        <f>_xlfn.IFNA(VLOOKUP(UE!F14,Parametros!$B$6:$X$12,23,FALSE),"")</f>
        <v>6.ACS</v>
      </c>
      <c r="N14" s="130" t="str">
        <f>_xlfn.IFNA(VLOOKUP(UE!G14,Parametros!$B$24:$C$26,2,FALSE),"")</f>
        <v>CRI</v>
      </c>
      <c r="O14" s="130" t="str">
        <f>IF(B14,UE!H14,"")</f>
        <v>IV</v>
      </c>
      <c r="P14" s="167">
        <f>IF($B14,Estimados!D17,"")</f>
        <v>9</v>
      </c>
      <c r="Q14" s="167">
        <f>IF($B14,Estimados!E17,"")</f>
        <v>30</v>
      </c>
      <c r="R14" s="167">
        <f>IF($B14,Estimados!F17,"")</f>
        <v>30</v>
      </c>
      <c r="S14" s="167">
        <f>IF($B14,Estimados!G17,"")</f>
        <v>30</v>
      </c>
      <c r="T14" s="167">
        <f>IF($B14,Estimados!H17,"")</f>
        <v>9</v>
      </c>
      <c r="U14" s="167">
        <f>IF($B14,Estimados!I17,"")</f>
        <v>30</v>
      </c>
      <c r="V14" s="167">
        <f>IF($B14,Estimados!J17,"")</f>
        <v>30</v>
      </c>
      <c r="W14" s="167">
        <f>IF($B14,Estimados!K17,"")</f>
        <v>30</v>
      </c>
      <c r="X14" s="167">
        <f>IF($B14,Estimados!L17,"")</f>
        <v>9</v>
      </c>
      <c r="Y14" s="167">
        <f>IF($B14,Estimados!M17,"")</f>
        <v>82</v>
      </c>
      <c r="Z14" s="167">
        <f>IF($B14,Estimados!N17,"")</f>
        <v>82</v>
      </c>
      <c r="AA14" s="167">
        <f>IF($B14,Estimados!O17,"")</f>
        <v>82</v>
      </c>
      <c r="AB14" s="167">
        <f>IF($B14,Estimados!P17,"")</f>
        <v>9</v>
      </c>
      <c r="AC14" s="167">
        <f>IF($B14,Estimados!Q17,"")</f>
        <v>48</v>
      </c>
      <c r="AD14" s="167">
        <f>IF($B14,Estimados!R17,"")</f>
        <v>48</v>
      </c>
      <c r="AE14" s="167">
        <f>IF($B14,Estimados!S17,"")</f>
        <v>48</v>
      </c>
      <c r="AF14" s="167">
        <f>IF($B14,Estimados!T17,"")</f>
        <v>9</v>
      </c>
      <c r="AG14" s="167">
        <f>IF($B14,Estimados!U17,"")</f>
        <v>16</v>
      </c>
      <c r="AH14" s="167">
        <f>IF($B14,Estimados!V17,"")</f>
        <v>16</v>
      </c>
      <c r="AI14" s="167">
        <f>IF($B14,Estimados!W17,"")</f>
        <v>16</v>
      </c>
      <c r="AJ14" s="167">
        <f>IF($B14,Estimados!X17,"")</f>
        <v>9</v>
      </c>
      <c r="AK14" s="167">
        <f>IF($B14,Estimados!Y17,"")</f>
        <v>32</v>
      </c>
      <c r="AL14" s="167">
        <f>IF($B14,Estimados!Z17,"")</f>
        <v>32</v>
      </c>
      <c r="AM14" s="167">
        <f>IF($B14,Estimados!AA17,"")</f>
        <v>32</v>
      </c>
      <c r="AN14" s="167">
        <f>IF($B14,Estimados!AB17,"")</f>
        <v>9</v>
      </c>
      <c r="AO14" s="167">
        <f>IF($B14,Estimados!AC17,"")</f>
        <v>10</v>
      </c>
      <c r="AP14" s="167">
        <f>IF($B14,Estimados!AD17,"")</f>
        <v>10</v>
      </c>
      <c r="AQ14" s="167">
        <f>IF($B14,Estimados!AE17,"")</f>
        <v>10</v>
      </c>
    </row>
    <row r="15" spans="2:43">
      <c r="B15" s="131" t="b">
        <f t="shared" si="0"/>
        <v>0</v>
      </c>
      <c r="C15" s="162" t="str">
        <f t="shared" ca="1" si="1"/>
        <v/>
      </c>
      <c r="D15" s="131" t="str">
        <f>IF($B15,Caracteristicas!$D$5,"")</f>
        <v/>
      </c>
      <c r="E15" s="131" t="str">
        <f>IF($B15,Caracteristicas!$D$8,"")</f>
        <v/>
      </c>
      <c r="F15" s="131" t="str">
        <f>IF($B15,Caracteristicas!$D$9,"")</f>
        <v/>
      </c>
      <c r="G15" s="131" t="str">
        <f>IF($B15,Caracteristicas!$D$6,"")</f>
        <v/>
      </c>
      <c r="H15" s="207" t="str">
        <f t="shared" ca="1" si="2"/>
        <v/>
      </c>
      <c r="I15" s="131" t="str">
        <f>IF($B15,UE!B15,"")</f>
        <v/>
      </c>
      <c r="J15" s="131" t="str">
        <f>IF(UE!C15=0,"",UE!C15)</f>
        <v/>
      </c>
      <c r="K15" s="131" t="str">
        <f>IF($B15,UE!D15,"")</f>
        <v/>
      </c>
      <c r="L15" s="152" t="str">
        <f>IF($B15,UE!E15,"")</f>
        <v/>
      </c>
      <c r="M15" s="130" t="str">
        <f>_xlfn.IFNA(VLOOKUP(UE!F15,Parametros!$B$6:$X$12,23,FALSE),"")</f>
        <v/>
      </c>
      <c r="N15" s="130" t="str">
        <f>_xlfn.IFNA(VLOOKUP(UE!G15,Parametros!$B$24:$C$26,2,FALSE),"")</f>
        <v/>
      </c>
      <c r="O15" s="130" t="str">
        <f>IF(B15,UE!H15,"")</f>
        <v/>
      </c>
      <c r="P15" s="167" t="str">
        <f>IF($B15,Estimados!D18,"")</f>
        <v/>
      </c>
      <c r="Q15" s="167" t="str">
        <f>IF($B15,Estimados!E18,"")</f>
        <v/>
      </c>
      <c r="R15" s="167" t="str">
        <f>IF($B15,Estimados!F18,"")</f>
        <v/>
      </c>
      <c r="S15" s="167" t="str">
        <f>IF($B15,Estimados!G18,"")</f>
        <v/>
      </c>
      <c r="T15" s="167" t="str">
        <f>IF($B15,Estimados!H18,"")</f>
        <v/>
      </c>
      <c r="U15" s="167" t="str">
        <f>IF($B15,Estimados!I18,"")</f>
        <v/>
      </c>
      <c r="V15" s="167" t="str">
        <f>IF($B15,Estimados!J18,"")</f>
        <v/>
      </c>
      <c r="W15" s="167" t="str">
        <f>IF($B15,Estimados!K18,"")</f>
        <v/>
      </c>
      <c r="X15" s="167" t="str">
        <f>IF($B15,Estimados!L18,"")</f>
        <v/>
      </c>
      <c r="Y15" s="167" t="str">
        <f>IF($B15,Estimados!M18,"")</f>
        <v/>
      </c>
      <c r="Z15" s="167" t="str">
        <f>IF($B15,Estimados!N18,"")</f>
        <v/>
      </c>
      <c r="AA15" s="167" t="str">
        <f>IF($B15,Estimados!O18,"")</f>
        <v/>
      </c>
      <c r="AB15" s="167" t="str">
        <f>IF($B15,Estimados!P18,"")</f>
        <v/>
      </c>
      <c r="AC15" s="167" t="str">
        <f>IF($B15,Estimados!Q18,"")</f>
        <v/>
      </c>
      <c r="AD15" s="167" t="str">
        <f>IF($B15,Estimados!R18,"")</f>
        <v/>
      </c>
      <c r="AE15" s="167" t="str">
        <f>IF($B15,Estimados!S18,"")</f>
        <v/>
      </c>
      <c r="AF15" s="167" t="str">
        <f>IF($B15,Estimados!T18,"")</f>
        <v/>
      </c>
      <c r="AG15" s="167" t="str">
        <f>IF($B15,Estimados!U18,"")</f>
        <v/>
      </c>
      <c r="AH15" s="167" t="str">
        <f>IF($B15,Estimados!V18,"")</f>
        <v/>
      </c>
      <c r="AI15" s="167" t="str">
        <f>IF($B15,Estimados!W18,"")</f>
        <v/>
      </c>
      <c r="AJ15" s="167" t="str">
        <f>IF($B15,Estimados!X18,"")</f>
        <v/>
      </c>
      <c r="AK15" s="167" t="str">
        <f>IF($B15,Estimados!Y18,"")</f>
        <v/>
      </c>
      <c r="AL15" s="167" t="str">
        <f>IF($B15,Estimados!Z18,"")</f>
        <v/>
      </c>
      <c r="AM15" s="167" t="str">
        <f>IF($B15,Estimados!AA18,"")</f>
        <v/>
      </c>
      <c r="AN15" s="167" t="str">
        <f>IF($B15,Estimados!AB18,"")</f>
        <v/>
      </c>
      <c r="AO15" s="167" t="str">
        <f>IF($B15,Estimados!AC18,"")</f>
        <v/>
      </c>
      <c r="AP15" s="167" t="str">
        <f>IF($B15,Estimados!AD18,"")</f>
        <v/>
      </c>
      <c r="AQ15" s="167" t="str">
        <f>IF($B15,Estimados!AE18,"")</f>
        <v/>
      </c>
    </row>
    <row r="16" spans="2:43">
      <c r="B16" s="131" t="b">
        <f t="shared" si="0"/>
        <v>0</v>
      </c>
      <c r="C16" s="162" t="str">
        <f t="shared" ca="1" si="1"/>
        <v/>
      </c>
      <c r="D16" s="131" t="str">
        <f>IF($B16,Caracteristicas!$D$5,"")</f>
        <v/>
      </c>
      <c r="E16" s="131" t="str">
        <f>IF($B16,Caracteristicas!$D$8,"")</f>
        <v/>
      </c>
      <c r="F16" s="131" t="str">
        <f>IF($B16,Caracteristicas!$D$9,"")</f>
        <v/>
      </c>
      <c r="G16" s="131" t="str">
        <f>IF($B16,Caracteristicas!$D$6,"")</f>
        <v/>
      </c>
      <c r="H16" s="207" t="str">
        <f t="shared" ca="1" si="2"/>
        <v/>
      </c>
      <c r="I16" s="131" t="str">
        <f>IF($B16,UE!B16,"")</f>
        <v/>
      </c>
      <c r="J16" s="131" t="str">
        <f>IF(UE!C16=0,"",UE!C16)</f>
        <v/>
      </c>
      <c r="K16" s="131" t="str">
        <f>IF($B16,UE!D16,"")</f>
        <v/>
      </c>
      <c r="L16" s="152" t="str">
        <f>IF($B16,UE!E16,"")</f>
        <v/>
      </c>
      <c r="M16" s="130" t="str">
        <f>_xlfn.IFNA(VLOOKUP(UE!F16,Parametros!$B$6:$X$12,23,FALSE),"")</f>
        <v/>
      </c>
      <c r="N16" s="130" t="str">
        <f>_xlfn.IFNA(VLOOKUP(UE!G16,Parametros!$B$24:$C$26,2,FALSE),"")</f>
        <v/>
      </c>
      <c r="O16" s="130" t="str">
        <f>IF(B16,UE!H16,"")</f>
        <v/>
      </c>
      <c r="P16" s="167" t="str">
        <f>IF($B16,Estimados!D19,"")</f>
        <v/>
      </c>
      <c r="Q16" s="167" t="str">
        <f>IF($B16,Estimados!E19,"")</f>
        <v/>
      </c>
      <c r="R16" s="167" t="str">
        <f>IF($B16,Estimados!F19,"")</f>
        <v/>
      </c>
      <c r="S16" s="167" t="str">
        <f>IF($B16,Estimados!G19,"")</f>
        <v/>
      </c>
      <c r="T16" s="167" t="str">
        <f>IF($B16,Estimados!H19,"")</f>
        <v/>
      </c>
      <c r="U16" s="167" t="str">
        <f>IF($B16,Estimados!I19,"")</f>
        <v/>
      </c>
      <c r="V16" s="167" t="str">
        <f>IF($B16,Estimados!J19,"")</f>
        <v/>
      </c>
      <c r="W16" s="167" t="str">
        <f>IF($B16,Estimados!K19,"")</f>
        <v/>
      </c>
      <c r="X16" s="167" t="str">
        <f>IF($B16,Estimados!L19,"")</f>
        <v/>
      </c>
      <c r="Y16" s="167" t="str">
        <f>IF($B16,Estimados!M19,"")</f>
        <v/>
      </c>
      <c r="Z16" s="167" t="str">
        <f>IF($B16,Estimados!N19,"")</f>
        <v/>
      </c>
      <c r="AA16" s="167" t="str">
        <f>IF($B16,Estimados!O19,"")</f>
        <v/>
      </c>
      <c r="AB16" s="167" t="str">
        <f>IF($B16,Estimados!P19,"")</f>
        <v/>
      </c>
      <c r="AC16" s="167" t="str">
        <f>IF($B16,Estimados!Q19,"")</f>
        <v/>
      </c>
      <c r="AD16" s="167" t="str">
        <f>IF($B16,Estimados!R19,"")</f>
        <v/>
      </c>
      <c r="AE16" s="167" t="str">
        <f>IF($B16,Estimados!S19,"")</f>
        <v/>
      </c>
      <c r="AF16" s="167" t="str">
        <f>IF($B16,Estimados!T19,"")</f>
        <v/>
      </c>
      <c r="AG16" s="167" t="str">
        <f>IF($B16,Estimados!U19,"")</f>
        <v/>
      </c>
      <c r="AH16" s="167" t="str">
        <f>IF($B16,Estimados!V19,"")</f>
        <v/>
      </c>
      <c r="AI16" s="167" t="str">
        <f>IF($B16,Estimados!W19,"")</f>
        <v/>
      </c>
      <c r="AJ16" s="167" t="str">
        <f>IF($B16,Estimados!X19,"")</f>
        <v/>
      </c>
      <c r="AK16" s="167" t="str">
        <f>IF($B16,Estimados!Y19,"")</f>
        <v/>
      </c>
      <c r="AL16" s="167" t="str">
        <f>IF($B16,Estimados!Z19,"")</f>
        <v/>
      </c>
      <c r="AM16" s="167" t="str">
        <f>IF($B16,Estimados!AA19,"")</f>
        <v/>
      </c>
      <c r="AN16" s="167" t="str">
        <f>IF($B16,Estimados!AB19,"")</f>
        <v/>
      </c>
      <c r="AO16" s="167" t="str">
        <f>IF($B16,Estimados!AC19,"")</f>
        <v/>
      </c>
      <c r="AP16" s="167" t="str">
        <f>IF($B16,Estimados!AD19,"")</f>
        <v/>
      </c>
      <c r="AQ16" s="167" t="str">
        <f>IF($B16,Estimados!AE19,"")</f>
        <v/>
      </c>
    </row>
    <row r="17" spans="2:43">
      <c r="B17" s="131" t="b">
        <f t="shared" si="0"/>
        <v>0</v>
      </c>
      <c r="C17" s="162" t="str">
        <f t="shared" ca="1" si="1"/>
        <v/>
      </c>
      <c r="D17" s="131" t="str">
        <f>IF($B17,Caracteristicas!$D$5,"")</f>
        <v/>
      </c>
      <c r="E17" s="131" t="str">
        <f>IF($B17,Caracteristicas!$D$8,"")</f>
        <v/>
      </c>
      <c r="F17" s="131" t="str">
        <f>IF($B17,Caracteristicas!$D$9,"")</f>
        <v/>
      </c>
      <c r="G17" s="131" t="str">
        <f>IF($B17,Caracteristicas!$D$6,"")</f>
        <v/>
      </c>
      <c r="H17" s="207" t="str">
        <f t="shared" ca="1" si="2"/>
        <v/>
      </c>
      <c r="I17" s="131" t="str">
        <f>IF($B17,UE!B17,"")</f>
        <v/>
      </c>
      <c r="J17" s="131" t="str">
        <f>IF(UE!C17=0,"",UE!C17)</f>
        <v/>
      </c>
      <c r="K17" s="131" t="str">
        <f>IF($B17,UE!D17,"")</f>
        <v/>
      </c>
      <c r="L17" s="152" t="str">
        <f>IF($B17,UE!E17,"")</f>
        <v/>
      </c>
      <c r="M17" s="130" t="str">
        <f>_xlfn.IFNA(VLOOKUP(UE!F17,Parametros!$B$6:$X$12,23,FALSE),"")</f>
        <v/>
      </c>
      <c r="N17" s="130" t="str">
        <f>_xlfn.IFNA(VLOOKUP(UE!G17,Parametros!$B$24:$C$26,2,FALSE),"")</f>
        <v/>
      </c>
      <c r="O17" s="130" t="str">
        <f>IF(B17,UE!H17,"")</f>
        <v/>
      </c>
      <c r="P17" s="167" t="str">
        <f>IF($B17,Estimados!D20,"")</f>
        <v/>
      </c>
      <c r="Q17" s="167" t="str">
        <f>IF($B17,Estimados!E20,"")</f>
        <v/>
      </c>
      <c r="R17" s="167" t="str">
        <f>IF($B17,Estimados!F20,"")</f>
        <v/>
      </c>
      <c r="S17" s="167" t="str">
        <f>IF($B17,Estimados!G20,"")</f>
        <v/>
      </c>
      <c r="T17" s="167" t="str">
        <f>IF($B17,Estimados!H20,"")</f>
        <v/>
      </c>
      <c r="U17" s="167" t="str">
        <f>IF($B17,Estimados!I20,"")</f>
        <v/>
      </c>
      <c r="V17" s="167" t="str">
        <f>IF($B17,Estimados!J20,"")</f>
        <v/>
      </c>
      <c r="W17" s="167" t="str">
        <f>IF($B17,Estimados!K20,"")</f>
        <v/>
      </c>
      <c r="X17" s="167" t="str">
        <f>IF($B17,Estimados!L20,"")</f>
        <v/>
      </c>
      <c r="Y17" s="167" t="str">
        <f>IF($B17,Estimados!M20,"")</f>
        <v/>
      </c>
      <c r="Z17" s="167" t="str">
        <f>IF($B17,Estimados!N20,"")</f>
        <v/>
      </c>
      <c r="AA17" s="167" t="str">
        <f>IF($B17,Estimados!O20,"")</f>
        <v/>
      </c>
      <c r="AB17" s="167" t="str">
        <f>IF($B17,Estimados!P20,"")</f>
        <v/>
      </c>
      <c r="AC17" s="167" t="str">
        <f>IF($B17,Estimados!Q20,"")</f>
        <v/>
      </c>
      <c r="AD17" s="167" t="str">
        <f>IF($B17,Estimados!R20,"")</f>
        <v/>
      </c>
      <c r="AE17" s="167" t="str">
        <f>IF($B17,Estimados!S20,"")</f>
        <v/>
      </c>
      <c r="AF17" s="167" t="str">
        <f>IF($B17,Estimados!T20,"")</f>
        <v/>
      </c>
      <c r="AG17" s="167" t="str">
        <f>IF($B17,Estimados!U20,"")</f>
        <v/>
      </c>
      <c r="AH17" s="167" t="str">
        <f>IF($B17,Estimados!V20,"")</f>
        <v/>
      </c>
      <c r="AI17" s="167" t="str">
        <f>IF($B17,Estimados!W20,"")</f>
        <v/>
      </c>
      <c r="AJ17" s="167" t="str">
        <f>IF($B17,Estimados!X20,"")</f>
        <v/>
      </c>
      <c r="AK17" s="167" t="str">
        <f>IF($B17,Estimados!Y20,"")</f>
        <v/>
      </c>
      <c r="AL17" s="167" t="str">
        <f>IF($B17,Estimados!Z20,"")</f>
        <v/>
      </c>
      <c r="AM17" s="167" t="str">
        <f>IF($B17,Estimados!AA20,"")</f>
        <v/>
      </c>
      <c r="AN17" s="167" t="str">
        <f>IF($B17,Estimados!AB20,"")</f>
        <v/>
      </c>
      <c r="AO17" s="167" t="str">
        <f>IF($B17,Estimados!AC20,"")</f>
        <v/>
      </c>
      <c r="AP17" s="167" t="str">
        <f>IF($B17,Estimados!AD20,"")</f>
        <v/>
      </c>
      <c r="AQ17" s="167" t="str">
        <f>IF($B17,Estimados!AE20,"")</f>
        <v/>
      </c>
    </row>
    <row r="18" spans="2:43">
      <c r="B18" s="131" t="b">
        <f t="shared" si="0"/>
        <v>0</v>
      </c>
      <c r="C18" s="162" t="str">
        <f t="shared" ca="1" si="1"/>
        <v/>
      </c>
      <c r="D18" s="131" t="str">
        <f>IF($B18,Caracteristicas!$D$5,"")</f>
        <v/>
      </c>
      <c r="E18" s="131" t="str">
        <f>IF($B18,Caracteristicas!$D$8,"")</f>
        <v/>
      </c>
      <c r="F18" s="131" t="str">
        <f>IF($B18,Caracteristicas!$D$9,"")</f>
        <v/>
      </c>
      <c r="G18" s="131" t="str">
        <f>IF($B18,Caracteristicas!$D$6,"")</f>
        <v/>
      </c>
      <c r="H18" s="207" t="str">
        <f t="shared" ca="1" si="2"/>
        <v/>
      </c>
      <c r="I18" s="131" t="str">
        <f>IF($B18,UE!B18,"")</f>
        <v/>
      </c>
      <c r="J18" s="131" t="str">
        <f>IF(UE!C18=0,"",UE!C18)</f>
        <v/>
      </c>
      <c r="K18" s="131" t="str">
        <f>IF($B18,UE!D18,"")</f>
        <v/>
      </c>
      <c r="L18" s="152" t="str">
        <f>IF($B18,UE!E18,"")</f>
        <v/>
      </c>
      <c r="M18" s="130" t="str">
        <f>_xlfn.IFNA(VLOOKUP(UE!F18,Parametros!$B$6:$X$12,23,FALSE),"")</f>
        <v/>
      </c>
      <c r="N18" s="130" t="str">
        <f>_xlfn.IFNA(VLOOKUP(UE!G18,Parametros!$B$24:$C$26,2,FALSE),"")</f>
        <v/>
      </c>
      <c r="O18" s="130" t="str">
        <f>IF(B18,UE!H18,"")</f>
        <v/>
      </c>
      <c r="P18" s="167" t="str">
        <f>IF($B18,Estimados!D21,"")</f>
        <v/>
      </c>
      <c r="Q18" s="167" t="str">
        <f>IF($B18,Estimados!E21,"")</f>
        <v/>
      </c>
      <c r="R18" s="167" t="str">
        <f>IF($B18,Estimados!F21,"")</f>
        <v/>
      </c>
      <c r="S18" s="167" t="str">
        <f>IF($B18,Estimados!G21,"")</f>
        <v/>
      </c>
      <c r="T18" s="167" t="str">
        <f>IF($B18,Estimados!H21,"")</f>
        <v/>
      </c>
      <c r="U18" s="167" t="str">
        <f>IF($B18,Estimados!I21,"")</f>
        <v/>
      </c>
      <c r="V18" s="167" t="str">
        <f>IF($B18,Estimados!J21,"")</f>
        <v/>
      </c>
      <c r="W18" s="167" t="str">
        <f>IF($B18,Estimados!K21,"")</f>
        <v/>
      </c>
      <c r="X18" s="167" t="str">
        <f>IF($B18,Estimados!L21,"")</f>
        <v/>
      </c>
      <c r="Y18" s="167" t="str">
        <f>IF($B18,Estimados!M21,"")</f>
        <v/>
      </c>
      <c r="Z18" s="167" t="str">
        <f>IF($B18,Estimados!N21,"")</f>
        <v/>
      </c>
      <c r="AA18" s="167" t="str">
        <f>IF($B18,Estimados!O21,"")</f>
        <v/>
      </c>
      <c r="AB18" s="167" t="str">
        <f>IF($B18,Estimados!P21,"")</f>
        <v/>
      </c>
      <c r="AC18" s="167" t="str">
        <f>IF($B18,Estimados!Q21,"")</f>
        <v/>
      </c>
      <c r="AD18" s="167" t="str">
        <f>IF($B18,Estimados!R21,"")</f>
        <v/>
      </c>
      <c r="AE18" s="167" t="str">
        <f>IF($B18,Estimados!S21,"")</f>
        <v/>
      </c>
      <c r="AF18" s="167" t="str">
        <f>IF($B18,Estimados!T21,"")</f>
        <v/>
      </c>
      <c r="AG18" s="167" t="str">
        <f>IF($B18,Estimados!U21,"")</f>
        <v/>
      </c>
      <c r="AH18" s="167" t="str">
        <f>IF($B18,Estimados!V21,"")</f>
        <v/>
      </c>
      <c r="AI18" s="167" t="str">
        <f>IF($B18,Estimados!W21,"")</f>
        <v/>
      </c>
      <c r="AJ18" s="167" t="str">
        <f>IF($B18,Estimados!X21,"")</f>
        <v/>
      </c>
      <c r="AK18" s="167" t="str">
        <f>IF($B18,Estimados!Y21,"")</f>
        <v/>
      </c>
      <c r="AL18" s="167" t="str">
        <f>IF($B18,Estimados!Z21,"")</f>
        <v/>
      </c>
      <c r="AM18" s="167" t="str">
        <f>IF($B18,Estimados!AA21,"")</f>
        <v/>
      </c>
      <c r="AN18" s="167" t="str">
        <f>IF($B18,Estimados!AB21,"")</f>
        <v/>
      </c>
      <c r="AO18" s="167" t="str">
        <f>IF($B18,Estimados!AC21,"")</f>
        <v/>
      </c>
      <c r="AP18" s="167" t="str">
        <f>IF($B18,Estimados!AD21,"")</f>
        <v/>
      </c>
      <c r="AQ18" s="167" t="str">
        <f>IF($B18,Estimados!AE21,"")</f>
        <v/>
      </c>
    </row>
    <row r="19" spans="2:43">
      <c r="B19" s="131" t="b">
        <f t="shared" si="0"/>
        <v>0</v>
      </c>
      <c r="C19" s="162" t="str">
        <f t="shared" ca="1" si="1"/>
        <v/>
      </c>
      <c r="D19" s="131" t="str">
        <f>IF($B19,Caracteristicas!$D$5,"")</f>
        <v/>
      </c>
      <c r="E19" s="131" t="str">
        <f>IF($B19,Caracteristicas!$D$8,"")</f>
        <v/>
      </c>
      <c r="F19" s="131" t="str">
        <f>IF($B19,Caracteristicas!$D$9,"")</f>
        <v/>
      </c>
      <c r="G19" s="131" t="str">
        <f>IF($B19,Caracteristicas!$D$6,"")</f>
        <v/>
      </c>
      <c r="H19" s="207" t="str">
        <f t="shared" ca="1" si="2"/>
        <v/>
      </c>
      <c r="I19" s="131" t="str">
        <f>IF($B19,UE!B19,"")</f>
        <v/>
      </c>
      <c r="J19" s="131" t="str">
        <f>IF(UE!C19=0,"",UE!C19)</f>
        <v/>
      </c>
      <c r="K19" s="131" t="str">
        <f>IF($B19,UE!D19,"")</f>
        <v/>
      </c>
      <c r="L19" s="152" t="str">
        <f>IF($B19,UE!E19,"")</f>
        <v/>
      </c>
      <c r="M19" s="130" t="str">
        <f>_xlfn.IFNA(VLOOKUP(UE!F19,Parametros!$B$6:$X$12,23,FALSE),"")</f>
        <v/>
      </c>
      <c r="N19" s="130" t="str">
        <f>_xlfn.IFNA(VLOOKUP(UE!G19,Parametros!$B$24:$C$26,2,FALSE),"")</f>
        <v/>
      </c>
      <c r="O19" s="130" t="str">
        <f>IF(B19,UE!H19,"")</f>
        <v/>
      </c>
      <c r="P19" s="167" t="str">
        <f>IF($B19,Estimados!D22,"")</f>
        <v/>
      </c>
      <c r="Q19" s="167" t="str">
        <f>IF($B19,Estimados!E22,"")</f>
        <v/>
      </c>
      <c r="R19" s="167" t="str">
        <f>IF($B19,Estimados!F22,"")</f>
        <v/>
      </c>
      <c r="S19" s="167" t="str">
        <f>IF($B19,Estimados!G22,"")</f>
        <v/>
      </c>
      <c r="T19" s="167" t="str">
        <f>IF($B19,Estimados!H22,"")</f>
        <v/>
      </c>
      <c r="U19" s="167" t="str">
        <f>IF($B19,Estimados!I22,"")</f>
        <v/>
      </c>
      <c r="V19" s="167" t="str">
        <f>IF($B19,Estimados!J22,"")</f>
        <v/>
      </c>
      <c r="W19" s="167" t="str">
        <f>IF($B19,Estimados!K22,"")</f>
        <v/>
      </c>
      <c r="X19" s="167" t="str">
        <f>IF($B19,Estimados!L22,"")</f>
        <v/>
      </c>
      <c r="Y19" s="167" t="str">
        <f>IF($B19,Estimados!M22,"")</f>
        <v/>
      </c>
      <c r="Z19" s="167" t="str">
        <f>IF($B19,Estimados!N22,"")</f>
        <v/>
      </c>
      <c r="AA19" s="167" t="str">
        <f>IF($B19,Estimados!O22,"")</f>
        <v/>
      </c>
      <c r="AB19" s="167" t="str">
        <f>IF($B19,Estimados!P22,"")</f>
        <v/>
      </c>
      <c r="AC19" s="167" t="str">
        <f>IF($B19,Estimados!Q22,"")</f>
        <v/>
      </c>
      <c r="AD19" s="167" t="str">
        <f>IF($B19,Estimados!R22,"")</f>
        <v/>
      </c>
      <c r="AE19" s="167" t="str">
        <f>IF($B19,Estimados!S22,"")</f>
        <v/>
      </c>
      <c r="AF19" s="167" t="str">
        <f>IF($B19,Estimados!T22,"")</f>
        <v/>
      </c>
      <c r="AG19" s="167" t="str">
        <f>IF($B19,Estimados!U22,"")</f>
        <v/>
      </c>
      <c r="AH19" s="167" t="str">
        <f>IF($B19,Estimados!V22,"")</f>
        <v/>
      </c>
      <c r="AI19" s="167" t="str">
        <f>IF($B19,Estimados!W22,"")</f>
        <v/>
      </c>
      <c r="AJ19" s="167" t="str">
        <f>IF($B19,Estimados!X22,"")</f>
        <v/>
      </c>
      <c r="AK19" s="167" t="str">
        <f>IF($B19,Estimados!Y22,"")</f>
        <v/>
      </c>
      <c r="AL19" s="167" t="str">
        <f>IF($B19,Estimados!Z22,"")</f>
        <v/>
      </c>
      <c r="AM19" s="167" t="str">
        <f>IF($B19,Estimados!AA22,"")</f>
        <v/>
      </c>
      <c r="AN19" s="167" t="str">
        <f>IF($B19,Estimados!AB22,"")</f>
        <v/>
      </c>
      <c r="AO19" s="167" t="str">
        <f>IF($B19,Estimados!AC22,"")</f>
        <v/>
      </c>
      <c r="AP19" s="167" t="str">
        <f>IF($B19,Estimados!AD22,"")</f>
        <v/>
      </c>
      <c r="AQ19" s="167" t="str">
        <f>IF($B19,Estimados!AE22,"")</f>
        <v/>
      </c>
    </row>
    <row r="20" spans="2:43">
      <c r="B20" s="131" t="b">
        <f t="shared" si="0"/>
        <v>0</v>
      </c>
      <c r="C20" s="162" t="str">
        <f t="shared" ca="1" si="1"/>
        <v/>
      </c>
      <c r="D20" s="131" t="str">
        <f>IF($B20,Caracteristicas!$D$5,"")</f>
        <v/>
      </c>
      <c r="E20" s="131" t="str">
        <f>IF($B20,Caracteristicas!$D$8,"")</f>
        <v/>
      </c>
      <c r="F20" s="131" t="str">
        <f>IF($B20,Caracteristicas!$D$9,"")</f>
        <v/>
      </c>
      <c r="G20" s="131" t="str">
        <f>IF($B20,Caracteristicas!$D$6,"")</f>
        <v/>
      </c>
      <c r="H20" s="207" t="str">
        <f t="shared" ca="1" si="2"/>
        <v/>
      </c>
      <c r="I20" s="131" t="str">
        <f>IF($B20,UE!B20,"")</f>
        <v/>
      </c>
      <c r="J20" s="131" t="str">
        <f>IF(UE!C20=0,"",UE!C20)</f>
        <v/>
      </c>
      <c r="K20" s="131" t="str">
        <f>IF($B20,UE!D20,"")</f>
        <v/>
      </c>
      <c r="L20" s="152" t="str">
        <f>IF($B20,UE!E20,"")</f>
        <v/>
      </c>
      <c r="M20" s="130" t="str">
        <f>_xlfn.IFNA(VLOOKUP(UE!F20,Parametros!$B$6:$X$12,23,FALSE),"")</f>
        <v/>
      </c>
      <c r="N20" s="130" t="str">
        <f>_xlfn.IFNA(VLOOKUP(UE!G20,Parametros!$B$24:$C$26,2,FALSE),"")</f>
        <v/>
      </c>
      <c r="O20" s="130" t="str">
        <f>IF(B20,UE!H20,"")</f>
        <v/>
      </c>
      <c r="P20" s="167" t="str">
        <f>IF($B20,Estimados!D23,"")</f>
        <v/>
      </c>
      <c r="Q20" s="167" t="str">
        <f>IF($B20,Estimados!E23,"")</f>
        <v/>
      </c>
      <c r="R20" s="167" t="str">
        <f>IF($B20,Estimados!F23,"")</f>
        <v/>
      </c>
      <c r="S20" s="167" t="str">
        <f>IF($B20,Estimados!G23,"")</f>
        <v/>
      </c>
      <c r="T20" s="167" t="str">
        <f>IF($B20,Estimados!H23,"")</f>
        <v/>
      </c>
      <c r="U20" s="167" t="str">
        <f>IF($B20,Estimados!I23,"")</f>
        <v/>
      </c>
      <c r="V20" s="167" t="str">
        <f>IF($B20,Estimados!J23,"")</f>
        <v/>
      </c>
      <c r="W20" s="167" t="str">
        <f>IF($B20,Estimados!K23,"")</f>
        <v/>
      </c>
      <c r="X20" s="167" t="str">
        <f>IF($B20,Estimados!L23,"")</f>
        <v/>
      </c>
      <c r="Y20" s="167" t="str">
        <f>IF($B20,Estimados!M23,"")</f>
        <v/>
      </c>
      <c r="Z20" s="167" t="str">
        <f>IF($B20,Estimados!N23,"")</f>
        <v/>
      </c>
      <c r="AA20" s="167" t="str">
        <f>IF($B20,Estimados!O23,"")</f>
        <v/>
      </c>
      <c r="AB20" s="167" t="str">
        <f>IF($B20,Estimados!P23,"")</f>
        <v/>
      </c>
      <c r="AC20" s="167" t="str">
        <f>IF($B20,Estimados!Q23,"")</f>
        <v/>
      </c>
      <c r="AD20" s="167" t="str">
        <f>IF($B20,Estimados!R23,"")</f>
        <v/>
      </c>
      <c r="AE20" s="167" t="str">
        <f>IF($B20,Estimados!S23,"")</f>
        <v/>
      </c>
      <c r="AF20" s="167" t="str">
        <f>IF($B20,Estimados!T23,"")</f>
        <v/>
      </c>
      <c r="AG20" s="167" t="str">
        <f>IF($B20,Estimados!U23,"")</f>
        <v/>
      </c>
      <c r="AH20" s="167" t="str">
        <f>IF($B20,Estimados!V23,"")</f>
        <v/>
      </c>
      <c r="AI20" s="167" t="str">
        <f>IF($B20,Estimados!W23,"")</f>
        <v/>
      </c>
      <c r="AJ20" s="167" t="str">
        <f>IF($B20,Estimados!X23,"")</f>
        <v/>
      </c>
      <c r="AK20" s="167" t="str">
        <f>IF($B20,Estimados!Y23,"")</f>
        <v/>
      </c>
      <c r="AL20" s="167" t="str">
        <f>IF($B20,Estimados!Z23,"")</f>
        <v/>
      </c>
      <c r="AM20" s="167" t="str">
        <f>IF($B20,Estimados!AA23,"")</f>
        <v/>
      </c>
      <c r="AN20" s="167" t="str">
        <f>IF($B20,Estimados!AB23,"")</f>
        <v/>
      </c>
      <c r="AO20" s="167" t="str">
        <f>IF($B20,Estimados!AC23,"")</f>
        <v/>
      </c>
      <c r="AP20" s="167" t="str">
        <f>IF($B20,Estimados!AD23,"")</f>
        <v/>
      </c>
      <c r="AQ20" s="167" t="str">
        <f>IF($B20,Estimados!AE23,"")</f>
        <v/>
      </c>
    </row>
    <row r="21" spans="2:43">
      <c r="B21" s="131" t="b">
        <f t="shared" si="0"/>
        <v>0</v>
      </c>
      <c r="C21" s="162" t="str">
        <f t="shared" ca="1" si="1"/>
        <v/>
      </c>
      <c r="D21" s="131" t="str">
        <f>IF($B21,Caracteristicas!$D$5,"")</f>
        <v/>
      </c>
      <c r="E21" s="131" t="str">
        <f>IF($B21,Caracteristicas!$D$8,"")</f>
        <v/>
      </c>
      <c r="F21" s="131" t="str">
        <f>IF($B21,Caracteristicas!$D$9,"")</f>
        <v/>
      </c>
      <c r="G21" s="131" t="str">
        <f>IF($B21,Caracteristicas!$D$6,"")</f>
        <v/>
      </c>
      <c r="H21" s="207" t="str">
        <f t="shared" ca="1" si="2"/>
        <v/>
      </c>
      <c r="I21" s="131" t="str">
        <f>IF($B21,UE!B21,"")</f>
        <v/>
      </c>
      <c r="J21" s="131" t="str">
        <f>IF(UE!C21=0,"",UE!C21)</f>
        <v/>
      </c>
      <c r="K21" s="131" t="str">
        <f>IF($B21,UE!D21,"")</f>
        <v/>
      </c>
      <c r="L21" s="152" t="str">
        <f>IF($B21,UE!E21,"")</f>
        <v/>
      </c>
      <c r="M21" s="130" t="str">
        <f>_xlfn.IFNA(VLOOKUP(UE!F21,Parametros!$B$6:$X$12,23,FALSE),"")</f>
        <v/>
      </c>
      <c r="N21" s="130" t="str">
        <f>_xlfn.IFNA(VLOOKUP(UE!G21,Parametros!$B$24:$C$26,2,FALSE),"")</f>
        <v/>
      </c>
      <c r="O21" s="130" t="str">
        <f>IF(B21,UE!H21,"")</f>
        <v/>
      </c>
      <c r="P21" s="167" t="str">
        <f>IF($B21,Estimados!D24,"")</f>
        <v/>
      </c>
      <c r="Q21" s="167" t="str">
        <f>IF($B21,Estimados!E24,"")</f>
        <v/>
      </c>
      <c r="R21" s="167" t="str">
        <f>IF($B21,Estimados!F24,"")</f>
        <v/>
      </c>
      <c r="S21" s="167" t="str">
        <f>IF($B21,Estimados!G24,"")</f>
        <v/>
      </c>
      <c r="T21" s="167" t="str">
        <f>IF($B21,Estimados!H24,"")</f>
        <v/>
      </c>
      <c r="U21" s="167" t="str">
        <f>IF($B21,Estimados!I24,"")</f>
        <v/>
      </c>
      <c r="V21" s="167" t="str">
        <f>IF($B21,Estimados!J24,"")</f>
        <v/>
      </c>
      <c r="W21" s="167" t="str">
        <f>IF($B21,Estimados!K24,"")</f>
        <v/>
      </c>
      <c r="X21" s="167" t="str">
        <f>IF($B21,Estimados!L24,"")</f>
        <v/>
      </c>
      <c r="Y21" s="167" t="str">
        <f>IF($B21,Estimados!M24,"")</f>
        <v/>
      </c>
      <c r="Z21" s="167" t="str">
        <f>IF($B21,Estimados!N24,"")</f>
        <v/>
      </c>
      <c r="AA21" s="167" t="str">
        <f>IF($B21,Estimados!O24,"")</f>
        <v/>
      </c>
      <c r="AB21" s="167" t="str">
        <f>IF($B21,Estimados!P24,"")</f>
        <v/>
      </c>
      <c r="AC21" s="167" t="str">
        <f>IF($B21,Estimados!Q24,"")</f>
        <v/>
      </c>
      <c r="AD21" s="167" t="str">
        <f>IF($B21,Estimados!R24,"")</f>
        <v/>
      </c>
      <c r="AE21" s="167" t="str">
        <f>IF($B21,Estimados!S24,"")</f>
        <v/>
      </c>
      <c r="AF21" s="167" t="str">
        <f>IF($B21,Estimados!T24,"")</f>
        <v/>
      </c>
      <c r="AG21" s="167" t="str">
        <f>IF($B21,Estimados!U24,"")</f>
        <v/>
      </c>
      <c r="AH21" s="167" t="str">
        <f>IF($B21,Estimados!V24,"")</f>
        <v/>
      </c>
      <c r="AI21" s="167" t="str">
        <f>IF($B21,Estimados!W24,"")</f>
        <v/>
      </c>
      <c r="AJ21" s="167" t="str">
        <f>IF($B21,Estimados!X24,"")</f>
        <v/>
      </c>
      <c r="AK21" s="167" t="str">
        <f>IF($B21,Estimados!Y24,"")</f>
        <v/>
      </c>
      <c r="AL21" s="167" t="str">
        <f>IF($B21,Estimados!Z24,"")</f>
        <v/>
      </c>
      <c r="AM21" s="167" t="str">
        <f>IF($B21,Estimados!AA24,"")</f>
        <v/>
      </c>
      <c r="AN21" s="167" t="str">
        <f>IF($B21,Estimados!AB24,"")</f>
        <v/>
      </c>
      <c r="AO21" s="167" t="str">
        <f>IF($B21,Estimados!AC24,"")</f>
        <v/>
      </c>
      <c r="AP21" s="167" t="str">
        <f>IF($B21,Estimados!AD24,"")</f>
        <v/>
      </c>
      <c r="AQ21" s="167" t="str">
        <f>IF($B21,Estimados!AE24,"")</f>
        <v/>
      </c>
    </row>
    <row r="22" spans="2:43">
      <c r="B22" s="131" t="b">
        <f t="shared" si="0"/>
        <v>0</v>
      </c>
      <c r="C22" s="162" t="str">
        <f t="shared" ca="1" si="1"/>
        <v/>
      </c>
      <c r="D22" s="131" t="str">
        <f>IF($B22,Caracteristicas!$D$5,"")</f>
        <v/>
      </c>
      <c r="E22" s="131" t="str">
        <f>IF($B22,Caracteristicas!$D$8,"")</f>
        <v/>
      </c>
      <c r="F22" s="131" t="str">
        <f>IF($B22,Caracteristicas!$D$9,"")</f>
        <v/>
      </c>
      <c r="G22" s="131" t="str">
        <f>IF($B22,Caracteristicas!$D$6,"")</f>
        <v/>
      </c>
      <c r="H22" s="207" t="str">
        <f t="shared" ca="1" si="2"/>
        <v/>
      </c>
      <c r="I22" s="131" t="str">
        <f>IF($B22,UE!B22,"")</f>
        <v/>
      </c>
      <c r="J22" s="131" t="str">
        <f>IF(UE!C22=0,"",UE!C22)</f>
        <v/>
      </c>
      <c r="K22" s="131" t="str">
        <f>IF($B22,UE!D22,"")</f>
        <v/>
      </c>
      <c r="L22" s="152" t="str">
        <f>IF($B22,UE!E22,"")</f>
        <v/>
      </c>
      <c r="M22" s="130" t="str">
        <f>_xlfn.IFNA(VLOOKUP(UE!F22,Parametros!$B$6:$X$12,23,FALSE),"")</f>
        <v/>
      </c>
      <c r="N22" s="130" t="str">
        <f>_xlfn.IFNA(VLOOKUP(UE!G22,Parametros!$B$24:$C$26,2,FALSE),"")</f>
        <v/>
      </c>
      <c r="O22" s="130" t="str">
        <f>IF(B22,UE!H22,"")</f>
        <v/>
      </c>
      <c r="P22" s="167" t="str">
        <f>IF($B22,Estimados!D25,"")</f>
        <v/>
      </c>
      <c r="Q22" s="167" t="str">
        <f>IF($B22,Estimados!E25,"")</f>
        <v/>
      </c>
      <c r="R22" s="167" t="str">
        <f>IF($B22,Estimados!F25,"")</f>
        <v/>
      </c>
      <c r="S22" s="167" t="str">
        <f>IF($B22,Estimados!G25,"")</f>
        <v/>
      </c>
      <c r="T22" s="167" t="str">
        <f>IF($B22,Estimados!H25,"")</f>
        <v/>
      </c>
      <c r="U22" s="167" t="str">
        <f>IF($B22,Estimados!I25,"")</f>
        <v/>
      </c>
      <c r="V22" s="167" t="str">
        <f>IF($B22,Estimados!J25,"")</f>
        <v/>
      </c>
      <c r="W22" s="167" t="str">
        <f>IF($B22,Estimados!K25,"")</f>
        <v/>
      </c>
      <c r="X22" s="167" t="str">
        <f>IF($B22,Estimados!L25,"")</f>
        <v/>
      </c>
      <c r="Y22" s="167" t="str">
        <f>IF($B22,Estimados!M25,"")</f>
        <v/>
      </c>
      <c r="Z22" s="167" t="str">
        <f>IF($B22,Estimados!N25,"")</f>
        <v/>
      </c>
      <c r="AA22" s="167" t="str">
        <f>IF($B22,Estimados!O25,"")</f>
        <v/>
      </c>
      <c r="AB22" s="167" t="str">
        <f>IF($B22,Estimados!P25,"")</f>
        <v/>
      </c>
      <c r="AC22" s="167" t="str">
        <f>IF($B22,Estimados!Q25,"")</f>
        <v/>
      </c>
      <c r="AD22" s="167" t="str">
        <f>IF($B22,Estimados!R25,"")</f>
        <v/>
      </c>
      <c r="AE22" s="167" t="str">
        <f>IF($B22,Estimados!S25,"")</f>
        <v/>
      </c>
      <c r="AF22" s="167" t="str">
        <f>IF($B22,Estimados!T25,"")</f>
        <v/>
      </c>
      <c r="AG22" s="167" t="str">
        <f>IF($B22,Estimados!U25,"")</f>
        <v/>
      </c>
      <c r="AH22" s="167" t="str">
        <f>IF($B22,Estimados!V25,"")</f>
        <v/>
      </c>
      <c r="AI22" s="167" t="str">
        <f>IF($B22,Estimados!W25,"")</f>
        <v/>
      </c>
      <c r="AJ22" s="167" t="str">
        <f>IF($B22,Estimados!X25,"")</f>
        <v/>
      </c>
      <c r="AK22" s="167" t="str">
        <f>IF($B22,Estimados!Y25,"")</f>
        <v/>
      </c>
      <c r="AL22" s="167" t="str">
        <f>IF($B22,Estimados!Z25,"")</f>
        <v/>
      </c>
      <c r="AM22" s="167" t="str">
        <f>IF($B22,Estimados!AA25,"")</f>
        <v/>
      </c>
      <c r="AN22" s="167" t="str">
        <f>IF($B22,Estimados!AB25,"")</f>
        <v/>
      </c>
      <c r="AO22" s="167" t="str">
        <f>IF($B22,Estimados!AC25,"")</f>
        <v/>
      </c>
      <c r="AP22" s="167" t="str">
        <f>IF($B22,Estimados!AD25,"")</f>
        <v/>
      </c>
      <c r="AQ22" s="167" t="str">
        <f>IF($B22,Estimados!AE25,"")</f>
        <v/>
      </c>
    </row>
    <row r="23" spans="2:43">
      <c r="B23" s="131" t="b">
        <f t="shared" si="0"/>
        <v>0</v>
      </c>
      <c r="C23" s="162" t="str">
        <f t="shared" ca="1" si="1"/>
        <v/>
      </c>
      <c r="D23" s="131" t="str">
        <f>IF($B23,Caracteristicas!$D$5,"")</f>
        <v/>
      </c>
      <c r="E23" s="131" t="str">
        <f>IF($B23,Caracteristicas!$D$8,"")</f>
        <v/>
      </c>
      <c r="F23" s="131" t="str">
        <f>IF($B23,Caracteristicas!$D$9,"")</f>
        <v/>
      </c>
      <c r="G23" s="131" t="str">
        <f>IF($B23,Caracteristicas!$D$6,"")</f>
        <v/>
      </c>
      <c r="H23" s="207" t="str">
        <f t="shared" ca="1" si="2"/>
        <v/>
      </c>
      <c r="I23" s="131" t="str">
        <f>IF($B23,UE!B23,"")</f>
        <v/>
      </c>
      <c r="J23" s="131" t="str">
        <f>IF(UE!C23=0,"",UE!C23)</f>
        <v/>
      </c>
      <c r="K23" s="131" t="str">
        <f>IF($B23,UE!D23,"")</f>
        <v/>
      </c>
      <c r="L23" s="152" t="str">
        <f>IF($B23,UE!E23,"")</f>
        <v/>
      </c>
      <c r="M23" s="130" t="str">
        <f>_xlfn.IFNA(VLOOKUP(UE!F23,Parametros!$B$6:$X$12,23,FALSE),"")</f>
        <v/>
      </c>
      <c r="N23" s="130" t="str">
        <f>_xlfn.IFNA(VLOOKUP(UE!G23,Parametros!$B$24:$C$26,2,FALSE),"")</f>
        <v/>
      </c>
      <c r="O23" s="130" t="str">
        <f>IF(B23,UE!H23,"")</f>
        <v/>
      </c>
      <c r="P23" s="167" t="str">
        <f>IF($B23,Estimados!D26,"")</f>
        <v/>
      </c>
      <c r="Q23" s="167" t="str">
        <f>IF($B23,Estimados!E26,"")</f>
        <v/>
      </c>
      <c r="R23" s="167" t="str">
        <f>IF($B23,Estimados!F26,"")</f>
        <v/>
      </c>
      <c r="S23" s="167" t="str">
        <f>IF($B23,Estimados!G26,"")</f>
        <v/>
      </c>
      <c r="T23" s="167" t="str">
        <f>IF($B23,Estimados!H26,"")</f>
        <v/>
      </c>
      <c r="U23" s="167" t="str">
        <f>IF($B23,Estimados!I26,"")</f>
        <v/>
      </c>
      <c r="V23" s="167" t="str">
        <f>IF($B23,Estimados!J26,"")</f>
        <v/>
      </c>
      <c r="W23" s="167" t="str">
        <f>IF($B23,Estimados!K26,"")</f>
        <v/>
      </c>
      <c r="X23" s="167" t="str">
        <f>IF($B23,Estimados!L26,"")</f>
        <v/>
      </c>
      <c r="Y23" s="167" t="str">
        <f>IF($B23,Estimados!M26,"")</f>
        <v/>
      </c>
      <c r="Z23" s="167" t="str">
        <f>IF($B23,Estimados!N26,"")</f>
        <v/>
      </c>
      <c r="AA23" s="167" t="str">
        <f>IF($B23,Estimados!O26,"")</f>
        <v/>
      </c>
      <c r="AB23" s="167" t="str">
        <f>IF($B23,Estimados!P26,"")</f>
        <v/>
      </c>
      <c r="AC23" s="167" t="str">
        <f>IF($B23,Estimados!Q26,"")</f>
        <v/>
      </c>
      <c r="AD23" s="167" t="str">
        <f>IF($B23,Estimados!R26,"")</f>
        <v/>
      </c>
      <c r="AE23" s="167" t="str">
        <f>IF($B23,Estimados!S26,"")</f>
        <v/>
      </c>
      <c r="AF23" s="167" t="str">
        <f>IF($B23,Estimados!T26,"")</f>
        <v/>
      </c>
      <c r="AG23" s="167" t="str">
        <f>IF($B23,Estimados!U26,"")</f>
        <v/>
      </c>
      <c r="AH23" s="167" t="str">
        <f>IF($B23,Estimados!V26,"")</f>
        <v/>
      </c>
      <c r="AI23" s="167" t="str">
        <f>IF($B23,Estimados!W26,"")</f>
        <v/>
      </c>
      <c r="AJ23" s="167" t="str">
        <f>IF($B23,Estimados!X26,"")</f>
        <v/>
      </c>
      <c r="AK23" s="167" t="str">
        <f>IF($B23,Estimados!Y26,"")</f>
        <v/>
      </c>
      <c r="AL23" s="167" t="str">
        <f>IF($B23,Estimados!Z26,"")</f>
        <v/>
      </c>
      <c r="AM23" s="167" t="str">
        <f>IF($B23,Estimados!AA26,"")</f>
        <v/>
      </c>
      <c r="AN23" s="167" t="str">
        <f>IF($B23,Estimados!AB26,"")</f>
        <v/>
      </c>
      <c r="AO23" s="167" t="str">
        <f>IF($B23,Estimados!AC26,"")</f>
        <v/>
      </c>
      <c r="AP23" s="167" t="str">
        <f>IF($B23,Estimados!AD26,"")</f>
        <v/>
      </c>
      <c r="AQ23" s="167" t="str">
        <f>IF($B23,Estimados!AE26,"")</f>
        <v/>
      </c>
    </row>
    <row r="24" spans="2:43">
      <c r="B24" s="131" t="b">
        <f t="shared" si="0"/>
        <v>0</v>
      </c>
      <c r="C24" s="162" t="str">
        <f t="shared" ca="1" si="1"/>
        <v/>
      </c>
      <c r="D24" s="131" t="str">
        <f>IF($B24,Caracteristicas!$D$5,"")</f>
        <v/>
      </c>
      <c r="E24" s="131" t="str">
        <f>IF($B24,Caracteristicas!$D$8,"")</f>
        <v/>
      </c>
      <c r="F24" s="131" t="str">
        <f>IF($B24,Caracteristicas!$D$9,"")</f>
        <v/>
      </c>
      <c r="G24" s="131" t="str">
        <f>IF($B24,Caracteristicas!$D$6,"")</f>
        <v/>
      </c>
      <c r="H24" s="207" t="str">
        <f t="shared" ca="1" si="2"/>
        <v/>
      </c>
      <c r="I24" s="131" t="str">
        <f>IF($B24,UE!B24,"")</f>
        <v/>
      </c>
      <c r="J24" s="131" t="str">
        <f>IF(UE!C24=0,"",UE!C24)</f>
        <v/>
      </c>
      <c r="K24" s="131" t="str">
        <f>IF($B24,UE!D24,"")</f>
        <v/>
      </c>
      <c r="L24" s="152" t="str">
        <f>IF($B24,UE!E24,"")</f>
        <v/>
      </c>
      <c r="M24" s="130" t="str">
        <f>_xlfn.IFNA(VLOOKUP(UE!F24,Parametros!$B$6:$X$12,23,FALSE),"")</f>
        <v/>
      </c>
      <c r="N24" s="130" t="str">
        <f>_xlfn.IFNA(VLOOKUP(UE!G24,Parametros!$B$24:$C$26,2,FALSE),"")</f>
        <v/>
      </c>
      <c r="O24" s="130" t="str">
        <f>IF(B24,UE!H24,"")</f>
        <v/>
      </c>
      <c r="P24" s="167" t="str">
        <f>IF($B24,Estimados!D27,"")</f>
        <v/>
      </c>
      <c r="Q24" s="167" t="str">
        <f>IF($B24,Estimados!E27,"")</f>
        <v/>
      </c>
      <c r="R24" s="167" t="str">
        <f>IF($B24,Estimados!F27,"")</f>
        <v/>
      </c>
      <c r="S24" s="167" t="str">
        <f>IF($B24,Estimados!G27,"")</f>
        <v/>
      </c>
      <c r="T24" s="167" t="str">
        <f>IF($B24,Estimados!H27,"")</f>
        <v/>
      </c>
      <c r="U24" s="167" t="str">
        <f>IF($B24,Estimados!I27,"")</f>
        <v/>
      </c>
      <c r="V24" s="167" t="str">
        <f>IF($B24,Estimados!J27,"")</f>
        <v/>
      </c>
      <c r="W24" s="167" t="str">
        <f>IF($B24,Estimados!K27,"")</f>
        <v/>
      </c>
      <c r="X24" s="167" t="str">
        <f>IF($B24,Estimados!L27,"")</f>
        <v/>
      </c>
      <c r="Y24" s="167" t="str">
        <f>IF($B24,Estimados!M27,"")</f>
        <v/>
      </c>
      <c r="Z24" s="167" t="str">
        <f>IF($B24,Estimados!N27,"")</f>
        <v/>
      </c>
      <c r="AA24" s="167" t="str">
        <f>IF($B24,Estimados!O27,"")</f>
        <v/>
      </c>
      <c r="AB24" s="167" t="str">
        <f>IF($B24,Estimados!P27,"")</f>
        <v/>
      </c>
      <c r="AC24" s="167" t="str">
        <f>IF($B24,Estimados!Q27,"")</f>
        <v/>
      </c>
      <c r="AD24" s="167" t="str">
        <f>IF($B24,Estimados!R27,"")</f>
        <v/>
      </c>
      <c r="AE24" s="167" t="str">
        <f>IF($B24,Estimados!S27,"")</f>
        <v/>
      </c>
      <c r="AF24" s="167" t="str">
        <f>IF($B24,Estimados!T27,"")</f>
        <v/>
      </c>
      <c r="AG24" s="167" t="str">
        <f>IF($B24,Estimados!U27,"")</f>
        <v/>
      </c>
      <c r="AH24" s="167" t="str">
        <f>IF($B24,Estimados!V27,"")</f>
        <v/>
      </c>
      <c r="AI24" s="167" t="str">
        <f>IF($B24,Estimados!W27,"")</f>
        <v/>
      </c>
      <c r="AJ24" s="167" t="str">
        <f>IF($B24,Estimados!X27,"")</f>
        <v/>
      </c>
      <c r="AK24" s="167" t="str">
        <f>IF($B24,Estimados!Y27,"")</f>
        <v/>
      </c>
      <c r="AL24" s="167" t="str">
        <f>IF($B24,Estimados!Z27,"")</f>
        <v/>
      </c>
      <c r="AM24" s="167" t="str">
        <f>IF($B24,Estimados!AA27,"")</f>
        <v/>
      </c>
      <c r="AN24" s="167" t="str">
        <f>IF($B24,Estimados!AB27,"")</f>
        <v/>
      </c>
      <c r="AO24" s="167" t="str">
        <f>IF($B24,Estimados!AC27,"")</f>
        <v/>
      </c>
      <c r="AP24" s="167" t="str">
        <f>IF($B24,Estimados!AD27,"")</f>
        <v/>
      </c>
      <c r="AQ24" s="167" t="str">
        <f>IF($B24,Estimados!AE27,"")</f>
        <v/>
      </c>
    </row>
    <row r="25" spans="2:43">
      <c r="B25" s="131" t="b">
        <f t="shared" si="0"/>
        <v>0</v>
      </c>
      <c r="C25" s="162" t="str">
        <f t="shared" ca="1" si="1"/>
        <v/>
      </c>
      <c r="D25" s="131" t="str">
        <f>IF($B25,Caracteristicas!$D$5,"")</f>
        <v/>
      </c>
      <c r="E25" s="131" t="str">
        <f>IF($B25,Caracteristicas!$D$8,"")</f>
        <v/>
      </c>
      <c r="F25" s="131" t="str">
        <f>IF($B25,Caracteristicas!$D$9,"")</f>
        <v/>
      </c>
      <c r="G25" s="131" t="str">
        <f>IF($B25,Caracteristicas!$D$6,"")</f>
        <v/>
      </c>
      <c r="H25" s="207" t="str">
        <f t="shared" ca="1" si="2"/>
        <v/>
      </c>
      <c r="I25" s="131" t="str">
        <f>IF($B25,UE!B25,"")</f>
        <v/>
      </c>
      <c r="J25" s="131" t="str">
        <f>IF(UE!C25=0,"",UE!C25)</f>
        <v/>
      </c>
      <c r="K25" s="131" t="str">
        <f>IF($B25,UE!D25,"")</f>
        <v/>
      </c>
      <c r="L25" s="152" t="str">
        <f>IF($B25,UE!E25,"")</f>
        <v/>
      </c>
      <c r="M25" s="130" t="str">
        <f>_xlfn.IFNA(VLOOKUP(UE!F25,Parametros!$B$6:$X$12,23,FALSE),"")</f>
        <v/>
      </c>
      <c r="N25" s="130" t="str">
        <f>_xlfn.IFNA(VLOOKUP(UE!G25,Parametros!$B$24:$C$26,2,FALSE),"")</f>
        <v/>
      </c>
      <c r="O25" s="130" t="str">
        <f>IF(B25,UE!H25,"")</f>
        <v/>
      </c>
      <c r="P25" s="167" t="str">
        <f>IF($B25,Estimados!D28,"")</f>
        <v/>
      </c>
      <c r="Q25" s="167" t="str">
        <f>IF($B25,Estimados!E28,"")</f>
        <v/>
      </c>
      <c r="R25" s="167" t="str">
        <f>IF($B25,Estimados!F28,"")</f>
        <v/>
      </c>
      <c r="S25" s="167" t="str">
        <f>IF($B25,Estimados!G28,"")</f>
        <v/>
      </c>
      <c r="T25" s="167" t="str">
        <f>IF($B25,Estimados!H28,"")</f>
        <v/>
      </c>
      <c r="U25" s="167" t="str">
        <f>IF($B25,Estimados!I28,"")</f>
        <v/>
      </c>
      <c r="V25" s="167" t="str">
        <f>IF($B25,Estimados!J28,"")</f>
        <v/>
      </c>
      <c r="W25" s="167" t="str">
        <f>IF($B25,Estimados!K28,"")</f>
        <v/>
      </c>
      <c r="X25" s="167" t="str">
        <f>IF($B25,Estimados!L28,"")</f>
        <v/>
      </c>
      <c r="Y25" s="167" t="str">
        <f>IF($B25,Estimados!M28,"")</f>
        <v/>
      </c>
      <c r="Z25" s="167" t="str">
        <f>IF($B25,Estimados!N28,"")</f>
        <v/>
      </c>
      <c r="AA25" s="167" t="str">
        <f>IF($B25,Estimados!O28,"")</f>
        <v/>
      </c>
      <c r="AB25" s="167" t="str">
        <f>IF($B25,Estimados!P28,"")</f>
        <v/>
      </c>
      <c r="AC25" s="167" t="str">
        <f>IF($B25,Estimados!Q28,"")</f>
        <v/>
      </c>
      <c r="AD25" s="167" t="str">
        <f>IF($B25,Estimados!R28,"")</f>
        <v/>
      </c>
      <c r="AE25" s="167" t="str">
        <f>IF($B25,Estimados!S28,"")</f>
        <v/>
      </c>
      <c r="AF25" s="167" t="str">
        <f>IF($B25,Estimados!T28,"")</f>
        <v/>
      </c>
      <c r="AG25" s="167" t="str">
        <f>IF($B25,Estimados!U28,"")</f>
        <v/>
      </c>
      <c r="AH25" s="167" t="str">
        <f>IF($B25,Estimados!V28,"")</f>
        <v/>
      </c>
      <c r="AI25" s="167" t="str">
        <f>IF($B25,Estimados!W28,"")</f>
        <v/>
      </c>
      <c r="AJ25" s="167" t="str">
        <f>IF($B25,Estimados!X28,"")</f>
        <v/>
      </c>
      <c r="AK25" s="167" t="str">
        <f>IF($B25,Estimados!Y28,"")</f>
        <v/>
      </c>
      <c r="AL25" s="167" t="str">
        <f>IF($B25,Estimados!Z28,"")</f>
        <v/>
      </c>
      <c r="AM25" s="167" t="str">
        <f>IF($B25,Estimados!AA28,"")</f>
        <v/>
      </c>
      <c r="AN25" s="167" t="str">
        <f>IF($B25,Estimados!AB28,"")</f>
        <v/>
      </c>
      <c r="AO25" s="167" t="str">
        <f>IF($B25,Estimados!AC28,"")</f>
        <v/>
      </c>
      <c r="AP25" s="167" t="str">
        <f>IF($B25,Estimados!AD28,"")</f>
        <v/>
      </c>
      <c r="AQ25" s="167" t="str">
        <f>IF($B25,Estimados!AE28,"")</f>
        <v/>
      </c>
    </row>
    <row r="26" spans="2:43">
      <c r="B26" s="131" t="b">
        <f t="shared" si="0"/>
        <v>0</v>
      </c>
      <c r="C26" s="162" t="str">
        <f t="shared" ca="1" si="1"/>
        <v/>
      </c>
      <c r="D26" s="131" t="str">
        <f>IF($B26,Caracteristicas!$D$5,"")</f>
        <v/>
      </c>
      <c r="E26" s="131" t="str">
        <f>IF($B26,Caracteristicas!$D$8,"")</f>
        <v/>
      </c>
      <c r="F26" s="131" t="str">
        <f>IF($B26,Caracteristicas!$D$9,"")</f>
        <v/>
      </c>
      <c r="G26" s="131" t="str">
        <f>IF($B26,Caracteristicas!$D$6,"")</f>
        <v/>
      </c>
      <c r="H26" s="207" t="str">
        <f t="shared" ca="1" si="2"/>
        <v/>
      </c>
      <c r="I26" s="131" t="str">
        <f>IF($B26,UE!B26,"")</f>
        <v/>
      </c>
      <c r="J26" s="131" t="str">
        <f>IF(UE!C26=0,"",UE!C26)</f>
        <v/>
      </c>
      <c r="K26" s="131" t="str">
        <f>IF($B26,UE!D26,"")</f>
        <v/>
      </c>
      <c r="L26" s="152" t="str">
        <f>IF($B26,UE!E26,"")</f>
        <v/>
      </c>
      <c r="M26" s="130" t="str">
        <f>_xlfn.IFNA(VLOOKUP(UE!F26,Parametros!$B$6:$X$12,23,FALSE),"")</f>
        <v/>
      </c>
      <c r="N26" s="130" t="str">
        <f>_xlfn.IFNA(VLOOKUP(UE!G26,Parametros!$B$24:$C$26,2,FALSE),"")</f>
        <v/>
      </c>
      <c r="O26" s="130" t="str">
        <f>IF(B26,UE!H26,"")</f>
        <v/>
      </c>
      <c r="P26" s="167" t="str">
        <f>IF($B26,Estimados!D29,"")</f>
        <v/>
      </c>
      <c r="Q26" s="167" t="str">
        <f>IF($B26,Estimados!E29,"")</f>
        <v/>
      </c>
      <c r="R26" s="167" t="str">
        <f>IF($B26,Estimados!F29,"")</f>
        <v/>
      </c>
      <c r="S26" s="167" t="str">
        <f>IF($B26,Estimados!G29,"")</f>
        <v/>
      </c>
      <c r="T26" s="167" t="str">
        <f>IF($B26,Estimados!H29,"")</f>
        <v/>
      </c>
      <c r="U26" s="167" t="str">
        <f>IF($B26,Estimados!I29,"")</f>
        <v/>
      </c>
      <c r="V26" s="167" t="str">
        <f>IF($B26,Estimados!J29,"")</f>
        <v/>
      </c>
      <c r="W26" s="167" t="str">
        <f>IF($B26,Estimados!K29,"")</f>
        <v/>
      </c>
      <c r="X26" s="167" t="str">
        <f>IF($B26,Estimados!L29,"")</f>
        <v/>
      </c>
      <c r="Y26" s="167" t="str">
        <f>IF($B26,Estimados!M29,"")</f>
        <v/>
      </c>
      <c r="Z26" s="167" t="str">
        <f>IF($B26,Estimados!N29,"")</f>
        <v/>
      </c>
      <c r="AA26" s="167" t="str">
        <f>IF($B26,Estimados!O29,"")</f>
        <v/>
      </c>
      <c r="AB26" s="167" t="str">
        <f>IF($B26,Estimados!P29,"")</f>
        <v/>
      </c>
      <c r="AC26" s="167" t="str">
        <f>IF($B26,Estimados!Q29,"")</f>
        <v/>
      </c>
      <c r="AD26" s="167" t="str">
        <f>IF($B26,Estimados!R29,"")</f>
        <v/>
      </c>
      <c r="AE26" s="167" t="str">
        <f>IF($B26,Estimados!S29,"")</f>
        <v/>
      </c>
      <c r="AF26" s="167" t="str">
        <f>IF($B26,Estimados!T29,"")</f>
        <v/>
      </c>
      <c r="AG26" s="167" t="str">
        <f>IF($B26,Estimados!U29,"")</f>
        <v/>
      </c>
      <c r="AH26" s="167" t="str">
        <f>IF($B26,Estimados!V29,"")</f>
        <v/>
      </c>
      <c r="AI26" s="167" t="str">
        <f>IF($B26,Estimados!W29,"")</f>
        <v/>
      </c>
      <c r="AJ26" s="167" t="str">
        <f>IF($B26,Estimados!X29,"")</f>
        <v/>
      </c>
      <c r="AK26" s="167" t="str">
        <f>IF($B26,Estimados!Y29,"")</f>
        <v/>
      </c>
      <c r="AL26" s="167" t="str">
        <f>IF($B26,Estimados!Z29,"")</f>
        <v/>
      </c>
      <c r="AM26" s="167" t="str">
        <f>IF($B26,Estimados!AA29,"")</f>
        <v/>
      </c>
      <c r="AN26" s="167" t="str">
        <f>IF($B26,Estimados!AB29,"")</f>
        <v/>
      </c>
      <c r="AO26" s="167" t="str">
        <f>IF($B26,Estimados!AC29,"")</f>
        <v/>
      </c>
      <c r="AP26" s="167" t="str">
        <f>IF($B26,Estimados!AD29,"")</f>
        <v/>
      </c>
      <c r="AQ26" s="167" t="str">
        <f>IF($B26,Estimados!AE29,"")</f>
        <v/>
      </c>
    </row>
    <row r="27" spans="2:43">
      <c r="B27" s="131" t="b">
        <f t="shared" si="0"/>
        <v>0</v>
      </c>
      <c r="C27" s="162" t="str">
        <f t="shared" ca="1" si="1"/>
        <v/>
      </c>
      <c r="D27" s="131" t="str">
        <f>IF($B27,Caracteristicas!$D$5,"")</f>
        <v/>
      </c>
      <c r="E27" s="131" t="str">
        <f>IF($B27,Caracteristicas!$D$8,"")</f>
        <v/>
      </c>
      <c r="F27" s="131" t="str">
        <f>IF($B27,Caracteristicas!$D$9,"")</f>
        <v/>
      </c>
      <c r="G27" s="131" t="str">
        <f>IF($B27,Caracteristicas!$D$6,"")</f>
        <v/>
      </c>
      <c r="H27" s="207" t="str">
        <f t="shared" ca="1" si="2"/>
        <v/>
      </c>
      <c r="I27" s="131" t="str">
        <f>IF($B27,UE!B27,"")</f>
        <v/>
      </c>
      <c r="J27" s="131" t="str">
        <f>IF(UE!C27=0,"",UE!C27)</f>
        <v/>
      </c>
      <c r="K27" s="131" t="str">
        <f>IF($B27,UE!D27,"")</f>
        <v/>
      </c>
      <c r="L27" s="152" t="str">
        <f>IF($B27,UE!E27,"")</f>
        <v/>
      </c>
      <c r="M27" s="130" t="str">
        <f>_xlfn.IFNA(VLOOKUP(UE!F27,Parametros!$B$6:$X$12,23,FALSE),"")</f>
        <v/>
      </c>
      <c r="N27" s="130" t="str">
        <f>_xlfn.IFNA(VLOOKUP(UE!G27,Parametros!$B$24:$C$26,2,FALSE),"")</f>
        <v/>
      </c>
      <c r="O27" s="130" t="str">
        <f>IF(B27,UE!H27,"")</f>
        <v/>
      </c>
      <c r="P27" s="167" t="str">
        <f>IF($B27,Estimados!D30,"")</f>
        <v/>
      </c>
      <c r="Q27" s="167" t="str">
        <f>IF($B27,Estimados!E30,"")</f>
        <v/>
      </c>
      <c r="R27" s="167" t="str">
        <f>IF($B27,Estimados!F30,"")</f>
        <v/>
      </c>
      <c r="S27" s="167" t="str">
        <f>IF($B27,Estimados!G30,"")</f>
        <v/>
      </c>
      <c r="T27" s="167" t="str">
        <f>IF($B27,Estimados!H30,"")</f>
        <v/>
      </c>
      <c r="U27" s="167" t="str">
        <f>IF($B27,Estimados!I30,"")</f>
        <v/>
      </c>
      <c r="V27" s="167" t="str">
        <f>IF($B27,Estimados!J30,"")</f>
        <v/>
      </c>
      <c r="W27" s="167" t="str">
        <f>IF($B27,Estimados!K30,"")</f>
        <v/>
      </c>
      <c r="X27" s="167" t="str">
        <f>IF($B27,Estimados!L30,"")</f>
        <v/>
      </c>
      <c r="Y27" s="167" t="str">
        <f>IF($B27,Estimados!M30,"")</f>
        <v/>
      </c>
      <c r="Z27" s="167" t="str">
        <f>IF($B27,Estimados!N30,"")</f>
        <v/>
      </c>
      <c r="AA27" s="167" t="str">
        <f>IF($B27,Estimados!O30,"")</f>
        <v/>
      </c>
      <c r="AB27" s="167" t="str">
        <f>IF($B27,Estimados!P30,"")</f>
        <v/>
      </c>
      <c r="AC27" s="167" t="str">
        <f>IF($B27,Estimados!Q30,"")</f>
        <v/>
      </c>
      <c r="AD27" s="167" t="str">
        <f>IF($B27,Estimados!R30,"")</f>
        <v/>
      </c>
      <c r="AE27" s="167" t="str">
        <f>IF($B27,Estimados!S30,"")</f>
        <v/>
      </c>
      <c r="AF27" s="167" t="str">
        <f>IF($B27,Estimados!T30,"")</f>
        <v/>
      </c>
      <c r="AG27" s="167" t="str">
        <f>IF($B27,Estimados!U30,"")</f>
        <v/>
      </c>
      <c r="AH27" s="167" t="str">
        <f>IF($B27,Estimados!V30,"")</f>
        <v/>
      </c>
      <c r="AI27" s="167" t="str">
        <f>IF($B27,Estimados!W30,"")</f>
        <v/>
      </c>
      <c r="AJ27" s="167" t="str">
        <f>IF($B27,Estimados!X30,"")</f>
        <v/>
      </c>
      <c r="AK27" s="167" t="str">
        <f>IF($B27,Estimados!Y30,"")</f>
        <v/>
      </c>
      <c r="AL27" s="167" t="str">
        <f>IF($B27,Estimados!Z30,"")</f>
        <v/>
      </c>
      <c r="AM27" s="167" t="str">
        <f>IF($B27,Estimados!AA30,"")</f>
        <v/>
      </c>
      <c r="AN27" s="167" t="str">
        <f>IF($B27,Estimados!AB30,"")</f>
        <v/>
      </c>
      <c r="AO27" s="167" t="str">
        <f>IF($B27,Estimados!AC30,"")</f>
        <v/>
      </c>
      <c r="AP27" s="167" t="str">
        <f>IF($B27,Estimados!AD30,"")</f>
        <v/>
      </c>
      <c r="AQ27" s="167" t="str">
        <f>IF($B27,Estimados!AE30,"")</f>
        <v/>
      </c>
    </row>
    <row r="28" spans="2:43">
      <c r="B28" s="131" t="b">
        <f t="shared" si="0"/>
        <v>0</v>
      </c>
      <c r="C28" s="162" t="str">
        <f t="shared" ca="1" si="1"/>
        <v/>
      </c>
      <c r="D28" s="131" t="str">
        <f>IF($B28,Caracteristicas!$D$5,"")</f>
        <v/>
      </c>
      <c r="E28" s="131" t="str">
        <f>IF($B28,Caracteristicas!$D$8,"")</f>
        <v/>
      </c>
      <c r="F28" s="131" t="str">
        <f>IF($B28,Caracteristicas!$D$9,"")</f>
        <v/>
      </c>
      <c r="G28" s="131" t="str">
        <f>IF($B28,Caracteristicas!$D$6,"")</f>
        <v/>
      </c>
      <c r="H28" s="207" t="str">
        <f t="shared" ca="1" si="2"/>
        <v/>
      </c>
      <c r="I28" s="131" t="str">
        <f>IF($B28,UE!B28,"")</f>
        <v/>
      </c>
      <c r="J28" s="131" t="str">
        <f>IF(UE!C28=0,"",UE!C28)</f>
        <v/>
      </c>
      <c r="K28" s="131" t="str">
        <f>IF($B28,UE!D28,"")</f>
        <v/>
      </c>
      <c r="L28" s="152" t="str">
        <f>IF($B28,UE!E28,"")</f>
        <v/>
      </c>
      <c r="M28" s="130" t="str">
        <f>_xlfn.IFNA(VLOOKUP(UE!F28,Parametros!$B$6:$X$12,23,FALSE),"")</f>
        <v/>
      </c>
      <c r="N28" s="130" t="str">
        <f>_xlfn.IFNA(VLOOKUP(UE!G28,Parametros!$B$24:$C$26,2,FALSE),"")</f>
        <v/>
      </c>
      <c r="O28" s="130" t="str">
        <f>IF(B28,UE!H28,"")</f>
        <v/>
      </c>
      <c r="P28" s="167" t="str">
        <f>IF($B28,Estimados!D31,"")</f>
        <v/>
      </c>
      <c r="Q28" s="167" t="str">
        <f>IF($B28,Estimados!E31,"")</f>
        <v/>
      </c>
      <c r="R28" s="167" t="str">
        <f>IF($B28,Estimados!F31,"")</f>
        <v/>
      </c>
      <c r="S28" s="167" t="str">
        <f>IF($B28,Estimados!G31,"")</f>
        <v/>
      </c>
      <c r="T28" s="167" t="str">
        <f>IF($B28,Estimados!H31,"")</f>
        <v/>
      </c>
      <c r="U28" s="167" t="str">
        <f>IF($B28,Estimados!I31,"")</f>
        <v/>
      </c>
      <c r="V28" s="167" t="str">
        <f>IF($B28,Estimados!J31,"")</f>
        <v/>
      </c>
      <c r="W28" s="167" t="str">
        <f>IF($B28,Estimados!K31,"")</f>
        <v/>
      </c>
      <c r="X28" s="167" t="str">
        <f>IF($B28,Estimados!L31,"")</f>
        <v/>
      </c>
      <c r="Y28" s="167" t="str">
        <f>IF($B28,Estimados!M31,"")</f>
        <v/>
      </c>
      <c r="Z28" s="167" t="str">
        <f>IF($B28,Estimados!N31,"")</f>
        <v/>
      </c>
      <c r="AA28" s="167" t="str">
        <f>IF($B28,Estimados!O31,"")</f>
        <v/>
      </c>
      <c r="AB28" s="167" t="str">
        <f>IF($B28,Estimados!P31,"")</f>
        <v/>
      </c>
      <c r="AC28" s="167" t="str">
        <f>IF($B28,Estimados!Q31,"")</f>
        <v/>
      </c>
      <c r="AD28" s="167" t="str">
        <f>IF($B28,Estimados!R31,"")</f>
        <v/>
      </c>
      <c r="AE28" s="167" t="str">
        <f>IF($B28,Estimados!S31,"")</f>
        <v/>
      </c>
      <c r="AF28" s="167" t="str">
        <f>IF($B28,Estimados!T31,"")</f>
        <v/>
      </c>
      <c r="AG28" s="167" t="str">
        <f>IF($B28,Estimados!U31,"")</f>
        <v/>
      </c>
      <c r="AH28" s="167" t="str">
        <f>IF($B28,Estimados!V31,"")</f>
        <v/>
      </c>
      <c r="AI28" s="167" t="str">
        <f>IF($B28,Estimados!W31,"")</f>
        <v/>
      </c>
      <c r="AJ28" s="167" t="str">
        <f>IF($B28,Estimados!X31,"")</f>
        <v/>
      </c>
      <c r="AK28" s="167" t="str">
        <f>IF($B28,Estimados!Y31,"")</f>
        <v/>
      </c>
      <c r="AL28" s="167" t="str">
        <f>IF($B28,Estimados!Z31,"")</f>
        <v/>
      </c>
      <c r="AM28" s="167" t="str">
        <f>IF($B28,Estimados!AA31,"")</f>
        <v/>
      </c>
      <c r="AN28" s="167" t="str">
        <f>IF($B28,Estimados!AB31,"")</f>
        <v/>
      </c>
      <c r="AO28" s="167" t="str">
        <f>IF($B28,Estimados!AC31,"")</f>
        <v/>
      </c>
      <c r="AP28" s="167" t="str">
        <f>IF($B28,Estimados!AD31,"")</f>
        <v/>
      </c>
      <c r="AQ28" s="167" t="str">
        <f>IF($B28,Estimados!AE31,"")</f>
        <v/>
      </c>
    </row>
    <row r="29" spans="2:43">
      <c r="B29" s="131" t="b">
        <f t="shared" si="0"/>
        <v>0</v>
      </c>
      <c r="C29" s="162" t="str">
        <f t="shared" ca="1" si="1"/>
        <v/>
      </c>
      <c r="D29" s="131" t="str">
        <f>IF($B29,Caracteristicas!$D$5,"")</f>
        <v/>
      </c>
      <c r="E29" s="131" t="str">
        <f>IF($B29,Caracteristicas!$D$8,"")</f>
        <v/>
      </c>
      <c r="F29" s="131" t="str">
        <f>IF($B29,Caracteristicas!$D$9,"")</f>
        <v/>
      </c>
      <c r="G29" s="131" t="str">
        <f>IF($B29,Caracteristicas!$D$6,"")</f>
        <v/>
      </c>
      <c r="H29" s="207" t="str">
        <f t="shared" ca="1" si="2"/>
        <v/>
      </c>
      <c r="I29" s="131" t="str">
        <f>IF($B29,UE!B29,"")</f>
        <v/>
      </c>
      <c r="J29" s="131" t="str">
        <f>IF(UE!C29=0,"",UE!C29)</f>
        <v/>
      </c>
      <c r="K29" s="131" t="str">
        <f>IF($B29,UE!D29,"")</f>
        <v/>
      </c>
      <c r="L29" s="152" t="str">
        <f>IF($B29,UE!E29,"")</f>
        <v/>
      </c>
      <c r="M29" s="130" t="str">
        <f>_xlfn.IFNA(VLOOKUP(UE!F29,Parametros!$B$6:$X$12,23,FALSE),"")</f>
        <v/>
      </c>
      <c r="N29" s="130" t="str">
        <f>_xlfn.IFNA(VLOOKUP(UE!G29,Parametros!$B$24:$C$26,2,FALSE),"")</f>
        <v/>
      </c>
      <c r="O29" s="130" t="str">
        <f>IF(B29,UE!H29,"")</f>
        <v/>
      </c>
      <c r="P29" s="167" t="str">
        <f>IF($B29,Estimados!D32,"")</f>
        <v/>
      </c>
      <c r="Q29" s="167" t="str">
        <f>IF($B29,Estimados!E32,"")</f>
        <v/>
      </c>
      <c r="R29" s="167" t="str">
        <f>IF($B29,Estimados!F32,"")</f>
        <v/>
      </c>
      <c r="S29" s="167" t="str">
        <f>IF($B29,Estimados!G32,"")</f>
        <v/>
      </c>
      <c r="T29" s="167" t="str">
        <f>IF($B29,Estimados!H32,"")</f>
        <v/>
      </c>
      <c r="U29" s="167" t="str">
        <f>IF($B29,Estimados!I32,"")</f>
        <v/>
      </c>
      <c r="V29" s="167" t="str">
        <f>IF($B29,Estimados!J32,"")</f>
        <v/>
      </c>
      <c r="W29" s="167" t="str">
        <f>IF($B29,Estimados!K32,"")</f>
        <v/>
      </c>
      <c r="X29" s="167" t="str">
        <f>IF($B29,Estimados!L32,"")</f>
        <v/>
      </c>
      <c r="Y29" s="167" t="str">
        <f>IF($B29,Estimados!M32,"")</f>
        <v/>
      </c>
      <c r="Z29" s="167" t="str">
        <f>IF($B29,Estimados!N32,"")</f>
        <v/>
      </c>
      <c r="AA29" s="167" t="str">
        <f>IF($B29,Estimados!O32,"")</f>
        <v/>
      </c>
      <c r="AB29" s="167" t="str">
        <f>IF($B29,Estimados!P32,"")</f>
        <v/>
      </c>
      <c r="AC29" s="167" t="str">
        <f>IF($B29,Estimados!Q32,"")</f>
        <v/>
      </c>
      <c r="AD29" s="167" t="str">
        <f>IF($B29,Estimados!R32,"")</f>
        <v/>
      </c>
      <c r="AE29" s="167" t="str">
        <f>IF($B29,Estimados!S32,"")</f>
        <v/>
      </c>
      <c r="AF29" s="167" t="str">
        <f>IF($B29,Estimados!T32,"")</f>
        <v/>
      </c>
      <c r="AG29" s="167" t="str">
        <f>IF($B29,Estimados!U32,"")</f>
        <v/>
      </c>
      <c r="AH29" s="167" t="str">
        <f>IF($B29,Estimados!V32,"")</f>
        <v/>
      </c>
      <c r="AI29" s="167" t="str">
        <f>IF($B29,Estimados!W32,"")</f>
        <v/>
      </c>
      <c r="AJ29" s="167" t="str">
        <f>IF($B29,Estimados!X32,"")</f>
        <v/>
      </c>
      <c r="AK29" s="167" t="str">
        <f>IF($B29,Estimados!Y32,"")</f>
        <v/>
      </c>
      <c r="AL29" s="167" t="str">
        <f>IF($B29,Estimados!Z32,"")</f>
        <v/>
      </c>
      <c r="AM29" s="167" t="str">
        <f>IF($B29,Estimados!AA32,"")</f>
        <v/>
      </c>
      <c r="AN29" s="167" t="str">
        <f>IF($B29,Estimados!AB32,"")</f>
        <v/>
      </c>
      <c r="AO29" s="167" t="str">
        <f>IF($B29,Estimados!AC32,"")</f>
        <v/>
      </c>
      <c r="AP29" s="167" t="str">
        <f>IF($B29,Estimados!AD32,"")</f>
        <v/>
      </c>
      <c r="AQ29" s="167" t="str">
        <f>IF($B29,Estimados!AE32,"")</f>
        <v/>
      </c>
    </row>
    <row r="30" spans="2:43">
      <c r="B30" s="131" t="b">
        <f t="shared" si="0"/>
        <v>0</v>
      </c>
      <c r="C30" s="162" t="str">
        <f t="shared" ca="1" si="1"/>
        <v/>
      </c>
      <c r="D30" s="131" t="str">
        <f>IF($B30,Caracteristicas!$D$5,"")</f>
        <v/>
      </c>
      <c r="E30" s="131" t="str">
        <f>IF($B30,Caracteristicas!$D$8,"")</f>
        <v/>
      </c>
      <c r="F30" s="131" t="str">
        <f>IF($B30,Caracteristicas!$D$9,"")</f>
        <v/>
      </c>
      <c r="G30" s="131" t="str">
        <f>IF($B30,Caracteristicas!$D$6,"")</f>
        <v/>
      </c>
      <c r="H30" s="207" t="str">
        <f t="shared" ca="1" si="2"/>
        <v/>
      </c>
      <c r="I30" s="131" t="str">
        <f>IF($B30,UE!B30,"")</f>
        <v/>
      </c>
      <c r="J30" s="131" t="str">
        <f>IF(UE!C30=0,"",UE!C30)</f>
        <v/>
      </c>
      <c r="K30" s="131" t="str">
        <f>IF($B30,UE!D30,"")</f>
        <v/>
      </c>
      <c r="L30" s="152" t="str">
        <f>IF($B30,UE!E30,"")</f>
        <v/>
      </c>
      <c r="M30" s="130" t="str">
        <f>_xlfn.IFNA(VLOOKUP(UE!F30,Parametros!$B$6:$X$12,23,FALSE),"")</f>
        <v/>
      </c>
      <c r="N30" s="130" t="str">
        <f>_xlfn.IFNA(VLOOKUP(UE!G30,Parametros!$B$24:$C$26,2,FALSE),"")</f>
        <v/>
      </c>
      <c r="O30" s="130" t="str">
        <f>IF(B30,UE!H30,"")</f>
        <v/>
      </c>
      <c r="P30" s="167" t="str">
        <f>IF($B30,Estimados!D33,"")</f>
        <v/>
      </c>
      <c r="Q30" s="167" t="str">
        <f>IF($B30,Estimados!E33,"")</f>
        <v/>
      </c>
      <c r="R30" s="167" t="str">
        <f>IF($B30,Estimados!F33,"")</f>
        <v/>
      </c>
      <c r="S30" s="167" t="str">
        <f>IF($B30,Estimados!G33,"")</f>
        <v/>
      </c>
      <c r="T30" s="167" t="str">
        <f>IF($B30,Estimados!H33,"")</f>
        <v/>
      </c>
      <c r="U30" s="167" t="str">
        <f>IF($B30,Estimados!I33,"")</f>
        <v/>
      </c>
      <c r="V30" s="167" t="str">
        <f>IF($B30,Estimados!J33,"")</f>
        <v/>
      </c>
      <c r="W30" s="167" t="str">
        <f>IF($B30,Estimados!K33,"")</f>
        <v/>
      </c>
      <c r="X30" s="167" t="str">
        <f>IF($B30,Estimados!L33,"")</f>
        <v/>
      </c>
      <c r="Y30" s="167" t="str">
        <f>IF($B30,Estimados!M33,"")</f>
        <v/>
      </c>
      <c r="Z30" s="167" t="str">
        <f>IF($B30,Estimados!N33,"")</f>
        <v/>
      </c>
      <c r="AA30" s="167" t="str">
        <f>IF($B30,Estimados!O33,"")</f>
        <v/>
      </c>
      <c r="AB30" s="167" t="str">
        <f>IF($B30,Estimados!P33,"")</f>
        <v/>
      </c>
      <c r="AC30" s="167" t="str">
        <f>IF($B30,Estimados!Q33,"")</f>
        <v/>
      </c>
      <c r="AD30" s="167" t="str">
        <f>IF($B30,Estimados!R33,"")</f>
        <v/>
      </c>
      <c r="AE30" s="167" t="str">
        <f>IF($B30,Estimados!S33,"")</f>
        <v/>
      </c>
      <c r="AF30" s="167" t="str">
        <f>IF($B30,Estimados!T33,"")</f>
        <v/>
      </c>
      <c r="AG30" s="167" t="str">
        <f>IF($B30,Estimados!U33,"")</f>
        <v/>
      </c>
      <c r="AH30" s="167" t="str">
        <f>IF($B30,Estimados!V33,"")</f>
        <v/>
      </c>
      <c r="AI30" s="167" t="str">
        <f>IF($B30,Estimados!W33,"")</f>
        <v/>
      </c>
      <c r="AJ30" s="167" t="str">
        <f>IF($B30,Estimados!X33,"")</f>
        <v/>
      </c>
      <c r="AK30" s="167" t="str">
        <f>IF($B30,Estimados!Y33,"")</f>
        <v/>
      </c>
      <c r="AL30" s="167" t="str">
        <f>IF($B30,Estimados!Z33,"")</f>
        <v/>
      </c>
      <c r="AM30" s="167" t="str">
        <f>IF($B30,Estimados!AA33,"")</f>
        <v/>
      </c>
      <c r="AN30" s="167" t="str">
        <f>IF($B30,Estimados!AB33,"")</f>
        <v/>
      </c>
      <c r="AO30" s="167" t="str">
        <f>IF($B30,Estimados!AC33,"")</f>
        <v/>
      </c>
      <c r="AP30" s="167" t="str">
        <f>IF($B30,Estimados!AD33,"")</f>
        <v/>
      </c>
      <c r="AQ30" s="167" t="str">
        <f>IF($B30,Estimados!AE33,"")</f>
        <v/>
      </c>
    </row>
    <row r="31" spans="2:43">
      <c r="B31" s="131" t="b">
        <f t="shared" si="0"/>
        <v>0</v>
      </c>
      <c r="C31" s="162" t="str">
        <f t="shared" ca="1" si="1"/>
        <v/>
      </c>
      <c r="D31" s="131" t="str">
        <f>IF($B31,Caracteristicas!$D$5,"")</f>
        <v/>
      </c>
      <c r="E31" s="131" t="str">
        <f>IF($B31,Caracteristicas!$D$8,"")</f>
        <v/>
      </c>
      <c r="F31" s="131" t="str">
        <f>IF($B31,Caracteristicas!$D$9,"")</f>
        <v/>
      </c>
      <c r="G31" s="131" t="str">
        <f>IF($B31,Caracteristicas!$D$6,"")</f>
        <v/>
      </c>
      <c r="H31" s="207" t="str">
        <f t="shared" ca="1" si="2"/>
        <v/>
      </c>
      <c r="I31" s="131" t="str">
        <f>IF($B31,UE!B31,"")</f>
        <v/>
      </c>
      <c r="J31" s="131" t="str">
        <f>IF(UE!C31=0,"",UE!C31)</f>
        <v/>
      </c>
      <c r="K31" s="131" t="str">
        <f>IF($B31,UE!D31,"")</f>
        <v/>
      </c>
      <c r="L31" s="152" t="str">
        <f>IF($B31,UE!E31,"")</f>
        <v/>
      </c>
      <c r="M31" s="130" t="str">
        <f>_xlfn.IFNA(VLOOKUP(UE!F31,Parametros!$B$6:$X$12,23,FALSE),"")</f>
        <v/>
      </c>
      <c r="N31" s="130" t="str">
        <f>_xlfn.IFNA(VLOOKUP(UE!G31,Parametros!$B$24:$C$26,2,FALSE),"")</f>
        <v/>
      </c>
      <c r="O31" s="130" t="str">
        <f>IF(B31,UE!H31,"")</f>
        <v/>
      </c>
      <c r="P31" s="167" t="str">
        <f>IF($B31,Estimados!D34,"")</f>
        <v/>
      </c>
      <c r="Q31" s="167" t="str">
        <f>IF($B31,Estimados!E34,"")</f>
        <v/>
      </c>
      <c r="R31" s="167" t="str">
        <f>IF($B31,Estimados!F34,"")</f>
        <v/>
      </c>
      <c r="S31" s="167" t="str">
        <f>IF($B31,Estimados!G34,"")</f>
        <v/>
      </c>
      <c r="T31" s="167" t="str">
        <f>IF($B31,Estimados!H34,"")</f>
        <v/>
      </c>
      <c r="U31" s="167" t="str">
        <f>IF($B31,Estimados!I34,"")</f>
        <v/>
      </c>
      <c r="V31" s="167" t="str">
        <f>IF($B31,Estimados!J34,"")</f>
        <v/>
      </c>
      <c r="W31" s="167" t="str">
        <f>IF($B31,Estimados!K34,"")</f>
        <v/>
      </c>
      <c r="X31" s="167" t="str">
        <f>IF($B31,Estimados!L34,"")</f>
        <v/>
      </c>
      <c r="Y31" s="167" t="str">
        <f>IF($B31,Estimados!M34,"")</f>
        <v/>
      </c>
      <c r="Z31" s="167" t="str">
        <f>IF($B31,Estimados!N34,"")</f>
        <v/>
      </c>
      <c r="AA31" s="167" t="str">
        <f>IF($B31,Estimados!O34,"")</f>
        <v/>
      </c>
      <c r="AB31" s="167" t="str">
        <f>IF($B31,Estimados!P34,"")</f>
        <v/>
      </c>
      <c r="AC31" s="167" t="str">
        <f>IF($B31,Estimados!Q34,"")</f>
        <v/>
      </c>
      <c r="AD31" s="167" t="str">
        <f>IF($B31,Estimados!R34,"")</f>
        <v/>
      </c>
      <c r="AE31" s="167" t="str">
        <f>IF($B31,Estimados!S34,"")</f>
        <v/>
      </c>
      <c r="AF31" s="167" t="str">
        <f>IF($B31,Estimados!T34,"")</f>
        <v/>
      </c>
      <c r="AG31" s="167" t="str">
        <f>IF($B31,Estimados!U34,"")</f>
        <v/>
      </c>
      <c r="AH31" s="167" t="str">
        <f>IF($B31,Estimados!V34,"")</f>
        <v/>
      </c>
      <c r="AI31" s="167" t="str">
        <f>IF($B31,Estimados!W34,"")</f>
        <v/>
      </c>
      <c r="AJ31" s="167" t="str">
        <f>IF($B31,Estimados!X34,"")</f>
        <v/>
      </c>
      <c r="AK31" s="167" t="str">
        <f>IF($B31,Estimados!Y34,"")</f>
        <v/>
      </c>
      <c r="AL31" s="167" t="str">
        <f>IF($B31,Estimados!Z34,"")</f>
        <v/>
      </c>
      <c r="AM31" s="167" t="str">
        <f>IF($B31,Estimados!AA34,"")</f>
        <v/>
      </c>
      <c r="AN31" s="167" t="str">
        <f>IF($B31,Estimados!AB34,"")</f>
        <v/>
      </c>
      <c r="AO31" s="167" t="str">
        <f>IF($B31,Estimados!AC34,"")</f>
        <v/>
      </c>
      <c r="AP31" s="167" t="str">
        <f>IF($B31,Estimados!AD34,"")</f>
        <v/>
      </c>
      <c r="AQ31" s="167" t="str">
        <f>IF($B31,Estimados!AE34,"")</f>
        <v/>
      </c>
    </row>
    <row r="32" spans="2:43">
      <c r="B32" s="131" t="b">
        <f t="shared" si="0"/>
        <v>0</v>
      </c>
      <c r="C32" s="162" t="str">
        <f t="shared" ca="1" si="1"/>
        <v/>
      </c>
      <c r="D32" s="131" t="str">
        <f>IF($B32,Caracteristicas!$D$5,"")</f>
        <v/>
      </c>
      <c r="E32" s="131" t="str">
        <f>IF($B32,Caracteristicas!$D$8,"")</f>
        <v/>
      </c>
      <c r="F32" s="131" t="str">
        <f>IF($B32,Caracteristicas!$D$9,"")</f>
        <v/>
      </c>
      <c r="G32" s="131" t="str">
        <f>IF($B32,Caracteristicas!$D$6,"")</f>
        <v/>
      </c>
      <c r="H32" s="207" t="str">
        <f t="shared" ca="1" si="2"/>
        <v/>
      </c>
      <c r="I32" s="131" t="str">
        <f>IF($B32,UE!B32,"")</f>
        <v/>
      </c>
      <c r="J32" s="131" t="str">
        <f>IF(UE!C32=0,"",UE!C32)</f>
        <v/>
      </c>
      <c r="K32" s="131" t="str">
        <f>IF($B32,UE!D32,"")</f>
        <v/>
      </c>
      <c r="L32" s="152" t="str">
        <f>IF($B32,UE!E32,"")</f>
        <v/>
      </c>
      <c r="M32" s="130" t="str">
        <f>_xlfn.IFNA(VLOOKUP(UE!F32,Parametros!$B$6:$X$12,23,FALSE),"")</f>
        <v/>
      </c>
      <c r="N32" s="130" t="str">
        <f>_xlfn.IFNA(VLOOKUP(UE!G32,Parametros!$B$24:$C$26,2,FALSE),"")</f>
        <v/>
      </c>
      <c r="O32" s="130" t="str">
        <f>IF(B32,UE!H32,"")</f>
        <v/>
      </c>
      <c r="P32" s="167" t="str">
        <f>IF($B32,Estimados!D35,"")</f>
        <v/>
      </c>
      <c r="Q32" s="167" t="str">
        <f>IF($B32,Estimados!E35,"")</f>
        <v/>
      </c>
      <c r="R32" s="167" t="str">
        <f>IF($B32,Estimados!F35,"")</f>
        <v/>
      </c>
      <c r="S32" s="167" t="str">
        <f>IF($B32,Estimados!G35,"")</f>
        <v/>
      </c>
      <c r="T32" s="167" t="str">
        <f>IF($B32,Estimados!H35,"")</f>
        <v/>
      </c>
      <c r="U32" s="167" t="str">
        <f>IF($B32,Estimados!I35,"")</f>
        <v/>
      </c>
      <c r="V32" s="167" t="str">
        <f>IF($B32,Estimados!J35,"")</f>
        <v/>
      </c>
      <c r="W32" s="167" t="str">
        <f>IF($B32,Estimados!K35,"")</f>
        <v/>
      </c>
      <c r="X32" s="167" t="str">
        <f>IF($B32,Estimados!L35,"")</f>
        <v/>
      </c>
      <c r="Y32" s="167" t="str">
        <f>IF($B32,Estimados!M35,"")</f>
        <v/>
      </c>
      <c r="Z32" s="167" t="str">
        <f>IF($B32,Estimados!N35,"")</f>
        <v/>
      </c>
      <c r="AA32" s="167" t="str">
        <f>IF($B32,Estimados!O35,"")</f>
        <v/>
      </c>
      <c r="AB32" s="167" t="str">
        <f>IF($B32,Estimados!P35,"")</f>
        <v/>
      </c>
      <c r="AC32" s="167" t="str">
        <f>IF($B32,Estimados!Q35,"")</f>
        <v/>
      </c>
      <c r="AD32" s="167" t="str">
        <f>IF($B32,Estimados!R35,"")</f>
        <v/>
      </c>
      <c r="AE32" s="167" t="str">
        <f>IF($B32,Estimados!S35,"")</f>
        <v/>
      </c>
      <c r="AF32" s="167" t="str">
        <f>IF($B32,Estimados!T35,"")</f>
        <v/>
      </c>
      <c r="AG32" s="167" t="str">
        <f>IF($B32,Estimados!U35,"")</f>
        <v/>
      </c>
      <c r="AH32" s="167" t="str">
        <f>IF($B32,Estimados!V35,"")</f>
        <v/>
      </c>
      <c r="AI32" s="167" t="str">
        <f>IF($B32,Estimados!W35,"")</f>
        <v/>
      </c>
      <c r="AJ32" s="167" t="str">
        <f>IF($B32,Estimados!X35,"")</f>
        <v/>
      </c>
      <c r="AK32" s="167" t="str">
        <f>IF($B32,Estimados!Y35,"")</f>
        <v/>
      </c>
      <c r="AL32" s="167" t="str">
        <f>IF($B32,Estimados!Z35,"")</f>
        <v/>
      </c>
      <c r="AM32" s="167" t="str">
        <f>IF($B32,Estimados!AA35,"")</f>
        <v/>
      </c>
      <c r="AN32" s="167" t="str">
        <f>IF($B32,Estimados!AB35,"")</f>
        <v/>
      </c>
      <c r="AO32" s="167" t="str">
        <f>IF($B32,Estimados!AC35,"")</f>
        <v/>
      </c>
      <c r="AP32" s="167" t="str">
        <f>IF($B32,Estimados!AD35,"")</f>
        <v/>
      </c>
      <c r="AQ32" s="167" t="str">
        <f>IF($B32,Estimados!AE35,"")</f>
        <v/>
      </c>
    </row>
    <row r="33" spans="2:43">
      <c r="B33" s="131" t="b">
        <f t="shared" si="0"/>
        <v>0</v>
      </c>
      <c r="C33" s="162" t="str">
        <f t="shared" ca="1" si="1"/>
        <v/>
      </c>
      <c r="D33" s="131" t="str">
        <f>IF($B33,Caracteristicas!$D$5,"")</f>
        <v/>
      </c>
      <c r="E33" s="131" t="str">
        <f>IF($B33,Caracteristicas!$D$8,"")</f>
        <v/>
      </c>
      <c r="F33" s="131" t="str">
        <f>IF($B33,Caracteristicas!$D$9,"")</f>
        <v/>
      </c>
      <c r="G33" s="131" t="str">
        <f>IF($B33,Caracteristicas!$D$6,"")</f>
        <v/>
      </c>
      <c r="H33" s="207" t="str">
        <f t="shared" ca="1" si="2"/>
        <v/>
      </c>
      <c r="I33" s="131" t="str">
        <f>IF($B33,UE!B33,"")</f>
        <v/>
      </c>
      <c r="J33" s="131" t="str">
        <f>IF(UE!C33=0,"",UE!C33)</f>
        <v/>
      </c>
      <c r="K33" s="131" t="str">
        <f>IF($B33,UE!D33,"")</f>
        <v/>
      </c>
      <c r="L33" s="152" t="str">
        <f>IF($B33,UE!E33,"")</f>
        <v/>
      </c>
      <c r="M33" s="130" t="str">
        <f>_xlfn.IFNA(VLOOKUP(UE!F33,Parametros!$B$6:$X$12,23,FALSE),"")</f>
        <v/>
      </c>
      <c r="N33" s="130" t="str">
        <f>_xlfn.IFNA(VLOOKUP(UE!G33,Parametros!$B$24:$C$26,2,FALSE),"")</f>
        <v/>
      </c>
      <c r="O33" s="130" t="str">
        <f>IF(B33,UE!H33,"")</f>
        <v/>
      </c>
      <c r="P33" s="167" t="str">
        <f>IF($B33,Estimados!D36,"")</f>
        <v/>
      </c>
      <c r="Q33" s="167" t="str">
        <f>IF($B33,Estimados!E36,"")</f>
        <v/>
      </c>
      <c r="R33" s="167" t="str">
        <f>IF($B33,Estimados!F36,"")</f>
        <v/>
      </c>
      <c r="S33" s="167" t="str">
        <f>IF($B33,Estimados!G36,"")</f>
        <v/>
      </c>
      <c r="T33" s="167" t="str">
        <f>IF($B33,Estimados!H36,"")</f>
        <v/>
      </c>
      <c r="U33" s="167" t="str">
        <f>IF($B33,Estimados!I36,"")</f>
        <v/>
      </c>
      <c r="V33" s="167" t="str">
        <f>IF($B33,Estimados!J36,"")</f>
        <v/>
      </c>
      <c r="W33" s="167" t="str">
        <f>IF($B33,Estimados!K36,"")</f>
        <v/>
      </c>
      <c r="X33" s="167" t="str">
        <f>IF($B33,Estimados!L36,"")</f>
        <v/>
      </c>
      <c r="Y33" s="167" t="str">
        <f>IF($B33,Estimados!M36,"")</f>
        <v/>
      </c>
      <c r="Z33" s="167" t="str">
        <f>IF($B33,Estimados!N36,"")</f>
        <v/>
      </c>
      <c r="AA33" s="167" t="str">
        <f>IF($B33,Estimados!O36,"")</f>
        <v/>
      </c>
      <c r="AB33" s="167" t="str">
        <f>IF($B33,Estimados!P36,"")</f>
        <v/>
      </c>
      <c r="AC33" s="167" t="str">
        <f>IF($B33,Estimados!Q36,"")</f>
        <v/>
      </c>
      <c r="AD33" s="167" t="str">
        <f>IF($B33,Estimados!R36,"")</f>
        <v/>
      </c>
      <c r="AE33" s="167" t="str">
        <f>IF($B33,Estimados!S36,"")</f>
        <v/>
      </c>
      <c r="AF33" s="167" t="str">
        <f>IF($B33,Estimados!T36,"")</f>
        <v/>
      </c>
      <c r="AG33" s="167" t="str">
        <f>IF($B33,Estimados!U36,"")</f>
        <v/>
      </c>
      <c r="AH33" s="167" t="str">
        <f>IF($B33,Estimados!V36,"")</f>
        <v/>
      </c>
      <c r="AI33" s="167" t="str">
        <f>IF($B33,Estimados!W36,"")</f>
        <v/>
      </c>
      <c r="AJ33" s="167" t="str">
        <f>IF($B33,Estimados!X36,"")</f>
        <v/>
      </c>
      <c r="AK33" s="167" t="str">
        <f>IF($B33,Estimados!Y36,"")</f>
        <v/>
      </c>
      <c r="AL33" s="167" t="str">
        <f>IF($B33,Estimados!Z36,"")</f>
        <v/>
      </c>
      <c r="AM33" s="167" t="str">
        <f>IF($B33,Estimados!AA36,"")</f>
        <v/>
      </c>
      <c r="AN33" s="167" t="str">
        <f>IF($B33,Estimados!AB36,"")</f>
        <v/>
      </c>
      <c r="AO33" s="167" t="str">
        <f>IF($B33,Estimados!AC36,"")</f>
        <v/>
      </c>
      <c r="AP33" s="167" t="str">
        <f>IF($B33,Estimados!AD36,"")</f>
        <v/>
      </c>
      <c r="AQ33" s="167" t="str">
        <f>IF($B33,Estimados!AE36,"")</f>
        <v/>
      </c>
    </row>
    <row r="34" spans="2:43">
      <c r="B34" s="131" t="b">
        <f t="shared" si="0"/>
        <v>0</v>
      </c>
      <c r="C34" s="162" t="str">
        <f t="shared" ca="1" si="1"/>
        <v/>
      </c>
      <c r="D34" s="131" t="str">
        <f>IF($B34,Caracteristicas!$D$5,"")</f>
        <v/>
      </c>
      <c r="E34" s="131" t="str">
        <f>IF($B34,Caracteristicas!$D$8,"")</f>
        <v/>
      </c>
      <c r="F34" s="131" t="str">
        <f>IF($B34,Caracteristicas!$D$9,"")</f>
        <v/>
      </c>
      <c r="G34" s="131" t="str">
        <f>IF($B34,Caracteristicas!$D$6,"")</f>
        <v/>
      </c>
      <c r="H34" s="207" t="str">
        <f t="shared" ca="1" si="2"/>
        <v/>
      </c>
      <c r="I34" s="131" t="str">
        <f>IF($B34,UE!B34,"")</f>
        <v/>
      </c>
      <c r="J34" s="131" t="str">
        <f>IF(UE!C34=0,"",UE!C34)</f>
        <v/>
      </c>
      <c r="K34" s="131" t="str">
        <f>IF($B34,UE!D34,"")</f>
        <v/>
      </c>
      <c r="L34" s="152" t="str">
        <f>IF($B34,UE!E34,"")</f>
        <v/>
      </c>
      <c r="M34" s="130" t="str">
        <f>_xlfn.IFNA(VLOOKUP(UE!F34,Parametros!$B$6:$X$12,23,FALSE),"")</f>
        <v/>
      </c>
      <c r="N34" s="130" t="str">
        <f>_xlfn.IFNA(VLOOKUP(UE!G34,Parametros!$B$24:$C$26,2,FALSE),"")</f>
        <v/>
      </c>
      <c r="O34" s="130" t="str">
        <f>IF(B34,UE!H34,"")</f>
        <v/>
      </c>
      <c r="P34" s="167" t="str">
        <f>IF($B34,Estimados!D37,"")</f>
        <v/>
      </c>
      <c r="Q34" s="167" t="str">
        <f>IF($B34,Estimados!E37,"")</f>
        <v/>
      </c>
      <c r="R34" s="167" t="str">
        <f>IF($B34,Estimados!F37,"")</f>
        <v/>
      </c>
      <c r="S34" s="167" t="str">
        <f>IF($B34,Estimados!G37,"")</f>
        <v/>
      </c>
      <c r="T34" s="167" t="str">
        <f>IF($B34,Estimados!H37,"")</f>
        <v/>
      </c>
      <c r="U34" s="167" t="str">
        <f>IF($B34,Estimados!I37,"")</f>
        <v/>
      </c>
      <c r="V34" s="167" t="str">
        <f>IF($B34,Estimados!J37,"")</f>
        <v/>
      </c>
      <c r="W34" s="167" t="str">
        <f>IF($B34,Estimados!K37,"")</f>
        <v/>
      </c>
      <c r="X34" s="167" t="str">
        <f>IF($B34,Estimados!L37,"")</f>
        <v/>
      </c>
      <c r="Y34" s="167" t="str">
        <f>IF($B34,Estimados!M37,"")</f>
        <v/>
      </c>
      <c r="Z34" s="167" t="str">
        <f>IF($B34,Estimados!N37,"")</f>
        <v/>
      </c>
      <c r="AA34" s="167" t="str">
        <f>IF($B34,Estimados!O37,"")</f>
        <v/>
      </c>
      <c r="AB34" s="167" t="str">
        <f>IF($B34,Estimados!P37,"")</f>
        <v/>
      </c>
      <c r="AC34" s="167" t="str">
        <f>IF($B34,Estimados!Q37,"")</f>
        <v/>
      </c>
      <c r="AD34" s="167" t="str">
        <f>IF($B34,Estimados!R37,"")</f>
        <v/>
      </c>
      <c r="AE34" s="167" t="str">
        <f>IF($B34,Estimados!S37,"")</f>
        <v/>
      </c>
      <c r="AF34" s="167" t="str">
        <f>IF($B34,Estimados!T37,"")</f>
        <v/>
      </c>
      <c r="AG34" s="167" t="str">
        <f>IF($B34,Estimados!U37,"")</f>
        <v/>
      </c>
      <c r="AH34" s="167" t="str">
        <f>IF($B34,Estimados!V37,"")</f>
        <v/>
      </c>
      <c r="AI34" s="167" t="str">
        <f>IF($B34,Estimados!W37,"")</f>
        <v/>
      </c>
      <c r="AJ34" s="167" t="str">
        <f>IF($B34,Estimados!X37,"")</f>
        <v/>
      </c>
      <c r="AK34" s="167" t="str">
        <f>IF($B34,Estimados!Y37,"")</f>
        <v/>
      </c>
      <c r="AL34" s="167" t="str">
        <f>IF($B34,Estimados!Z37,"")</f>
        <v/>
      </c>
      <c r="AM34" s="167" t="str">
        <f>IF($B34,Estimados!AA37,"")</f>
        <v/>
      </c>
      <c r="AN34" s="167" t="str">
        <f>IF($B34,Estimados!AB37,"")</f>
        <v/>
      </c>
      <c r="AO34" s="167" t="str">
        <f>IF($B34,Estimados!AC37,"")</f>
        <v/>
      </c>
      <c r="AP34" s="167" t="str">
        <f>IF($B34,Estimados!AD37,"")</f>
        <v/>
      </c>
      <c r="AQ34" s="167" t="str">
        <f>IF($B34,Estimados!AE37,"")</f>
        <v/>
      </c>
    </row>
    <row r="35" spans="2:43">
      <c r="B35" s="131" t="b">
        <f t="shared" si="0"/>
        <v>0</v>
      </c>
      <c r="C35" s="162" t="str">
        <f t="shared" ca="1" si="1"/>
        <v/>
      </c>
      <c r="D35" s="131" t="str">
        <f>IF($B35,Caracteristicas!$D$5,"")</f>
        <v/>
      </c>
      <c r="E35" s="131" t="str">
        <f>IF($B35,Caracteristicas!$D$8,"")</f>
        <v/>
      </c>
      <c r="F35" s="131" t="str">
        <f>IF($B35,Caracteristicas!$D$9,"")</f>
        <v/>
      </c>
      <c r="G35" s="131" t="str">
        <f>IF($B35,Caracteristicas!$D$6,"")</f>
        <v/>
      </c>
      <c r="H35" s="207" t="str">
        <f t="shared" ca="1" si="2"/>
        <v/>
      </c>
      <c r="I35" s="131" t="str">
        <f>IF($B35,UE!B35,"")</f>
        <v/>
      </c>
      <c r="J35" s="131" t="str">
        <f>IF(UE!C35=0,"",UE!C35)</f>
        <v/>
      </c>
      <c r="K35" s="131" t="str">
        <f>IF($B35,UE!D35,"")</f>
        <v/>
      </c>
      <c r="L35" s="152" t="str">
        <f>IF($B35,UE!E35,"")</f>
        <v/>
      </c>
      <c r="M35" s="130" t="str">
        <f>_xlfn.IFNA(VLOOKUP(UE!F35,Parametros!$B$6:$X$12,23,FALSE),"")</f>
        <v/>
      </c>
      <c r="N35" s="130" t="str">
        <f>_xlfn.IFNA(VLOOKUP(UE!G35,Parametros!$B$24:$C$26,2,FALSE),"")</f>
        <v/>
      </c>
      <c r="O35" s="130" t="str">
        <f>IF(B35,UE!H35,"")</f>
        <v/>
      </c>
      <c r="P35" s="167" t="str">
        <f>IF($B35,Estimados!D38,"")</f>
        <v/>
      </c>
      <c r="Q35" s="167" t="str">
        <f>IF($B35,Estimados!E38,"")</f>
        <v/>
      </c>
      <c r="R35" s="167" t="str">
        <f>IF($B35,Estimados!F38,"")</f>
        <v/>
      </c>
      <c r="S35" s="167" t="str">
        <f>IF($B35,Estimados!G38,"")</f>
        <v/>
      </c>
      <c r="T35" s="167" t="str">
        <f>IF($B35,Estimados!H38,"")</f>
        <v/>
      </c>
      <c r="U35" s="167" t="str">
        <f>IF($B35,Estimados!I38,"")</f>
        <v/>
      </c>
      <c r="V35" s="167" t="str">
        <f>IF($B35,Estimados!J38,"")</f>
        <v/>
      </c>
      <c r="W35" s="167" t="str">
        <f>IF($B35,Estimados!K38,"")</f>
        <v/>
      </c>
      <c r="X35" s="167" t="str">
        <f>IF($B35,Estimados!L38,"")</f>
        <v/>
      </c>
      <c r="Y35" s="167" t="str">
        <f>IF($B35,Estimados!M38,"")</f>
        <v/>
      </c>
      <c r="Z35" s="167" t="str">
        <f>IF($B35,Estimados!N38,"")</f>
        <v/>
      </c>
      <c r="AA35" s="167" t="str">
        <f>IF($B35,Estimados!O38,"")</f>
        <v/>
      </c>
      <c r="AB35" s="167" t="str">
        <f>IF($B35,Estimados!P38,"")</f>
        <v/>
      </c>
      <c r="AC35" s="167" t="str">
        <f>IF($B35,Estimados!Q38,"")</f>
        <v/>
      </c>
      <c r="AD35" s="167" t="str">
        <f>IF($B35,Estimados!R38,"")</f>
        <v/>
      </c>
      <c r="AE35" s="167" t="str">
        <f>IF($B35,Estimados!S38,"")</f>
        <v/>
      </c>
      <c r="AF35" s="167" t="str">
        <f>IF($B35,Estimados!T38,"")</f>
        <v/>
      </c>
      <c r="AG35" s="167" t="str">
        <f>IF($B35,Estimados!U38,"")</f>
        <v/>
      </c>
      <c r="AH35" s="167" t="str">
        <f>IF($B35,Estimados!V38,"")</f>
        <v/>
      </c>
      <c r="AI35" s="167" t="str">
        <f>IF($B35,Estimados!W38,"")</f>
        <v/>
      </c>
      <c r="AJ35" s="167" t="str">
        <f>IF($B35,Estimados!X38,"")</f>
        <v/>
      </c>
      <c r="AK35" s="167" t="str">
        <f>IF($B35,Estimados!Y38,"")</f>
        <v/>
      </c>
      <c r="AL35" s="167" t="str">
        <f>IF($B35,Estimados!Z38,"")</f>
        <v/>
      </c>
      <c r="AM35" s="167" t="str">
        <f>IF($B35,Estimados!AA38,"")</f>
        <v/>
      </c>
      <c r="AN35" s="167" t="str">
        <f>IF($B35,Estimados!AB38,"")</f>
        <v/>
      </c>
      <c r="AO35" s="167" t="str">
        <f>IF($B35,Estimados!AC38,"")</f>
        <v/>
      </c>
      <c r="AP35" s="167" t="str">
        <f>IF($B35,Estimados!AD38,"")</f>
        <v/>
      </c>
      <c r="AQ35" s="167" t="str">
        <f>IF($B35,Estimados!AE38,"")</f>
        <v/>
      </c>
    </row>
    <row r="36" spans="2:43">
      <c r="B36" s="131" t="b">
        <f t="shared" si="0"/>
        <v>0</v>
      </c>
      <c r="C36" s="162" t="str">
        <f t="shared" ca="1" si="1"/>
        <v/>
      </c>
      <c r="D36" s="131" t="str">
        <f>IF($B36,Caracteristicas!$D$5,"")</f>
        <v/>
      </c>
      <c r="E36" s="131" t="str">
        <f>IF($B36,Caracteristicas!$D$8,"")</f>
        <v/>
      </c>
      <c r="F36" s="131" t="str">
        <f>IF($B36,Caracteristicas!$D$9,"")</f>
        <v/>
      </c>
      <c r="G36" s="131" t="str">
        <f>IF($B36,Caracteristicas!$D$6,"")</f>
        <v/>
      </c>
      <c r="H36" s="207" t="str">
        <f t="shared" ca="1" si="2"/>
        <v/>
      </c>
      <c r="I36" s="131" t="str">
        <f>IF($B36,UE!B36,"")</f>
        <v/>
      </c>
      <c r="J36" s="131" t="str">
        <f>IF(UE!C36=0,"",UE!C36)</f>
        <v/>
      </c>
      <c r="K36" s="131" t="str">
        <f>IF($B36,UE!D36,"")</f>
        <v/>
      </c>
      <c r="L36" s="152" t="str">
        <f>IF($B36,UE!E36,"")</f>
        <v/>
      </c>
      <c r="M36" s="130" t="str">
        <f>_xlfn.IFNA(VLOOKUP(UE!F36,Parametros!$B$6:$X$12,23,FALSE),"")</f>
        <v/>
      </c>
      <c r="N36" s="130" t="str">
        <f>_xlfn.IFNA(VLOOKUP(UE!G36,Parametros!$B$24:$C$26,2,FALSE),"")</f>
        <v/>
      </c>
      <c r="O36" s="130" t="str">
        <f>IF(B36,UE!H36,"")</f>
        <v/>
      </c>
      <c r="P36" s="167" t="str">
        <f>IF($B36,Estimados!D39,"")</f>
        <v/>
      </c>
      <c r="Q36" s="167" t="str">
        <f>IF($B36,Estimados!E39,"")</f>
        <v/>
      </c>
      <c r="R36" s="167" t="str">
        <f>IF($B36,Estimados!F39,"")</f>
        <v/>
      </c>
      <c r="S36" s="167" t="str">
        <f>IF($B36,Estimados!G39,"")</f>
        <v/>
      </c>
      <c r="T36" s="167" t="str">
        <f>IF($B36,Estimados!H39,"")</f>
        <v/>
      </c>
      <c r="U36" s="167" t="str">
        <f>IF($B36,Estimados!I39,"")</f>
        <v/>
      </c>
      <c r="V36" s="167" t="str">
        <f>IF($B36,Estimados!J39,"")</f>
        <v/>
      </c>
      <c r="W36" s="167" t="str">
        <f>IF($B36,Estimados!K39,"")</f>
        <v/>
      </c>
      <c r="X36" s="167" t="str">
        <f>IF($B36,Estimados!L39,"")</f>
        <v/>
      </c>
      <c r="Y36" s="167" t="str">
        <f>IF($B36,Estimados!M39,"")</f>
        <v/>
      </c>
      <c r="Z36" s="167" t="str">
        <f>IF($B36,Estimados!N39,"")</f>
        <v/>
      </c>
      <c r="AA36" s="167" t="str">
        <f>IF($B36,Estimados!O39,"")</f>
        <v/>
      </c>
      <c r="AB36" s="167" t="str">
        <f>IF($B36,Estimados!P39,"")</f>
        <v/>
      </c>
      <c r="AC36" s="167" t="str">
        <f>IF($B36,Estimados!Q39,"")</f>
        <v/>
      </c>
      <c r="AD36" s="167" t="str">
        <f>IF($B36,Estimados!R39,"")</f>
        <v/>
      </c>
      <c r="AE36" s="167" t="str">
        <f>IF($B36,Estimados!S39,"")</f>
        <v/>
      </c>
      <c r="AF36" s="167" t="str">
        <f>IF($B36,Estimados!T39,"")</f>
        <v/>
      </c>
      <c r="AG36" s="167" t="str">
        <f>IF($B36,Estimados!U39,"")</f>
        <v/>
      </c>
      <c r="AH36" s="167" t="str">
        <f>IF($B36,Estimados!V39,"")</f>
        <v/>
      </c>
      <c r="AI36" s="167" t="str">
        <f>IF($B36,Estimados!W39,"")</f>
        <v/>
      </c>
      <c r="AJ36" s="167" t="str">
        <f>IF($B36,Estimados!X39,"")</f>
        <v/>
      </c>
      <c r="AK36" s="167" t="str">
        <f>IF($B36,Estimados!Y39,"")</f>
        <v/>
      </c>
      <c r="AL36" s="167" t="str">
        <f>IF($B36,Estimados!Z39,"")</f>
        <v/>
      </c>
      <c r="AM36" s="167" t="str">
        <f>IF($B36,Estimados!AA39,"")</f>
        <v/>
      </c>
      <c r="AN36" s="167" t="str">
        <f>IF($B36,Estimados!AB39,"")</f>
        <v/>
      </c>
      <c r="AO36" s="167" t="str">
        <f>IF($B36,Estimados!AC39,"")</f>
        <v/>
      </c>
      <c r="AP36" s="167" t="str">
        <f>IF($B36,Estimados!AD39,"")</f>
        <v/>
      </c>
      <c r="AQ36" s="167" t="str">
        <f>IF($B36,Estimados!AE39,"")</f>
        <v/>
      </c>
    </row>
    <row r="37" spans="2:43">
      <c r="B37" s="131" t="b">
        <f t="shared" ref="B37:B68" si="3">IF(J37="",FALSE,TRUE)</f>
        <v>0</v>
      </c>
      <c r="C37" s="162" t="str">
        <f t="shared" ref="C37:C68" ca="1" si="4">IF($B37,MID(CELL("filename",A33),FIND("[",CELL("filename",A33))+1,FIND("]", CELL("filename",A33))-FIND("[",CELL("filename",A33))-1),"")</f>
        <v/>
      </c>
      <c r="D37" s="131" t="str">
        <f>IF($B37,Caracteristicas!$D$5,"")</f>
        <v/>
      </c>
      <c r="E37" s="131" t="str">
        <f>IF($B37,Caracteristicas!$D$8,"")</f>
        <v/>
      </c>
      <c r="F37" s="131" t="str">
        <f>IF($B37,Caracteristicas!$D$9,"")</f>
        <v/>
      </c>
      <c r="G37" s="131" t="str">
        <f>IF($B37,Caracteristicas!$D$6,"")</f>
        <v/>
      </c>
      <c r="H37" s="207" t="str">
        <f t="shared" ref="H37:H68" ca="1" si="5">IF($B37,NOW(),"")</f>
        <v/>
      </c>
      <c r="I37" s="131" t="str">
        <f>IF($B37,UE!B37,"")</f>
        <v/>
      </c>
      <c r="J37" s="131" t="str">
        <f>IF(UE!C37=0,"",UE!C37)</f>
        <v/>
      </c>
      <c r="K37" s="131" t="str">
        <f>IF($B37,UE!D37,"")</f>
        <v/>
      </c>
      <c r="L37" s="152" t="str">
        <f>IF($B37,UE!E37,"")</f>
        <v/>
      </c>
      <c r="M37" s="130" t="str">
        <f>_xlfn.IFNA(VLOOKUP(UE!F37,Parametros!$B$6:$X$12,23,FALSE),"")</f>
        <v/>
      </c>
      <c r="N37" s="130" t="str">
        <f>_xlfn.IFNA(VLOOKUP(UE!G37,Parametros!$B$24:$C$26,2,FALSE),"")</f>
        <v/>
      </c>
      <c r="O37" s="130" t="str">
        <f>IF(B37,UE!H37,"")</f>
        <v/>
      </c>
      <c r="P37" s="167" t="str">
        <f>IF($B37,Estimados!D40,"")</f>
        <v/>
      </c>
      <c r="Q37" s="167" t="str">
        <f>IF($B37,Estimados!E40,"")</f>
        <v/>
      </c>
      <c r="R37" s="167" t="str">
        <f>IF($B37,Estimados!F40,"")</f>
        <v/>
      </c>
      <c r="S37" s="167" t="str">
        <f>IF($B37,Estimados!G40,"")</f>
        <v/>
      </c>
      <c r="T37" s="167" t="str">
        <f>IF($B37,Estimados!H40,"")</f>
        <v/>
      </c>
      <c r="U37" s="167" t="str">
        <f>IF($B37,Estimados!I40,"")</f>
        <v/>
      </c>
      <c r="V37" s="167" t="str">
        <f>IF($B37,Estimados!J40,"")</f>
        <v/>
      </c>
      <c r="W37" s="167" t="str">
        <f>IF($B37,Estimados!K40,"")</f>
        <v/>
      </c>
      <c r="X37" s="167" t="str">
        <f>IF($B37,Estimados!L40,"")</f>
        <v/>
      </c>
      <c r="Y37" s="167" t="str">
        <f>IF($B37,Estimados!M40,"")</f>
        <v/>
      </c>
      <c r="Z37" s="167" t="str">
        <f>IF($B37,Estimados!N40,"")</f>
        <v/>
      </c>
      <c r="AA37" s="167" t="str">
        <f>IF($B37,Estimados!O40,"")</f>
        <v/>
      </c>
      <c r="AB37" s="167" t="str">
        <f>IF($B37,Estimados!P40,"")</f>
        <v/>
      </c>
      <c r="AC37" s="167" t="str">
        <f>IF($B37,Estimados!Q40,"")</f>
        <v/>
      </c>
      <c r="AD37" s="167" t="str">
        <f>IF($B37,Estimados!R40,"")</f>
        <v/>
      </c>
      <c r="AE37" s="167" t="str">
        <f>IF($B37,Estimados!S40,"")</f>
        <v/>
      </c>
      <c r="AF37" s="167" t="str">
        <f>IF($B37,Estimados!T40,"")</f>
        <v/>
      </c>
      <c r="AG37" s="167" t="str">
        <f>IF($B37,Estimados!U40,"")</f>
        <v/>
      </c>
      <c r="AH37" s="167" t="str">
        <f>IF($B37,Estimados!V40,"")</f>
        <v/>
      </c>
      <c r="AI37" s="167" t="str">
        <f>IF($B37,Estimados!W40,"")</f>
        <v/>
      </c>
      <c r="AJ37" s="167" t="str">
        <f>IF($B37,Estimados!X40,"")</f>
        <v/>
      </c>
      <c r="AK37" s="167" t="str">
        <f>IF($B37,Estimados!Y40,"")</f>
        <v/>
      </c>
      <c r="AL37" s="167" t="str">
        <f>IF($B37,Estimados!Z40,"")</f>
        <v/>
      </c>
      <c r="AM37" s="167" t="str">
        <f>IF($B37,Estimados!AA40,"")</f>
        <v/>
      </c>
      <c r="AN37" s="167" t="str">
        <f>IF($B37,Estimados!AB40,"")</f>
        <v/>
      </c>
      <c r="AO37" s="167" t="str">
        <f>IF($B37,Estimados!AC40,"")</f>
        <v/>
      </c>
      <c r="AP37" s="167" t="str">
        <f>IF($B37,Estimados!AD40,"")</f>
        <v/>
      </c>
      <c r="AQ37" s="167" t="str">
        <f>IF($B37,Estimados!AE40,"")</f>
        <v/>
      </c>
    </row>
    <row r="38" spans="2:43">
      <c r="B38" s="131" t="b">
        <f t="shared" si="3"/>
        <v>0</v>
      </c>
      <c r="C38" s="162" t="str">
        <f t="shared" ca="1" si="4"/>
        <v/>
      </c>
      <c r="D38" s="131" t="str">
        <f>IF($B38,Caracteristicas!$D$5,"")</f>
        <v/>
      </c>
      <c r="E38" s="131" t="str">
        <f>IF($B38,Caracteristicas!$D$8,"")</f>
        <v/>
      </c>
      <c r="F38" s="131" t="str">
        <f>IF($B38,Caracteristicas!$D$9,"")</f>
        <v/>
      </c>
      <c r="G38" s="131" t="str">
        <f>IF($B38,Caracteristicas!$D$6,"")</f>
        <v/>
      </c>
      <c r="H38" s="207" t="str">
        <f t="shared" ca="1" si="5"/>
        <v/>
      </c>
      <c r="I38" s="131" t="str">
        <f>IF($B38,UE!B38,"")</f>
        <v/>
      </c>
      <c r="J38" s="131" t="str">
        <f>IF(UE!C38=0,"",UE!C38)</f>
        <v/>
      </c>
      <c r="K38" s="131" t="str">
        <f>IF($B38,UE!D38,"")</f>
        <v/>
      </c>
      <c r="L38" s="152" t="str">
        <f>IF($B38,UE!E38,"")</f>
        <v/>
      </c>
      <c r="M38" s="130" t="str">
        <f>_xlfn.IFNA(VLOOKUP(UE!F38,Parametros!$B$6:$X$12,23,FALSE),"")</f>
        <v/>
      </c>
      <c r="N38" s="130" t="str">
        <f>_xlfn.IFNA(VLOOKUP(UE!G38,Parametros!$B$24:$C$26,2,FALSE),"")</f>
        <v/>
      </c>
      <c r="O38" s="130" t="str">
        <f>IF(B38,UE!H38,"")</f>
        <v/>
      </c>
      <c r="P38" s="167" t="str">
        <f>IF($B38,Estimados!D41,"")</f>
        <v/>
      </c>
      <c r="Q38" s="167" t="str">
        <f>IF($B38,Estimados!E41,"")</f>
        <v/>
      </c>
      <c r="R38" s="167" t="str">
        <f>IF($B38,Estimados!F41,"")</f>
        <v/>
      </c>
      <c r="S38" s="167" t="str">
        <f>IF($B38,Estimados!G41,"")</f>
        <v/>
      </c>
      <c r="T38" s="167" t="str">
        <f>IF($B38,Estimados!H41,"")</f>
        <v/>
      </c>
      <c r="U38" s="167" t="str">
        <f>IF($B38,Estimados!I41,"")</f>
        <v/>
      </c>
      <c r="V38" s="167" t="str">
        <f>IF($B38,Estimados!J41,"")</f>
        <v/>
      </c>
      <c r="W38" s="167" t="str">
        <f>IF($B38,Estimados!K41,"")</f>
        <v/>
      </c>
      <c r="X38" s="167" t="str">
        <f>IF($B38,Estimados!L41,"")</f>
        <v/>
      </c>
      <c r="Y38" s="167" t="str">
        <f>IF($B38,Estimados!M41,"")</f>
        <v/>
      </c>
      <c r="Z38" s="167" t="str">
        <f>IF($B38,Estimados!N41,"")</f>
        <v/>
      </c>
      <c r="AA38" s="167" t="str">
        <f>IF($B38,Estimados!O41,"")</f>
        <v/>
      </c>
      <c r="AB38" s="167" t="str">
        <f>IF($B38,Estimados!P41,"")</f>
        <v/>
      </c>
      <c r="AC38" s="167" t="str">
        <f>IF($B38,Estimados!Q41,"")</f>
        <v/>
      </c>
      <c r="AD38" s="167" t="str">
        <f>IF($B38,Estimados!R41,"")</f>
        <v/>
      </c>
      <c r="AE38" s="167" t="str">
        <f>IF($B38,Estimados!S41,"")</f>
        <v/>
      </c>
      <c r="AF38" s="167" t="str">
        <f>IF($B38,Estimados!T41,"")</f>
        <v/>
      </c>
      <c r="AG38" s="167" t="str">
        <f>IF($B38,Estimados!U41,"")</f>
        <v/>
      </c>
      <c r="AH38" s="167" t="str">
        <f>IF($B38,Estimados!V41,"")</f>
        <v/>
      </c>
      <c r="AI38" s="167" t="str">
        <f>IF($B38,Estimados!W41,"")</f>
        <v/>
      </c>
      <c r="AJ38" s="167" t="str">
        <f>IF($B38,Estimados!X41,"")</f>
        <v/>
      </c>
      <c r="AK38" s="167" t="str">
        <f>IF($B38,Estimados!Y41,"")</f>
        <v/>
      </c>
      <c r="AL38" s="167" t="str">
        <f>IF($B38,Estimados!Z41,"")</f>
        <v/>
      </c>
      <c r="AM38" s="167" t="str">
        <f>IF($B38,Estimados!AA41,"")</f>
        <v/>
      </c>
      <c r="AN38" s="167" t="str">
        <f>IF($B38,Estimados!AB41,"")</f>
        <v/>
      </c>
      <c r="AO38" s="167" t="str">
        <f>IF($B38,Estimados!AC41,"")</f>
        <v/>
      </c>
      <c r="AP38" s="167" t="str">
        <f>IF($B38,Estimados!AD41,"")</f>
        <v/>
      </c>
      <c r="AQ38" s="167" t="str">
        <f>IF($B38,Estimados!AE41,"")</f>
        <v/>
      </c>
    </row>
    <row r="39" spans="2:43">
      <c r="B39" s="131" t="b">
        <f t="shared" si="3"/>
        <v>0</v>
      </c>
      <c r="C39" s="162" t="str">
        <f t="shared" ca="1" si="4"/>
        <v/>
      </c>
      <c r="D39" s="131" t="str">
        <f>IF($B39,Caracteristicas!$D$5,"")</f>
        <v/>
      </c>
      <c r="E39" s="131" t="str">
        <f>IF($B39,Caracteristicas!$D$8,"")</f>
        <v/>
      </c>
      <c r="F39" s="131" t="str">
        <f>IF($B39,Caracteristicas!$D$9,"")</f>
        <v/>
      </c>
      <c r="G39" s="131" t="str">
        <f>IF($B39,Caracteristicas!$D$6,"")</f>
        <v/>
      </c>
      <c r="H39" s="207" t="str">
        <f t="shared" ca="1" si="5"/>
        <v/>
      </c>
      <c r="I39" s="131" t="str">
        <f>IF($B39,UE!B39,"")</f>
        <v/>
      </c>
      <c r="J39" s="131" t="str">
        <f>IF(UE!C39=0,"",UE!C39)</f>
        <v/>
      </c>
      <c r="K39" s="131" t="str">
        <f>IF($B39,UE!D39,"")</f>
        <v/>
      </c>
      <c r="L39" s="152" t="str">
        <f>IF($B39,UE!E39,"")</f>
        <v/>
      </c>
      <c r="M39" s="130" t="str">
        <f>_xlfn.IFNA(VLOOKUP(UE!F39,Parametros!$B$6:$X$12,23,FALSE),"")</f>
        <v/>
      </c>
      <c r="N39" s="130" t="str">
        <f>_xlfn.IFNA(VLOOKUP(UE!G39,Parametros!$B$24:$C$26,2,FALSE),"")</f>
        <v/>
      </c>
      <c r="O39" s="130" t="str">
        <f>IF(B39,UE!H39,"")</f>
        <v/>
      </c>
      <c r="P39" s="167" t="str">
        <f>IF($B39,Estimados!D42,"")</f>
        <v/>
      </c>
      <c r="Q39" s="167" t="str">
        <f>IF($B39,Estimados!E42,"")</f>
        <v/>
      </c>
      <c r="R39" s="167" t="str">
        <f>IF($B39,Estimados!F42,"")</f>
        <v/>
      </c>
      <c r="S39" s="167" t="str">
        <f>IF($B39,Estimados!G42,"")</f>
        <v/>
      </c>
      <c r="T39" s="167" t="str">
        <f>IF($B39,Estimados!H42,"")</f>
        <v/>
      </c>
      <c r="U39" s="167" t="str">
        <f>IF($B39,Estimados!I42,"")</f>
        <v/>
      </c>
      <c r="V39" s="167" t="str">
        <f>IF($B39,Estimados!J42,"")</f>
        <v/>
      </c>
      <c r="W39" s="167" t="str">
        <f>IF($B39,Estimados!K42,"")</f>
        <v/>
      </c>
      <c r="X39" s="167" t="str">
        <f>IF($B39,Estimados!L42,"")</f>
        <v/>
      </c>
      <c r="Y39" s="167" t="str">
        <f>IF($B39,Estimados!M42,"")</f>
        <v/>
      </c>
      <c r="Z39" s="167" t="str">
        <f>IF($B39,Estimados!N42,"")</f>
        <v/>
      </c>
      <c r="AA39" s="167" t="str">
        <f>IF($B39,Estimados!O42,"")</f>
        <v/>
      </c>
      <c r="AB39" s="167" t="str">
        <f>IF($B39,Estimados!P42,"")</f>
        <v/>
      </c>
      <c r="AC39" s="167" t="str">
        <f>IF($B39,Estimados!Q42,"")</f>
        <v/>
      </c>
      <c r="AD39" s="167" t="str">
        <f>IF($B39,Estimados!R42,"")</f>
        <v/>
      </c>
      <c r="AE39" s="167" t="str">
        <f>IF($B39,Estimados!S42,"")</f>
        <v/>
      </c>
      <c r="AF39" s="167" t="str">
        <f>IF($B39,Estimados!T42,"")</f>
        <v/>
      </c>
      <c r="AG39" s="167" t="str">
        <f>IF($B39,Estimados!U42,"")</f>
        <v/>
      </c>
      <c r="AH39" s="167" t="str">
        <f>IF($B39,Estimados!V42,"")</f>
        <v/>
      </c>
      <c r="AI39" s="167" t="str">
        <f>IF($B39,Estimados!W42,"")</f>
        <v/>
      </c>
      <c r="AJ39" s="167" t="str">
        <f>IF($B39,Estimados!X42,"")</f>
        <v/>
      </c>
      <c r="AK39" s="167" t="str">
        <f>IF($B39,Estimados!Y42,"")</f>
        <v/>
      </c>
      <c r="AL39" s="167" t="str">
        <f>IF($B39,Estimados!Z42,"")</f>
        <v/>
      </c>
      <c r="AM39" s="167" t="str">
        <f>IF($B39,Estimados!AA42,"")</f>
        <v/>
      </c>
      <c r="AN39" s="167" t="str">
        <f>IF($B39,Estimados!AB42,"")</f>
        <v/>
      </c>
      <c r="AO39" s="167" t="str">
        <f>IF($B39,Estimados!AC42,"")</f>
        <v/>
      </c>
      <c r="AP39" s="167" t="str">
        <f>IF($B39,Estimados!AD42,"")</f>
        <v/>
      </c>
      <c r="AQ39" s="167" t="str">
        <f>IF($B39,Estimados!AE42,"")</f>
        <v/>
      </c>
    </row>
    <row r="40" spans="2:43">
      <c r="B40" s="131" t="b">
        <f t="shared" si="3"/>
        <v>0</v>
      </c>
      <c r="C40" s="162" t="str">
        <f t="shared" ca="1" si="4"/>
        <v/>
      </c>
      <c r="D40" s="131" t="str">
        <f>IF($B40,Caracteristicas!$D$5,"")</f>
        <v/>
      </c>
      <c r="E40" s="131" t="str">
        <f>IF($B40,Caracteristicas!$D$8,"")</f>
        <v/>
      </c>
      <c r="F40" s="131" t="str">
        <f>IF($B40,Caracteristicas!$D$9,"")</f>
        <v/>
      </c>
      <c r="G40" s="131" t="str">
        <f>IF($B40,Caracteristicas!$D$6,"")</f>
        <v/>
      </c>
      <c r="H40" s="207" t="str">
        <f t="shared" ca="1" si="5"/>
        <v/>
      </c>
      <c r="I40" s="131" t="str">
        <f>IF($B40,UE!B40,"")</f>
        <v/>
      </c>
      <c r="J40" s="131" t="str">
        <f>IF(UE!C40=0,"",UE!C40)</f>
        <v/>
      </c>
      <c r="K40" s="131" t="str">
        <f>IF($B40,UE!D40,"")</f>
        <v/>
      </c>
      <c r="L40" s="152" t="str">
        <f>IF($B40,UE!E40,"")</f>
        <v/>
      </c>
      <c r="M40" s="130" t="str">
        <f>_xlfn.IFNA(VLOOKUP(UE!F40,Parametros!$B$6:$X$12,23,FALSE),"")</f>
        <v/>
      </c>
      <c r="N40" s="130" t="str">
        <f>_xlfn.IFNA(VLOOKUP(UE!G40,Parametros!$B$24:$C$26,2,FALSE),"")</f>
        <v/>
      </c>
      <c r="O40" s="130" t="str">
        <f>IF(B40,UE!H40,"")</f>
        <v/>
      </c>
      <c r="P40" s="167" t="str">
        <f>IF($B40,Estimados!D43,"")</f>
        <v/>
      </c>
      <c r="Q40" s="167" t="str">
        <f>IF($B40,Estimados!E43,"")</f>
        <v/>
      </c>
      <c r="R40" s="167" t="str">
        <f>IF($B40,Estimados!F43,"")</f>
        <v/>
      </c>
      <c r="S40" s="167" t="str">
        <f>IF($B40,Estimados!G43,"")</f>
        <v/>
      </c>
      <c r="T40" s="167" t="str">
        <f>IF($B40,Estimados!H43,"")</f>
        <v/>
      </c>
      <c r="U40" s="167" t="str">
        <f>IF($B40,Estimados!I43,"")</f>
        <v/>
      </c>
      <c r="V40" s="167" t="str">
        <f>IF($B40,Estimados!J43,"")</f>
        <v/>
      </c>
      <c r="W40" s="167" t="str">
        <f>IF($B40,Estimados!K43,"")</f>
        <v/>
      </c>
      <c r="X40" s="167" t="str">
        <f>IF($B40,Estimados!L43,"")</f>
        <v/>
      </c>
      <c r="Y40" s="167" t="str">
        <f>IF($B40,Estimados!M43,"")</f>
        <v/>
      </c>
      <c r="Z40" s="167" t="str">
        <f>IF($B40,Estimados!N43,"")</f>
        <v/>
      </c>
      <c r="AA40" s="167" t="str">
        <f>IF($B40,Estimados!O43,"")</f>
        <v/>
      </c>
      <c r="AB40" s="167" t="str">
        <f>IF($B40,Estimados!P43,"")</f>
        <v/>
      </c>
      <c r="AC40" s="167" t="str">
        <f>IF($B40,Estimados!Q43,"")</f>
        <v/>
      </c>
      <c r="AD40" s="167" t="str">
        <f>IF($B40,Estimados!R43,"")</f>
        <v/>
      </c>
      <c r="AE40" s="167" t="str">
        <f>IF($B40,Estimados!S43,"")</f>
        <v/>
      </c>
      <c r="AF40" s="167" t="str">
        <f>IF($B40,Estimados!T43,"")</f>
        <v/>
      </c>
      <c r="AG40" s="167" t="str">
        <f>IF($B40,Estimados!U43,"")</f>
        <v/>
      </c>
      <c r="AH40" s="167" t="str">
        <f>IF($B40,Estimados!V43,"")</f>
        <v/>
      </c>
      <c r="AI40" s="167" t="str">
        <f>IF($B40,Estimados!W43,"")</f>
        <v/>
      </c>
      <c r="AJ40" s="167" t="str">
        <f>IF($B40,Estimados!X43,"")</f>
        <v/>
      </c>
      <c r="AK40" s="167" t="str">
        <f>IF($B40,Estimados!Y43,"")</f>
        <v/>
      </c>
      <c r="AL40" s="167" t="str">
        <f>IF($B40,Estimados!Z43,"")</f>
        <v/>
      </c>
      <c r="AM40" s="167" t="str">
        <f>IF($B40,Estimados!AA43,"")</f>
        <v/>
      </c>
      <c r="AN40" s="167" t="str">
        <f>IF($B40,Estimados!AB43,"")</f>
        <v/>
      </c>
      <c r="AO40" s="167" t="str">
        <f>IF($B40,Estimados!AC43,"")</f>
        <v/>
      </c>
      <c r="AP40" s="167" t="str">
        <f>IF($B40,Estimados!AD43,"")</f>
        <v/>
      </c>
      <c r="AQ40" s="167" t="str">
        <f>IF($B40,Estimados!AE43,"")</f>
        <v/>
      </c>
    </row>
    <row r="41" spans="2:43">
      <c r="B41" s="131" t="b">
        <f t="shared" si="3"/>
        <v>0</v>
      </c>
      <c r="C41" s="162" t="str">
        <f t="shared" ca="1" si="4"/>
        <v/>
      </c>
      <c r="D41" s="131" t="str">
        <f>IF($B41,Caracteristicas!$D$5,"")</f>
        <v/>
      </c>
      <c r="E41" s="131" t="str">
        <f>IF($B41,Caracteristicas!$D$8,"")</f>
        <v/>
      </c>
      <c r="F41" s="131" t="str">
        <f>IF($B41,Caracteristicas!$D$9,"")</f>
        <v/>
      </c>
      <c r="G41" s="131" t="str">
        <f>IF($B41,Caracteristicas!$D$6,"")</f>
        <v/>
      </c>
      <c r="H41" s="207" t="str">
        <f t="shared" ca="1" si="5"/>
        <v/>
      </c>
      <c r="I41" s="131" t="str">
        <f>IF($B41,UE!B41,"")</f>
        <v/>
      </c>
      <c r="J41" s="131" t="str">
        <f>IF(UE!C41=0,"",UE!C41)</f>
        <v/>
      </c>
      <c r="K41" s="131" t="str">
        <f>IF($B41,UE!D41,"")</f>
        <v/>
      </c>
      <c r="L41" s="152" t="str">
        <f>IF($B41,UE!E41,"")</f>
        <v/>
      </c>
      <c r="M41" s="130" t="str">
        <f>_xlfn.IFNA(VLOOKUP(UE!F41,Parametros!$B$6:$X$12,23,FALSE),"")</f>
        <v/>
      </c>
      <c r="N41" s="130" t="str">
        <f>_xlfn.IFNA(VLOOKUP(UE!G41,Parametros!$B$24:$C$26,2,FALSE),"")</f>
        <v/>
      </c>
      <c r="O41" s="130" t="str">
        <f>IF(B41,UE!H41,"")</f>
        <v/>
      </c>
      <c r="P41" s="167" t="str">
        <f>IF($B41,Estimados!D44,"")</f>
        <v/>
      </c>
      <c r="Q41" s="167" t="str">
        <f>IF($B41,Estimados!E44,"")</f>
        <v/>
      </c>
      <c r="R41" s="167" t="str">
        <f>IF($B41,Estimados!F44,"")</f>
        <v/>
      </c>
      <c r="S41" s="167" t="str">
        <f>IF($B41,Estimados!G44,"")</f>
        <v/>
      </c>
      <c r="T41" s="167" t="str">
        <f>IF($B41,Estimados!H44,"")</f>
        <v/>
      </c>
      <c r="U41" s="167" t="str">
        <f>IF($B41,Estimados!I44,"")</f>
        <v/>
      </c>
      <c r="V41" s="167" t="str">
        <f>IF($B41,Estimados!J44,"")</f>
        <v/>
      </c>
      <c r="W41" s="167" t="str">
        <f>IF($B41,Estimados!K44,"")</f>
        <v/>
      </c>
      <c r="X41" s="167" t="str">
        <f>IF($B41,Estimados!L44,"")</f>
        <v/>
      </c>
      <c r="Y41" s="167" t="str">
        <f>IF($B41,Estimados!M44,"")</f>
        <v/>
      </c>
      <c r="Z41" s="167" t="str">
        <f>IF($B41,Estimados!N44,"")</f>
        <v/>
      </c>
      <c r="AA41" s="167" t="str">
        <f>IF($B41,Estimados!O44,"")</f>
        <v/>
      </c>
      <c r="AB41" s="167" t="str">
        <f>IF($B41,Estimados!P44,"")</f>
        <v/>
      </c>
      <c r="AC41" s="167" t="str">
        <f>IF($B41,Estimados!Q44,"")</f>
        <v/>
      </c>
      <c r="AD41" s="167" t="str">
        <f>IF($B41,Estimados!R44,"")</f>
        <v/>
      </c>
      <c r="AE41" s="167" t="str">
        <f>IF($B41,Estimados!S44,"")</f>
        <v/>
      </c>
      <c r="AF41" s="167" t="str">
        <f>IF($B41,Estimados!T44,"")</f>
        <v/>
      </c>
      <c r="AG41" s="167" t="str">
        <f>IF($B41,Estimados!U44,"")</f>
        <v/>
      </c>
      <c r="AH41" s="167" t="str">
        <f>IF($B41,Estimados!V44,"")</f>
        <v/>
      </c>
      <c r="AI41" s="167" t="str">
        <f>IF($B41,Estimados!W44,"")</f>
        <v/>
      </c>
      <c r="AJ41" s="167" t="str">
        <f>IF($B41,Estimados!X44,"")</f>
        <v/>
      </c>
      <c r="AK41" s="167" t="str">
        <f>IF($B41,Estimados!Y44,"")</f>
        <v/>
      </c>
      <c r="AL41" s="167" t="str">
        <f>IF($B41,Estimados!Z44,"")</f>
        <v/>
      </c>
      <c r="AM41" s="167" t="str">
        <f>IF($B41,Estimados!AA44,"")</f>
        <v/>
      </c>
      <c r="AN41" s="167" t="str">
        <f>IF($B41,Estimados!AB44,"")</f>
        <v/>
      </c>
      <c r="AO41" s="167" t="str">
        <f>IF($B41,Estimados!AC44,"")</f>
        <v/>
      </c>
      <c r="AP41" s="167" t="str">
        <f>IF($B41,Estimados!AD44,"")</f>
        <v/>
      </c>
      <c r="AQ41" s="167" t="str">
        <f>IF($B41,Estimados!AE44,"")</f>
        <v/>
      </c>
    </row>
    <row r="42" spans="2:43">
      <c r="B42" s="131" t="b">
        <f t="shared" si="3"/>
        <v>0</v>
      </c>
      <c r="C42" s="162" t="str">
        <f t="shared" ca="1" si="4"/>
        <v/>
      </c>
      <c r="D42" s="131" t="str">
        <f>IF($B42,Caracteristicas!$D$5,"")</f>
        <v/>
      </c>
      <c r="E42" s="131" t="str">
        <f>IF($B42,Caracteristicas!$D$8,"")</f>
        <v/>
      </c>
      <c r="F42" s="131" t="str">
        <f>IF($B42,Caracteristicas!$D$9,"")</f>
        <v/>
      </c>
      <c r="G42" s="131" t="str">
        <f>IF($B42,Caracteristicas!$D$6,"")</f>
        <v/>
      </c>
      <c r="H42" s="207" t="str">
        <f t="shared" ca="1" si="5"/>
        <v/>
      </c>
      <c r="I42" s="131" t="str">
        <f>IF($B42,UE!B42,"")</f>
        <v/>
      </c>
      <c r="J42" s="131" t="str">
        <f>IF(UE!C42=0,"",UE!C42)</f>
        <v/>
      </c>
      <c r="K42" s="131" t="str">
        <f>IF($B42,UE!D42,"")</f>
        <v/>
      </c>
      <c r="L42" s="152" t="str">
        <f>IF($B42,UE!E42,"")</f>
        <v/>
      </c>
      <c r="M42" s="130" t="str">
        <f>_xlfn.IFNA(VLOOKUP(UE!F42,Parametros!$B$6:$X$12,23,FALSE),"")</f>
        <v/>
      </c>
      <c r="N42" s="130" t="str">
        <f>_xlfn.IFNA(VLOOKUP(UE!G42,Parametros!$B$24:$C$26,2,FALSE),"")</f>
        <v/>
      </c>
      <c r="O42" s="130" t="str">
        <f>IF(B42,UE!H42,"")</f>
        <v/>
      </c>
      <c r="P42" s="167" t="str">
        <f>IF($B42,Estimados!D45,"")</f>
        <v/>
      </c>
      <c r="Q42" s="167" t="str">
        <f>IF($B42,Estimados!E45,"")</f>
        <v/>
      </c>
      <c r="R42" s="167" t="str">
        <f>IF($B42,Estimados!F45,"")</f>
        <v/>
      </c>
      <c r="S42" s="167" t="str">
        <f>IF($B42,Estimados!G45,"")</f>
        <v/>
      </c>
      <c r="T42" s="167" t="str">
        <f>IF($B42,Estimados!H45,"")</f>
        <v/>
      </c>
      <c r="U42" s="167" t="str">
        <f>IF($B42,Estimados!I45,"")</f>
        <v/>
      </c>
      <c r="V42" s="167" t="str">
        <f>IF($B42,Estimados!J45,"")</f>
        <v/>
      </c>
      <c r="W42" s="167" t="str">
        <f>IF($B42,Estimados!K45,"")</f>
        <v/>
      </c>
      <c r="X42" s="167" t="str">
        <f>IF($B42,Estimados!L45,"")</f>
        <v/>
      </c>
      <c r="Y42" s="167" t="str">
        <f>IF($B42,Estimados!M45,"")</f>
        <v/>
      </c>
      <c r="Z42" s="167" t="str">
        <f>IF($B42,Estimados!N45,"")</f>
        <v/>
      </c>
      <c r="AA42" s="167" t="str">
        <f>IF($B42,Estimados!O45,"")</f>
        <v/>
      </c>
      <c r="AB42" s="167" t="str">
        <f>IF($B42,Estimados!P45,"")</f>
        <v/>
      </c>
      <c r="AC42" s="167" t="str">
        <f>IF($B42,Estimados!Q45,"")</f>
        <v/>
      </c>
      <c r="AD42" s="167" t="str">
        <f>IF($B42,Estimados!R45,"")</f>
        <v/>
      </c>
      <c r="AE42" s="167" t="str">
        <f>IF($B42,Estimados!S45,"")</f>
        <v/>
      </c>
      <c r="AF42" s="167" t="str">
        <f>IF($B42,Estimados!T45,"")</f>
        <v/>
      </c>
      <c r="AG42" s="167" t="str">
        <f>IF($B42,Estimados!U45,"")</f>
        <v/>
      </c>
      <c r="AH42" s="167" t="str">
        <f>IF($B42,Estimados!V45,"")</f>
        <v/>
      </c>
      <c r="AI42" s="167" t="str">
        <f>IF($B42,Estimados!W45,"")</f>
        <v/>
      </c>
      <c r="AJ42" s="167" t="str">
        <f>IF($B42,Estimados!X45,"")</f>
        <v/>
      </c>
      <c r="AK42" s="167" t="str">
        <f>IF($B42,Estimados!Y45,"")</f>
        <v/>
      </c>
      <c r="AL42" s="167" t="str">
        <f>IF($B42,Estimados!Z45,"")</f>
        <v/>
      </c>
      <c r="AM42" s="167" t="str">
        <f>IF($B42,Estimados!AA45,"")</f>
        <v/>
      </c>
      <c r="AN42" s="167" t="str">
        <f>IF($B42,Estimados!AB45,"")</f>
        <v/>
      </c>
      <c r="AO42" s="167" t="str">
        <f>IF($B42,Estimados!AC45,"")</f>
        <v/>
      </c>
      <c r="AP42" s="167" t="str">
        <f>IF($B42,Estimados!AD45,"")</f>
        <v/>
      </c>
      <c r="AQ42" s="167" t="str">
        <f>IF($B42,Estimados!AE45,"")</f>
        <v/>
      </c>
    </row>
    <row r="43" spans="2:43">
      <c r="B43" s="131" t="b">
        <f t="shared" si="3"/>
        <v>0</v>
      </c>
      <c r="C43" s="162" t="str">
        <f t="shared" ca="1" si="4"/>
        <v/>
      </c>
      <c r="D43" s="131" t="str">
        <f>IF($B43,Caracteristicas!$D$5,"")</f>
        <v/>
      </c>
      <c r="E43" s="131" t="str">
        <f>IF($B43,Caracteristicas!$D$8,"")</f>
        <v/>
      </c>
      <c r="F43" s="131" t="str">
        <f>IF($B43,Caracteristicas!$D$9,"")</f>
        <v/>
      </c>
      <c r="G43" s="131" t="str">
        <f>IF($B43,Caracteristicas!$D$6,"")</f>
        <v/>
      </c>
      <c r="H43" s="207" t="str">
        <f t="shared" ca="1" si="5"/>
        <v/>
      </c>
      <c r="I43" s="131" t="str">
        <f>IF($B43,UE!B43,"")</f>
        <v/>
      </c>
      <c r="J43" s="131" t="str">
        <f>IF(UE!C43=0,"",UE!C43)</f>
        <v/>
      </c>
      <c r="K43" s="131" t="str">
        <f>IF($B43,UE!D43,"")</f>
        <v/>
      </c>
      <c r="L43" s="152" t="str">
        <f>IF($B43,UE!E43,"")</f>
        <v/>
      </c>
      <c r="M43" s="130" t="str">
        <f>_xlfn.IFNA(VLOOKUP(UE!F43,Parametros!$B$6:$X$12,23,FALSE),"")</f>
        <v/>
      </c>
      <c r="N43" s="130" t="str">
        <f>_xlfn.IFNA(VLOOKUP(UE!G43,Parametros!$B$24:$C$26,2,FALSE),"")</f>
        <v/>
      </c>
      <c r="O43" s="130" t="str">
        <f>IF(B43,UE!H43,"")</f>
        <v/>
      </c>
      <c r="P43" s="167" t="str">
        <f>IF($B43,Estimados!D46,"")</f>
        <v/>
      </c>
      <c r="Q43" s="167" t="str">
        <f>IF($B43,Estimados!E46,"")</f>
        <v/>
      </c>
      <c r="R43" s="167" t="str">
        <f>IF($B43,Estimados!F46,"")</f>
        <v/>
      </c>
      <c r="S43" s="167" t="str">
        <f>IF($B43,Estimados!G46,"")</f>
        <v/>
      </c>
      <c r="T43" s="167" t="str">
        <f>IF($B43,Estimados!H46,"")</f>
        <v/>
      </c>
      <c r="U43" s="167" t="str">
        <f>IF($B43,Estimados!I46,"")</f>
        <v/>
      </c>
      <c r="V43" s="167" t="str">
        <f>IF($B43,Estimados!J46,"")</f>
        <v/>
      </c>
      <c r="W43" s="167" t="str">
        <f>IF($B43,Estimados!K46,"")</f>
        <v/>
      </c>
      <c r="X43" s="167" t="str">
        <f>IF($B43,Estimados!L46,"")</f>
        <v/>
      </c>
      <c r="Y43" s="167" t="str">
        <f>IF($B43,Estimados!M46,"")</f>
        <v/>
      </c>
      <c r="Z43" s="167" t="str">
        <f>IF($B43,Estimados!N46,"")</f>
        <v/>
      </c>
      <c r="AA43" s="167" t="str">
        <f>IF($B43,Estimados!O46,"")</f>
        <v/>
      </c>
      <c r="AB43" s="167" t="str">
        <f>IF($B43,Estimados!P46,"")</f>
        <v/>
      </c>
      <c r="AC43" s="167" t="str">
        <f>IF($B43,Estimados!Q46,"")</f>
        <v/>
      </c>
      <c r="AD43" s="167" t="str">
        <f>IF($B43,Estimados!R46,"")</f>
        <v/>
      </c>
      <c r="AE43" s="167" t="str">
        <f>IF($B43,Estimados!S46,"")</f>
        <v/>
      </c>
      <c r="AF43" s="167" t="str">
        <f>IF($B43,Estimados!T46,"")</f>
        <v/>
      </c>
      <c r="AG43" s="167" t="str">
        <f>IF($B43,Estimados!U46,"")</f>
        <v/>
      </c>
      <c r="AH43" s="167" t="str">
        <f>IF($B43,Estimados!V46,"")</f>
        <v/>
      </c>
      <c r="AI43" s="167" t="str">
        <f>IF($B43,Estimados!W46,"")</f>
        <v/>
      </c>
      <c r="AJ43" s="167" t="str">
        <f>IF($B43,Estimados!X46,"")</f>
        <v/>
      </c>
      <c r="AK43" s="167" t="str">
        <f>IF($B43,Estimados!Y46,"")</f>
        <v/>
      </c>
      <c r="AL43" s="167" t="str">
        <f>IF($B43,Estimados!Z46,"")</f>
        <v/>
      </c>
      <c r="AM43" s="167" t="str">
        <f>IF($B43,Estimados!AA46,"")</f>
        <v/>
      </c>
      <c r="AN43" s="167" t="str">
        <f>IF($B43,Estimados!AB46,"")</f>
        <v/>
      </c>
      <c r="AO43" s="167" t="str">
        <f>IF($B43,Estimados!AC46,"")</f>
        <v/>
      </c>
      <c r="AP43" s="167" t="str">
        <f>IF($B43,Estimados!AD46,"")</f>
        <v/>
      </c>
      <c r="AQ43" s="167" t="str">
        <f>IF($B43,Estimados!AE46,"")</f>
        <v/>
      </c>
    </row>
    <row r="44" spans="2:43">
      <c r="B44" s="131" t="b">
        <f t="shared" si="3"/>
        <v>0</v>
      </c>
      <c r="C44" s="162" t="str">
        <f t="shared" ca="1" si="4"/>
        <v/>
      </c>
      <c r="D44" s="131" t="str">
        <f>IF($B44,Caracteristicas!$D$5,"")</f>
        <v/>
      </c>
      <c r="E44" s="131" t="str">
        <f>IF($B44,Caracteristicas!$D$8,"")</f>
        <v/>
      </c>
      <c r="F44" s="131" t="str">
        <f>IF($B44,Caracteristicas!$D$9,"")</f>
        <v/>
      </c>
      <c r="G44" s="131" t="str">
        <f>IF($B44,Caracteristicas!$D$6,"")</f>
        <v/>
      </c>
      <c r="H44" s="207" t="str">
        <f t="shared" ca="1" si="5"/>
        <v/>
      </c>
      <c r="I44" s="131" t="str">
        <f>IF($B44,UE!B44,"")</f>
        <v/>
      </c>
      <c r="J44" s="131" t="str">
        <f>IF(UE!C44=0,"",UE!C44)</f>
        <v/>
      </c>
      <c r="K44" s="131" t="str">
        <f>IF($B44,UE!D44,"")</f>
        <v/>
      </c>
      <c r="L44" s="152" t="str">
        <f>IF($B44,UE!E44,"")</f>
        <v/>
      </c>
      <c r="M44" s="130" t="str">
        <f>_xlfn.IFNA(VLOOKUP(UE!F44,Parametros!$B$6:$X$12,23,FALSE),"")</f>
        <v/>
      </c>
      <c r="N44" s="130" t="str">
        <f>_xlfn.IFNA(VLOOKUP(UE!G44,Parametros!$B$24:$C$26,2,FALSE),"")</f>
        <v/>
      </c>
      <c r="O44" s="130" t="str">
        <f>IF(B44,UE!H44,"")</f>
        <v/>
      </c>
      <c r="P44" s="167" t="str">
        <f>IF($B44,Estimados!D47,"")</f>
        <v/>
      </c>
      <c r="Q44" s="167" t="str">
        <f>IF($B44,Estimados!E47,"")</f>
        <v/>
      </c>
      <c r="R44" s="167" t="str">
        <f>IF($B44,Estimados!F47,"")</f>
        <v/>
      </c>
      <c r="S44" s="167" t="str">
        <f>IF($B44,Estimados!G47,"")</f>
        <v/>
      </c>
      <c r="T44" s="167" t="str">
        <f>IF($B44,Estimados!H47,"")</f>
        <v/>
      </c>
      <c r="U44" s="167" t="str">
        <f>IF($B44,Estimados!I47,"")</f>
        <v/>
      </c>
      <c r="V44" s="167" t="str">
        <f>IF($B44,Estimados!J47,"")</f>
        <v/>
      </c>
      <c r="W44" s="167" t="str">
        <f>IF($B44,Estimados!K47,"")</f>
        <v/>
      </c>
      <c r="X44" s="167" t="str">
        <f>IF($B44,Estimados!L47,"")</f>
        <v/>
      </c>
      <c r="Y44" s="167" t="str">
        <f>IF($B44,Estimados!M47,"")</f>
        <v/>
      </c>
      <c r="Z44" s="167" t="str">
        <f>IF($B44,Estimados!N47,"")</f>
        <v/>
      </c>
      <c r="AA44" s="167" t="str">
        <f>IF($B44,Estimados!O47,"")</f>
        <v/>
      </c>
      <c r="AB44" s="167" t="str">
        <f>IF($B44,Estimados!P47,"")</f>
        <v/>
      </c>
      <c r="AC44" s="167" t="str">
        <f>IF($B44,Estimados!Q47,"")</f>
        <v/>
      </c>
      <c r="AD44" s="167" t="str">
        <f>IF($B44,Estimados!R47,"")</f>
        <v/>
      </c>
      <c r="AE44" s="167" t="str">
        <f>IF($B44,Estimados!S47,"")</f>
        <v/>
      </c>
      <c r="AF44" s="167" t="str">
        <f>IF($B44,Estimados!T47,"")</f>
        <v/>
      </c>
      <c r="AG44" s="167" t="str">
        <f>IF($B44,Estimados!U47,"")</f>
        <v/>
      </c>
      <c r="AH44" s="167" t="str">
        <f>IF($B44,Estimados!V47,"")</f>
        <v/>
      </c>
      <c r="AI44" s="167" t="str">
        <f>IF($B44,Estimados!W47,"")</f>
        <v/>
      </c>
      <c r="AJ44" s="167" t="str">
        <f>IF($B44,Estimados!X47,"")</f>
        <v/>
      </c>
      <c r="AK44" s="167" t="str">
        <f>IF($B44,Estimados!Y47,"")</f>
        <v/>
      </c>
      <c r="AL44" s="167" t="str">
        <f>IF($B44,Estimados!Z47,"")</f>
        <v/>
      </c>
      <c r="AM44" s="167" t="str">
        <f>IF($B44,Estimados!AA47,"")</f>
        <v/>
      </c>
      <c r="AN44" s="167" t="str">
        <f>IF($B44,Estimados!AB47,"")</f>
        <v/>
      </c>
      <c r="AO44" s="167" t="str">
        <f>IF($B44,Estimados!AC47,"")</f>
        <v/>
      </c>
      <c r="AP44" s="167" t="str">
        <f>IF($B44,Estimados!AD47,"")</f>
        <v/>
      </c>
      <c r="AQ44" s="167" t="str">
        <f>IF($B44,Estimados!AE47,"")</f>
        <v/>
      </c>
    </row>
    <row r="45" spans="2:43">
      <c r="B45" s="131" t="b">
        <f t="shared" si="3"/>
        <v>0</v>
      </c>
      <c r="C45" s="162" t="str">
        <f t="shared" ca="1" si="4"/>
        <v/>
      </c>
      <c r="D45" s="131" t="str">
        <f>IF($B45,Caracteristicas!$D$5,"")</f>
        <v/>
      </c>
      <c r="E45" s="131" t="str">
        <f>IF($B45,Caracteristicas!$D$8,"")</f>
        <v/>
      </c>
      <c r="F45" s="131" t="str">
        <f>IF($B45,Caracteristicas!$D$9,"")</f>
        <v/>
      </c>
      <c r="G45" s="131" t="str">
        <f>IF($B45,Caracteristicas!$D$6,"")</f>
        <v/>
      </c>
      <c r="H45" s="207" t="str">
        <f t="shared" ca="1" si="5"/>
        <v/>
      </c>
      <c r="I45" s="131" t="str">
        <f>IF($B45,UE!B45,"")</f>
        <v/>
      </c>
      <c r="J45" s="131" t="str">
        <f>IF(UE!C45=0,"",UE!C45)</f>
        <v/>
      </c>
      <c r="K45" s="131" t="str">
        <f>IF($B45,UE!D45,"")</f>
        <v/>
      </c>
      <c r="L45" s="152" t="str">
        <f>IF($B45,UE!E45,"")</f>
        <v/>
      </c>
      <c r="M45" s="130" t="str">
        <f>_xlfn.IFNA(VLOOKUP(UE!F45,Parametros!$B$6:$X$12,23,FALSE),"")</f>
        <v/>
      </c>
      <c r="N45" s="130" t="str">
        <f>_xlfn.IFNA(VLOOKUP(UE!G45,Parametros!$B$24:$C$26,2,FALSE),"")</f>
        <v/>
      </c>
      <c r="O45" s="130" t="str">
        <f>IF(B45,UE!H45,"")</f>
        <v/>
      </c>
      <c r="P45" s="167" t="str">
        <f>IF($B45,Estimados!D48,"")</f>
        <v/>
      </c>
      <c r="Q45" s="167" t="str">
        <f>IF($B45,Estimados!E48,"")</f>
        <v/>
      </c>
      <c r="R45" s="167" t="str">
        <f>IF($B45,Estimados!F48,"")</f>
        <v/>
      </c>
      <c r="S45" s="167" t="str">
        <f>IF($B45,Estimados!G48,"")</f>
        <v/>
      </c>
      <c r="T45" s="167" t="str">
        <f>IF($B45,Estimados!H48,"")</f>
        <v/>
      </c>
      <c r="U45" s="167" t="str">
        <f>IF($B45,Estimados!I48,"")</f>
        <v/>
      </c>
      <c r="V45" s="167" t="str">
        <f>IF($B45,Estimados!J48,"")</f>
        <v/>
      </c>
      <c r="W45" s="167" t="str">
        <f>IF($B45,Estimados!K48,"")</f>
        <v/>
      </c>
      <c r="X45" s="167" t="str">
        <f>IF($B45,Estimados!L48,"")</f>
        <v/>
      </c>
      <c r="Y45" s="167" t="str">
        <f>IF($B45,Estimados!M48,"")</f>
        <v/>
      </c>
      <c r="Z45" s="167" t="str">
        <f>IF($B45,Estimados!N48,"")</f>
        <v/>
      </c>
      <c r="AA45" s="167" t="str">
        <f>IF($B45,Estimados!O48,"")</f>
        <v/>
      </c>
      <c r="AB45" s="167" t="str">
        <f>IF($B45,Estimados!P48,"")</f>
        <v/>
      </c>
      <c r="AC45" s="167" t="str">
        <f>IF($B45,Estimados!Q48,"")</f>
        <v/>
      </c>
      <c r="AD45" s="167" t="str">
        <f>IF($B45,Estimados!R48,"")</f>
        <v/>
      </c>
      <c r="AE45" s="167" t="str">
        <f>IF($B45,Estimados!S48,"")</f>
        <v/>
      </c>
      <c r="AF45" s="167" t="str">
        <f>IF($B45,Estimados!T48,"")</f>
        <v/>
      </c>
      <c r="AG45" s="167" t="str">
        <f>IF($B45,Estimados!U48,"")</f>
        <v/>
      </c>
      <c r="AH45" s="167" t="str">
        <f>IF($B45,Estimados!V48,"")</f>
        <v/>
      </c>
      <c r="AI45" s="167" t="str">
        <f>IF($B45,Estimados!W48,"")</f>
        <v/>
      </c>
      <c r="AJ45" s="167" t="str">
        <f>IF($B45,Estimados!X48,"")</f>
        <v/>
      </c>
      <c r="AK45" s="167" t="str">
        <f>IF($B45,Estimados!Y48,"")</f>
        <v/>
      </c>
      <c r="AL45" s="167" t="str">
        <f>IF($B45,Estimados!Z48,"")</f>
        <v/>
      </c>
      <c r="AM45" s="167" t="str">
        <f>IF($B45,Estimados!AA48,"")</f>
        <v/>
      </c>
      <c r="AN45" s="167" t="str">
        <f>IF($B45,Estimados!AB48,"")</f>
        <v/>
      </c>
      <c r="AO45" s="167" t="str">
        <f>IF($B45,Estimados!AC48,"")</f>
        <v/>
      </c>
      <c r="AP45" s="167" t="str">
        <f>IF($B45,Estimados!AD48,"")</f>
        <v/>
      </c>
      <c r="AQ45" s="167" t="str">
        <f>IF($B45,Estimados!AE48,"")</f>
        <v/>
      </c>
    </row>
    <row r="46" spans="2:43">
      <c r="B46" s="131" t="b">
        <f t="shared" si="3"/>
        <v>0</v>
      </c>
      <c r="C46" s="162" t="str">
        <f t="shared" ca="1" si="4"/>
        <v/>
      </c>
      <c r="D46" s="131" t="str">
        <f>IF($B46,Caracteristicas!$D$5,"")</f>
        <v/>
      </c>
      <c r="E46" s="131" t="str">
        <f>IF($B46,Caracteristicas!$D$8,"")</f>
        <v/>
      </c>
      <c r="F46" s="131" t="str">
        <f>IF($B46,Caracteristicas!$D$9,"")</f>
        <v/>
      </c>
      <c r="G46" s="131" t="str">
        <f>IF($B46,Caracteristicas!$D$6,"")</f>
        <v/>
      </c>
      <c r="H46" s="207" t="str">
        <f t="shared" ca="1" si="5"/>
        <v/>
      </c>
      <c r="I46" s="131" t="str">
        <f>IF($B46,UE!B46,"")</f>
        <v/>
      </c>
      <c r="J46" s="131" t="str">
        <f>IF(UE!C46=0,"",UE!C46)</f>
        <v/>
      </c>
      <c r="K46" s="131" t="str">
        <f>IF($B46,UE!D46,"")</f>
        <v/>
      </c>
      <c r="L46" s="152" t="str">
        <f>IF($B46,UE!E46,"")</f>
        <v/>
      </c>
      <c r="M46" s="130" t="str">
        <f>_xlfn.IFNA(VLOOKUP(UE!F46,Parametros!$B$6:$X$12,23,FALSE),"")</f>
        <v/>
      </c>
      <c r="N46" s="130" t="str">
        <f>_xlfn.IFNA(VLOOKUP(UE!G46,Parametros!$B$24:$C$26,2,FALSE),"")</f>
        <v/>
      </c>
      <c r="O46" s="130" t="str">
        <f>IF(B46,UE!H46,"")</f>
        <v/>
      </c>
      <c r="P46" s="167" t="str">
        <f>IF($B46,Estimados!D49,"")</f>
        <v/>
      </c>
      <c r="Q46" s="167" t="str">
        <f>IF($B46,Estimados!E49,"")</f>
        <v/>
      </c>
      <c r="R46" s="167" t="str">
        <f>IF($B46,Estimados!F49,"")</f>
        <v/>
      </c>
      <c r="S46" s="167" t="str">
        <f>IF($B46,Estimados!G49,"")</f>
        <v/>
      </c>
      <c r="T46" s="167" t="str">
        <f>IF($B46,Estimados!H49,"")</f>
        <v/>
      </c>
      <c r="U46" s="167" t="str">
        <f>IF($B46,Estimados!I49,"")</f>
        <v/>
      </c>
      <c r="V46" s="167" t="str">
        <f>IF($B46,Estimados!J49,"")</f>
        <v/>
      </c>
      <c r="W46" s="167" t="str">
        <f>IF($B46,Estimados!K49,"")</f>
        <v/>
      </c>
      <c r="X46" s="167" t="str">
        <f>IF($B46,Estimados!L49,"")</f>
        <v/>
      </c>
      <c r="Y46" s="167" t="str">
        <f>IF($B46,Estimados!M49,"")</f>
        <v/>
      </c>
      <c r="Z46" s="167" t="str">
        <f>IF($B46,Estimados!N49,"")</f>
        <v/>
      </c>
      <c r="AA46" s="167" t="str">
        <f>IF($B46,Estimados!O49,"")</f>
        <v/>
      </c>
      <c r="AB46" s="167" t="str">
        <f>IF($B46,Estimados!P49,"")</f>
        <v/>
      </c>
      <c r="AC46" s="167" t="str">
        <f>IF($B46,Estimados!Q49,"")</f>
        <v/>
      </c>
      <c r="AD46" s="167" t="str">
        <f>IF($B46,Estimados!R49,"")</f>
        <v/>
      </c>
      <c r="AE46" s="167" t="str">
        <f>IF($B46,Estimados!S49,"")</f>
        <v/>
      </c>
      <c r="AF46" s="167" t="str">
        <f>IF($B46,Estimados!T49,"")</f>
        <v/>
      </c>
      <c r="AG46" s="167" t="str">
        <f>IF($B46,Estimados!U49,"")</f>
        <v/>
      </c>
      <c r="AH46" s="167" t="str">
        <f>IF($B46,Estimados!V49,"")</f>
        <v/>
      </c>
      <c r="AI46" s="167" t="str">
        <f>IF($B46,Estimados!W49,"")</f>
        <v/>
      </c>
      <c r="AJ46" s="167" t="str">
        <f>IF($B46,Estimados!X49,"")</f>
        <v/>
      </c>
      <c r="AK46" s="167" t="str">
        <f>IF($B46,Estimados!Y49,"")</f>
        <v/>
      </c>
      <c r="AL46" s="167" t="str">
        <f>IF($B46,Estimados!Z49,"")</f>
        <v/>
      </c>
      <c r="AM46" s="167" t="str">
        <f>IF($B46,Estimados!AA49,"")</f>
        <v/>
      </c>
      <c r="AN46" s="167" t="str">
        <f>IF($B46,Estimados!AB49,"")</f>
        <v/>
      </c>
      <c r="AO46" s="167" t="str">
        <f>IF($B46,Estimados!AC49,"")</f>
        <v/>
      </c>
      <c r="AP46" s="167" t="str">
        <f>IF($B46,Estimados!AD49,"")</f>
        <v/>
      </c>
      <c r="AQ46" s="167" t="str">
        <f>IF($B46,Estimados!AE49,"")</f>
        <v/>
      </c>
    </row>
    <row r="47" spans="2:43">
      <c r="B47" s="131" t="b">
        <f t="shared" si="3"/>
        <v>0</v>
      </c>
      <c r="C47" s="162" t="str">
        <f t="shared" ca="1" si="4"/>
        <v/>
      </c>
      <c r="D47" s="131" t="str">
        <f>IF($B47,Caracteristicas!$D$5,"")</f>
        <v/>
      </c>
      <c r="E47" s="131" t="str">
        <f>IF($B47,Caracteristicas!$D$8,"")</f>
        <v/>
      </c>
      <c r="F47" s="131" t="str">
        <f>IF($B47,Caracteristicas!$D$9,"")</f>
        <v/>
      </c>
      <c r="G47" s="131" t="str">
        <f>IF($B47,Caracteristicas!$D$6,"")</f>
        <v/>
      </c>
      <c r="H47" s="207" t="str">
        <f t="shared" ca="1" si="5"/>
        <v/>
      </c>
      <c r="I47" s="131" t="str">
        <f>IF($B47,UE!B47,"")</f>
        <v/>
      </c>
      <c r="J47" s="131" t="str">
        <f>IF(UE!C47=0,"",UE!C47)</f>
        <v/>
      </c>
      <c r="K47" s="131" t="str">
        <f>IF($B47,UE!D47,"")</f>
        <v/>
      </c>
      <c r="L47" s="152" t="str">
        <f>IF($B47,UE!E47,"")</f>
        <v/>
      </c>
      <c r="M47" s="130" t="str">
        <f>_xlfn.IFNA(VLOOKUP(UE!F47,Parametros!$B$6:$X$12,23,FALSE),"")</f>
        <v/>
      </c>
      <c r="N47" s="130" t="str">
        <f>_xlfn.IFNA(VLOOKUP(UE!G47,Parametros!$B$24:$C$26,2,FALSE),"")</f>
        <v/>
      </c>
      <c r="O47" s="130" t="str">
        <f>IF(B47,UE!H47,"")</f>
        <v/>
      </c>
      <c r="P47" s="167" t="str">
        <f>IF($B47,Estimados!D50,"")</f>
        <v/>
      </c>
      <c r="Q47" s="167" t="str">
        <f>IF($B47,Estimados!E50,"")</f>
        <v/>
      </c>
      <c r="R47" s="167" t="str">
        <f>IF($B47,Estimados!F50,"")</f>
        <v/>
      </c>
      <c r="S47" s="167" t="str">
        <f>IF($B47,Estimados!G50,"")</f>
        <v/>
      </c>
      <c r="T47" s="167" t="str">
        <f>IF($B47,Estimados!H50,"")</f>
        <v/>
      </c>
      <c r="U47" s="167" t="str">
        <f>IF($B47,Estimados!I50,"")</f>
        <v/>
      </c>
      <c r="V47" s="167" t="str">
        <f>IF($B47,Estimados!J50,"")</f>
        <v/>
      </c>
      <c r="W47" s="167" t="str">
        <f>IF($B47,Estimados!K50,"")</f>
        <v/>
      </c>
      <c r="X47" s="167" t="str">
        <f>IF($B47,Estimados!L50,"")</f>
        <v/>
      </c>
      <c r="Y47" s="167" t="str">
        <f>IF($B47,Estimados!M50,"")</f>
        <v/>
      </c>
      <c r="Z47" s="167" t="str">
        <f>IF($B47,Estimados!N50,"")</f>
        <v/>
      </c>
      <c r="AA47" s="167" t="str">
        <f>IF($B47,Estimados!O50,"")</f>
        <v/>
      </c>
      <c r="AB47" s="167" t="str">
        <f>IF($B47,Estimados!P50,"")</f>
        <v/>
      </c>
      <c r="AC47" s="167" t="str">
        <f>IF($B47,Estimados!Q50,"")</f>
        <v/>
      </c>
      <c r="AD47" s="167" t="str">
        <f>IF($B47,Estimados!R50,"")</f>
        <v/>
      </c>
      <c r="AE47" s="167" t="str">
        <f>IF($B47,Estimados!S50,"")</f>
        <v/>
      </c>
      <c r="AF47" s="167" t="str">
        <f>IF($B47,Estimados!T50,"")</f>
        <v/>
      </c>
      <c r="AG47" s="167" t="str">
        <f>IF($B47,Estimados!U50,"")</f>
        <v/>
      </c>
      <c r="AH47" s="167" t="str">
        <f>IF($B47,Estimados!V50,"")</f>
        <v/>
      </c>
      <c r="AI47" s="167" t="str">
        <f>IF($B47,Estimados!W50,"")</f>
        <v/>
      </c>
      <c r="AJ47" s="167" t="str">
        <f>IF($B47,Estimados!X50,"")</f>
        <v/>
      </c>
      <c r="AK47" s="167" t="str">
        <f>IF($B47,Estimados!Y50,"")</f>
        <v/>
      </c>
      <c r="AL47" s="167" t="str">
        <f>IF($B47,Estimados!Z50,"")</f>
        <v/>
      </c>
      <c r="AM47" s="167" t="str">
        <f>IF($B47,Estimados!AA50,"")</f>
        <v/>
      </c>
      <c r="AN47" s="167" t="str">
        <f>IF($B47,Estimados!AB50,"")</f>
        <v/>
      </c>
      <c r="AO47" s="167" t="str">
        <f>IF($B47,Estimados!AC50,"")</f>
        <v/>
      </c>
      <c r="AP47" s="167" t="str">
        <f>IF($B47,Estimados!AD50,"")</f>
        <v/>
      </c>
      <c r="AQ47" s="167" t="str">
        <f>IF($B47,Estimados!AE50,"")</f>
        <v/>
      </c>
    </row>
    <row r="48" spans="2:43">
      <c r="B48" s="131" t="b">
        <f t="shared" si="3"/>
        <v>0</v>
      </c>
      <c r="C48" s="162" t="str">
        <f t="shared" ca="1" si="4"/>
        <v/>
      </c>
      <c r="D48" s="131" t="str">
        <f>IF($B48,Caracteristicas!$D$5,"")</f>
        <v/>
      </c>
      <c r="E48" s="131" t="str">
        <f>IF($B48,Caracteristicas!$D$8,"")</f>
        <v/>
      </c>
      <c r="F48" s="131" t="str">
        <f>IF($B48,Caracteristicas!$D$9,"")</f>
        <v/>
      </c>
      <c r="G48" s="131" t="str">
        <f>IF($B48,Caracteristicas!$D$6,"")</f>
        <v/>
      </c>
      <c r="H48" s="207" t="str">
        <f t="shared" ca="1" si="5"/>
        <v/>
      </c>
      <c r="I48" s="131" t="str">
        <f>IF($B48,UE!B48,"")</f>
        <v/>
      </c>
      <c r="J48" s="131" t="str">
        <f>IF(UE!C48=0,"",UE!C48)</f>
        <v/>
      </c>
      <c r="K48" s="131" t="str">
        <f>IF($B48,UE!D48,"")</f>
        <v/>
      </c>
      <c r="L48" s="152" t="str">
        <f>IF($B48,UE!E48,"")</f>
        <v/>
      </c>
      <c r="M48" s="130" t="str">
        <f>_xlfn.IFNA(VLOOKUP(UE!F48,Parametros!$B$6:$X$12,23,FALSE),"")</f>
        <v/>
      </c>
      <c r="N48" s="130" t="str">
        <f>_xlfn.IFNA(VLOOKUP(UE!G48,Parametros!$B$24:$C$26,2,FALSE),"")</f>
        <v/>
      </c>
      <c r="O48" s="130" t="str">
        <f>IF(B48,UE!H48,"")</f>
        <v/>
      </c>
      <c r="P48" s="167" t="str">
        <f>IF($B48,Estimados!D51,"")</f>
        <v/>
      </c>
      <c r="Q48" s="167" t="str">
        <f>IF($B48,Estimados!E51,"")</f>
        <v/>
      </c>
      <c r="R48" s="167" t="str">
        <f>IF($B48,Estimados!F51,"")</f>
        <v/>
      </c>
      <c r="S48" s="167" t="str">
        <f>IF($B48,Estimados!G51,"")</f>
        <v/>
      </c>
      <c r="T48" s="167" t="str">
        <f>IF($B48,Estimados!H51,"")</f>
        <v/>
      </c>
      <c r="U48" s="167" t="str">
        <f>IF($B48,Estimados!I51,"")</f>
        <v/>
      </c>
      <c r="V48" s="167" t="str">
        <f>IF($B48,Estimados!J51,"")</f>
        <v/>
      </c>
      <c r="W48" s="167" t="str">
        <f>IF($B48,Estimados!K51,"")</f>
        <v/>
      </c>
      <c r="X48" s="167" t="str">
        <f>IF($B48,Estimados!L51,"")</f>
        <v/>
      </c>
      <c r="Y48" s="167" t="str">
        <f>IF($B48,Estimados!M51,"")</f>
        <v/>
      </c>
      <c r="Z48" s="167" t="str">
        <f>IF($B48,Estimados!N51,"")</f>
        <v/>
      </c>
      <c r="AA48" s="167" t="str">
        <f>IF($B48,Estimados!O51,"")</f>
        <v/>
      </c>
      <c r="AB48" s="167" t="str">
        <f>IF($B48,Estimados!P51,"")</f>
        <v/>
      </c>
      <c r="AC48" s="167" t="str">
        <f>IF($B48,Estimados!Q51,"")</f>
        <v/>
      </c>
      <c r="AD48" s="167" t="str">
        <f>IF($B48,Estimados!R51,"")</f>
        <v/>
      </c>
      <c r="AE48" s="167" t="str">
        <f>IF($B48,Estimados!S51,"")</f>
        <v/>
      </c>
      <c r="AF48" s="167" t="str">
        <f>IF($B48,Estimados!T51,"")</f>
        <v/>
      </c>
      <c r="AG48" s="167" t="str">
        <f>IF($B48,Estimados!U51,"")</f>
        <v/>
      </c>
      <c r="AH48" s="167" t="str">
        <f>IF($B48,Estimados!V51,"")</f>
        <v/>
      </c>
      <c r="AI48" s="167" t="str">
        <f>IF($B48,Estimados!W51,"")</f>
        <v/>
      </c>
      <c r="AJ48" s="167" t="str">
        <f>IF($B48,Estimados!X51,"")</f>
        <v/>
      </c>
      <c r="AK48" s="167" t="str">
        <f>IF($B48,Estimados!Y51,"")</f>
        <v/>
      </c>
      <c r="AL48" s="167" t="str">
        <f>IF($B48,Estimados!Z51,"")</f>
        <v/>
      </c>
      <c r="AM48" s="167" t="str">
        <f>IF($B48,Estimados!AA51,"")</f>
        <v/>
      </c>
      <c r="AN48" s="167" t="str">
        <f>IF($B48,Estimados!AB51,"")</f>
        <v/>
      </c>
      <c r="AO48" s="167" t="str">
        <f>IF($B48,Estimados!AC51,"")</f>
        <v/>
      </c>
      <c r="AP48" s="167" t="str">
        <f>IF($B48,Estimados!AD51,"")</f>
        <v/>
      </c>
      <c r="AQ48" s="167" t="str">
        <f>IF($B48,Estimados!AE51,"")</f>
        <v/>
      </c>
    </row>
    <row r="49" spans="2:43">
      <c r="B49" s="131" t="b">
        <f t="shared" si="3"/>
        <v>0</v>
      </c>
      <c r="C49" s="162" t="str">
        <f t="shared" ca="1" si="4"/>
        <v/>
      </c>
      <c r="D49" s="131" t="str">
        <f>IF($B49,Caracteristicas!$D$5,"")</f>
        <v/>
      </c>
      <c r="E49" s="131" t="str">
        <f>IF($B49,Caracteristicas!$D$8,"")</f>
        <v/>
      </c>
      <c r="F49" s="131" t="str">
        <f>IF($B49,Caracteristicas!$D$9,"")</f>
        <v/>
      </c>
      <c r="G49" s="131" t="str">
        <f>IF($B49,Caracteristicas!$D$6,"")</f>
        <v/>
      </c>
      <c r="H49" s="207" t="str">
        <f t="shared" ca="1" si="5"/>
        <v/>
      </c>
      <c r="I49" s="131" t="str">
        <f>IF($B49,UE!B49,"")</f>
        <v/>
      </c>
      <c r="J49" s="131" t="str">
        <f>IF(UE!C49=0,"",UE!C49)</f>
        <v/>
      </c>
      <c r="K49" s="131" t="str">
        <f>IF($B49,UE!D49,"")</f>
        <v/>
      </c>
      <c r="L49" s="152" t="str">
        <f>IF($B49,UE!E49,"")</f>
        <v/>
      </c>
      <c r="M49" s="130" t="str">
        <f>_xlfn.IFNA(VLOOKUP(UE!F49,Parametros!$B$6:$X$12,23,FALSE),"")</f>
        <v/>
      </c>
      <c r="N49" s="130" t="str">
        <f>_xlfn.IFNA(VLOOKUP(UE!G49,Parametros!$B$24:$C$26,2,FALSE),"")</f>
        <v/>
      </c>
      <c r="O49" s="130" t="str">
        <f>IF(B49,UE!H49,"")</f>
        <v/>
      </c>
      <c r="P49" s="167" t="str">
        <f>IF($B49,Estimados!D52,"")</f>
        <v/>
      </c>
      <c r="Q49" s="167" t="str">
        <f>IF($B49,Estimados!E52,"")</f>
        <v/>
      </c>
      <c r="R49" s="167" t="str">
        <f>IF($B49,Estimados!F52,"")</f>
        <v/>
      </c>
      <c r="S49" s="167" t="str">
        <f>IF($B49,Estimados!G52,"")</f>
        <v/>
      </c>
      <c r="T49" s="167" t="str">
        <f>IF($B49,Estimados!H52,"")</f>
        <v/>
      </c>
      <c r="U49" s="167" t="str">
        <f>IF($B49,Estimados!I52,"")</f>
        <v/>
      </c>
      <c r="V49" s="167" t="str">
        <f>IF($B49,Estimados!J52,"")</f>
        <v/>
      </c>
      <c r="W49" s="167" t="str">
        <f>IF($B49,Estimados!K52,"")</f>
        <v/>
      </c>
      <c r="X49" s="167" t="str">
        <f>IF($B49,Estimados!L52,"")</f>
        <v/>
      </c>
      <c r="Y49" s="167" t="str">
        <f>IF($B49,Estimados!M52,"")</f>
        <v/>
      </c>
      <c r="Z49" s="167" t="str">
        <f>IF($B49,Estimados!N52,"")</f>
        <v/>
      </c>
      <c r="AA49" s="167" t="str">
        <f>IF($B49,Estimados!O52,"")</f>
        <v/>
      </c>
      <c r="AB49" s="167" t="str">
        <f>IF($B49,Estimados!P52,"")</f>
        <v/>
      </c>
      <c r="AC49" s="167" t="str">
        <f>IF($B49,Estimados!Q52,"")</f>
        <v/>
      </c>
      <c r="AD49" s="167" t="str">
        <f>IF($B49,Estimados!R52,"")</f>
        <v/>
      </c>
      <c r="AE49" s="167" t="str">
        <f>IF($B49,Estimados!S52,"")</f>
        <v/>
      </c>
      <c r="AF49" s="167" t="str">
        <f>IF($B49,Estimados!T52,"")</f>
        <v/>
      </c>
      <c r="AG49" s="167" t="str">
        <f>IF($B49,Estimados!U52,"")</f>
        <v/>
      </c>
      <c r="AH49" s="167" t="str">
        <f>IF($B49,Estimados!V52,"")</f>
        <v/>
      </c>
      <c r="AI49" s="167" t="str">
        <f>IF($B49,Estimados!W52,"")</f>
        <v/>
      </c>
      <c r="AJ49" s="167" t="str">
        <f>IF($B49,Estimados!X52,"")</f>
        <v/>
      </c>
      <c r="AK49" s="167" t="str">
        <f>IF($B49,Estimados!Y52,"")</f>
        <v/>
      </c>
      <c r="AL49" s="167" t="str">
        <f>IF($B49,Estimados!Z52,"")</f>
        <v/>
      </c>
      <c r="AM49" s="167" t="str">
        <f>IF($B49,Estimados!AA52,"")</f>
        <v/>
      </c>
      <c r="AN49" s="167" t="str">
        <f>IF($B49,Estimados!AB52,"")</f>
        <v/>
      </c>
      <c r="AO49" s="167" t="str">
        <f>IF($B49,Estimados!AC52,"")</f>
        <v/>
      </c>
      <c r="AP49" s="167" t="str">
        <f>IF($B49,Estimados!AD52,"")</f>
        <v/>
      </c>
      <c r="AQ49" s="167" t="str">
        <f>IF($B49,Estimados!AE52,"")</f>
        <v/>
      </c>
    </row>
    <row r="50" spans="2:43">
      <c r="B50" s="131" t="b">
        <f t="shared" si="3"/>
        <v>0</v>
      </c>
      <c r="C50" s="162" t="str">
        <f t="shared" ca="1" si="4"/>
        <v/>
      </c>
      <c r="D50" s="131" t="str">
        <f>IF($B50,Caracteristicas!$D$5,"")</f>
        <v/>
      </c>
      <c r="E50" s="131" t="str">
        <f>IF($B50,Caracteristicas!$D$8,"")</f>
        <v/>
      </c>
      <c r="F50" s="131" t="str">
        <f>IF($B50,Caracteristicas!$D$9,"")</f>
        <v/>
      </c>
      <c r="G50" s="131" t="str">
        <f>IF($B50,Caracteristicas!$D$6,"")</f>
        <v/>
      </c>
      <c r="H50" s="207" t="str">
        <f t="shared" ca="1" si="5"/>
        <v/>
      </c>
      <c r="I50" s="131" t="str">
        <f>IF($B50,UE!B50,"")</f>
        <v/>
      </c>
      <c r="J50" s="131" t="str">
        <f>IF(UE!C50=0,"",UE!C50)</f>
        <v/>
      </c>
      <c r="K50" s="131" t="str">
        <f>IF($B50,UE!D50,"")</f>
        <v/>
      </c>
      <c r="L50" s="152" t="str">
        <f>IF($B50,UE!E50,"")</f>
        <v/>
      </c>
      <c r="M50" s="130" t="str">
        <f>_xlfn.IFNA(VLOOKUP(UE!F50,Parametros!$B$6:$X$12,23,FALSE),"")</f>
        <v/>
      </c>
      <c r="N50" s="130" t="str">
        <f>_xlfn.IFNA(VLOOKUP(UE!G50,Parametros!$B$24:$C$26,2,FALSE),"")</f>
        <v/>
      </c>
      <c r="O50" s="130" t="str">
        <f>IF(B50,UE!H50,"")</f>
        <v/>
      </c>
      <c r="P50" s="167" t="str">
        <f>IF($B50,Estimados!D53,"")</f>
        <v/>
      </c>
      <c r="Q50" s="167" t="str">
        <f>IF($B50,Estimados!E53,"")</f>
        <v/>
      </c>
      <c r="R50" s="167" t="str">
        <f>IF($B50,Estimados!F53,"")</f>
        <v/>
      </c>
      <c r="S50" s="167" t="str">
        <f>IF($B50,Estimados!G53,"")</f>
        <v/>
      </c>
      <c r="T50" s="167" t="str">
        <f>IF($B50,Estimados!H53,"")</f>
        <v/>
      </c>
      <c r="U50" s="167" t="str">
        <f>IF($B50,Estimados!I53,"")</f>
        <v/>
      </c>
      <c r="V50" s="167" t="str">
        <f>IF($B50,Estimados!J53,"")</f>
        <v/>
      </c>
      <c r="W50" s="167" t="str">
        <f>IF($B50,Estimados!K53,"")</f>
        <v/>
      </c>
      <c r="X50" s="167" t="str">
        <f>IF($B50,Estimados!L53,"")</f>
        <v/>
      </c>
      <c r="Y50" s="167" t="str">
        <f>IF($B50,Estimados!M53,"")</f>
        <v/>
      </c>
      <c r="Z50" s="167" t="str">
        <f>IF($B50,Estimados!N53,"")</f>
        <v/>
      </c>
      <c r="AA50" s="167" t="str">
        <f>IF($B50,Estimados!O53,"")</f>
        <v/>
      </c>
      <c r="AB50" s="167" t="str">
        <f>IF($B50,Estimados!P53,"")</f>
        <v/>
      </c>
      <c r="AC50" s="167" t="str">
        <f>IF($B50,Estimados!Q53,"")</f>
        <v/>
      </c>
      <c r="AD50" s="167" t="str">
        <f>IF($B50,Estimados!R53,"")</f>
        <v/>
      </c>
      <c r="AE50" s="167" t="str">
        <f>IF($B50,Estimados!S53,"")</f>
        <v/>
      </c>
      <c r="AF50" s="167" t="str">
        <f>IF($B50,Estimados!T53,"")</f>
        <v/>
      </c>
      <c r="AG50" s="167" t="str">
        <f>IF($B50,Estimados!U53,"")</f>
        <v/>
      </c>
      <c r="AH50" s="167" t="str">
        <f>IF($B50,Estimados!V53,"")</f>
        <v/>
      </c>
      <c r="AI50" s="167" t="str">
        <f>IF($B50,Estimados!W53,"")</f>
        <v/>
      </c>
      <c r="AJ50" s="167" t="str">
        <f>IF($B50,Estimados!X53,"")</f>
        <v/>
      </c>
      <c r="AK50" s="167" t="str">
        <f>IF($B50,Estimados!Y53,"")</f>
        <v/>
      </c>
      <c r="AL50" s="167" t="str">
        <f>IF($B50,Estimados!Z53,"")</f>
        <v/>
      </c>
      <c r="AM50" s="167" t="str">
        <f>IF($B50,Estimados!AA53,"")</f>
        <v/>
      </c>
      <c r="AN50" s="167" t="str">
        <f>IF($B50,Estimados!AB53,"")</f>
        <v/>
      </c>
      <c r="AO50" s="167" t="str">
        <f>IF($B50,Estimados!AC53,"")</f>
        <v/>
      </c>
      <c r="AP50" s="167" t="str">
        <f>IF($B50,Estimados!AD53,"")</f>
        <v/>
      </c>
      <c r="AQ50" s="167" t="str">
        <f>IF($B50,Estimados!AE53,"")</f>
        <v/>
      </c>
    </row>
    <row r="51" spans="2:43">
      <c r="B51" s="131" t="b">
        <f t="shared" si="3"/>
        <v>0</v>
      </c>
      <c r="C51" s="162" t="str">
        <f t="shared" ca="1" si="4"/>
        <v/>
      </c>
      <c r="D51" s="131" t="str">
        <f>IF($B51,Caracteristicas!$D$5,"")</f>
        <v/>
      </c>
      <c r="E51" s="131" t="str">
        <f>IF($B51,Caracteristicas!$D$8,"")</f>
        <v/>
      </c>
      <c r="F51" s="131" t="str">
        <f>IF($B51,Caracteristicas!$D$9,"")</f>
        <v/>
      </c>
      <c r="G51" s="131" t="str">
        <f>IF($B51,Caracteristicas!$D$6,"")</f>
        <v/>
      </c>
      <c r="H51" s="207" t="str">
        <f t="shared" ca="1" si="5"/>
        <v/>
      </c>
      <c r="I51" s="131" t="str">
        <f>IF($B51,UE!B51,"")</f>
        <v/>
      </c>
      <c r="J51" s="131" t="str">
        <f>IF(UE!C51=0,"",UE!C51)</f>
        <v/>
      </c>
      <c r="K51" s="131" t="str">
        <f>IF($B51,UE!D51,"")</f>
        <v/>
      </c>
      <c r="L51" s="152" t="str">
        <f>IF($B51,UE!E51,"")</f>
        <v/>
      </c>
      <c r="M51" s="130" t="str">
        <f>_xlfn.IFNA(VLOOKUP(UE!F51,Parametros!$B$6:$X$12,23,FALSE),"")</f>
        <v/>
      </c>
      <c r="N51" s="130" t="str">
        <f>_xlfn.IFNA(VLOOKUP(UE!G51,Parametros!$B$24:$C$26,2,FALSE),"")</f>
        <v/>
      </c>
      <c r="O51" s="130" t="str">
        <f>IF(B51,UE!H51,"")</f>
        <v/>
      </c>
      <c r="P51" s="167" t="str">
        <f>IF($B51,Estimados!D54,"")</f>
        <v/>
      </c>
      <c r="Q51" s="167" t="str">
        <f>IF($B51,Estimados!E54,"")</f>
        <v/>
      </c>
      <c r="R51" s="167" t="str">
        <f>IF($B51,Estimados!F54,"")</f>
        <v/>
      </c>
      <c r="S51" s="167" t="str">
        <f>IF($B51,Estimados!G54,"")</f>
        <v/>
      </c>
      <c r="T51" s="167" t="str">
        <f>IF($B51,Estimados!H54,"")</f>
        <v/>
      </c>
      <c r="U51" s="167" t="str">
        <f>IF($B51,Estimados!I54,"")</f>
        <v/>
      </c>
      <c r="V51" s="167" t="str">
        <f>IF($B51,Estimados!J54,"")</f>
        <v/>
      </c>
      <c r="W51" s="167" t="str">
        <f>IF($B51,Estimados!K54,"")</f>
        <v/>
      </c>
      <c r="X51" s="167" t="str">
        <f>IF($B51,Estimados!L54,"")</f>
        <v/>
      </c>
      <c r="Y51" s="167" t="str">
        <f>IF($B51,Estimados!M54,"")</f>
        <v/>
      </c>
      <c r="Z51" s="167" t="str">
        <f>IF($B51,Estimados!N54,"")</f>
        <v/>
      </c>
      <c r="AA51" s="167" t="str">
        <f>IF($B51,Estimados!O54,"")</f>
        <v/>
      </c>
      <c r="AB51" s="167" t="str">
        <f>IF($B51,Estimados!P54,"")</f>
        <v/>
      </c>
      <c r="AC51" s="167" t="str">
        <f>IF($B51,Estimados!Q54,"")</f>
        <v/>
      </c>
      <c r="AD51" s="167" t="str">
        <f>IF($B51,Estimados!R54,"")</f>
        <v/>
      </c>
      <c r="AE51" s="167" t="str">
        <f>IF($B51,Estimados!S54,"")</f>
        <v/>
      </c>
      <c r="AF51" s="167" t="str">
        <f>IF($B51,Estimados!T54,"")</f>
        <v/>
      </c>
      <c r="AG51" s="167" t="str">
        <f>IF($B51,Estimados!U54,"")</f>
        <v/>
      </c>
      <c r="AH51" s="167" t="str">
        <f>IF($B51,Estimados!V54,"")</f>
        <v/>
      </c>
      <c r="AI51" s="167" t="str">
        <f>IF($B51,Estimados!W54,"")</f>
        <v/>
      </c>
      <c r="AJ51" s="167" t="str">
        <f>IF($B51,Estimados!X54,"")</f>
        <v/>
      </c>
      <c r="AK51" s="167" t="str">
        <f>IF($B51,Estimados!Y54,"")</f>
        <v/>
      </c>
      <c r="AL51" s="167" t="str">
        <f>IF($B51,Estimados!Z54,"")</f>
        <v/>
      </c>
      <c r="AM51" s="167" t="str">
        <f>IF($B51,Estimados!AA54,"")</f>
        <v/>
      </c>
      <c r="AN51" s="167" t="str">
        <f>IF($B51,Estimados!AB54,"")</f>
        <v/>
      </c>
      <c r="AO51" s="167" t="str">
        <f>IF($B51,Estimados!AC54,"")</f>
        <v/>
      </c>
      <c r="AP51" s="167" t="str">
        <f>IF($B51,Estimados!AD54,"")</f>
        <v/>
      </c>
      <c r="AQ51" s="167" t="str">
        <f>IF($B51,Estimados!AE54,"")</f>
        <v/>
      </c>
    </row>
    <row r="52" spans="2:43">
      <c r="B52" s="131" t="b">
        <f t="shared" si="3"/>
        <v>0</v>
      </c>
      <c r="C52" s="162" t="str">
        <f t="shared" ca="1" si="4"/>
        <v/>
      </c>
      <c r="D52" s="131" t="str">
        <f>IF($B52,Caracteristicas!$D$5,"")</f>
        <v/>
      </c>
      <c r="E52" s="131" t="str">
        <f>IF($B52,Caracteristicas!$D$8,"")</f>
        <v/>
      </c>
      <c r="F52" s="131" t="str">
        <f>IF($B52,Caracteristicas!$D$9,"")</f>
        <v/>
      </c>
      <c r="G52" s="131" t="str">
        <f>IF($B52,Caracteristicas!$D$6,"")</f>
        <v/>
      </c>
      <c r="H52" s="207" t="str">
        <f t="shared" ca="1" si="5"/>
        <v/>
      </c>
      <c r="I52" s="131" t="str">
        <f>IF($B52,UE!B52,"")</f>
        <v/>
      </c>
      <c r="J52" s="131" t="str">
        <f>IF(UE!C52=0,"",UE!C52)</f>
        <v/>
      </c>
      <c r="K52" s="131" t="str">
        <f>IF($B52,UE!D52,"")</f>
        <v/>
      </c>
      <c r="L52" s="152" t="str">
        <f>IF($B52,UE!E52,"")</f>
        <v/>
      </c>
      <c r="M52" s="130" t="str">
        <f>_xlfn.IFNA(VLOOKUP(UE!F52,Parametros!$B$6:$X$12,23,FALSE),"")</f>
        <v/>
      </c>
      <c r="N52" s="130" t="str">
        <f>_xlfn.IFNA(VLOOKUP(UE!G52,Parametros!$B$24:$C$26,2,FALSE),"")</f>
        <v/>
      </c>
      <c r="O52" s="130" t="str">
        <f>IF(B52,UE!H52,"")</f>
        <v/>
      </c>
      <c r="P52" s="167" t="str">
        <f>IF($B52,Estimados!D55,"")</f>
        <v/>
      </c>
      <c r="Q52" s="167" t="str">
        <f>IF($B52,Estimados!E55,"")</f>
        <v/>
      </c>
      <c r="R52" s="167" t="str">
        <f>IF($B52,Estimados!F55,"")</f>
        <v/>
      </c>
      <c r="S52" s="167" t="str">
        <f>IF($B52,Estimados!G55,"")</f>
        <v/>
      </c>
      <c r="T52" s="167" t="str">
        <f>IF($B52,Estimados!H55,"")</f>
        <v/>
      </c>
      <c r="U52" s="167" t="str">
        <f>IF($B52,Estimados!I55,"")</f>
        <v/>
      </c>
      <c r="V52" s="167" t="str">
        <f>IF($B52,Estimados!J55,"")</f>
        <v/>
      </c>
      <c r="W52" s="167" t="str">
        <f>IF($B52,Estimados!K55,"")</f>
        <v/>
      </c>
      <c r="X52" s="167" t="str">
        <f>IF($B52,Estimados!L55,"")</f>
        <v/>
      </c>
      <c r="Y52" s="167" t="str">
        <f>IF($B52,Estimados!M55,"")</f>
        <v/>
      </c>
      <c r="Z52" s="167" t="str">
        <f>IF($B52,Estimados!N55,"")</f>
        <v/>
      </c>
      <c r="AA52" s="167" t="str">
        <f>IF($B52,Estimados!O55,"")</f>
        <v/>
      </c>
      <c r="AB52" s="167" t="str">
        <f>IF($B52,Estimados!P55,"")</f>
        <v/>
      </c>
      <c r="AC52" s="167" t="str">
        <f>IF($B52,Estimados!Q55,"")</f>
        <v/>
      </c>
      <c r="AD52" s="167" t="str">
        <f>IF($B52,Estimados!R55,"")</f>
        <v/>
      </c>
      <c r="AE52" s="167" t="str">
        <f>IF($B52,Estimados!S55,"")</f>
        <v/>
      </c>
      <c r="AF52" s="167" t="str">
        <f>IF($B52,Estimados!T55,"")</f>
        <v/>
      </c>
      <c r="AG52" s="167" t="str">
        <f>IF($B52,Estimados!U55,"")</f>
        <v/>
      </c>
      <c r="AH52" s="167" t="str">
        <f>IF($B52,Estimados!V55,"")</f>
        <v/>
      </c>
      <c r="AI52" s="167" t="str">
        <f>IF($B52,Estimados!W55,"")</f>
        <v/>
      </c>
      <c r="AJ52" s="167" t="str">
        <f>IF($B52,Estimados!X55,"")</f>
        <v/>
      </c>
      <c r="AK52" s="167" t="str">
        <f>IF($B52,Estimados!Y55,"")</f>
        <v/>
      </c>
      <c r="AL52" s="167" t="str">
        <f>IF($B52,Estimados!Z55,"")</f>
        <v/>
      </c>
      <c r="AM52" s="167" t="str">
        <f>IF($B52,Estimados!AA55,"")</f>
        <v/>
      </c>
      <c r="AN52" s="167" t="str">
        <f>IF($B52,Estimados!AB55,"")</f>
        <v/>
      </c>
      <c r="AO52" s="167" t="str">
        <f>IF($B52,Estimados!AC55,"")</f>
        <v/>
      </c>
      <c r="AP52" s="167" t="str">
        <f>IF($B52,Estimados!AD55,"")</f>
        <v/>
      </c>
      <c r="AQ52" s="167" t="str">
        <f>IF($B52,Estimados!AE55,"")</f>
        <v/>
      </c>
    </row>
    <row r="53" spans="2:43">
      <c r="B53" s="131" t="b">
        <f t="shared" si="3"/>
        <v>0</v>
      </c>
      <c r="C53" s="162" t="str">
        <f t="shared" ca="1" si="4"/>
        <v/>
      </c>
      <c r="D53" s="131" t="str">
        <f>IF($B53,Caracteristicas!$D$5,"")</f>
        <v/>
      </c>
      <c r="E53" s="131" t="str">
        <f>IF($B53,Caracteristicas!$D$8,"")</f>
        <v/>
      </c>
      <c r="F53" s="131" t="str">
        <f>IF($B53,Caracteristicas!$D$9,"")</f>
        <v/>
      </c>
      <c r="G53" s="131" t="str">
        <f>IF($B53,Caracteristicas!$D$6,"")</f>
        <v/>
      </c>
      <c r="H53" s="207" t="str">
        <f t="shared" ca="1" si="5"/>
        <v/>
      </c>
      <c r="I53" s="131" t="str">
        <f>IF($B53,UE!B53,"")</f>
        <v/>
      </c>
      <c r="J53" s="131" t="str">
        <f>IF(UE!C53=0,"",UE!C53)</f>
        <v/>
      </c>
      <c r="K53" s="131" t="str">
        <f>IF($B53,UE!D53,"")</f>
        <v/>
      </c>
      <c r="L53" s="152" t="str">
        <f>IF($B53,UE!E53,"")</f>
        <v/>
      </c>
      <c r="M53" s="130" t="str">
        <f>_xlfn.IFNA(VLOOKUP(UE!F53,Parametros!$B$6:$X$12,23,FALSE),"")</f>
        <v/>
      </c>
      <c r="N53" s="130" t="str">
        <f>_xlfn.IFNA(VLOOKUP(UE!G53,Parametros!$B$24:$C$26,2,FALSE),"")</f>
        <v/>
      </c>
      <c r="O53" s="130" t="str">
        <f>IF(B53,UE!H53,"")</f>
        <v/>
      </c>
      <c r="P53" s="167" t="str">
        <f>IF($B53,Estimados!D56,"")</f>
        <v/>
      </c>
      <c r="Q53" s="167" t="str">
        <f>IF($B53,Estimados!E56,"")</f>
        <v/>
      </c>
      <c r="R53" s="167" t="str">
        <f>IF($B53,Estimados!F56,"")</f>
        <v/>
      </c>
      <c r="S53" s="167" t="str">
        <f>IF($B53,Estimados!G56,"")</f>
        <v/>
      </c>
      <c r="T53" s="167" t="str">
        <f>IF($B53,Estimados!H56,"")</f>
        <v/>
      </c>
      <c r="U53" s="167" t="str">
        <f>IF($B53,Estimados!I56,"")</f>
        <v/>
      </c>
      <c r="V53" s="167" t="str">
        <f>IF($B53,Estimados!J56,"")</f>
        <v/>
      </c>
      <c r="W53" s="167" t="str">
        <f>IF($B53,Estimados!K56,"")</f>
        <v/>
      </c>
      <c r="X53" s="167" t="str">
        <f>IF($B53,Estimados!L56,"")</f>
        <v/>
      </c>
      <c r="Y53" s="167" t="str">
        <f>IF($B53,Estimados!M56,"")</f>
        <v/>
      </c>
      <c r="Z53" s="167" t="str">
        <f>IF($B53,Estimados!N56,"")</f>
        <v/>
      </c>
      <c r="AA53" s="167" t="str">
        <f>IF($B53,Estimados!O56,"")</f>
        <v/>
      </c>
      <c r="AB53" s="167" t="str">
        <f>IF($B53,Estimados!P56,"")</f>
        <v/>
      </c>
      <c r="AC53" s="167" t="str">
        <f>IF($B53,Estimados!Q56,"")</f>
        <v/>
      </c>
      <c r="AD53" s="167" t="str">
        <f>IF($B53,Estimados!R56,"")</f>
        <v/>
      </c>
      <c r="AE53" s="167" t="str">
        <f>IF($B53,Estimados!S56,"")</f>
        <v/>
      </c>
      <c r="AF53" s="167" t="str">
        <f>IF($B53,Estimados!T56,"")</f>
        <v/>
      </c>
      <c r="AG53" s="167" t="str">
        <f>IF($B53,Estimados!U56,"")</f>
        <v/>
      </c>
      <c r="AH53" s="167" t="str">
        <f>IF($B53,Estimados!V56,"")</f>
        <v/>
      </c>
      <c r="AI53" s="167" t="str">
        <f>IF($B53,Estimados!W56,"")</f>
        <v/>
      </c>
      <c r="AJ53" s="167" t="str">
        <f>IF($B53,Estimados!X56,"")</f>
        <v/>
      </c>
      <c r="AK53" s="167" t="str">
        <f>IF($B53,Estimados!Y56,"")</f>
        <v/>
      </c>
      <c r="AL53" s="167" t="str">
        <f>IF($B53,Estimados!Z56,"")</f>
        <v/>
      </c>
      <c r="AM53" s="167" t="str">
        <f>IF($B53,Estimados!AA56,"")</f>
        <v/>
      </c>
      <c r="AN53" s="167" t="str">
        <f>IF($B53,Estimados!AB56,"")</f>
        <v/>
      </c>
      <c r="AO53" s="167" t="str">
        <f>IF($B53,Estimados!AC56,"")</f>
        <v/>
      </c>
      <c r="AP53" s="167" t="str">
        <f>IF($B53,Estimados!AD56,"")</f>
        <v/>
      </c>
      <c r="AQ53" s="167" t="str">
        <f>IF($B53,Estimados!AE56,"")</f>
        <v/>
      </c>
    </row>
    <row r="54" spans="2:43">
      <c r="B54" s="131" t="b">
        <f t="shared" si="3"/>
        <v>0</v>
      </c>
      <c r="C54" s="162" t="str">
        <f t="shared" ca="1" si="4"/>
        <v/>
      </c>
      <c r="D54" s="131" t="str">
        <f>IF($B54,Caracteristicas!$D$5,"")</f>
        <v/>
      </c>
      <c r="E54" s="131" t="str">
        <f>IF($B54,Caracteristicas!$D$8,"")</f>
        <v/>
      </c>
      <c r="F54" s="131" t="str">
        <f>IF($B54,Caracteristicas!$D$9,"")</f>
        <v/>
      </c>
      <c r="G54" s="131" t="str">
        <f>IF($B54,Caracteristicas!$D$6,"")</f>
        <v/>
      </c>
      <c r="H54" s="207" t="str">
        <f t="shared" ca="1" si="5"/>
        <v/>
      </c>
      <c r="I54" s="131" t="str">
        <f>IF($B54,UE!B54,"")</f>
        <v/>
      </c>
      <c r="J54" s="131" t="str">
        <f>IF(UE!C54=0,"",UE!C54)</f>
        <v/>
      </c>
      <c r="K54" s="131" t="str">
        <f>IF($B54,UE!D54,"")</f>
        <v/>
      </c>
      <c r="L54" s="152" t="str">
        <f>IF($B54,UE!E54,"")</f>
        <v/>
      </c>
      <c r="M54" s="130" t="str">
        <f>_xlfn.IFNA(VLOOKUP(UE!F54,Parametros!$B$6:$X$12,23,FALSE),"")</f>
        <v/>
      </c>
      <c r="N54" s="130" t="str">
        <f>_xlfn.IFNA(VLOOKUP(UE!G54,Parametros!$B$24:$C$26,2,FALSE),"")</f>
        <v/>
      </c>
      <c r="O54" s="130" t="str">
        <f>IF(B54,UE!H54,"")</f>
        <v/>
      </c>
      <c r="P54" s="167" t="str">
        <f>IF($B54,Estimados!D57,"")</f>
        <v/>
      </c>
      <c r="Q54" s="167" t="str">
        <f>IF($B54,Estimados!E57,"")</f>
        <v/>
      </c>
      <c r="R54" s="167" t="str">
        <f>IF($B54,Estimados!F57,"")</f>
        <v/>
      </c>
      <c r="S54" s="167" t="str">
        <f>IF($B54,Estimados!G57,"")</f>
        <v/>
      </c>
      <c r="T54" s="167" t="str">
        <f>IF($B54,Estimados!H57,"")</f>
        <v/>
      </c>
      <c r="U54" s="167" t="str">
        <f>IF($B54,Estimados!I57,"")</f>
        <v/>
      </c>
      <c r="V54" s="167" t="str">
        <f>IF($B54,Estimados!J57,"")</f>
        <v/>
      </c>
      <c r="W54" s="167" t="str">
        <f>IF($B54,Estimados!K57,"")</f>
        <v/>
      </c>
      <c r="X54" s="167" t="str">
        <f>IF($B54,Estimados!L57,"")</f>
        <v/>
      </c>
      <c r="Y54" s="167" t="str">
        <f>IF($B54,Estimados!M57,"")</f>
        <v/>
      </c>
      <c r="Z54" s="167" t="str">
        <f>IF($B54,Estimados!N57,"")</f>
        <v/>
      </c>
      <c r="AA54" s="167" t="str">
        <f>IF($B54,Estimados!O57,"")</f>
        <v/>
      </c>
      <c r="AB54" s="167" t="str">
        <f>IF($B54,Estimados!P57,"")</f>
        <v/>
      </c>
      <c r="AC54" s="167" t="str">
        <f>IF($B54,Estimados!Q57,"")</f>
        <v/>
      </c>
      <c r="AD54" s="167" t="str">
        <f>IF($B54,Estimados!R57,"")</f>
        <v/>
      </c>
      <c r="AE54" s="167" t="str">
        <f>IF($B54,Estimados!S57,"")</f>
        <v/>
      </c>
      <c r="AF54" s="167" t="str">
        <f>IF($B54,Estimados!T57,"")</f>
        <v/>
      </c>
      <c r="AG54" s="167" t="str">
        <f>IF($B54,Estimados!U57,"")</f>
        <v/>
      </c>
      <c r="AH54" s="167" t="str">
        <f>IF($B54,Estimados!V57,"")</f>
        <v/>
      </c>
      <c r="AI54" s="167" t="str">
        <f>IF($B54,Estimados!W57,"")</f>
        <v/>
      </c>
      <c r="AJ54" s="167" t="str">
        <f>IF($B54,Estimados!X57,"")</f>
        <v/>
      </c>
      <c r="AK54" s="167" t="str">
        <f>IF($B54,Estimados!Y57,"")</f>
        <v/>
      </c>
      <c r="AL54" s="167" t="str">
        <f>IF($B54,Estimados!Z57,"")</f>
        <v/>
      </c>
      <c r="AM54" s="167" t="str">
        <f>IF($B54,Estimados!AA57,"")</f>
        <v/>
      </c>
      <c r="AN54" s="167" t="str">
        <f>IF($B54,Estimados!AB57,"")</f>
        <v/>
      </c>
      <c r="AO54" s="167" t="str">
        <f>IF($B54,Estimados!AC57,"")</f>
        <v/>
      </c>
      <c r="AP54" s="167" t="str">
        <f>IF($B54,Estimados!AD57,"")</f>
        <v/>
      </c>
      <c r="AQ54" s="167" t="str">
        <f>IF($B54,Estimados!AE57,"")</f>
        <v/>
      </c>
    </row>
    <row r="55" spans="2:43">
      <c r="B55" s="131" t="b">
        <f t="shared" si="3"/>
        <v>0</v>
      </c>
      <c r="C55" s="162" t="str">
        <f t="shared" ca="1" si="4"/>
        <v/>
      </c>
      <c r="D55" s="131" t="str">
        <f>IF($B55,Caracteristicas!$D$5,"")</f>
        <v/>
      </c>
      <c r="E55" s="131" t="str">
        <f>IF($B55,Caracteristicas!$D$8,"")</f>
        <v/>
      </c>
      <c r="F55" s="131" t="str">
        <f>IF($B55,Caracteristicas!$D$9,"")</f>
        <v/>
      </c>
      <c r="G55" s="131" t="str">
        <f>IF($B55,Caracteristicas!$D$6,"")</f>
        <v/>
      </c>
      <c r="H55" s="207" t="str">
        <f t="shared" ca="1" si="5"/>
        <v/>
      </c>
      <c r="I55" s="131" t="str">
        <f>IF($B55,UE!B55,"")</f>
        <v/>
      </c>
      <c r="J55" s="131" t="str">
        <f>IF(UE!C55=0,"",UE!C55)</f>
        <v/>
      </c>
      <c r="K55" s="131" t="str">
        <f>IF($B55,UE!D55,"")</f>
        <v/>
      </c>
      <c r="L55" s="152" t="str">
        <f>IF($B55,UE!E55,"")</f>
        <v/>
      </c>
      <c r="M55" s="130" t="str">
        <f>_xlfn.IFNA(VLOOKUP(UE!F55,Parametros!$B$6:$X$12,23,FALSE),"")</f>
        <v/>
      </c>
      <c r="N55" s="130" t="str">
        <f>_xlfn.IFNA(VLOOKUP(UE!G55,Parametros!$B$24:$C$26,2,FALSE),"")</f>
        <v/>
      </c>
      <c r="O55" s="130" t="str">
        <f>IF(B55,UE!H55,"")</f>
        <v/>
      </c>
      <c r="P55" s="167" t="str">
        <f>IF($B55,Estimados!D58,"")</f>
        <v/>
      </c>
      <c r="Q55" s="167" t="str">
        <f>IF($B55,Estimados!E58,"")</f>
        <v/>
      </c>
      <c r="R55" s="167" t="str">
        <f>IF($B55,Estimados!F58,"")</f>
        <v/>
      </c>
      <c r="S55" s="167" t="str">
        <f>IF($B55,Estimados!G58,"")</f>
        <v/>
      </c>
      <c r="T55" s="167" t="str">
        <f>IF($B55,Estimados!H58,"")</f>
        <v/>
      </c>
      <c r="U55" s="167" t="str">
        <f>IF($B55,Estimados!I58,"")</f>
        <v/>
      </c>
      <c r="V55" s="167" t="str">
        <f>IF($B55,Estimados!J58,"")</f>
        <v/>
      </c>
      <c r="W55" s="167" t="str">
        <f>IF($B55,Estimados!K58,"")</f>
        <v/>
      </c>
      <c r="X55" s="167" t="str">
        <f>IF($B55,Estimados!L58,"")</f>
        <v/>
      </c>
      <c r="Y55" s="167" t="str">
        <f>IF($B55,Estimados!M58,"")</f>
        <v/>
      </c>
      <c r="Z55" s="167" t="str">
        <f>IF($B55,Estimados!N58,"")</f>
        <v/>
      </c>
      <c r="AA55" s="167" t="str">
        <f>IF($B55,Estimados!O58,"")</f>
        <v/>
      </c>
      <c r="AB55" s="167" t="str">
        <f>IF($B55,Estimados!P58,"")</f>
        <v/>
      </c>
      <c r="AC55" s="167" t="str">
        <f>IF($B55,Estimados!Q58,"")</f>
        <v/>
      </c>
      <c r="AD55" s="167" t="str">
        <f>IF($B55,Estimados!R58,"")</f>
        <v/>
      </c>
      <c r="AE55" s="167" t="str">
        <f>IF($B55,Estimados!S58,"")</f>
        <v/>
      </c>
      <c r="AF55" s="167" t="str">
        <f>IF($B55,Estimados!T58,"")</f>
        <v/>
      </c>
      <c r="AG55" s="167" t="str">
        <f>IF($B55,Estimados!U58,"")</f>
        <v/>
      </c>
      <c r="AH55" s="167" t="str">
        <f>IF($B55,Estimados!V58,"")</f>
        <v/>
      </c>
      <c r="AI55" s="167" t="str">
        <f>IF($B55,Estimados!W58,"")</f>
        <v/>
      </c>
      <c r="AJ55" s="167" t="str">
        <f>IF($B55,Estimados!X58,"")</f>
        <v/>
      </c>
      <c r="AK55" s="167" t="str">
        <f>IF($B55,Estimados!Y58,"")</f>
        <v/>
      </c>
      <c r="AL55" s="167" t="str">
        <f>IF($B55,Estimados!Z58,"")</f>
        <v/>
      </c>
      <c r="AM55" s="167" t="str">
        <f>IF($B55,Estimados!AA58,"")</f>
        <v/>
      </c>
      <c r="AN55" s="167" t="str">
        <f>IF($B55,Estimados!AB58,"")</f>
        <v/>
      </c>
      <c r="AO55" s="167" t="str">
        <f>IF($B55,Estimados!AC58,"")</f>
        <v/>
      </c>
      <c r="AP55" s="167" t="str">
        <f>IF($B55,Estimados!AD58,"")</f>
        <v/>
      </c>
      <c r="AQ55" s="167" t="str">
        <f>IF($B55,Estimados!AE58,"")</f>
        <v/>
      </c>
    </row>
    <row r="56" spans="2:43">
      <c r="B56" s="131" t="b">
        <f t="shared" si="3"/>
        <v>0</v>
      </c>
      <c r="C56" s="162" t="str">
        <f t="shared" ca="1" si="4"/>
        <v/>
      </c>
      <c r="D56" s="131" t="str">
        <f>IF($B56,Caracteristicas!$D$5,"")</f>
        <v/>
      </c>
      <c r="E56" s="131" t="str">
        <f>IF($B56,Caracteristicas!$D$8,"")</f>
        <v/>
      </c>
      <c r="F56" s="131" t="str">
        <f>IF($B56,Caracteristicas!$D$9,"")</f>
        <v/>
      </c>
      <c r="G56" s="131" t="str">
        <f>IF($B56,Caracteristicas!$D$6,"")</f>
        <v/>
      </c>
      <c r="H56" s="207" t="str">
        <f t="shared" ca="1" si="5"/>
        <v/>
      </c>
      <c r="I56" s="131" t="str">
        <f>IF($B56,UE!B56,"")</f>
        <v/>
      </c>
      <c r="J56" s="131" t="str">
        <f>IF(UE!C56=0,"",UE!C56)</f>
        <v/>
      </c>
      <c r="K56" s="131" t="str">
        <f>IF($B56,UE!D56,"")</f>
        <v/>
      </c>
      <c r="L56" s="152" t="str">
        <f>IF($B56,UE!E56,"")</f>
        <v/>
      </c>
      <c r="M56" s="130" t="str">
        <f>_xlfn.IFNA(VLOOKUP(UE!F56,Parametros!$B$6:$X$12,23,FALSE),"")</f>
        <v/>
      </c>
      <c r="N56" s="130" t="str">
        <f>_xlfn.IFNA(VLOOKUP(UE!G56,Parametros!$B$24:$C$26,2,FALSE),"")</f>
        <v/>
      </c>
      <c r="O56" s="130" t="str">
        <f>IF(B56,UE!H56,"")</f>
        <v/>
      </c>
      <c r="P56" s="167" t="str">
        <f>IF($B56,Estimados!D59,"")</f>
        <v/>
      </c>
      <c r="Q56" s="167" t="str">
        <f>IF($B56,Estimados!E59,"")</f>
        <v/>
      </c>
      <c r="R56" s="167" t="str">
        <f>IF($B56,Estimados!F59,"")</f>
        <v/>
      </c>
      <c r="S56" s="167" t="str">
        <f>IF($B56,Estimados!G59,"")</f>
        <v/>
      </c>
      <c r="T56" s="167" t="str">
        <f>IF($B56,Estimados!H59,"")</f>
        <v/>
      </c>
      <c r="U56" s="167" t="str">
        <f>IF($B56,Estimados!I59,"")</f>
        <v/>
      </c>
      <c r="V56" s="167" t="str">
        <f>IF($B56,Estimados!J59,"")</f>
        <v/>
      </c>
      <c r="W56" s="167" t="str">
        <f>IF($B56,Estimados!K59,"")</f>
        <v/>
      </c>
      <c r="X56" s="167" t="str">
        <f>IF($B56,Estimados!L59,"")</f>
        <v/>
      </c>
      <c r="Y56" s="167" t="str">
        <f>IF($B56,Estimados!M59,"")</f>
        <v/>
      </c>
      <c r="Z56" s="167" t="str">
        <f>IF($B56,Estimados!N59,"")</f>
        <v/>
      </c>
      <c r="AA56" s="167" t="str">
        <f>IF($B56,Estimados!O59,"")</f>
        <v/>
      </c>
      <c r="AB56" s="167" t="str">
        <f>IF($B56,Estimados!P59,"")</f>
        <v/>
      </c>
      <c r="AC56" s="167" t="str">
        <f>IF($B56,Estimados!Q59,"")</f>
        <v/>
      </c>
      <c r="AD56" s="167" t="str">
        <f>IF($B56,Estimados!R59,"")</f>
        <v/>
      </c>
      <c r="AE56" s="167" t="str">
        <f>IF($B56,Estimados!S59,"")</f>
        <v/>
      </c>
      <c r="AF56" s="167" t="str">
        <f>IF($B56,Estimados!T59,"")</f>
        <v/>
      </c>
      <c r="AG56" s="167" t="str">
        <f>IF($B56,Estimados!U59,"")</f>
        <v/>
      </c>
      <c r="AH56" s="167" t="str">
        <f>IF($B56,Estimados!V59,"")</f>
        <v/>
      </c>
      <c r="AI56" s="167" t="str">
        <f>IF($B56,Estimados!W59,"")</f>
        <v/>
      </c>
      <c r="AJ56" s="167" t="str">
        <f>IF($B56,Estimados!X59,"")</f>
        <v/>
      </c>
      <c r="AK56" s="167" t="str">
        <f>IF($B56,Estimados!Y59,"")</f>
        <v/>
      </c>
      <c r="AL56" s="167" t="str">
        <f>IF($B56,Estimados!Z59,"")</f>
        <v/>
      </c>
      <c r="AM56" s="167" t="str">
        <f>IF($B56,Estimados!AA59,"")</f>
        <v/>
      </c>
      <c r="AN56" s="167" t="str">
        <f>IF($B56,Estimados!AB59,"")</f>
        <v/>
      </c>
      <c r="AO56" s="167" t="str">
        <f>IF($B56,Estimados!AC59,"")</f>
        <v/>
      </c>
      <c r="AP56" s="167" t="str">
        <f>IF($B56,Estimados!AD59,"")</f>
        <v/>
      </c>
      <c r="AQ56" s="167" t="str">
        <f>IF($B56,Estimados!AE59,"")</f>
        <v/>
      </c>
    </row>
    <row r="57" spans="2:43">
      <c r="B57" s="131" t="b">
        <f t="shared" si="3"/>
        <v>0</v>
      </c>
      <c r="C57" s="162" t="str">
        <f t="shared" ca="1" si="4"/>
        <v/>
      </c>
      <c r="D57" s="131" t="str">
        <f>IF($B57,Caracteristicas!$D$5,"")</f>
        <v/>
      </c>
      <c r="E57" s="131" t="str">
        <f>IF($B57,Caracteristicas!$D$8,"")</f>
        <v/>
      </c>
      <c r="F57" s="131" t="str">
        <f>IF($B57,Caracteristicas!$D$9,"")</f>
        <v/>
      </c>
      <c r="G57" s="131" t="str">
        <f>IF($B57,Caracteristicas!$D$6,"")</f>
        <v/>
      </c>
      <c r="H57" s="207" t="str">
        <f t="shared" ca="1" si="5"/>
        <v/>
      </c>
      <c r="I57" s="131" t="str">
        <f>IF($B57,UE!B57,"")</f>
        <v/>
      </c>
      <c r="J57" s="131" t="str">
        <f>IF(UE!C57=0,"",UE!C57)</f>
        <v/>
      </c>
      <c r="K57" s="131" t="str">
        <f>IF($B57,UE!D57,"")</f>
        <v/>
      </c>
      <c r="L57" s="152" t="str">
        <f>IF($B57,UE!E57,"")</f>
        <v/>
      </c>
      <c r="M57" s="130" t="str">
        <f>_xlfn.IFNA(VLOOKUP(UE!F57,Parametros!$B$6:$X$12,23,FALSE),"")</f>
        <v/>
      </c>
      <c r="N57" s="130" t="str">
        <f>_xlfn.IFNA(VLOOKUP(UE!G57,Parametros!$B$24:$C$26,2,FALSE),"")</f>
        <v/>
      </c>
      <c r="O57" s="130" t="str">
        <f>IF(B57,UE!H57,"")</f>
        <v/>
      </c>
      <c r="P57" s="167" t="str">
        <f>IF($B57,Estimados!D60,"")</f>
        <v/>
      </c>
      <c r="Q57" s="167" t="str">
        <f>IF($B57,Estimados!E60,"")</f>
        <v/>
      </c>
      <c r="R57" s="167" t="str">
        <f>IF($B57,Estimados!F60,"")</f>
        <v/>
      </c>
      <c r="S57" s="167" t="str">
        <f>IF($B57,Estimados!G60,"")</f>
        <v/>
      </c>
      <c r="T57" s="167" t="str">
        <f>IF($B57,Estimados!H60,"")</f>
        <v/>
      </c>
      <c r="U57" s="167" t="str">
        <f>IF($B57,Estimados!I60,"")</f>
        <v/>
      </c>
      <c r="V57" s="167" t="str">
        <f>IF($B57,Estimados!J60,"")</f>
        <v/>
      </c>
      <c r="W57" s="167" t="str">
        <f>IF($B57,Estimados!K60,"")</f>
        <v/>
      </c>
      <c r="X57" s="167" t="str">
        <f>IF($B57,Estimados!L60,"")</f>
        <v/>
      </c>
      <c r="Y57" s="167" t="str">
        <f>IF($B57,Estimados!M60,"")</f>
        <v/>
      </c>
      <c r="Z57" s="167" t="str">
        <f>IF($B57,Estimados!N60,"")</f>
        <v/>
      </c>
      <c r="AA57" s="167" t="str">
        <f>IF($B57,Estimados!O60,"")</f>
        <v/>
      </c>
      <c r="AB57" s="167" t="str">
        <f>IF($B57,Estimados!P60,"")</f>
        <v/>
      </c>
      <c r="AC57" s="167" t="str">
        <f>IF($B57,Estimados!Q60,"")</f>
        <v/>
      </c>
      <c r="AD57" s="167" t="str">
        <f>IF($B57,Estimados!R60,"")</f>
        <v/>
      </c>
      <c r="AE57" s="167" t="str">
        <f>IF($B57,Estimados!S60,"")</f>
        <v/>
      </c>
      <c r="AF57" s="167" t="str">
        <f>IF($B57,Estimados!T60,"")</f>
        <v/>
      </c>
      <c r="AG57" s="167" t="str">
        <f>IF($B57,Estimados!U60,"")</f>
        <v/>
      </c>
      <c r="AH57" s="167" t="str">
        <f>IF($B57,Estimados!V60,"")</f>
        <v/>
      </c>
      <c r="AI57" s="167" t="str">
        <f>IF($B57,Estimados!W60,"")</f>
        <v/>
      </c>
      <c r="AJ57" s="167" t="str">
        <f>IF($B57,Estimados!X60,"")</f>
        <v/>
      </c>
      <c r="AK57" s="167" t="str">
        <f>IF($B57,Estimados!Y60,"")</f>
        <v/>
      </c>
      <c r="AL57" s="167" t="str">
        <f>IF($B57,Estimados!Z60,"")</f>
        <v/>
      </c>
      <c r="AM57" s="167" t="str">
        <f>IF($B57,Estimados!AA60,"")</f>
        <v/>
      </c>
      <c r="AN57" s="167" t="str">
        <f>IF($B57,Estimados!AB60,"")</f>
        <v/>
      </c>
      <c r="AO57" s="167" t="str">
        <f>IF($B57,Estimados!AC60,"")</f>
        <v/>
      </c>
      <c r="AP57" s="167" t="str">
        <f>IF($B57,Estimados!AD60,"")</f>
        <v/>
      </c>
      <c r="AQ57" s="167" t="str">
        <f>IF($B57,Estimados!AE60,"")</f>
        <v/>
      </c>
    </row>
    <row r="58" spans="2:43">
      <c r="B58" s="131" t="b">
        <f t="shared" si="3"/>
        <v>0</v>
      </c>
      <c r="C58" s="162" t="str">
        <f t="shared" ca="1" si="4"/>
        <v/>
      </c>
      <c r="D58" s="131" t="str">
        <f>IF($B58,Caracteristicas!$D$5,"")</f>
        <v/>
      </c>
      <c r="E58" s="131" t="str">
        <f>IF($B58,Caracteristicas!$D$8,"")</f>
        <v/>
      </c>
      <c r="F58" s="131" t="str">
        <f>IF($B58,Caracteristicas!$D$9,"")</f>
        <v/>
      </c>
      <c r="G58" s="131" t="str">
        <f>IF($B58,Caracteristicas!$D$6,"")</f>
        <v/>
      </c>
      <c r="H58" s="207" t="str">
        <f t="shared" ca="1" si="5"/>
        <v/>
      </c>
      <c r="I58" s="131" t="str">
        <f>IF($B58,UE!B58,"")</f>
        <v/>
      </c>
      <c r="J58" s="131" t="str">
        <f>IF(UE!C58=0,"",UE!C58)</f>
        <v/>
      </c>
      <c r="K58" s="131" t="str">
        <f>IF($B58,UE!D58,"")</f>
        <v/>
      </c>
      <c r="L58" s="152" t="str">
        <f>IF($B58,UE!E58,"")</f>
        <v/>
      </c>
      <c r="M58" s="130" t="str">
        <f>_xlfn.IFNA(VLOOKUP(UE!F58,Parametros!$B$6:$X$12,23,FALSE),"")</f>
        <v/>
      </c>
      <c r="N58" s="130" t="str">
        <f>_xlfn.IFNA(VLOOKUP(UE!G58,Parametros!$B$24:$C$26,2,FALSE),"")</f>
        <v/>
      </c>
      <c r="O58" s="130" t="str">
        <f>IF(B58,UE!H58,"")</f>
        <v/>
      </c>
      <c r="P58" s="167" t="str">
        <f>IF($B58,Estimados!D61,"")</f>
        <v/>
      </c>
      <c r="Q58" s="167" t="str">
        <f>IF($B58,Estimados!E61,"")</f>
        <v/>
      </c>
      <c r="R58" s="167" t="str">
        <f>IF($B58,Estimados!F61,"")</f>
        <v/>
      </c>
      <c r="S58" s="167" t="str">
        <f>IF($B58,Estimados!G61,"")</f>
        <v/>
      </c>
      <c r="T58" s="167" t="str">
        <f>IF($B58,Estimados!H61,"")</f>
        <v/>
      </c>
      <c r="U58" s="167" t="str">
        <f>IF($B58,Estimados!I61,"")</f>
        <v/>
      </c>
      <c r="V58" s="167" t="str">
        <f>IF($B58,Estimados!J61,"")</f>
        <v/>
      </c>
      <c r="W58" s="167" t="str">
        <f>IF($B58,Estimados!K61,"")</f>
        <v/>
      </c>
      <c r="X58" s="167" t="str">
        <f>IF($B58,Estimados!L61,"")</f>
        <v/>
      </c>
      <c r="Y58" s="167" t="str">
        <f>IF($B58,Estimados!M61,"")</f>
        <v/>
      </c>
      <c r="Z58" s="167" t="str">
        <f>IF($B58,Estimados!N61,"")</f>
        <v/>
      </c>
      <c r="AA58" s="167" t="str">
        <f>IF($B58,Estimados!O61,"")</f>
        <v/>
      </c>
      <c r="AB58" s="167" t="str">
        <f>IF($B58,Estimados!P61,"")</f>
        <v/>
      </c>
      <c r="AC58" s="167" t="str">
        <f>IF($B58,Estimados!Q61,"")</f>
        <v/>
      </c>
      <c r="AD58" s="167" t="str">
        <f>IF($B58,Estimados!R61,"")</f>
        <v/>
      </c>
      <c r="AE58" s="167" t="str">
        <f>IF($B58,Estimados!S61,"")</f>
        <v/>
      </c>
      <c r="AF58" s="167" t="str">
        <f>IF($B58,Estimados!T61,"")</f>
        <v/>
      </c>
      <c r="AG58" s="167" t="str">
        <f>IF($B58,Estimados!U61,"")</f>
        <v/>
      </c>
      <c r="AH58" s="167" t="str">
        <f>IF($B58,Estimados!V61,"")</f>
        <v/>
      </c>
      <c r="AI58" s="167" t="str">
        <f>IF($B58,Estimados!W61,"")</f>
        <v/>
      </c>
      <c r="AJ58" s="167" t="str">
        <f>IF($B58,Estimados!X61,"")</f>
        <v/>
      </c>
      <c r="AK58" s="167" t="str">
        <f>IF($B58,Estimados!Y61,"")</f>
        <v/>
      </c>
      <c r="AL58" s="167" t="str">
        <f>IF($B58,Estimados!Z61,"")</f>
        <v/>
      </c>
      <c r="AM58" s="167" t="str">
        <f>IF($B58,Estimados!AA61,"")</f>
        <v/>
      </c>
      <c r="AN58" s="167" t="str">
        <f>IF($B58,Estimados!AB61,"")</f>
        <v/>
      </c>
      <c r="AO58" s="167" t="str">
        <f>IF($B58,Estimados!AC61,"")</f>
        <v/>
      </c>
      <c r="AP58" s="167" t="str">
        <f>IF($B58,Estimados!AD61,"")</f>
        <v/>
      </c>
      <c r="AQ58" s="167" t="str">
        <f>IF($B58,Estimados!AE61,"")</f>
        <v/>
      </c>
    </row>
    <row r="59" spans="2:43">
      <c r="B59" s="131" t="b">
        <f t="shared" si="3"/>
        <v>0</v>
      </c>
      <c r="C59" s="162" t="str">
        <f t="shared" ca="1" si="4"/>
        <v/>
      </c>
      <c r="D59" s="131" t="str">
        <f>IF($B59,Caracteristicas!$D$5,"")</f>
        <v/>
      </c>
      <c r="E59" s="131" t="str">
        <f>IF($B59,Caracteristicas!$D$8,"")</f>
        <v/>
      </c>
      <c r="F59" s="131" t="str">
        <f>IF($B59,Caracteristicas!$D$9,"")</f>
        <v/>
      </c>
      <c r="G59" s="131" t="str">
        <f>IF($B59,Caracteristicas!$D$6,"")</f>
        <v/>
      </c>
      <c r="H59" s="207" t="str">
        <f t="shared" ca="1" si="5"/>
        <v/>
      </c>
      <c r="I59" s="131" t="str">
        <f>IF($B59,UE!B59,"")</f>
        <v/>
      </c>
      <c r="J59" s="131" t="str">
        <f>IF(UE!C59=0,"",UE!C59)</f>
        <v/>
      </c>
      <c r="K59" s="131" t="str">
        <f>IF($B59,UE!D59,"")</f>
        <v/>
      </c>
      <c r="L59" s="152" t="str">
        <f>IF($B59,UE!E59,"")</f>
        <v/>
      </c>
      <c r="M59" s="130" t="str">
        <f>_xlfn.IFNA(VLOOKUP(UE!F59,Parametros!$B$6:$X$12,23,FALSE),"")</f>
        <v/>
      </c>
      <c r="N59" s="130" t="str">
        <f>_xlfn.IFNA(VLOOKUP(UE!G59,Parametros!$B$24:$C$26,2,FALSE),"")</f>
        <v/>
      </c>
      <c r="O59" s="130" t="str">
        <f>IF(B59,UE!H59,"")</f>
        <v/>
      </c>
      <c r="P59" s="167" t="str">
        <f>IF($B59,Estimados!D62,"")</f>
        <v/>
      </c>
      <c r="Q59" s="167" t="str">
        <f>IF($B59,Estimados!E62,"")</f>
        <v/>
      </c>
      <c r="R59" s="167" t="str">
        <f>IF($B59,Estimados!F62,"")</f>
        <v/>
      </c>
      <c r="S59" s="167" t="str">
        <f>IF($B59,Estimados!G62,"")</f>
        <v/>
      </c>
      <c r="T59" s="167" t="str">
        <f>IF($B59,Estimados!H62,"")</f>
        <v/>
      </c>
      <c r="U59" s="167" t="str">
        <f>IF($B59,Estimados!I62,"")</f>
        <v/>
      </c>
      <c r="V59" s="167" t="str">
        <f>IF($B59,Estimados!J62,"")</f>
        <v/>
      </c>
      <c r="W59" s="167" t="str">
        <f>IF($B59,Estimados!K62,"")</f>
        <v/>
      </c>
      <c r="X59" s="167" t="str">
        <f>IF($B59,Estimados!L62,"")</f>
        <v/>
      </c>
      <c r="Y59" s="167" t="str">
        <f>IF($B59,Estimados!M62,"")</f>
        <v/>
      </c>
      <c r="Z59" s="167" t="str">
        <f>IF($B59,Estimados!N62,"")</f>
        <v/>
      </c>
      <c r="AA59" s="167" t="str">
        <f>IF($B59,Estimados!O62,"")</f>
        <v/>
      </c>
      <c r="AB59" s="167" t="str">
        <f>IF($B59,Estimados!P62,"")</f>
        <v/>
      </c>
      <c r="AC59" s="167" t="str">
        <f>IF($B59,Estimados!Q62,"")</f>
        <v/>
      </c>
      <c r="AD59" s="167" t="str">
        <f>IF($B59,Estimados!R62,"")</f>
        <v/>
      </c>
      <c r="AE59" s="167" t="str">
        <f>IF($B59,Estimados!S62,"")</f>
        <v/>
      </c>
      <c r="AF59" s="167" t="str">
        <f>IF($B59,Estimados!T62,"")</f>
        <v/>
      </c>
      <c r="AG59" s="167" t="str">
        <f>IF($B59,Estimados!U62,"")</f>
        <v/>
      </c>
      <c r="AH59" s="167" t="str">
        <f>IF($B59,Estimados!V62,"")</f>
        <v/>
      </c>
      <c r="AI59" s="167" t="str">
        <f>IF($B59,Estimados!W62,"")</f>
        <v/>
      </c>
      <c r="AJ59" s="167" t="str">
        <f>IF($B59,Estimados!X62,"")</f>
        <v/>
      </c>
      <c r="AK59" s="167" t="str">
        <f>IF($B59,Estimados!Y62,"")</f>
        <v/>
      </c>
      <c r="AL59" s="167" t="str">
        <f>IF($B59,Estimados!Z62,"")</f>
        <v/>
      </c>
      <c r="AM59" s="167" t="str">
        <f>IF($B59,Estimados!AA62,"")</f>
        <v/>
      </c>
      <c r="AN59" s="167" t="str">
        <f>IF($B59,Estimados!AB62,"")</f>
        <v/>
      </c>
      <c r="AO59" s="167" t="str">
        <f>IF($B59,Estimados!AC62,"")</f>
        <v/>
      </c>
      <c r="AP59" s="167" t="str">
        <f>IF($B59,Estimados!AD62,"")</f>
        <v/>
      </c>
      <c r="AQ59" s="167" t="str">
        <f>IF($B59,Estimados!AE62,"")</f>
        <v/>
      </c>
    </row>
    <row r="60" spans="2:43">
      <c r="B60" s="131" t="b">
        <f t="shared" si="3"/>
        <v>0</v>
      </c>
      <c r="C60" s="162" t="str">
        <f t="shared" ca="1" si="4"/>
        <v/>
      </c>
      <c r="D60" s="131" t="str">
        <f>IF($B60,Caracteristicas!$D$5,"")</f>
        <v/>
      </c>
      <c r="E60" s="131" t="str">
        <f>IF($B60,Caracteristicas!$D$8,"")</f>
        <v/>
      </c>
      <c r="F60" s="131" t="str">
        <f>IF($B60,Caracteristicas!$D$9,"")</f>
        <v/>
      </c>
      <c r="G60" s="131" t="str">
        <f>IF($B60,Caracteristicas!$D$6,"")</f>
        <v/>
      </c>
      <c r="H60" s="207" t="str">
        <f t="shared" ca="1" si="5"/>
        <v/>
      </c>
      <c r="I60" s="131" t="str">
        <f>IF($B60,UE!B60,"")</f>
        <v/>
      </c>
      <c r="J60" s="131" t="str">
        <f>IF(UE!C60=0,"",UE!C60)</f>
        <v/>
      </c>
      <c r="K60" s="131" t="str">
        <f>IF($B60,UE!D60,"")</f>
        <v/>
      </c>
      <c r="L60" s="152" t="str">
        <f>IF($B60,UE!E60,"")</f>
        <v/>
      </c>
      <c r="M60" s="130" t="str">
        <f>_xlfn.IFNA(VLOOKUP(UE!F60,Parametros!$B$6:$X$12,23,FALSE),"")</f>
        <v/>
      </c>
      <c r="N60" s="130" t="str">
        <f>_xlfn.IFNA(VLOOKUP(UE!G60,Parametros!$B$24:$C$26,2,FALSE),"")</f>
        <v/>
      </c>
      <c r="O60" s="130" t="str">
        <f>IF(B60,UE!H60,"")</f>
        <v/>
      </c>
      <c r="P60" s="167" t="str">
        <f>IF($B60,Estimados!D63,"")</f>
        <v/>
      </c>
      <c r="Q60" s="167" t="str">
        <f>IF($B60,Estimados!E63,"")</f>
        <v/>
      </c>
      <c r="R60" s="167" t="str">
        <f>IF($B60,Estimados!F63,"")</f>
        <v/>
      </c>
      <c r="S60" s="167" t="str">
        <f>IF($B60,Estimados!G63,"")</f>
        <v/>
      </c>
      <c r="T60" s="167" t="str">
        <f>IF($B60,Estimados!H63,"")</f>
        <v/>
      </c>
      <c r="U60" s="167" t="str">
        <f>IF($B60,Estimados!I63,"")</f>
        <v/>
      </c>
      <c r="V60" s="167" t="str">
        <f>IF($B60,Estimados!J63,"")</f>
        <v/>
      </c>
      <c r="W60" s="167" t="str">
        <f>IF($B60,Estimados!K63,"")</f>
        <v/>
      </c>
      <c r="X60" s="167" t="str">
        <f>IF($B60,Estimados!L63,"")</f>
        <v/>
      </c>
      <c r="Y60" s="167" t="str">
        <f>IF($B60,Estimados!M63,"")</f>
        <v/>
      </c>
      <c r="Z60" s="167" t="str">
        <f>IF($B60,Estimados!N63,"")</f>
        <v/>
      </c>
      <c r="AA60" s="167" t="str">
        <f>IF($B60,Estimados!O63,"")</f>
        <v/>
      </c>
      <c r="AB60" s="167" t="str">
        <f>IF($B60,Estimados!P63,"")</f>
        <v/>
      </c>
      <c r="AC60" s="167" t="str">
        <f>IF($B60,Estimados!Q63,"")</f>
        <v/>
      </c>
      <c r="AD60" s="167" t="str">
        <f>IF($B60,Estimados!R63,"")</f>
        <v/>
      </c>
      <c r="AE60" s="167" t="str">
        <f>IF($B60,Estimados!S63,"")</f>
        <v/>
      </c>
      <c r="AF60" s="167" t="str">
        <f>IF($B60,Estimados!T63,"")</f>
        <v/>
      </c>
      <c r="AG60" s="167" t="str">
        <f>IF($B60,Estimados!U63,"")</f>
        <v/>
      </c>
      <c r="AH60" s="167" t="str">
        <f>IF($B60,Estimados!V63,"")</f>
        <v/>
      </c>
      <c r="AI60" s="167" t="str">
        <f>IF($B60,Estimados!W63,"")</f>
        <v/>
      </c>
      <c r="AJ60" s="167" t="str">
        <f>IF($B60,Estimados!X63,"")</f>
        <v/>
      </c>
      <c r="AK60" s="167" t="str">
        <f>IF($B60,Estimados!Y63,"")</f>
        <v/>
      </c>
      <c r="AL60" s="167" t="str">
        <f>IF($B60,Estimados!Z63,"")</f>
        <v/>
      </c>
      <c r="AM60" s="167" t="str">
        <f>IF($B60,Estimados!AA63,"")</f>
        <v/>
      </c>
      <c r="AN60" s="167" t="str">
        <f>IF($B60,Estimados!AB63,"")</f>
        <v/>
      </c>
      <c r="AO60" s="167" t="str">
        <f>IF($B60,Estimados!AC63,"")</f>
        <v/>
      </c>
      <c r="AP60" s="167" t="str">
        <f>IF($B60,Estimados!AD63,"")</f>
        <v/>
      </c>
      <c r="AQ60" s="167" t="str">
        <f>IF($B60,Estimados!AE63,"")</f>
        <v/>
      </c>
    </row>
    <row r="61" spans="2:43">
      <c r="B61" s="131" t="b">
        <f t="shared" si="3"/>
        <v>0</v>
      </c>
      <c r="C61" s="162" t="str">
        <f t="shared" ca="1" si="4"/>
        <v/>
      </c>
      <c r="D61" s="131" t="str">
        <f>IF($B61,Caracteristicas!$D$5,"")</f>
        <v/>
      </c>
      <c r="E61" s="131" t="str">
        <f>IF($B61,Caracteristicas!$D$8,"")</f>
        <v/>
      </c>
      <c r="F61" s="131" t="str">
        <f>IF($B61,Caracteristicas!$D$9,"")</f>
        <v/>
      </c>
      <c r="G61" s="131" t="str">
        <f>IF($B61,Caracteristicas!$D$6,"")</f>
        <v/>
      </c>
      <c r="H61" s="207" t="str">
        <f t="shared" ca="1" si="5"/>
        <v/>
      </c>
      <c r="I61" s="131" t="str">
        <f>IF($B61,UE!B61,"")</f>
        <v/>
      </c>
      <c r="J61" s="131" t="str">
        <f>IF(UE!C61=0,"",UE!C61)</f>
        <v/>
      </c>
      <c r="K61" s="131" t="str">
        <f>IF($B61,UE!D61,"")</f>
        <v/>
      </c>
      <c r="L61" s="152" t="str">
        <f>IF($B61,UE!E61,"")</f>
        <v/>
      </c>
      <c r="M61" s="130" t="str">
        <f>_xlfn.IFNA(VLOOKUP(UE!F61,Parametros!$B$6:$X$12,23,FALSE),"")</f>
        <v/>
      </c>
      <c r="N61" s="130" t="str">
        <f>_xlfn.IFNA(VLOOKUP(UE!G61,Parametros!$B$24:$C$26,2,FALSE),"")</f>
        <v/>
      </c>
      <c r="O61" s="130" t="str">
        <f>IF(B61,UE!H61,"")</f>
        <v/>
      </c>
      <c r="P61" s="167" t="str">
        <f>IF($B61,Estimados!D64,"")</f>
        <v/>
      </c>
      <c r="Q61" s="167" t="str">
        <f>IF($B61,Estimados!E64,"")</f>
        <v/>
      </c>
      <c r="R61" s="167" t="str">
        <f>IF($B61,Estimados!F64,"")</f>
        <v/>
      </c>
      <c r="S61" s="167" t="str">
        <f>IF($B61,Estimados!G64,"")</f>
        <v/>
      </c>
      <c r="T61" s="167" t="str">
        <f>IF($B61,Estimados!H64,"")</f>
        <v/>
      </c>
      <c r="U61" s="167" t="str">
        <f>IF($B61,Estimados!I64,"")</f>
        <v/>
      </c>
      <c r="V61" s="167" t="str">
        <f>IF($B61,Estimados!J64,"")</f>
        <v/>
      </c>
      <c r="W61" s="167" t="str">
        <f>IF($B61,Estimados!K64,"")</f>
        <v/>
      </c>
      <c r="X61" s="167" t="str">
        <f>IF($B61,Estimados!L64,"")</f>
        <v/>
      </c>
      <c r="Y61" s="167" t="str">
        <f>IF($B61,Estimados!M64,"")</f>
        <v/>
      </c>
      <c r="Z61" s="167" t="str">
        <f>IF($B61,Estimados!N64,"")</f>
        <v/>
      </c>
      <c r="AA61" s="167" t="str">
        <f>IF($B61,Estimados!O64,"")</f>
        <v/>
      </c>
      <c r="AB61" s="167" t="str">
        <f>IF($B61,Estimados!P64,"")</f>
        <v/>
      </c>
      <c r="AC61" s="167" t="str">
        <f>IF($B61,Estimados!Q64,"")</f>
        <v/>
      </c>
      <c r="AD61" s="167" t="str">
        <f>IF($B61,Estimados!R64,"")</f>
        <v/>
      </c>
      <c r="AE61" s="167" t="str">
        <f>IF($B61,Estimados!S64,"")</f>
        <v/>
      </c>
      <c r="AF61" s="167" t="str">
        <f>IF($B61,Estimados!T64,"")</f>
        <v/>
      </c>
      <c r="AG61" s="167" t="str">
        <f>IF($B61,Estimados!U64,"")</f>
        <v/>
      </c>
      <c r="AH61" s="167" t="str">
        <f>IF($B61,Estimados!V64,"")</f>
        <v/>
      </c>
      <c r="AI61" s="167" t="str">
        <f>IF($B61,Estimados!W64,"")</f>
        <v/>
      </c>
      <c r="AJ61" s="167" t="str">
        <f>IF($B61,Estimados!X64,"")</f>
        <v/>
      </c>
      <c r="AK61" s="167" t="str">
        <f>IF($B61,Estimados!Y64,"")</f>
        <v/>
      </c>
      <c r="AL61" s="167" t="str">
        <f>IF($B61,Estimados!Z64,"")</f>
        <v/>
      </c>
      <c r="AM61" s="167" t="str">
        <f>IF($B61,Estimados!AA64,"")</f>
        <v/>
      </c>
      <c r="AN61" s="167" t="str">
        <f>IF($B61,Estimados!AB64,"")</f>
        <v/>
      </c>
      <c r="AO61" s="167" t="str">
        <f>IF($B61,Estimados!AC64,"")</f>
        <v/>
      </c>
      <c r="AP61" s="167" t="str">
        <f>IF($B61,Estimados!AD64,"")</f>
        <v/>
      </c>
      <c r="AQ61" s="167" t="str">
        <f>IF($B61,Estimados!AE64,"")</f>
        <v/>
      </c>
    </row>
    <row r="62" spans="2:43">
      <c r="B62" s="131" t="b">
        <f t="shared" si="3"/>
        <v>0</v>
      </c>
      <c r="C62" s="162" t="str">
        <f t="shared" ca="1" si="4"/>
        <v/>
      </c>
      <c r="D62" s="131" t="str">
        <f>IF($B62,Caracteristicas!$D$5,"")</f>
        <v/>
      </c>
      <c r="E62" s="131" t="str">
        <f>IF($B62,Caracteristicas!$D$8,"")</f>
        <v/>
      </c>
      <c r="F62" s="131" t="str">
        <f>IF($B62,Caracteristicas!$D$9,"")</f>
        <v/>
      </c>
      <c r="G62" s="131" t="str">
        <f>IF($B62,Caracteristicas!$D$6,"")</f>
        <v/>
      </c>
      <c r="H62" s="207" t="str">
        <f t="shared" ca="1" si="5"/>
        <v/>
      </c>
      <c r="I62" s="131" t="str">
        <f>IF($B62,UE!B62,"")</f>
        <v/>
      </c>
      <c r="J62" s="131" t="str">
        <f>IF(UE!C62=0,"",UE!C62)</f>
        <v/>
      </c>
      <c r="K62" s="131" t="str">
        <f>IF($B62,UE!D62,"")</f>
        <v/>
      </c>
      <c r="L62" s="152" t="str">
        <f>IF($B62,UE!E62,"")</f>
        <v/>
      </c>
      <c r="M62" s="130" t="str">
        <f>_xlfn.IFNA(VLOOKUP(UE!F62,Parametros!$B$6:$X$12,23,FALSE),"")</f>
        <v/>
      </c>
      <c r="N62" s="130" t="str">
        <f>_xlfn.IFNA(VLOOKUP(UE!G62,Parametros!$B$24:$C$26,2,FALSE),"")</f>
        <v/>
      </c>
      <c r="O62" s="130" t="str">
        <f>IF(B62,UE!H62,"")</f>
        <v/>
      </c>
      <c r="P62" s="167" t="str">
        <f>IF($B62,Estimados!D65,"")</f>
        <v/>
      </c>
      <c r="Q62" s="167" t="str">
        <f>IF($B62,Estimados!E65,"")</f>
        <v/>
      </c>
      <c r="R62" s="167" t="str">
        <f>IF($B62,Estimados!F65,"")</f>
        <v/>
      </c>
      <c r="S62" s="167" t="str">
        <f>IF($B62,Estimados!G65,"")</f>
        <v/>
      </c>
      <c r="T62" s="167" t="str">
        <f>IF($B62,Estimados!H65,"")</f>
        <v/>
      </c>
      <c r="U62" s="167" t="str">
        <f>IF($B62,Estimados!I65,"")</f>
        <v/>
      </c>
      <c r="V62" s="167" t="str">
        <f>IF($B62,Estimados!J65,"")</f>
        <v/>
      </c>
      <c r="W62" s="167" t="str">
        <f>IF($B62,Estimados!K65,"")</f>
        <v/>
      </c>
      <c r="X62" s="167" t="str">
        <f>IF($B62,Estimados!L65,"")</f>
        <v/>
      </c>
      <c r="Y62" s="167" t="str">
        <f>IF($B62,Estimados!M65,"")</f>
        <v/>
      </c>
      <c r="Z62" s="167" t="str">
        <f>IF($B62,Estimados!N65,"")</f>
        <v/>
      </c>
      <c r="AA62" s="167" t="str">
        <f>IF($B62,Estimados!O65,"")</f>
        <v/>
      </c>
      <c r="AB62" s="167" t="str">
        <f>IF($B62,Estimados!P65,"")</f>
        <v/>
      </c>
      <c r="AC62" s="167" t="str">
        <f>IF($B62,Estimados!Q65,"")</f>
        <v/>
      </c>
      <c r="AD62" s="167" t="str">
        <f>IF($B62,Estimados!R65,"")</f>
        <v/>
      </c>
      <c r="AE62" s="167" t="str">
        <f>IF($B62,Estimados!S65,"")</f>
        <v/>
      </c>
      <c r="AF62" s="167" t="str">
        <f>IF($B62,Estimados!T65,"")</f>
        <v/>
      </c>
      <c r="AG62" s="167" t="str">
        <f>IF($B62,Estimados!U65,"")</f>
        <v/>
      </c>
      <c r="AH62" s="167" t="str">
        <f>IF($B62,Estimados!V65,"")</f>
        <v/>
      </c>
      <c r="AI62" s="167" t="str">
        <f>IF($B62,Estimados!W65,"")</f>
        <v/>
      </c>
      <c r="AJ62" s="167" t="str">
        <f>IF($B62,Estimados!X65,"")</f>
        <v/>
      </c>
      <c r="AK62" s="167" t="str">
        <f>IF($B62,Estimados!Y65,"")</f>
        <v/>
      </c>
      <c r="AL62" s="167" t="str">
        <f>IF($B62,Estimados!Z65,"")</f>
        <v/>
      </c>
      <c r="AM62" s="167" t="str">
        <f>IF($B62,Estimados!AA65,"")</f>
        <v/>
      </c>
      <c r="AN62" s="167" t="str">
        <f>IF($B62,Estimados!AB65,"")</f>
        <v/>
      </c>
      <c r="AO62" s="167" t="str">
        <f>IF($B62,Estimados!AC65,"")</f>
        <v/>
      </c>
      <c r="AP62" s="167" t="str">
        <f>IF($B62,Estimados!AD65,"")</f>
        <v/>
      </c>
      <c r="AQ62" s="167" t="str">
        <f>IF($B62,Estimados!AE65,"")</f>
        <v/>
      </c>
    </row>
    <row r="63" spans="2:43">
      <c r="B63" s="131" t="b">
        <f t="shared" si="3"/>
        <v>0</v>
      </c>
      <c r="C63" s="162" t="str">
        <f t="shared" ca="1" si="4"/>
        <v/>
      </c>
      <c r="D63" s="131" t="str">
        <f>IF($B63,Caracteristicas!$D$5,"")</f>
        <v/>
      </c>
      <c r="E63" s="131" t="str">
        <f>IF($B63,Caracteristicas!$D$8,"")</f>
        <v/>
      </c>
      <c r="F63" s="131" t="str">
        <f>IF($B63,Caracteristicas!$D$9,"")</f>
        <v/>
      </c>
      <c r="G63" s="131" t="str">
        <f>IF($B63,Caracteristicas!$D$6,"")</f>
        <v/>
      </c>
      <c r="H63" s="207" t="str">
        <f t="shared" ca="1" si="5"/>
        <v/>
      </c>
      <c r="I63" s="131" t="str">
        <f>IF($B63,UE!B63,"")</f>
        <v/>
      </c>
      <c r="J63" s="131" t="str">
        <f>IF(UE!C63=0,"",UE!C63)</f>
        <v/>
      </c>
      <c r="K63" s="131" t="str">
        <f>IF($B63,UE!D63,"")</f>
        <v/>
      </c>
      <c r="L63" s="152" t="str">
        <f>IF($B63,UE!E63,"")</f>
        <v/>
      </c>
      <c r="M63" s="130" t="str">
        <f>_xlfn.IFNA(VLOOKUP(UE!F63,Parametros!$B$6:$X$12,23,FALSE),"")</f>
        <v/>
      </c>
      <c r="N63" s="130" t="str">
        <f>_xlfn.IFNA(VLOOKUP(UE!G63,Parametros!$B$24:$C$26,2,FALSE),"")</f>
        <v/>
      </c>
      <c r="O63" s="130" t="str">
        <f>IF(B63,UE!H63,"")</f>
        <v/>
      </c>
      <c r="P63" s="167" t="str">
        <f>IF($B63,Estimados!D66,"")</f>
        <v/>
      </c>
      <c r="Q63" s="167" t="str">
        <f>IF($B63,Estimados!E66,"")</f>
        <v/>
      </c>
      <c r="R63" s="167" t="str">
        <f>IF($B63,Estimados!F66,"")</f>
        <v/>
      </c>
      <c r="S63" s="167" t="str">
        <f>IF($B63,Estimados!G66,"")</f>
        <v/>
      </c>
      <c r="T63" s="167" t="str">
        <f>IF($B63,Estimados!H66,"")</f>
        <v/>
      </c>
      <c r="U63" s="167" t="str">
        <f>IF($B63,Estimados!I66,"")</f>
        <v/>
      </c>
      <c r="V63" s="167" t="str">
        <f>IF($B63,Estimados!J66,"")</f>
        <v/>
      </c>
      <c r="W63" s="167" t="str">
        <f>IF($B63,Estimados!K66,"")</f>
        <v/>
      </c>
      <c r="X63" s="167" t="str">
        <f>IF($B63,Estimados!L66,"")</f>
        <v/>
      </c>
      <c r="Y63" s="167" t="str">
        <f>IF($B63,Estimados!M66,"")</f>
        <v/>
      </c>
      <c r="Z63" s="167" t="str">
        <f>IF($B63,Estimados!N66,"")</f>
        <v/>
      </c>
      <c r="AA63" s="167" t="str">
        <f>IF($B63,Estimados!O66,"")</f>
        <v/>
      </c>
      <c r="AB63" s="167" t="str">
        <f>IF($B63,Estimados!P66,"")</f>
        <v/>
      </c>
      <c r="AC63" s="167" t="str">
        <f>IF($B63,Estimados!Q66,"")</f>
        <v/>
      </c>
      <c r="AD63" s="167" t="str">
        <f>IF($B63,Estimados!R66,"")</f>
        <v/>
      </c>
      <c r="AE63" s="167" t="str">
        <f>IF($B63,Estimados!S66,"")</f>
        <v/>
      </c>
      <c r="AF63" s="167" t="str">
        <f>IF($B63,Estimados!T66,"")</f>
        <v/>
      </c>
      <c r="AG63" s="167" t="str">
        <f>IF($B63,Estimados!U66,"")</f>
        <v/>
      </c>
      <c r="AH63" s="167" t="str">
        <f>IF($B63,Estimados!V66,"")</f>
        <v/>
      </c>
      <c r="AI63" s="167" t="str">
        <f>IF($B63,Estimados!W66,"")</f>
        <v/>
      </c>
      <c r="AJ63" s="167" t="str">
        <f>IF($B63,Estimados!X66,"")</f>
        <v/>
      </c>
      <c r="AK63" s="167" t="str">
        <f>IF($B63,Estimados!Y66,"")</f>
        <v/>
      </c>
      <c r="AL63" s="167" t="str">
        <f>IF($B63,Estimados!Z66,"")</f>
        <v/>
      </c>
      <c r="AM63" s="167" t="str">
        <f>IF($B63,Estimados!AA66,"")</f>
        <v/>
      </c>
      <c r="AN63" s="167" t="str">
        <f>IF($B63,Estimados!AB66,"")</f>
        <v/>
      </c>
      <c r="AO63" s="167" t="str">
        <f>IF($B63,Estimados!AC66,"")</f>
        <v/>
      </c>
      <c r="AP63" s="167" t="str">
        <f>IF($B63,Estimados!AD66,"")</f>
        <v/>
      </c>
      <c r="AQ63" s="167" t="str">
        <f>IF($B63,Estimados!AE66,"")</f>
        <v/>
      </c>
    </row>
    <row r="64" spans="2:43">
      <c r="B64" s="131" t="b">
        <f t="shared" si="3"/>
        <v>0</v>
      </c>
      <c r="C64" s="162" t="str">
        <f t="shared" ca="1" si="4"/>
        <v/>
      </c>
      <c r="D64" s="131" t="str">
        <f>IF($B64,Caracteristicas!$D$5,"")</f>
        <v/>
      </c>
      <c r="E64" s="131" t="str">
        <f>IF($B64,Caracteristicas!$D$8,"")</f>
        <v/>
      </c>
      <c r="F64" s="131" t="str">
        <f>IF($B64,Caracteristicas!$D$9,"")</f>
        <v/>
      </c>
      <c r="G64" s="131" t="str">
        <f>IF($B64,Caracteristicas!$D$6,"")</f>
        <v/>
      </c>
      <c r="H64" s="207" t="str">
        <f t="shared" ca="1" si="5"/>
        <v/>
      </c>
      <c r="I64" s="131" t="str">
        <f>IF($B64,UE!B64,"")</f>
        <v/>
      </c>
      <c r="J64" s="131" t="str">
        <f>IF(UE!C64=0,"",UE!C64)</f>
        <v/>
      </c>
      <c r="K64" s="131" t="str">
        <f>IF($B64,UE!D64,"")</f>
        <v/>
      </c>
      <c r="L64" s="152" t="str">
        <f>IF($B64,UE!E64,"")</f>
        <v/>
      </c>
      <c r="M64" s="130" t="str">
        <f>_xlfn.IFNA(VLOOKUP(UE!F64,Parametros!$B$6:$X$12,23,FALSE),"")</f>
        <v/>
      </c>
      <c r="N64" s="130" t="str">
        <f>_xlfn.IFNA(VLOOKUP(UE!G64,Parametros!$B$24:$C$26,2,FALSE),"")</f>
        <v/>
      </c>
      <c r="O64" s="130" t="str">
        <f>IF(B64,UE!H64,"")</f>
        <v/>
      </c>
      <c r="P64" s="167" t="str">
        <f>IF($B64,Estimados!D67,"")</f>
        <v/>
      </c>
      <c r="Q64" s="167" t="str">
        <f>IF($B64,Estimados!E67,"")</f>
        <v/>
      </c>
      <c r="R64" s="167" t="str">
        <f>IF($B64,Estimados!F67,"")</f>
        <v/>
      </c>
      <c r="S64" s="167" t="str">
        <f>IF($B64,Estimados!G67,"")</f>
        <v/>
      </c>
      <c r="T64" s="167" t="str">
        <f>IF($B64,Estimados!H67,"")</f>
        <v/>
      </c>
      <c r="U64" s="167" t="str">
        <f>IF($B64,Estimados!I67,"")</f>
        <v/>
      </c>
      <c r="V64" s="167" t="str">
        <f>IF($B64,Estimados!J67,"")</f>
        <v/>
      </c>
      <c r="W64" s="167" t="str">
        <f>IF($B64,Estimados!K67,"")</f>
        <v/>
      </c>
      <c r="X64" s="167" t="str">
        <f>IF($B64,Estimados!L67,"")</f>
        <v/>
      </c>
      <c r="Y64" s="167" t="str">
        <f>IF($B64,Estimados!M67,"")</f>
        <v/>
      </c>
      <c r="Z64" s="167" t="str">
        <f>IF($B64,Estimados!N67,"")</f>
        <v/>
      </c>
      <c r="AA64" s="167" t="str">
        <f>IF($B64,Estimados!O67,"")</f>
        <v/>
      </c>
      <c r="AB64" s="167" t="str">
        <f>IF($B64,Estimados!P67,"")</f>
        <v/>
      </c>
      <c r="AC64" s="167" t="str">
        <f>IF($B64,Estimados!Q67,"")</f>
        <v/>
      </c>
      <c r="AD64" s="167" t="str">
        <f>IF($B64,Estimados!R67,"")</f>
        <v/>
      </c>
      <c r="AE64" s="167" t="str">
        <f>IF($B64,Estimados!S67,"")</f>
        <v/>
      </c>
      <c r="AF64" s="167" t="str">
        <f>IF($B64,Estimados!T67,"")</f>
        <v/>
      </c>
      <c r="AG64" s="167" t="str">
        <f>IF($B64,Estimados!U67,"")</f>
        <v/>
      </c>
      <c r="AH64" s="167" t="str">
        <f>IF($B64,Estimados!V67,"")</f>
        <v/>
      </c>
      <c r="AI64" s="167" t="str">
        <f>IF($B64,Estimados!W67,"")</f>
        <v/>
      </c>
      <c r="AJ64" s="167" t="str">
        <f>IF($B64,Estimados!X67,"")</f>
        <v/>
      </c>
      <c r="AK64" s="167" t="str">
        <f>IF($B64,Estimados!Y67,"")</f>
        <v/>
      </c>
      <c r="AL64" s="167" t="str">
        <f>IF($B64,Estimados!Z67,"")</f>
        <v/>
      </c>
      <c r="AM64" s="167" t="str">
        <f>IF($B64,Estimados!AA67,"")</f>
        <v/>
      </c>
      <c r="AN64" s="167" t="str">
        <f>IF($B64,Estimados!AB67,"")</f>
        <v/>
      </c>
      <c r="AO64" s="167" t="str">
        <f>IF($B64,Estimados!AC67,"")</f>
        <v/>
      </c>
      <c r="AP64" s="167" t="str">
        <f>IF($B64,Estimados!AD67,"")</f>
        <v/>
      </c>
      <c r="AQ64" s="167" t="str">
        <f>IF($B64,Estimados!AE67,"")</f>
        <v/>
      </c>
    </row>
    <row r="65" spans="2:43">
      <c r="B65" s="131" t="b">
        <f t="shared" si="3"/>
        <v>0</v>
      </c>
      <c r="C65" s="162" t="str">
        <f t="shared" ca="1" si="4"/>
        <v/>
      </c>
      <c r="D65" s="131" t="str">
        <f>IF($B65,Caracteristicas!$D$5,"")</f>
        <v/>
      </c>
      <c r="E65" s="131" t="str">
        <f>IF($B65,Caracteristicas!$D$8,"")</f>
        <v/>
      </c>
      <c r="F65" s="131" t="str">
        <f>IF($B65,Caracteristicas!$D$9,"")</f>
        <v/>
      </c>
      <c r="G65" s="131" t="str">
        <f>IF($B65,Caracteristicas!$D$6,"")</f>
        <v/>
      </c>
      <c r="H65" s="207" t="str">
        <f t="shared" ca="1" si="5"/>
        <v/>
      </c>
      <c r="I65" s="131" t="str">
        <f>IF($B65,UE!B65,"")</f>
        <v/>
      </c>
      <c r="J65" s="131" t="str">
        <f>IF(UE!C65=0,"",UE!C65)</f>
        <v/>
      </c>
      <c r="K65" s="131" t="str">
        <f>IF($B65,UE!D65,"")</f>
        <v/>
      </c>
      <c r="L65" s="152" t="str">
        <f>IF($B65,UE!E65,"")</f>
        <v/>
      </c>
      <c r="M65" s="130" t="str">
        <f>_xlfn.IFNA(VLOOKUP(UE!F65,Parametros!$B$6:$X$12,23,FALSE),"")</f>
        <v/>
      </c>
      <c r="N65" s="130" t="str">
        <f>_xlfn.IFNA(VLOOKUP(UE!G65,Parametros!$B$24:$C$26,2,FALSE),"")</f>
        <v/>
      </c>
      <c r="O65" s="130" t="str">
        <f>IF(B65,UE!H65,"")</f>
        <v/>
      </c>
      <c r="P65" s="167" t="str">
        <f>IF($B65,Estimados!D68,"")</f>
        <v/>
      </c>
      <c r="Q65" s="167" t="str">
        <f>IF($B65,Estimados!E68,"")</f>
        <v/>
      </c>
      <c r="R65" s="167" t="str">
        <f>IF($B65,Estimados!F68,"")</f>
        <v/>
      </c>
      <c r="S65" s="167" t="str">
        <f>IF($B65,Estimados!G68,"")</f>
        <v/>
      </c>
      <c r="T65" s="167" t="str">
        <f>IF($B65,Estimados!H68,"")</f>
        <v/>
      </c>
      <c r="U65" s="167" t="str">
        <f>IF($B65,Estimados!I68,"")</f>
        <v/>
      </c>
      <c r="V65" s="167" t="str">
        <f>IF($B65,Estimados!J68,"")</f>
        <v/>
      </c>
      <c r="W65" s="167" t="str">
        <f>IF($B65,Estimados!K68,"")</f>
        <v/>
      </c>
      <c r="X65" s="167" t="str">
        <f>IF($B65,Estimados!L68,"")</f>
        <v/>
      </c>
      <c r="Y65" s="167" t="str">
        <f>IF($B65,Estimados!M68,"")</f>
        <v/>
      </c>
      <c r="Z65" s="167" t="str">
        <f>IF($B65,Estimados!N68,"")</f>
        <v/>
      </c>
      <c r="AA65" s="167" t="str">
        <f>IF($B65,Estimados!O68,"")</f>
        <v/>
      </c>
      <c r="AB65" s="167" t="str">
        <f>IF($B65,Estimados!P68,"")</f>
        <v/>
      </c>
      <c r="AC65" s="167" t="str">
        <f>IF($B65,Estimados!Q68,"")</f>
        <v/>
      </c>
      <c r="AD65" s="167" t="str">
        <f>IF($B65,Estimados!R68,"")</f>
        <v/>
      </c>
      <c r="AE65" s="167" t="str">
        <f>IF($B65,Estimados!S68,"")</f>
        <v/>
      </c>
      <c r="AF65" s="167" t="str">
        <f>IF($B65,Estimados!T68,"")</f>
        <v/>
      </c>
      <c r="AG65" s="167" t="str">
        <f>IF($B65,Estimados!U68,"")</f>
        <v/>
      </c>
      <c r="AH65" s="167" t="str">
        <f>IF($B65,Estimados!V68,"")</f>
        <v/>
      </c>
      <c r="AI65" s="167" t="str">
        <f>IF($B65,Estimados!W68,"")</f>
        <v/>
      </c>
      <c r="AJ65" s="167" t="str">
        <f>IF($B65,Estimados!X68,"")</f>
        <v/>
      </c>
      <c r="AK65" s="167" t="str">
        <f>IF($B65,Estimados!Y68,"")</f>
        <v/>
      </c>
      <c r="AL65" s="167" t="str">
        <f>IF($B65,Estimados!Z68,"")</f>
        <v/>
      </c>
      <c r="AM65" s="167" t="str">
        <f>IF($B65,Estimados!AA68,"")</f>
        <v/>
      </c>
      <c r="AN65" s="167" t="str">
        <f>IF($B65,Estimados!AB68,"")</f>
        <v/>
      </c>
      <c r="AO65" s="167" t="str">
        <f>IF($B65,Estimados!AC68,"")</f>
        <v/>
      </c>
      <c r="AP65" s="167" t="str">
        <f>IF($B65,Estimados!AD68,"")</f>
        <v/>
      </c>
      <c r="AQ65" s="167" t="str">
        <f>IF($B65,Estimados!AE68,"")</f>
        <v/>
      </c>
    </row>
    <row r="66" spans="2:43">
      <c r="B66" s="131" t="b">
        <f t="shared" si="3"/>
        <v>0</v>
      </c>
      <c r="C66" s="162" t="str">
        <f t="shared" ca="1" si="4"/>
        <v/>
      </c>
      <c r="D66" s="131" t="str">
        <f>IF($B66,Caracteristicas!$D$5,"")</f>
        <v/>
      </c>
      <c r="E66" s="131" t="str">
        <f>IF($B66,Caracteristicas!$D$8,"")</f>
        <v/>
      </c>
      <c r="F66" s="131" t="str">
        <f>IF($B66,Caracteristicas!$D$9,"")</f>
        <v/>
      </c>
      <c r="G66" s="131" t="str">
        <f>IF($B66,Caracteristicas!$D$6,"")</f>
        <v/>
      </c>
      <c r="H66" s="207" t="str">
        <f t="shared" ca="1" si="5"/>
        <v/>
      </c>
      <c r="I66" s="131" t="str">
        <f>IF($B66,UE!B66,"")</f>
        <v/>
      </c>
      <c r="J66" s="131" t="str">
        <f>IF(UE!C66=0,"",UE!C66)</f>
        <v/>
      </c>
      <c r="K66" s="131" t="str">
        <f>IF($B66,UE!D66,"")</f>
        <v/>
      </c>
      <c r="L66" s="152" t="str">
        <f>IF($B66,UE!E66,"")</f>
        <v/>
      </c>
      <c r="M66" s="130" t="str">
        <f>_xlfn.IFNA(VLOOKUP(UE!F66,Parametros!$B$6:$X$12,23,FALSE),"")</f>
        <v/>
      </c>
      <c r="N66" s="130" t="str">
        <f>_xlfn.IFNA(VLOOKUP(UE!G66,Parametros!$B$24:$C$26,2,FALSE),"")</f>
        <v/>
      </c>
      <c r="O66" s="130" t="str">
        <f>IF(B66,UE!H66,"")</f>
        <v/>
      </c>
      <c r="P66" s="167" t="str">
        <f>IF($B66,Estimados!D69,"")</f>
        <v/>
      </c>
      <c r="Q66" s="167" t="str">
        <f>IF($B66,Estimados!E69,"")</f>
        <v/>
      </c>
      <c r="R66" s="167" t="str">
        <f>IF($B66,Estimados!F69,"")</f>
        <v/>
      </c>
      <c r="S66" s="167" t="str">
        <f>IF($B66,Estimados!G69,"")</f>
        <v/>
      </c>
      <c r="T66" s="167" t="str">
        <f>IF($B66,Estimados!H69,"")</f>
        <v/>
      </c>
      <c r="U66" s="167" t="str">
        <f>IF($B66,Estimados!I69,"")</f>
        <v/>
      </c>
      <c r="V66" s="167" t="str">
        <f>IF($B66,Estimados!J69,"")</f>
        <v/>
      </c>
      <c r="W66" s="167" t="str">
        <f>IF($B66,Estimados!K69,"")</f>
        <v/>
      </c>
      <c r="X66" s="167" t="str">
        <f>IF($B66,Estimados!L69,"")</f>
        <v/>
      </c>
      <c r="Y66" s="167" t="str">
        <f>IF($B66,Estimados!M69,"")</f>
        <v/>
      </c>
      <c r="Z66" s="167" t="str">
        <f>IF($B66,Estimados!N69,"")</f>
        <v/>
      </c>
      <c r="AA66" s="167" t="str">
        <f>IF($B66,Estimados!O69,"")</f>
        <v/>
      </c>
      <c r="AB66" s="167" t="str">
        <f>IF($B66,Estimados!P69,"")</f>
        <v/>
      </c>
      <c r="AC66" s="167" t="str">
        <f>IF($B66,Estimados!Q69,"")</f>
        <v/>
      </c>
      <c r="AD66" s="167" t="str">
        <f>IF($B66,Estimados!R69,"")</f>
        <v/>
      </c>
      <c r="AE66" s="167" t="str">
        <f>IF($B66,Estimados!S69,"")</f>
        <v/>
      </c>
      <c r="AF66" s="167" t="str">
        <f>IF($B66,Estimados!T69,"")</f>
        <v/>
      </c>
      <c r="AG66" s="167" t="str">
        <f>IF($B66,Estimados!U69,"")</f>
        <v/>
      </c>
      <c r="AH66" s="167" t="str">
        <f>IF($B66,Estimados!V69,"")</f>
        <v/>
      </c>
      <c r="AI66" s="167" t="str">
        <f>IF($B66,Estimados!W69,"")</f>
        <v/>
      </c>
      <c r="AJ66" s="167" t="str">
        <f>IF($B66,Estimados!X69,"")</f>
        <v/>
      </c>
      <c r="AK66" s="167" t="str">
        <f>IF($B66,Estimados!Y69,"")</f>
        <v/>
      </c>
      <c r="AL66" s="167" t="str">
        <f>IF($B66,Estimados!Z69,"")</f>
        <v/>
      </c>
      <c r="AM66" s="167" t="str">
        <f>IF($B66,Estimados!AA69,"")</f>
        <v/>
      </c>
      <c r="AN66" s="167" t="str">
        <f>IF($B66,Estimados!AB69,"")</f>
        <v/>
      </c>
      <c r="AO66" s="167" t="str">
        <f>IF($B66,Estimados!AC69,"")</f>
        <v/>
      </c>
      <c r="AP66" s="167" t="str">
        <f>IF($B66,Estimados!AD69,"")</f>
        <v/>
      </c>
      <c r="AQ66" s="167" t="str">
        <f>IF($B66,Estimados!AE69,"")</f>
        <v/>
      </c>
    </row>
    <row r="67" spans="2:43">
      <c r="B67" s="131" t="b">
        <f t="shared" si="3"/>
        <v>0</v>
      </c>
      <c r="C67" s="162" t="str">
        <f t="shared" ca="1" si="4"/>
        <v/>
      </c>
      <c r="D67" s="131" t="str">
        <f>IF($B67,Caracteristicas!$D$5,"")</f>
        <v/>
      </c>
      <c r="E67" s="131" t="str">
        <f>IF($B67,Caracteristicas!$D$8,"")</f>
        <v/>
      </c>
      <c r="F67" s="131" t="str">
        <f>IF($B67,Caracteristicas!$D$9,"")</f>
        <v/>
      </c>
      <c r="G67" s="131" t="str">
        <f>IF($B67,Caracteristicas!$D$6,"")</f>
        <v/>
      </c>
      <c r="H67" s="207" t="str">
        <f t="shared" ca="1" si="5"/>
        <v/>
      </c>
      <c r="I67" s="131" t="str">
        <f>IF($B67,UE!B67,"")</f>
        <v/>
      </c>
      <c r="J67" s="131" t="str">
        <f>IF(UE!C67=0,"",UE!C67)</f>
        <v/>
      </c>
      <c r="K67" s="131" t="str">
        <f>IF($B67,UE!D67,"")</f>
        <v/>
      </c>
      <c r="L67" s="152" t="str">
        <f>IF($B67,UE!E67,"")</f>
        <v/>
      </c>
      <c r="M67" s="130" t="str">
        <f>_xlfn.IFNA(VLOOKUP(UE!F67,Parametros!$B$6:$X$12,23,FALSE),"")</f>
        <v/>
      </c>
      <c r="N67" s="130" t="str">
        <f>_xlfn.IFNA(VLOOKUP(UE!G67,Parametros!$B$24:$C$26,2,FALSE),"")</f>
        <v/>
      </c>
      <c r="O67" s="130" t="str">
        <f>IF(B67,UE!H67,"")</f>
        <v/>
      </c>
      <c r="P67" s="167" t="str">
        <f>IF($B67,Estimados!D70,"")</f>
        <v/>
      </c>
      <c r="Q67" s="167" t="str">
        <f>IF($B67,Estimados!E70,"")</f>
        <v/>
      </c>
      <c r="R67" s="167" t="str">
        <f>IF($B67,Estimados!F70,"")</f>
        <v/>
      </c>
      <c r="S67" s="167" t="str">
        <f>IF($B67,Estimados!G70,"")</f>
        <v/>
      </c>
      <c r="T67" s="167" t="str">
        <f>IF($B67,Estimados!H70,"")</f>
        <v/>
      </c>
      <c r="U67" s="167" t="str">
        <f>IF($B67,Estimados!I70,"")</f>
        <v/>
      </c>
      <c r="V67" s="167" t="str">
        <f>IF($B67,Estimados!J70,"")</f>
        <v/>
      </c>
      <c r="W67" s="167" t="str">
        <f>IF($B67,Estimados!K70,"")</f>
        <v/>
      </c>
      <c r="X67" s="167" t="str">
        <f>IF($B67,Estimados!L70,"")</f>
        <v/>
      </c>
      <c r="Y67" s="167" t="str">
        <f>IF($B67,Estimados!M70,"")</f>
        <v/>
      </c>
      <c r="Z67" s="167" t="str">
        <f>IF($B67,Estimados!N70,"")</f>
        <v/>
      </c>
      <c r="AA67" s="167" t="str">
        <f>IF($B67,Estimados!O70,"")</f>
        <v/>
      </c>
      <c r="AB67" s="167" t="str">
        <f>IF($B67,Estimados!P70,"")</f>
        <v/>
      </c>
      <c r="AC67" s="167" t="str">
        <f>IF($B67,Estimados!Q70,"")</f>
        <v/>
      </c>
      <c r="AD67" s="167" t="str">
        <f>IF($B67,Estimados!R70,"")</f>
        <v/>
      </c>
      <c r="AE67" s="167" t="str">
        <f>IF($B67,Estimados!S70,"")</f>
        <v/>
      </c>
      <c r="AF67" s="167" t="str">
        <f>IF($B67,Estimados!T70,"")</f>
        <v/>
      </c>
      <c r="AG67" s="167" t="str">
        <f>IF($B67,Estimados!U70,"")</f>
        <v/>
      </c>
      <c r="AH67" s="167" t="str">
        <f>IF($B67,Estimados!V70,"")</f>
        <v/>
      </c>
      <c r="AI67" s="167" t="str">
        <f>IF($B67,Estimados!W70,"")</f>
        <v/>
      </c>
      <c r="AJ67" s="167" t="str">
        <f>IF($B67,Estimados!X70,"")</f>
        <v/>
      </c>
      <c r="AK67" s="167" t="str">
        <f>IF($B67,Estimados!Y70,"")</f>
        <v/>
      </c>
      <c r="AL67" s="167" t="str">
        <f>IF($B67,Estimados!Z70,"")</f>
        <v/>
      </c>
      <c r="AM67" s="167" t="str">
        <f>IF($B67,Estimados!AA70,"")</f>
        <v/>
      </c>
      <c r="AN67" s="167" t="str">
        <f>IF($B67,Estimados!AB70,"")</f>
        <v/>
      </c>
      <c r="AO67" s="167" t="str">
        <f>IF($B67,Estimados!AC70,"")</f>
        <v/>
      </c>
      <c r="AP67" s="167" t="str">
        <f>IF($B67,Estimados!AD70,"")</f>
        <v/>
      </c>
      <c r="AQ67" s="167" t="str">
        <f>IF($B67,Estimados!AE70,"")</f>
        <v/>
      </c>
    </row>
    <row r="68" spans="2:43">
      <c r="B68" s="131" t="b">
        <f t="shared" si="3"/>
        <v>0</v>
      </c>
      <c r="C68" s="162" t="str">
        <f t="shared" ca="1" si="4"/>
        <v/>
      </c>
      <c r="D68" s="131" t="str">
        <f>IF($B68,Caracteristicas!$D$5,"")</f>
        <v/>
      </c>
      <c r="E68" s="131" t="str">
        <f>IF($B68,Caracteristicas!$D$8,"")</f>
        <v/>
      </c>
      <c r="F68" s="131" t="str">
        <f>IF($B68,Caracteristicas!$D$9,"")</f>
        <v/>
      </c>
      <c r="G68" s="131" t="str">
        <f>IF($B68,Caracteristicas!$D$6,"")</f>
        <v/>
      </c>
      <c r="H68" s="207" t="str">
        <f t="shared" ca="1" si="5"/>
        <v/>
      </c>
      <c r="I68" s="131" t="str">
        <f>IF($B68,UE!B68,"")</f>
        <v/>
      </c>
      <c r="J68" s="131" t="str">
        <f>IF(UE!C68=0,"",UE!C68)</f>
        <v/>
      </c>
      <c r="K68" s="131" t="str">
        <f>IF($B68,UE!D68,"")</f>
        <v/>
      </c>
      <c r="L68" s="152" t="str">
        <f>IF($B68,UE!E68,"")</f>
        <v/>
      </c>
      <c r="M68" s="130" t="str">
        <f>_xlfn.IFNA(VLOOKUP(UE!F68,Parametros!$B$6:$X$12,23,FALSE),"")</f>
        <v/>
      </c>
      <c r="N68" s="130" t="str">
        <f>_xlfn.IFNA(VLOOKUP(UE!G68,Parametros!$B$24:$C$26,2,FALSE),"")</f>
        <v/>
      </c>
      <c r="O68" s="130" t="str">
        <f>IF(B68,UE!H68,"")</f>
        <v/>
      </c>
      <c r="P68" s="167" t="str">
        <f>IF($B68,Estimados!D71,"")</f>
        <v/>
      </c>
      <c r="Q68" s="167" t="str">
        <f>IF($B68,Estimados!E71,"")</f>
        <v/>
      </c>
      <c r="R68" s="167" t="str">
        <f>IF($B68,Estimados!F71,"")</f>
        <v/>
      </c>
      <c r="S68" s="167" t="str">
        <f>IF($B68,Estimados!G71,"")</f>
        <v/>
      </c>
      <c r="T68" s="167" t="str">
        <f>IF($B68,Estimados!H71,"")</f>
        <v/>
      </c>
      <c r="U68" s="167" t="str">
        <f>IF($B68,Estimados!I71,"")</f>
        <v/>
      </c>
      <c r="V68" s="167" t="str">
        <f>IF($B68,Estimados!J71,"")</f>
        <v/>
      </c>
      <c r="W68" s="167" t="str">
        <f>IF($B68,Estimados!K71,"")</f>
        <v/>
      </c>
      <c r="X68" s="167" t="str">
        <f>IF($B68,Estimados!L71,"")</f>
        <v/>
      </c>
      <c r="Y68" s="167" t="str">
        <f>IF($B68,Estimados!M71,"")</f>
        <v/>
      </c>
      <c r="Z68" s="167" t="str">
        <f>IF($B68,Estimados!N71,"")</f>
        <v/>
      </c>
      <c r="AA68" s="167" t="str">
        <f>IF($B68,Estimados!O71,"")</f>
        <v/>
      </c>
      <c r="AB68" s="167" t="str">
        <f>IF($B68,Estimados!P71,"")</f>
        <v/>
      </c>
      <c r="AC68" s="167" t="str">
        <f>IF($B68,Estimados!Q71,"")</f>
        <v/>
      </c>
      <c r="AD68" s="167" t="str">
        <f>IF($B68,Estimados!R71,"")</f>
        <v/>
      </c>
      <c r="AE68" s="167" t="str">
        <f>IF($B68,Estimados!S71,"")</f>
        <v/>
      </c>
      <c r="AF68" s="167" t="str">
        <f>IF($B68,Estimados!T71,"")</f>
        <v/>
      </c>
      <c r="AG68" s="167" t="str">
        <f>IF($B68,Estimados!U71,"")</f>
        <v/>
      </c>
      <c r="AH68" s="167" t="str">
        <f>IF($B68,Estimados!V71,"")</f>
        <v/>
      </c>
      <c r="AI68" s="167" t="str">
        <f>IF($B68,Estimados!W71,"")</f>
        <v/>
      </c>
      <c r="AJ68" s="167" t="str">
        <f>IF($B68,Estimados!X71,"")</f>
        <v/>
      </c>
      <c r="AK68" s="167" t="str">
        <f>IF($B68,Estimados!Y71,"")</f>
        <v/>
      </c>
      <c r="AL68" s="167" t="str">
        <f>IF($B68,Estimados!Z71,"")</f>
        <v/>
      </c>
      <c r="AM68" s="167" t="str">
        <f>IF($B68,Estimados!AA71,"")</f>
        <v/>
      </c>
      <c r="AN68" s="167" t="str">
        <f>IF($B68,Estimados!AB71,"")</f>
        <v/>
      </c>
      <c r="AO68" s="167" t="str">
        <f>IF($B68,Estimados!AC71,"")</f>
        <v/>
      </c>
      <c r="AP68" s="167" t="str">
        <f>IF($B68,Estimados!AD71,"")</f>
        <v/>
      </c>
      <c r="AQ68" s="167" t="str">
        <f>IF($B68,Estimados!AE71,"")</f>
        <v/>
      </c>
    </row>
    <row r="69" spans="2:43">
      <c r="B69" s="131" t="b">
        <f t="shared" ref="B69:B100" si="6">IF(J69="",FALSE,TRUE)</f>
        <v>0</v>
      </c>
      <c r="C69" s="162" t="str">
        <f t="shared" ref="C69:C100" ca="1" si="7">IF($B69,MID(CELL("filename",A65),FIND("[",CELL("filename",A65))+1,FIND("]", CELL("filename",A65))-FIND("[",CELL("filename",A65))-1),"")</f>
        <v/>
      </c>
      <c r="D69" s="131" t="str">
        <f>IF($B69,Caracteristicas!$D$5,"")</f>
        <v/>
      </c>
      <c r="E69" s="131" t="str">
        <f>IF($B69,Caracteristicas!$D$8,"")</f>
        <v/>
      </c>
      <c r="F69" s="131" t="str">
        <f>IF($B69,Caracteristicas!$D$9,"")</f>
        <v/>
      </c>
      <c r="G69" s="131" t="str">
        <f>IF($B69,Caracteristicas!$D$6,"")</f>
        <v/>
      </c>
      <c r="H69" s="207" t="str">
        <f t="shared" ref="H69:H100" ca="1" si="8">IF($B69,NOW(),"")</f>
        <v/>
      </c>
      <c r="I69" s="131" t="str">
        <f>IF($B69,UE!B69,"")</f>
        <v/>
      </c>
      <c r="J69" s="131" t="str">
        <f>IF(UE!C69=0,"",UE!C69)</f>
        <v/>
      </c>
      <c r="K69" s="131" t="str">
        <f>IF($B69,UE!D69,"")</f>
        <v/>
      </c>
      <c r="L69" s="152" t="str">
        <f>IF($B69,UE!E69,"")</f>
        <v/>
      </c>
      <c r="M69" s="130" t="str">
        <f>_xlfn.IFNA(VLOOKUP(UE!F69,Parametros!$B$6:$X$12,23,FALSE),"")</f>
        <v/>
      </c>
      <c r="N69" s="130" t="str">
        <f>_xlfn.IFNA(VLOOKUP(UE!G69,Parametros!$B$24:$C$26,2,FALSE),"")</f>
        <v/>
      </c>
      <c r="O69" s="130" t="str">
        <f>IF(B69,UE!H69,"")</f>
        <v/>
      </c>
      <c r="P69" s="167" t="str">
        <f>IF($B69,Estimados!D72,"")</f>
        <v/>
      </c>
      <c r="Q69" s="167" t="str">
        <f>IF($B69,Estimados!E72,"")</f>
        <v/>
      </c>
      <c r="R69" s="167" t="str">
        <f>IF($B69,Estimados!F72,"")</f>
        <v/>
      </c>
      <c r="S69" s="167" t="str">
        <f>IF($B69,Estimados!G72,"")</f>
        <v/>
      </c>
      <c r="T69" s="167" t="str">
        <f>IF($B69,Estimados!H72,"")</f>
        <v/>
      </c>
      <c r="U69" s="167" t="str">
        <f>IF($B69,Estimados!I72,"")</f>
        <v/>
      </c>
      <c r="V69" s="167" t="str">
        <f>IF($B69,Estimados!J72,"")</f>
        <v/>
      </c>
      <c r="W69" s="167" t="str">
        <f>IF($B69,Estimados!K72,"")</f>
        <v/>
      </c>
      <c r="X69" s="167" t="str">
        <f>IF($B69,Estimados!L72,"")</f>
        <v/>
      </c>
      <c r="Y69" s="167" t="str">
        <f>IF($B69,Estimados!M72,"")</f>
        <v/>
      </c>
      <c r="Z69" s="167" t="str">
        <f>IF($B69,Estimados!N72,"")</f>
        <v/>
      </c>
      <c r="AA69" s="167" t="str">
        <f>IF($B69,Estimados!O72,"")</f>
        <v/>
      </c>
      <c r="AB69" s="167" t="str">
        <f>IF($B69,Estimados!P72,"")</f>
        <v/>
      </c>
      <c r="AC69" s="167" t="str">
        <f>IF($B69,Estimados!Q72,"")</f>
        <v/>
      </c>
      <c r="AD69" s="167" t="str">
        <f>IF($B69,Estimados!R72,"")</f>
        <v/>
      </c>
      <c r="AE69" s="167" t="str">
        <f>IF($B69,Estimados!S72,"")</f>
        <v/>
      </c>
      <c r="AF69" s="167" t="str">
        <f>IF($B69,Estimados!T72,"")</f>
        <v/>
      </c>
      <c r="AG69" s="167" t="str">
        <f>IF($B69,Estimados!U72,"")</f>
        <v/>
      </c>
      <c r="AH69" s="167" t="str">
        <f>IF($B69,Estimados!V72,"")</f>
        <v/>
      </c>
      <c r="AI69" s="167" t="str">
        <f>IF($B69,Estimados!W72,"")</f>
        <v/>
      </c>
      <c r="AJ69" s="167" t="str">
        <f>IF($B69,Estimados!X72,"")</f>
        <v/>
      </c>
      <c r="AK69" s="167" t="str">
        <f>IF($B69,Estimados!Y72,"")</f>
        <v/>
      </c>
      <c r="AL69" s="167" t="str">
        <f>IF($B69,Estimados!Z72,"")</f>
        <v/>
      </c>
      <c r="AM69" s="167" t="str">
        <f>IF($B69,Estimados!AA72,"")</f>
        <v/>
      </c>
      <c r="AN69" s="167" t="str">
        <f>IF($B69,Estimados!AB72,"")</f>
        <v/>
      </c>
      <c r="AO69" s="167" t="str">
        <f>IF($B69,Estimados!AC72,"")</f>
        <v/>
      </c>
      <c r="AP69" s="167" t="str">
        <f>IF($B69,Estimados!AD72,"")</f>
        <v/>
      </c>
      <c r="AQ69" s="167" t="str">
        <f>IF($B69,Estimados!AE72,"")</f>
        <v/>
      </c>
    </row>
    <row r="70" spans="2:43">
      <c r="B70" s="131" t="b">
        <f t="shared" si="6"/>
        <v>0</v>
      </c>
      <c r="C70" s="162" t="str">
        <f t="shared" ca="1" si="7"/>
        <v/>
      </c>
      <c r="D70" s="131" t="str">
        <f>IF($B70,Caracteristicas!$D$5,"")</f>
        <v/>
      </c>
      <c r="E70" s="131" t="str">
        <f>IF($B70,Caracteristicas!$D$8,"")</f>
        <v/>
      </c>
      <c r="F70" s="131" t="str">
        <f>IF($B70,Caracteristicas!$D$9,"")</f>
        <v/>
      </c>
      <c r="G70" s="131" t="str">
        <f>IF($B70,Caracteristicas!$D$6,"")</f>
        <v/>
      </c>
      <c r="H70" s="207" t="str">
        <f t="shared" ca="1" si="8"/>
        <v/>
      </c>
      <c r="I70" s="131" t="str">
        <f>IF($B70,UE!B70,"")</f>
        <v/>
      </c>
      <c r="J70" s="131" t="str">
        <f>IF(UE!C70=0,"",UE!C70)</f>
        <v/>
      </c>
      <c r="K70" s="131" t="str">
        <f>IF($B70,UE!D70,"")</f>
        <v/>
      </c>
      <c r="L70" s="152" t="str">
        <f>IF($B70,UE!E70,"")</f>
        <v/>
      </c>
      <c r="M70" s="130" t="str">
        <f>_xlfn.IFNA(VLOOKUP(UE!F70,Parametros!$B$6:$X$12,23,FALSE),"")</f>
        <v/>
      </c>
      <c r="N70" s="130" t="str">
        <f>_xlfn.IFNA(VLOOKUP(UE!G70,Parametros!$B$24:$C$26,2,FALSE),"")</f>
        <v/>
      </c>
      <c r="O70" s="130" t="str">
        <f>IF(B70,UE!H70,"")</f>
        <v/>
      </c>
      <c r="P70" s="167" t="str">
        <f>IF($B70,Estimados!D73,"")</f>
        <v/>
      </c>
      <c r="Q70" s="167" t="str">
        <f>IF($B70,Estimados!E73,"")</f>
        <v/>
      </c>
      <c r="R70" s="167" t="str">
        <f>IF($B70,Estimados!F73,"")</f>
        <v/>
      </c>
      <c r="S70" s="167" t="str">
        <f>IF($B70,Estimados!G73,"")</f>
        <v/>
      </c>
      <c r="T70" s="167" t="str">
        <f>IF($B70,Estimados!H73,"")</f>
        <v/>
      </c>
      <c r="U70" s="167" t="str">
        <f>IF($B70,Estimados!I73,"")</f>
        <v/>
      </c>
      <c r="V70" s="167" t="str">
        <f>IF($B70,Estimados!J73,"")</f>
        <v/>
      </c>
      <c r="W70" s="167" t="str">
        <f>IF($B70,Estimados!K73,"")</f>
        <v/>
      </c>
      <c r="X70" s="167" t="str">
        <f>IF($B70,Estimados!L73,"")</f>
        <v/>
      </c>
      <c r="Y70" s="167" t="str">
        <f>IF($B70,Estimados!M73,"")</f>
        <v/>
      </c>
      <c r="Z70" s="167" t="str">
        <f>IF($B70,Estimados!N73,"")</f>
        <v/>
      </c>
      <c r="AA70" s="167" t="str">
        <f>IF($B70,Estimados!O73,"")</f>
        <v/>
      </c>
      <c r="AB70" s="167" t="str">
        <f>IF($B70,Estimados!P73,"")</f>
        <v/>
      </c>
      <c r="AC70" s="167" t="str">
        <f>IF($B70,Estimados!Q73,"")</f>
        <v/>
      </c>
      <c r="AD70" s="167" t="str">
        <f>IF($B70,Estimados!R73,"")</f>
        <v/>
      </c>
      <c r="AE70" s="167" t="str">
        <f>IF($B70,Estimados!S73,"")</f>
        <v/>
      </c>
      <c r="AF70" s="167" t="str">
        <f>IF($B70,Estimados!T73,"")</f>
        <v/>
      </c>
      <c r="AG70" s="167" t="str">
        <f>IF($B70,Estimados!U73,"")</f>
        <v/>
      </c>
      <c r="AH70" s="167" t="str">
        <f>IF($B70,Estimados!V73,"")</f>
        <v/>
      </c>
      <c r="AI70" s="167" t="str">
        <f>IF($B70,Estimados!W73,"")</f>
        <v/>
      </c>
      <c r="AJ70" s="167" t="str">
        <f>IF($B70,Estimados!X73,"")</f>
        <v/>
      </c>
      <c r="AK70" s="167" t="str">
        <f>IF($B70,Estimados!Y73,"")</f>
        <v/>
      </c>
      <c r="AL70" s="167" t="str">
        <f>IF($B70,Estimados!Z73,"")</f>
        <v/>
      </c>
      <c r="AM70" s="167" t="str">
        <f>IF($B70,Estimados!AA73,"")</f>
        <v/>
      </c>
      <c r="AN70" s="167" t="str">
        <f>IF($B70,Estimados!AB73,"")</f>
        <v/>
      </c>
      <c r="AO70" s="167" t="str">
        <f>IF($B70,Estimados!AC73,"")</f>
        <v/>
      </c>
      <c r="AP70" s="167" t="str">
        <f>IF($B70,Estimados!AD73,"")</f>
        <v/>
      </c>
      <c r="AQ70" s="167" t="str">
        <f>IF($B70,Estimados!AE73,"")</f>
        <v/>
      </c>
    </row>
    <row r="71" spans="2:43">
      <c r="B71" s="131" t="b">
        <f t="shared" si="6"/>
        <v>0</v>
      </c>
      <c r="C71" s="162" t="str">
        <f t="shared" ca="1" si="7"/>
        <v/>
      </c>
      <c r="D71" s="131" t="str">
        <f>IF($B71,Caracteristicas!$D$5,"")</f>
        <v/>
      </c>
      <c r="E71" s="131" t="str">
        <f>IF($B71,Caracteristicas!$D$8,"")</f>
        <v/>
      </c>
      <c r="F71" s="131" t="str">
        <f>IF($B71,Caracteristicas!$D$9,"")</f>
        <v/>
      </c>
      <c r="G71" s="131" t="str">
        <f>IF($B71,Caracteristicas!$D$6,"")</f>
        <v/>
      </c>
      <c r="H71" s="207" t="str">
        <f t="shared" ca="1" si="8"/>
        <v/>
      </c>
      <c r="I71" s="131" t="str">
        <f>IF($B71,UE!B71,"")</f>
        <v/>
      </c>
      <c r="J71" s="131" t="str">
        <f>IF(UE!C71=0,"",UE!C71)</f>
        <v/>
      </c>
      <c r="K71" s="131" t="str">
        <f>IF($B71,UE!D71,"")</f>
        <v/>
      </c>
      <c r="L71" s="152" t="str">
        <f>IF($B71,UE!E71,"")</f>
        <v/>
      </c>
      <c r="M71" s="130" t="str">
        <f>_xlfn.IFNA(VLOOKUP(UE!F71,Parametros!$B$6:$X$12,23,FALSE),"")</f>
        <v/>
      </c>
      <c r="N71" s="130" t="str">
        <f>_xlfn.IFNA(VLOOKUP(UE!G71,Parametros!$B$24:$C$26,2,FALSE),"")</f>
        <v/>
      </c>
      <c r="O71" s="130" t="str">
        <f>IF(B71,UE!H71,"")</f>
        <v/>
      </c>
      <c r="P71" s="167" t="str">
        <f>IF($B71,Estimados!D74,"")</f>
        <v/>
      </c>
      <c r="Q71" s="167" t="str">
        <f>IF($B71,Estimados!E74,"")</f>
        <v/>
      </c>
      <c r="R71" s="167" t="str">
        <f>IF($B71,Estimados!F74,"")</f>
        <v/>
      </c>
      <c r="S71" s="167" t="str">
        <f>IF($B71,Estimados!G74,"")</f>
        <v/>
      </c>
      <c r="T71" s="167" t="str">
        <f>IF($B71,Estimados!H74,"")</f>
        <v/>
      </c>
      <c r="U71" s="167" t="str">
        <f>IF($B71,Estimados!I74,"")</f>
        <v/>
      </c>
      <c r="V71" s="167" t="str">
        <f>IF($B71,Estimados!J74,"")</f>
        <v/>
      </c>
      <c r="W71" s="167" t="str">
        <f>IF($B71,Estimados!K74,"")</f>
        <v/>
      </c>
      <c r="X71" s="167" t="str">
        <f>IF($B71,Estimados!L74,"")</f>
        <v/>
      </c>
      <c r="Y71" s="167" t="str">
        <f>IF($B71,Estimados!M74,"")</f>
        <v/>
      </c>
      <c r="Z71" s="167" t="str">
        <f>IF($B71,Estimados!N74,"")</f>
        <v/>
      </c>
      <c r="AA71" s="167" t="str">
        <f>IF($B71,Estimados!O74,"")</f>
        <v/>
      </c>
      <c r="AB71" s="167" t="str">
        <f>IF($B71,Estimados!P74,"")</f>
        <v/>
      </c>
      <c r="AC71" s="167" t="str">
        <f>IF($B71,Estimados!Q74,"")</f>
        <v/>
      </c>
      <c r="AD71" s="167" t="str">
        <f>IF($B71,Estimados!R74,"")</f>
        <v/>
      </c>
      <c r="AE71" s="167" t="str">
        <f>IF($B71,Estimados!S74,"")</f>
        <v/>
      </c>
      <c r="AF71" s="167" t="str">
        <f>IF($B71,Estimados!T74,"")</f>
        <v/>
      </c>
      <c r="AG71" s="167" t="str">
        <f>IF($B71,Estimados!U74,"")</f>
        <v/>
      </c>
      <c r="AH71" s="167" t="str">
        <f>IF($B71,Estimados!V74,"")</f>
        <v/>
      </c>
      <c r="AI71" s="167" t="str">
        <f>IF($B71,Estimados!W74,"")</f>
        <v/>
      </c>
      <c r="AJ71" s="167" t="str">
        <f>IF($B71,Estimados!X74,"")</f>
        <v/>
      </c>
      <c r="AK71" s="167" t="str">
        <f>IF($B71,Estimados!Y74,"")</f>
        <v/>
      </c>
      <c r="AL71" s="167" t="str">
        <f>IF($B71,Estimados!Z74,"")</f>
        <v/>
      </c>
      <c r="AM71" s="167" t="str">
        <f>IF($B71,Estimados!AA74,"")</f>
        <v/>
      </c>
      <c r="AN71" s="167" t="str">
        <f>IF($B71,Estimados!AB74,"")</f>
        <v/>
      </c>
      <c r="AO71" s="167" t="str">
        <f>IF($B71,Estimados!AC74,"")</f>
        <v/>
      </c>
      <c r="AP71" s="167" t="str">
        <f>IF($B71,Estimados!AD74,"")</f>
        <v/>
      </c>
      <c r="AQ71" s="167" t="str">
        <f>IF($B71,Estimados!AE74,"")</f>
        <v/>
      </c>
    </row>
    <row r="72" spans="2:43">
      <c r="B72" s="131" t="b">
        <f t="shared" si="6"/>
        <v>0</v>
      </c>
      <c r="C72" s="162" t="str">
        <f t="shared" ca="1" si="7"/>
        <v/>
      </c>
      <c r="D72" s="131" t="str">
        <f>IF($B72,Caracteristicas!$D$5,"")</f>
        <v/>
      </c>
      <c r="E72" s="131" t="str">
        <f>IF($B72,Caracteristicas!$D$8,"")</f>
        <v/>
      </c>
      <c r="F72" s="131" t="str">
        <f>IF($B72,Caracteristicas!$D$9,"")</f>
        <v/>
      </c>
      <c r="G72" s="131" t="str">
        <f>IF($B72,Caracteristicas!$D$6,"")</f>
        <v/>
      </c>
      <c r="H72" s="207" t="str">
        <f t="shared" ca="1" si="8"/>
        <v/>
      </c>
      <c r="I72" s="131" t="str">
        <f>IF($B72,UE!B72,"")</f>
        <v/>
      </c>
      <c r="J72" s="131" t="str">
        <f>IF(UE!C72=0,"",UE!C72)</f>
        <v/>
      </c>
      <c r="K72" s="131" t="str">
        <f>IF($B72,UE!D72,"")</f>
        <v/>
      </c>
      <c r="L72" s="152" t="str">
        <f>IF($B72,UE!E72,"")</f>
        <v/>
      </c>
      <c r="M72" s="130" t="str">
        <f>_xlfn.IFNA(VLOOKUP(UE!F72,Parametros!$B$6:$X$12,23,FALSE),"")</f>
        <v/>
      </c>
      <c r="N72" s="130" t="str">
        <f>_xlfn.IFNA(VLOOKUP(UE!G72,Parametros!$B$24:$C$26,2,FALSE),"")</f>
        <v/>
      </c>
      <c r="O72" s="130" t="str">
        <f>IF(B72,UE!H72,"")</f>
        <v/>
      </c>
      <c r="P72" s="167" t="str">
        <f>IF($B72,Estimados!D75,"")</f>
        <v/>
      </c>
      <c r="Q72" s="167" t="str">
        <f>IF($B72,Estimados!E75,"")</f>
        <v/>
      </c>
      <c r="R72" s="167" t="str">
        <f>IF($B72,Estimados!F75,"")</f>
        <v/>
      </c>
      <c r="S72" s="167" t="str">
        <f>IF($B72,Estimados!G75,"")</f>
        <v/>
      </c>
      <c r="T72" s="167" t="str">
        <f>IF($B72,Estimados!H75,"")</f>
        <v/>
      </c>
      <c r="U72" s="167" t="str">
        <f>IF($B72,Estimados!I75,"")</f>
        <v/>
      </c>
      <c r="V72" s="167" t="str">
        <f>IF($B72,Estimados!J75,"")</f>
        <v/>
      </c>
      <c r="W72" s="167" t="str">
        <f>IF($B72,Estimados!K75,"")</f>
        <v/>
      </c>
      <c r="X72" s="167" t="str">
        <f>IF($B72,Estimados!L75,"")</f>
        <v/>
      </c>
      <c r="Y72" s="167" t="str">
        <f>IF($B72,Estimados!M75,"")</f>
        <v/>
      </c>
      <c r="Z72" s="167" t="str">
        <f>IF($B72,Estimados!N75,"")</f>
        <v/>
      </c>
      <c r="AA72" s="167" t="str">
        <f>IF($B72,Estimados!O75,"")</f>
        <v/>
      </c>
      <c r="AB72" s="167" t="str">
        <f>IF($B72,Estimados!P75,"")</f>
        <v/>
      </c>
      <c r="AC72" s="167" t="str">
        <f>IF($B72,Estimados!Q75,"")</f>
        <v/>
      </c>
      <c r="AD72" s="167" t="str">
        <f>IF($B72,Estimados!R75,"")</f>
        <v/>
      </c>
      <c r="AE72" s="167" t="str">
        <f>IF($B72,Estimados!S75,"")</f>
        <v/>
      </c>
      <c r="AF72" s="167" t="str">
        <f>IF($B72,Estimados!T75,"")</f>
        <v/>
      </c>
      <c r="AG72" s="167" t="str">
        <f>IF($B72,Estimados!U75,"")</f>
        <v/>
      </c>
      <c r="AH72" s="167" t="str">
        <f>IF($B72,Estimados!V75,"")</f>
        <v/>
      </c>
      <c r="AI72" s="167" t="str">
        <f>IF($B72,Estimados!W75,"")</f>
        <v/>
      </c>
      <c r="AJ72" s="167" t="str">
        <f>IF($B72,Estimados!X75,"")</f>
        <v/>
      </c>
      <c r="AK72" s="167" t="str">
        <f>IF($B72,Estimados!Y75,"")</f>
        <v/>
      </c>
      <c r="AL72" s="167" t="str">
        <f>IF($B72,Estimados!Z75,"")</f>
        <v/>
      </c>
      <c r="AM72" s="167" t="str">
        <f>IF($B72,Estimados!AA75,"")</f>
        <v/>
      </c>
      <c r="AN72" s="167" t="str">
        <f>IF($B72,Estimados!AB75,"")</f>
        <v/>
      </c>
      <c r="AO72" s="167" t="str">
        <f>IF($B72,Estimados!AC75,"")</f>
        <v/>
      </c>
      <c r="AP72" s="167" t="str">
        <f>IF($B72,Estimados!AD75,"")</f>
        <v/>
      </c>
      <c r="AQ72" s="167" t="str">
        <f>IF($B72,Estimados!AE75,"")</f>
        <v/>
      </c>
    </row>
    <row r="73" spans="2:43">
      <c r="B73" s="131" t="b">
        <f t="shared" si="6"/>
        <v>0</v>
      </c>
      <c r="C73" s="162" t="str">
        <f t="shared" ca="1" si="7"/>
        <v/>
      </c>
      <c r="D73" s="131" t="str">
        <f>IF($B73,Caracteristicas!$D$5,"")</f>
        <v/>
      </c>
      <c r="E73" s="131" t="str">
        <f>IF($B73,Caracteristicas!$D$8,"")</f>
        <v/>
      </c>
      <c r="F73" s="131" t="str">
        <f>IF($B73,Caracteristicas!$D$9,"")</f>
        <v/>
      </c>
      <c r="G73" s="131" t="str">
        <f>IF($B73,Caracteristicas!$D$6,"")</f>
        <v/>
      </c>
      <c r="H73" s="207" t="str">
        <f t="shared" ca="1" si="8"/>
        <v/>
      </c>
      <c r="I73" s="131" t="str">
        <f>IF($B73,UE!B73,"")</f>
        <v/>
      </c>
      <c r="J73" s="131" t="str">
        <f>IF(UE!C73=0,"",UE!C73)</f>
        <v/>
      </c>
      <c r="K73" s="131" t="str">
        <f>IF($B73,UE!D73,"")</f>
        <v/>
      </c>
      <c r="L73" s="152" t="str">
        <f>IF($B73,UE!E73,"")</f>
        <v/>
      </c>
      <c r="M73" s="130" t="str">
        <f>_xlfn.IFNA(VLOOKUP(UE!F73,Parametros!$B$6:$X$12,23,FALSE),"")</f>
        <v/>
      </c>
      <c r="N73" s="130" t="str">
        <f>_xlfn.IFNA(VLOOKUP(UE!G73,Parametros!$B$24:$C$26,2,FALSE),"")</f>
        <v/>
      </c>
      <c r="O73" s="130" t="str">
        <f>IF(B73,UE!H73,"")</f>
        <v/>
      </c>
      <c r="P73" s="167" t="str">
        <f>IF($B73,Estimados!D76,"")</f>
        <v/>
      </c>
      <c r="Q73" s="167" t="str">
        <f>IF($B73,Estimados!E76,"")</f>
        <v/>
      </c>
      <c r="R73" s="167" t="str">
        <f>IF($B73,Estimados!F76,"")</f>
        <v/>
      </c>
      <c r="S73" s="167" t="str">
        <f>IF($B73,Estimados!G76,"")</f>
        <v/>
      </c>
      <c r="T73" s="167" t="str">
        <f>IF($B73,Estimados!H76,"")</f>
        <v/>
      </c>
      <c r="U73" s="167" t="str">
        <f>IF($B73,Estimados!I76,"")</f>
        <v/>
      </c>
      <c r="V73" s="167" t="str">
        <f>IF($B73,Estimados!J76,"")</f>
        <v/>
      </c>
      <c r="W73" s="167" t="str">
        <f>IF($B73,Estimados!K76,"")</f>
        <v/>
      </c>
      <c r="X73" s="167" t="str">
        <f>IF($B73,Estimados!L76,"")</f>
        <v/>
      </c>
      <c r="Y73" s="167" t="str">
        <f>IF($B73,Estimados!M76,"")</f>
        <v/>
      </c>
      <c r="Z73" s="167" t="str">
        <f>IF($B73,Estimados!N76,"")</f>
        <v/>
      </c>
      <c r="AA73" s="167" t="str">
        <f>IF($B73,Estimados!O76,"")</f>
        <v/>
      </c>
      <c r="AB73" s="167" t="str">
        <f>IF($B73,Estimados!P76,"")</f>
        <v/>
      </c>
      <c r="AC73" s="167" t="str">
        <f>IF($B73,Estimados!Q76,"")</f>
        <v/>
      </c>
      <c r="AD73" s="167" t="str">
        <f>IF($B73,Estimados!R76,"")</f>
        <v/>
      </c>
      <c r="AE73" s="167" t="str">
        <f>IF($B73,Estimados!S76,"")</f>
        <v/>
      </c>
      <c r="AF73" s="167" t="str">
        <f>IF($B73,Estimados!T76,"")</f>
        <v/>
      </c>
      <c r="AG73" s="167" t="str">
        <f>IF($B73,Estimados!U76,"")</f>
        <v/>
      </c>
      <c r="AH73" s="167" t="str">
        <f>IF($B73,Estimados!V76,"")</f>
        <v/>
      </c>
      <c r="AI73" s="167" t="str">
        <f>IF($B73,Estimados!W76,"")</f>
        <v/>
      </c>
      <c r="AJ73" s="167" t="str">
        <f>IF($B73,Estimados!X76,"")</f>
        <v/>
      </c>
      <c r="AK73" s="167" t="str">
        <f>IF($B73,Estimados!Y76,"")</f>
        <v/>
      </c>
      <c r="AL73" s="167" t="str">
        <f>IF($B73,Estimados!Z76,"")</f>
        <v/>
      </c>
      <c r="AM73" s="167" t="str">
        <f>IF($B73,Estimados!AA76,"")</f>
        <v/>
      </c>
      <c r="AN73" s="167" t="str">
        <f>IF($B73,Estimados!AB76,"")</f>
        <v/>
      </c>
      <c r="AO73" s="167" t="str">
        <f>IF($B73,Estimados!AC76,"")</f>
        <v/>
      </c>
      <c r="AP73" s="167" t="str">
        <f>IF($B73,Estimados!AD76,"")</f>
        <v/>
      </c>
      <c r="AQ73" s="167" t="str">
        <f>IF($B73,Estimados!AE76,"")</f>
        <v/>
      </c>
    </row>
    <row r="74" spans="2:43">
      <c r="B74" s="131" t="b">
        <f t="shared" si="6"/>
        <v>0</v>
      </c>
      <c r="C74" s="162" t="str">
        <f t="shared" ca="1" si="7"/>
        <v/>
      </c>
      <c r="D74" s="131" t="str">
        <f>IF($B74,Caracteristicas!$D$5,"")</f>
        <v/>
      </c>
      <c r="E74" s="131" t="str">
        <f>IF($B74,Caracteristicas!$D$8,"")</f>
        <v/>
      </c>
      <c r="F74" s="131" t="str">
        <f>IF($B74,Caracteristicas!$D$9,"")</f>
        <v/>
      </c>
      <c r="G74" s="131" t="str">
        <f>IF($B74,Caracteristicas!$D$6,"")</f>
        <v/>
      </c>
      <c r="H74" s="207" t="str">
        <f t="shared" ca="1" si="8"/>
        <v/>
      </c>
      <c r="I74" s="131" t="str">
        <f>IF($B74,UE!B74,"")</f>
        <v/>
      </c>
      <c r="J74" s="131" t="str">
        <f>IF(UE!C74=0,"",UE!C74)</f>
        <v/>
      </c>
      <c r="K74" s="131" t="str">
        <f>IF($B74,UE!D74,"")</f>
        <v/>
      </c>
      <c r="L74" s="152" t="str">
        <f>IF($B74,UE!E74,"")</f>
        <v/>
      </c>
      <c r="M74" s="130" t="str">
        <f>_xlfn.IFNA(VLOOKUP(UE!F74,Parametros!$B$6:$X$12,23,FALSE),"")</f>
        <v/>
      </c>
      <c r="N74" s="130" t="str">
        <f>_xlfn.IFNA(VLOOKUP(UE!G74,Parametros!$B$24:$C$26,2,FALSE),"")</f>
        <v/>
      </c>
      <c r="O74" s="130" t="str">
        <f>IF(B74,UE!H74,"")</f>
        <v/>
      </c>
      <c r="P74" s="167" t="str">
        <f>IF($B74,Estimados!D77,"")</f>
        <v/>
      </c>
      <c r="Q74" s="167" t="str">
        <f>IF($B74,Estimados!E77,"")</f>
        <v/>
      </c>
      <c r="R74" s="167" t="str">
        <f>IF($B74,Estimados!F77,"")</f>
        <v/>
      </c>
      <c r="S74" s="167" t="str">
        <f>IF($B74,Estimados!G77,"")</f>
        <v/>
      </c>
      <c r="T74" s="167" t="str">
        <f>IF($B74,Estimados!H77,"")</f>
        <v/>
      </c>
      <c r="U74" s="167" t="str">
        <f>IF($B74,Estimados!I77,"")</f>
        <v/>
      </c>
      <c r="V74" s="167" t="str">
        <f>IF($B74,Estimados!J77,"")</f>
        <v/>
      </c>
      <c r="W74" s="167" t="str">
        <f>IF($B74,Estimados!K77,"")</f>
        <v/>
      </c>
      <c r="X74" s="167" t="str">
        <f>IF($B74,Estimados!L77,"")</f>
        <v/>
      </c>
      <c r="Y74" s="167" t="str">
        <f>IF($B74,Estimados!M77,"")</f>
        <v/>
      </c>
      <c r="Z74" s="167" t="str">
        <f>IF($B74,Estimados!N77,"")</f>
        <v/>
      </c>
      <c r="AA74" s="167" t="str">
        <f>IF($B74,Estimados!O77,"")</f>
        <v/>
      </c>
      <c r="AB74" s="167" t="str">
        <f>IF($B74,Estimados!P77,"")</f>
        <v/>
      </c>
      <c r="AC74" s="167" t="str">
        <f>IF($B74,Estimados!Q77,"")</f>
        <v/>
      </c>
      <c r="AD74" s="167" t="str">
        <f>IF($B74,Estimados!R77,"")</f>
        <v/>
      </c>
      <c r="AE74" s="167" t="str">
        <f>IF($B74,Estimados!S77,"")</f>
        <v/>
      </c>
      <c r="AF74" s="167" t="str">
        <f>IF($B74,Estimados!T77,"")</f>
        <v/>
      </c>
      <c r="AG74" s="167" t="str">
        <f>IF($B74,Estimados!U77,"")</f>
        <v/>
      </c>
      <c r="AH74" s="167" t="str">
        <f>IF($B74,Estimados!V77,"")</f>
        <v/>
      </c>
      <c r="AI74" s="167" t="str">
        <f>IF($B74,Estimados!W77,"")</f>
        <v/>
      </c>
      <c r="AJ74" s="167" t="str">
        <f>IF($B74,Estimados!X77,"")</f>
        <v/>
      </c>
      <c r="AK74" s="167" t="str">
        <f>IF($B74,Estimados!Y77,"")</f>
        <v/>
      </c>
      <c r="AL74" s="167" t="str">
        <f>IF($B74,Estimados!Z77,"")</f>
        <v/>
      </c>
      <c r="AM74" s="167" t="str">
        <f>IF($B74,Estimados!AA77,"")</f>
        <v/>
      </c>
      <c r="AN74" s="167" t="str">
        <f>IF($B74,Estimados!AB77,"")</f>
        <v/>
      </c>
      <c r="AO74" s="167" t="str">
        <f>IF($B74,Estimados!AC77,"")</f>
        <v/>
      </c>
      <c r="AP74" s="167" t="str">
        <f>IF($B74,Estimados!AD77,"")</f>
        <v/>
      </c>
      <c r="AQ74" s="167" t="str">
        <f>IF($B74,Estimados!AE77,"")</f>
        <v/>
      </c>
    </row>
    <row r="75" spans="2:43">
      <c r="B75" s="131" t="b">
        <f t="shared" si="6"/>
        <v>0</v>
      </c>
      <c r="C75" s="162" t="str">
        <f t="shared" ca="1" si="7"/>
        <v/>
      </c>
      <c r="D75" s="131" t="str">
        <f>IF($B75,Caracteristicas!$D$5,"")</f>
        <v/>
      </c>
      <c r="E75" s="131" t="str">
        <f>IF($B75,Caracteristicas!$D$8,"")</f>
        <v/>
      </c>
      <c r="F75" s="131" t="str">
        <f>IF($B75,Caracteristicas!$D$9,"")</f>
        <v/>
      </c>
      <c r="G75" s="131" t="str">
        <f>IF($B75,Caracteristicas!$D$6,"")</f>
        <v/>
      </c>
      <c r="H75" s="207" t="str">
        <f t="shared" ca="1" si="8"/>
        <v/>
      </c>
      <c r="I75" s="131" t="str">
        <f>IF($B75,UE!B75,"")</f>
        <v/>
      </c>
      <c r="J75" s="131" t="str">
        <f>IF(UE!C75=0,"",UE!C75)</f>
        <v/>
      </c>
      <c r="K75" s="131" t="str">
        <f>IF($B75,UE!D75,"")</f>
        <v/>
      </c>
      <c r="L75" s="152" t="str">
        <f>IF($B75,UE!E75,"")</f>
        <v/>
      </c>
      <c r="M75" s="130" t="str">
        <f>_xlfn.IFNA(VLOOKUP(UE!F75,Parametros!$B$6:$X$12,23,FALSE),"")</f>
        <v/>
      </c>
      <c r="N75" s="130" t="str">
        <f>_xlfn.IFNA(VLOOKUP(UE!G75,Parametros!$B$24:$C$26,2,FALSE),"")</f>
        <v/>
      </c>
      <c r="O75" s="130" t="str">
        <f>IF(B75,UE!H75,"")</f>
        <v/>
      </c>
      <c r="P75" s="167" t="str">
        <f>IF($B75,Estimados!D78,"")</f>
        <v/>
      </c>
      <c r="Q75" s="167" t="str">
        <f>IF($B75,Estimados!E78,"")</f>
        <v/>
      </c>
      <c r="R75" s="167" t="str">
        <f>IF($B75,Estimados!F78,"")</f>
        <v/>
      </c>
      <c r="S75" s="167" t="str">
        <f>IF($B75,Estimados!G78,"")</f>
        <v/>
      </c>
      <c r="T75" s="167" t="str">
        <f>IF($B75,Estimados!H78,"")</f>
        <v/>
      </c>
      <c r="U75" s="167" t="str">
        <f>IF($B75,Estimados!I78,"")</f>
        <v/>
      </c>
      <c r="V75" s="167" t="str">
        <f>IF($B75,Estimados!J78,"")</f>
        <v/>
      </c>
      <c r="W75" s="167" t="str">
        <f>IF($B75,Estimados!K78,"")</f>
        <v/>
      </c>
      <c r="X75" s="167" t="str">
        <f>IF($B75,Estimados!L78,"")</f>
        <v/>
      </c>
      <c r="Y75" s="167" t="str">
        <f>IF($B75,Estimados!M78,"")</f>
        <v/>
      </c>
      <c r="Z75" s="167" t="str">
        <f>IF($B75,Estimados!N78,"")</f>
        <v/>
      </c>
      <c r="AA75" s="167" t="str">
        <f>IF($B75,Estimados!O78,"")</f>
        <v/>
      </c>
      <c r="AB75" s="167" t="str">
        <f>IF($B75,Estimados!P78,"")</f>
        <v/>
      </c>
      <c r="AC75" s="167" t="str">
        <f>IF($B75,Estimados!Q78,"")</f>
        <v/>
      </c>
      <c r="AD75" s="167" t="str">
        <f>IF($B75,Estimados!R78,"")</f>
        <v/>
      </c>
      <c r="AE75" s="167" t="str">
        <f>IF($B75,Estimados!S78,"")</f>
        <v/>
      </c>
      <c r="AF75" s="167" t="str">
        <f>IF($B75,Estimados!T78,"")</f>
        <v/>
      </c>
      <c r="AG75" s="167" t="str">
        <f>IF($B75,Estimados!U78,"")</f>
        <v/>
      </c>
      <c r="AH75" s="167" t="str">
        <f>IF($B75,Estimados!V78,"")</f>
        <v/>
      </c>
      <c r="AI75" s="167" t="str">
        <f>IF($B75,Estimados!W78,"")</f>
        <v/>
      </c>
      <c r="AJ75" s="167" t="str">
        <f>IF($B75,Estimados!X78,"")</f>
        <v/>
      </c>
      <c r="AK75" s="167" t="str">
        <f>IF($B75,Estimados!Y78,"")</f>
        <v/>
      </c>
      <c r="AL75" s="167" t="str">
        <f>IF($B75,Estimados!Z78,"")</f>
        <v/>
      </c>
      <c r="AM75" s="167" t="str">
        <f>IF($B75,Estimados!AA78,"")</f>
        <v/>
      </c>
      <c r="AN75" s="167" t="str">
        <f>IF($B75,Estimados!AB78,"")</f>
        <v/>
      </c>
      <c r="AO75" s="167" t="str">
        <f>IF($B75,Estimados!AC78,"")</f>
        <v/>
      </c>
      <c r="AP75" s="167" t="str">
        <f>IF($B75,Estimados!AD78,"")</f>
        <v/>
      </c>
      <c r="AQ75" s="167" t="str">
        <f>IF($B75,Estimados!AE78,"")</f>
        <v/>
      </c>
    </row>
    <row r="76" spans="2:43">
      <c r="B76" s="131" t="b">
        <f t="shared" si="6"/>
        <v>0</v>
      </c>
      <c r="C76" s="162" t="str">
        <f t="shared" ca="1" si="7"/>
        <v/>
      </c>
      <c r="D76" s="131" t="str">
        <f>IF($B76,Caracteristicas!$D$5,"")</f>
        <v/>
      </c>
      <c r="E76" s="131" t="str">
        <f>IF($B76,Caracteristicas!$D$8,"")</f>
        <v/>
      </c>
      <c r="F76" s="131" t="str">
        <f>IF($B76,Caracteristicas!$D$9,"")</f>
        <v/>
      </c>
      <c r="G76" s="131" t="str">
        <f>IF($B76,Caracteristicas!$D$6,"")</f>
        <v/>
      </c>
      <c r="H76" s="207" t="str">
        <f t="shared" ca="1" si="8"/>
        <v/>
      </c>
      <c r="I76" s="131" t="str">
        <f>IF($B76,UE!B76,"")</f>
        <v/>
      </c>
      <c r="J76" s="131" t="str">
        <f>IF(UE!C76=0,"",UE!C76)</f>
        <v/>
      </c>
      <c r="K76" s="131" t="str">
        <f>IF($B76,UE!D76,"")</f>
        <v/>
      </c>
      <c r="L76" s="152" t="str">
        <f>IF($B76,UE!E76,"")</f>
        <v/>
      </c>
      <c r="M76" s="130" t="str">
        <f>_xlfn.IFNA(VLOOKUP(UE!F76,Parametros!$B$6:$X$12,23,FALSE),"")</f>
        <v/>
      </c>
      <c r="N76" s="130" t="str">
        <f>_xlfn.IFNA(VLOOKUP(UE!G76,Parametros!$B$24:$C$26,2,FALSE),"")</f>
        <v/>
      </c>
      <c r="O76" s="130" t="str">
        <f>IF(B76,UE!H76,"")</f>
        <v/>
      </c>
      <c r="P76" s="167" t="str">
        <f>IF($B76,Estimados!D79,"")</f>
        <v/>
      </c>
      <c r="Q76" s="167" t="str">
        <f>IF($B76,Estimados!E79,"")</f>
        <v/>
      </c>
      <c r="R76" s="167" t="str">
        <f>IF($B76,Estimados!F79,"")</f>
        <v/>
      </c>
      <c r="S76" s="167" t="str">
        <f>IF($B76,Estimados!G79,"")</f>
        <v/>
      </c>
      <c r="T76" s="167" t="str">
        <f>IF($B76,Estimados!H79,"")</f>
        <v/>
      </c>
      <c r="U76" s="167" t="str">
        <f>IF($B76,Estimados!I79,"")</f>
        <v/>
      </c>
      <c r="V76" s="167" t="str">
        <f>IF($B76,Estimados!J79,"")</f>
        <v/>
      </c>
      <c r="W76" s="167" t="str">
        <f>IF($B76,Estimados!K79,"")</f>
        <v/>
      </c>
      <c r="X76" s="167" t="str">
        <f>IF($B76,Estimados!L79,"")</f>
        <v/>
      </c>
      <c r="Y76" s="167" t="str">
        <f>IF($B76,Estimados!M79,"")</f>
        <v/>
      </c>
      <c r="Z76" s="167" t="str">
        <f>IF($B76,Estimados!N79,"")</f>
        <v/>
      </c>
      <c r="AA76" s="167" t="str">
        <f>IF($B76,Estimados!O79,"")</f>
        <v/>
      </c>
      <c r="AB76" s="167" t="str">
        <f>IF($B76,Estimados!P79,"")</f>
        <v/>
      </c>
      <c r="AC76" s="167" t="str">
        <f>IF($B76,Estimados!Q79,"")</f>
        <v/>
      </c>
      <c r="AD76" s="167" t="str">
        <f>IF($B76,Estimados!R79,"")</f>
        <v/>
      </c>
      <c r="AE76" s="167" t="str">
        <f>IF($B76,Estimados!S79,"")</f>
        <v/>
      </c>
      <c r="AF76" s="167" t="str">
        <f>IF($B76,Estimados!T79,"")</f>
        <v/>
      </c>
      <c r="AG76" s="167" t="str">
        <f>IF($B76,Estimados!U79,"")</f>
        <v/>
      </c>
      <c r="AH76" s="167" t="str">
        <f>IF($B76,Estimados!V79,"")</f>
        <v/>
      </c>
      <c r="AI76" s="167" t="str">
        <f>IF($B76,Estimados!W79,"")</f>
        <v/>
      </c>
      <c r="AJ76" s="167" t="str">
        <f>IF($B76,Estimados!X79,"")</f>
        <v/>
      </c>
      <c r="AK76" s="167" t="str">
        <f>IF($B76,Estimados!Y79,"")</f>
        <v/>
      </c>
      <c r="AL76" s="167" t="str">
        <f>IF($B76,Estimados!Z79,"")</f>
        <v/>
      </c>
      <c r="AM76" s="167" t="str">
        <f>IF($B76,Estimados!AA79,"")</f>
        <v/>
      </c>
      <c r="AN76" s="167" t="str">
        <f>IF($B76,Estimados!AB79,"")</f>
        <v/>
      </c>
      <c r="AO76" s="167" t="str">
        <f>IF($B76,Estimados!AC79,"")</f>
        <v/>
      </c>
      <c r="AP76" s="167" t="str">
        <f>IF($B76,Estimados!AD79,"")</f>
        <v/>
      </c>
      <c r="AQ76" s="167" t="str">
        <f>IF($B76,Estimados!AE79,"")</f>
        <v/>
      </c>
    </row>
    <row r="77" spans="2:43">
      <c r="B77" s="131" t="b">
        <f t="shared" si="6"/>
        <v>0</v>
      </c>
      <c r="C77" s="162" t="str">
        <f t="shared" ca="1" si="7"/>
        <v/>
      </c>
      <c r="D77" s="131" t="str">
        <f>IF($B77,Caracteristicas!$D$5,"")</f>
        <v/>
      </c>
      <c r="E77" s="131" t="str">
        <f>IF($B77,Caracteristicas!$D$8,"")</f>
        <v/>
      </c>
      <c r="F77" s="131" t="str">
        <f>IF($B77,Caracteristicas!$D$9,"")</f>
        <v/>
      </c>
      <c r="G77" s="131" t="str">
        <f>IF($B77,Caracteristicas!$D$6,"")</f>
        <v/>
      </c>
      <c r="H77" s="207" t="str">
        <f t="shared" ca="1" si="8"/>
        <v/>
      </c>
      <c r="I77" s="131" t="str">
        <f>IF($B77,UE!B77,"")</f>
        <v/>
      </c>
      <c r="J77" s="131" t="str">
        <f>IF(UE!C77=0,"",UE!C77)</f>
        <v/>
      </c>
      <c r="K77" s="131" t="str">
        <f>IF($B77,UE!D77,"")</f>
        <v/>
      </c>
      <c r="L77" s="152" t="str">
        <f>IF($B77,UE!E77,"")</f>
        <v/>
      </c>
      <c r="M77" s="130" t="str">
        <f>_xlfn.IFNA(VLOOKUP(UE!F77,Parametros!$B$6:$X$12,23,FALSE),"")</f>
        <v/>
      </c>
      <c r="N77" s="130" t="str">
        <f>_xlfn.IFNA(VLOOKUP(UE!G77,Parametros!$B$24:$C$26,2,FALSE),"")</f>
        <v/>
      </c>
      <c r="O77" s="130" t="str">
        <f>IF(B77,UE!H77,"")</f>
        <v/>
      </c>
      <c r="P77" s="167" t="str">
        <f>IF($B77,Estimados!D80,"")</f>
        <v/>
      </c>
      <c r="Q77" s="167" t="str">
        <f>IF($B77,Estimados!E80,"")</f>
        <v/>
      </c>
      <c r="R77" s="167" t="str">
        <f>IF($B77,Estimados!F80,"")</f>
        <v/>
      </c>
      <c r="S77" s="167" t="str">
        <f>IF($B77,Estimados!G80,"")</f>
        <v/>
      </c>
      <c r="T77" s="167" t="str">
        <f>IF($B77,Estimados!H80,"")</f>
        <v/>
      </c>
      <c r="U77" s="167" t="str">
        <f>IF($B77,Estimados!I80,"")</f>
        <v/>
      </c>
      <c r="V77" s="167" t="str">
        <f>IF($B77,Estimados!J80,"")</f>
        <v/>
      </c>
      <c r="W77" s="167" t="str">
        <f>IF($B77,Estimados!K80,"")</f>
        <v/>
      </c>
      <c r="X77" s="167" t="str">
        <f>IF($B77,Estimados!L80,"")</f>
        <v/>
      </c>
      <c r="Y77" s="167" t="str">
        <f>IF($B77,Estimados!M80,"")</f>
        <v/>
      </c>
      <c r="Z77" s="167" t="str">
        <f>IF($B77,Estimados!N80,"")</f>
        <v/>
      </c>
      <c r="AA77" s="167" t="str">
        <f>IF($B77,Estimados!O80,"")</f>
        <v/>
      </c>
      <c r="AB77" s="167" t="str">
        <f>IF($B77,Estimados!P80,"")</f>
        <v/>
      </c>
      <c r="AC77" s="167" t="str">
        <f>IF($B77,Estimados!Q80,"")</f>
        <v/>
      </c>
      <c r="AD77" s="167" t="str">
        <f>IF($B77,Estimados!R80,"")</f>
        <v/>
      </c>
      <c r="AE77" s="167" t="str">
        <f>IF($B77,Estimados!S80,"")</f>
        <v/>
      </c>
      <c r="AF77" s="167" t="str">
        <f>IF($B77,Estimados!T80,"")</f>
        <v/>
      </c>
      <c r="AG77" s="167" t="str">
        <f>IF($B77,Estimados!U80,"")</f>
        <v/>
      </c>
      <c r="AH77" s="167" t="str">
        <f>IF($B77,Estimados!V80,"")</f>
        <v/>
      </c>
      <c r="AI77" s="167" t="str">
        <f>IF($B77,Estimados!W80,"")</f>
        <v/>
      </c>
      <c r="AJ77" s="167" t="str">
        <f>IF($B77,Estimados!X80,"")</f>
        <v/>
      </c>
      <c r="AK77" s="167" t="str">
        <f>IF($B77,Estimados!Y80,"")</f>
        <v/>
      </c>
      <c r="AL77" s="167" t="str">
        <f>IF($B77,Estimados!Z80,"")</f>
        <v/>
      </c>
      <c r="AM77" s="167" t="str">
        <f>IF($B77,Estimados!AA80,"")</f>
        <v/>
      </c>
      <c r="AN77" s="167" t="str">
        <f>IF($B77,Estimados!AB80,"")</f>
        <v/>
      </c>
      <c r="AO77" s="167" t="str">
        <f>IF($B77,Estimados!AC80,"")</f>
        <v/>
      </c>
      <c r="AP77" s="167" t="str">
        <f>IF($B77,Estimados!AD80,"")</f>
        <v/>
      </c>
      <c r="AQ77" s="167" t="str">
        <f>IF($B77,Estimados!AE80,"")</f>
        <v/>
      </c>
    </row>
    <row r="78" spans="2:43">
      <c r="B78" s="131" t="b">
        <f t="shared" si="6"/>
        <v>0</v>
      </c>
      <c r="C78" s="162" t="str">
        <f t="shared" ca="1" si="7"/>
        <v/>
      </c>
      <c r="D78" s="131" t="str">
        <f>IF($B78,Caracteristicas!$D$5,"")</f>
        <v/>
      </c>
      <c r="E78" s="131" t="str">
        <f>IF($B78,Caracteristicas!$D$8,"")</f>
        <v/>
      </c>
      <c r="F78" s="131" t="str">
        <f>IF($B78,Caracteristicas!$D$9,"")</f>
        <v/>
      </c>
      <c r="G78" s="131" t="str">
        <f>IF($B78,Caracteristicas!$D$6,"")</f>
        <v/>
      </c>
      <c r="H78" s="207" t="str">
        <f t="shared" ca="1" si="8"/>
        <v/>
      </c>
      <c r="I78" s="131" t="str">
        <f>IF($B78,UE!B78,"")</f>
        <v/>
      </c>
      <c r="J78" s="131" t="str">
        <f>IF(UE!C78=0,"",UE!C78)</f>
        <v/>
      </c>
      <c r="K78" s="131" t="str">
        <f>IF($B78,UE!D78,"")</f>
        <v/>
      </c>
      <c r="L78" s="152" t="str">
        <f>IF($B78,UE!E78,"")</f>
        <v/>
      </c>
      <c r="M78" s="130" t="str">
        <f>_xlfn.IFNA(VLOOKUP(UE!F78,Parametros!$B$6:$X$12,23,FALSE),"")</f>
        <v/>
      </c>
      <c r="N78" s="130" t="str">
        <f>_xlfn.IFNA(VLOOKUP(UE!G78,Parametros!$B$24:$C$26,2,FALSE),"")</f>
        <v/>
      </c>
      <c r="O78" s="130" t="str">
        <f>IF(B78,UE!H78,"")</f>
        <v/>
      </c>
      <c r="P78" s="167" t="str">
        <f>IF($B78,Estimados!D81,"")</f>
        <v/>
      </c>
      <c r="Q78" s="167" t="str">
        <f>IF($B78,Estimados!E81,"")</f>
        <v/>
      </c>
      <c r="R78" s="167" t="str">
        <f>IF($B78,Estimados!F81,"")</f>
        <v/>
      </c>
      <c r="S78" s="167" t="str">
        <f>IF($B78,Estimados!G81,"")</f>
        <v/>
      </c>
      <c r="T78" s="167" t="str">
        <f>IF($B78,Estimados!H81,"")</f>
        <v/>
      </c>
      <c r="U78" s="167" t="str">
        <f>IF($B78,Estimados!I81,"")</f>
        <v/>
      </c>
      <c r="V78" s="167" t="str">
        <f>IF($B78,Estimados!J81,"")</f>
        <v/>
      </c>
      <c r="W78" s="167" t="str">
        <f>IF($B78,Estimados!K81,"")</f>
        <v/>
      </c>
      <c r="X78" s="167" t="str">
        <f>IF($B78,Estimados!L81,"")</f>
        <v/>
      </c>
      <c r="Y78" s="167" t="str">
        <f>IF($B78,Estimados!M81,"")</f>
        <v/>
      </c>
      <c r="Z78" s="167" t="str">
        <f>IF($B78,Estimados!N81,"")</f>
        <v/>
      </c>
      <c r="AA78" s="167" t="str">
        <f>IF($B78,Estimados!O81,"")</f>
        <v/>
      </c>
      <c r="AB78" s="167" t="str">
        <f>IF($B78,Estimados!P81,"")</f>
        <v/>
      </c>
      <c r="AC78" s="167" t="str">
        <f>IF($B78,Estimados!Q81,"")</f>
        <v/>
      </c>
      <c r="AD78" s="167" t="str">
        <f>IF($B78,Estimados!R81,"")</f>
        <v/>
      </c>
      <c r="AE78" s="167" t="str">
        <f>IF($B78,Estimados!S81,"")</f>
        <v/>
      </c>
      <c r="AF78" s="167" t="str">
        <f>IF($B78,Estimados!T81,"")</f>
        <v/>
      </c>
      <c r="AG78" s="167" t="str">
        <f>IF($B78,Estimados!U81,"")</f>
        <v/>
      </c>
      <c r="AH78" s="167" t="str">
        <f>IF($B78,Estimados!V81,"")</f>
        <v/>
      </c>
      <c r="AI78" s="167" t="str">
        <f>IF($B78,Estimados!W81,"")</f>
        <v/>
      </c>
      <c r="AJ78" s="167" t="str">
        <f>IF($B78,Estimados!X81,"")</f>
        <v/>
      </c>
      <c r="AK78" s="167" t="str">
        <f>IF($B78,Estimados!Y81,"")</f>
        <v/>
      </c>
      <c r="AL78" s="167" t="str">
        <f>IF($B78,Estimados!Z81,"")</f>
        <v/>
      </c>
      <c r="AM78" s="167" t="str">
        <f>IF($B78,Estimados!AA81,"")</f>
        <v/>
      </c>
      <c r="AN78" s="167" t="str">
        <f>IF($B78,Estimados!AB81,"")</f>
        <v/>
      </c>
      <c r="AO78" s="167" t="str">
        <f>IF($B78,Estimados!AC81,"")</f>
        <v/>
      </c>
      <c r="AP78" s="167" t="str">
        <f>IF($B78,Estimados!AD81,"")</f>
        <v/>
      </c>
      <c r="AQ78" s="167" t="str">
        <f>IF($B78,Estimados!AE81,"")</f>
        <v/>
      </c>
    </row>
    <row r="79" spans="2:43">
      <c r="B79" s="131" t="b">
        <f t="shared" si="6"/>
        <v>0</v>
      </c>
      <c r="C79" s="162" t="str">
        <f t="shared" ca="1" si="7"/>
        <v/>
      </c>
      <c r="D79" s="131" t="str">
        <f>IF($B79,Caracteristicas!$D$5,"")</f>
        <v/>
      </c>
      <c r="E79" s="131" t="str">
        <f>IF($B79,Caracteristicas!$D$8,"")</f>
        <v/>
      </c>
      <c r="F79" s="131" t="str">
        <f>IF($B79,Caracteristicas!$D$9,"")</f>
        <v/>
      </c>
      <c r="G79" s="131" t="str">
        <f>IF($B79,Caracteristicas!$D$6,"")</f>
        <v/>
      </c>
      <c r="H79" s="207" t="str">
        <f t="shared" ca="1" si="8"/>
        <v/>
      </c>
      <c r="I79" s="131" t="str">
        <f>IF($B79,UE!B79,"")</f>
        <v/>
      </c>
      <c r="J79" s="131" t="str">
        <f>IF(UE!C79=0,"",UE!C79)</f>
        <v/>
      </c>
      <c r="K79" s="131" t="str">
        <f>IF($B79,UE!D79,"")</f>
        <v/>
      </c>
      <c r="L79" s="152" t="str">
        <f>IF($B79,UE!E79,"")</f>
        <v/>
      </c>
      <c r="M79" s="130" t="str">
        <f>_xlfn.IFNA(VLOOKUP(UE!F79,Parametros!$B$6:$X$12,23,FALSE),"")</f>
        <v/>
      </c>
      <c r="N79" s="130" t="str">
        <f>_xlfn.IFNA(VLOOKUP(UE!G79,Parametros!$B$24:$C$26,2,FALSE),"")</f>
        <v/>
      </c>
      <c r="O79" s="130" t="str">
        <f>IF(B79,UE!H79,"")</f>
        <v/>
      </c>
      <c r="P79" s="167" t="str">
        <f>IF($B79,Estimados!D82,"")</f>
        <v/>
      </c>
      <c r="Q79" s="167" t="str">
        <f>IF($B79,Estimados!E82,"")</f>
        <v/>
      </c>
      <c r="R79" s="167" t="str">
        <f>IF($B79,Estimados!F82,"")</f>
        <v/>
      </c>
      <c r="S79" s="167" t="str">
        <f>IF($B79,Estimados!G82,"")</f>
        <v/>
      </c>
      <c r="T79" s="167" t="str">
        <f>IF($B79,Estimados!H82,"")</f>
        <v/>
      </c>
      <c r="U79" s="167" t="str">
        <f>IF($B79,Estimados!I82,"")</f>
        <v/>
      </c>
      <c r="V79" s="167" t="str">
        <f>IF($B79,Estimados!J82,"")</f>
        <v/>
      </c>
      <c r="W79" s="167" t="str">
        <f>IF($B79,Estimados!K82,"")</f>
        <v/>
      </c>
      <c r="X79" s="167" t="str">
        <f>IF($B79,Estimados!L82,"")</f>
        <v/>
      </c>
      <c r="Y79" s="167" t="str">
        <f>IF($B79,Estimados!M82,"")</f>
        <v/>
      </c>
      <c r="Z79" s="167" t="str">
        <f>IF($B79,Estimados!N82,"")</f>
        <v/>
      </c>
      <c r="AA79" s="167" t="str">
        <f>IF($B79,Estimados!O82,"")</f>
        <v/>
      </c>
      <c r="AB79" s="167" t="str">
        <f>IF($B79,Estimados!P82,"")</f>
        <v/>
      </c>
      <c r="AC79" s="167" t="str">
        <f>IF($B79,Estimados!Q82,"")</f>
        <v/>
      </c>
      <c r="AD79" s="167" t="str">
        <f>IF($B79,Estimados!R82,"")</f>
        <v/>
      </c>
      <c r="AE79" s="167" t="str">
        <f>IF($B79,Estimados!S82,"")</f>
        <v/>
      </c>
      <c r="AF79" s="167" t="str">
        <f>IF($B79,Estimados!T82,"")</f>
        <v/>
      </c>
      <c r="AG79" s="167" t="str">
        <f>IF($B79,Estimados!U82,"")</f>
        <v/>
      </c>
      <c r="AH79" s="167" t="str">
        <f>IF($B79,Estimados!V82,"")</f>
        <v/>
      </c>
      <c r="AI79" s="167" t="str">
        <f>IF($B79,Estimados!W82,"")</f>
        <v/>
      </c>
      <c r="AJ79" s="167" t="str">
        <f>IF($B79,Estimados!X82,"")</f>
        <v/>
      </c>
      <c r="AK79" s="167" t="str">
        <f>IF($B79,Estimados!Y82,"")</f>
        <v/>
      </c>
      <c r="AL79" s="167" t="str">
        <f>IF($B79,Estimados!Z82,"")</f>
        <v/>
      </c>
      <c r="AM79" s="167" t="str">
        <f>IF($B79,Estimados!AA82,"")</f>
        <v/>
      </c>
      <c r="AN79" s="167" t="str">
        <f>IF($B79,Estimados!AB82,"")</f>
        <v/>
      </c>
      <c r="AO79" s="167" t="str">
        <f>IF($B79,Estimados!AC82,"")</f>
        <v/>
      </c>
      <c r="AP79" s="167" t="str">
        <f>IF($B79,Estimados!AD82,"")</f>
        <v/>
      </c>
      <c r="AQ79" s="167" t="str">
        <f>IF($B79,Estimados!AE82,"")</f>
        <v/>
      </c>
    </row>
    <row r="80" spans="2:43">
      <c r="B80" s="131" t="b">
        <f t="shared" si="6"/>
        <v>0</v>
      </c>
      <c r="C80" s="162" t="str">
        <f t="shared" ca="1" si="7"/>
        <v/>
      </c>
      <c r="D80" s="131" t="str">
        <f>IF($B80,Caracteristicas!$D$5,"")</f>
        <v/>
      </c>
      <c r="E80" s="131" t="str">
        <f>IF($B80,Caracteristicas!$D$8,"")</f>
        <v/>
      </c>
      <c r="F80" s="131" t="str">
        <f>IF($B80,Caracteristicas!$D$9,"")</f>
        <v/>
      </c>
      <c r="G80" s="131" t="str">
        <f>IF($B80,Caracteristicas!$D$6,"")</f>
        <v/>
      </c>
      <c r="H80" s="207" t="str">
        <f t="shared" ca="1" si="8"/>
        <v/>
      </c>
      <c r="I80" s="131" t="str">
        <f>IF($B80,UE!B80,"")</f>
        <v/>
      </c>
      <c r="J80" s="131" t="str">
        <f>IF(UE!C80=0,"",UE!C80)</f>
        <v/>
      </c>
      <c r="K80" s="131" t="str">
        <f>IF($B80,UE!D80,"")</f>
        <v/>
      </c>
      <c r="L80" s="152" t="str">
        <f>IF($B80,UE!E80,"")</f>
        <v/>
      </c>
      <c r="M80" s="130" t="str">
        <f>_xlfn.IFNA(VLOOKUP(UE!F80,Parametros!$B$6:$X$12,23,FALSE),"")</f>
        <v/>
      </c>
      <c r="N80" s="130" t="str">
        <f>_xlfn.IFNA(VLOOKUP(UE!G80,Parametros!$B$24:$C$26,2,FALSE),"")</f>
        <v/>
      </c>
      <c r="O80" s="130" t="str">
        <f>IF(B80,UE!H80,"")</f>
        <v/>
      </c>
      <c r="P80" s="167" t="str">
        <f>IF($B80,Estimados!D83,"")</f>
        <v/>
      </c>
      <c r="Q80" s="167" t="str">
        <f>IF($B80,Estimados!E83,"")</f>
        <v/>
      </c>
      <c r="R80" s="167" t="str">
        <f>IF($B80,Estimados!F83,"")</f>
        <v/>
      </c>
      <c r="S80" s="167" t="str">
        <f>IF($B80,Estimados!G83,"")</f>
        <v/>
      </c>
      <c r="T80" s="167" t="str">
        <f>IF($B80,Estimados!H83,"")</f>
        <v/>
      </c>
      <c r="U80" s="167" t="str">
        <f>IF($B80,Estimados!I83,"")</f>
        <v/>
      </c>
      <c r="V80" s="167" t="str">
        <f>IF($B80,Estimados!J83,"")</f>
        <v/>
      </c>
      <c r="W80" s="167" t="str">
        <f>IF($B80,Estimados!K83,"")</f>
        <v/>
      </c>
      <c r="X80" s="167" t="str">
        <f>IF($B80,Estimados!L83,"")</f>
        <v/>
      </c>
      <c r="Y80" s="167" t="str">
        <f>IF($B80,Estimados!M83,"")</f>
        <v/>
      </c>
      <c r="Z80" s="167" t="str">
        <f>IF($B80,Estimados!N83,"")</f>
        <v/>
      </c>
      <c r="AA80" s="167" t="str">
        <f>IF($B80,Estimados!O83,"")</f>
        <v/>
      </c>
      <c r="AB80" s="167" t="str">
        <f>IF($B80,Estimados!P83,"")</f>
        <v/>
      </c>
      <c r="AC80" s="167" t="str">
        <f>IF($B80,Estimados!Q83,"")</f>
        <v/>
      </c>
      <c r="AD80" s="167" t="str">
        <f>IF($B80,Estimados!R83,"")</f>
        <v/>
      </c>
      <c r="AE80" s="167" t="str">
        <f>IF($B80,Estimados!S83,"")</f>
        <v/>
      </c>
      <c r="AF80" s="167" t="str">
        <f>IF($B80,Estimados!T83,"")</f>
        <v/>
      </c>
      <c r="AG80" s="167" t="str">
        <f>IF($B80,Estimados!U83,"")</f>
        <v/>
      </c>
      <c r="AH80" s="167" t="str">
        <f>IF($B80,Estimados!V83,"")</f>
        <v/>
      </c>
      <c r="AI80" s="167" t="str">
        <f>IF($B80,Estimados!W83,"")</f>
        <v/>
      </c>
      <c r="AJ80" s="167" t="str">
        <f>IF($B80,Estimados!X83,"")</f>
        <v/>
      </c>
      <c r="AK80" s="167" t="str">
        <f>IF($B80,Estimados!Y83,"")</f>
        <v/>
      </c>
      <c r="AL80" s="167" t="str">
        <f>IF($B80,Estimados!Z83,"")</f>
        <v/>
      </c>
      <c r="AM80" s="167" t="str">
        <f>IF($B80,Estimados!AA83,"")</f>
        <v/>
      </c>
      <c r="AN80" s="167" t="str">
        <f>IF($B80,Estimados!AB83,"")</f>
        <v/>
      </c>
      <c r="AO80" s="167" t="str">
        <f>IF($B80,Estimados!AC83,"")</f>
        <v/>
      </c>
      <c r="AP80" s="167" t="str">
        <f>IF($B80,Estimados!AD83,"")</f>
        <v/>
      </c>
      <c r="AQ80" s="167" t="str">
        <f>IF($B80,Estimados!AE83,"")</f>
        <v/>
      </c>
    </row>
    <row r="81" spans="2:43">
      <c r="B81" s="131" t="b">
        <f t="shared" si="6"/>
        <v>0</v>
      </c>
      <c r="C81" s="162" t="str">
        <f t="shared" ca="1" si="7"/>
        <v/>
      </c>
      <c r="D81" s="131" t="str">
        <f>IF($B81,Caracteristicas!$D$5,"")</f>
        <v/>
      </c>
      <c r="E81" s="131" t="str">
        <f>IF($B81,Caracteristicas!$D$8,"")</f>
        <v/>
      </c>
      <c r="F81" s="131" t="str">
        <f>IF($B81,Caracteristicas!$D$9,"")</f>
        <v/>
      </c>
      <c r="G81" s="131" t="str">
        <f>IF($B81,Caracteristicas!$D$6,"")</f>
        <v/>
      </c>
      <c r="H81" s="207" t="str">
        <f t="shared" ca="1" si="8"/>
        <v/>
      </c>
      <c r="I81" s="131" t="str">
        <f>IF($B81,UE!B81,"")</f>
        <v/>
      </c>
      <c r="J81" s="131" t="str">
        <f>IF(UE!C81=0,"",UE!C81)</f>
        <v/>
      </c>
      <c r="K81" s="131" t="str">
        <f>IF($B81,UE!D81,"")</f>
        <v/>
      </c>
      <c r="L81" s="152" t="str">
        <f>IF($B81,UE!E81,"")</f>
        <v/>
      </c>
      <c r="M81" s="130" t="str">
        <f>_xlfn.IFNA(VLOOKUP(UE!F81,Parametros!$B$6:$X$12,23,FALSE),"")</f>
        <v/>
      </c>
      <c r="N81" s="130" t="str">
        <f>_xlfn.IFNA(VLOOKUP(UE!G81,Parametros!$B$24:$C$26,2,FALSE),"")</f>
        <v/>
      </c>
      <c r="O81" s="130" t="str">
        <f>IF(B81,UE!H81,"")</f>
        <v/>
      </c>
      <c r="P81" s="167" t="str">
        <f>IF($B81,Estimados!D84,"")</f>
        <v/>
      </c>
      <c r="Q81" s="167" t="str">
        <f>IF($B81,Estimados!E84,"")</f>
        <v/>
      </c>
      <c r="R81" s="167" t="str">
        <f>IF($B81,Estimados!F84,"")</f>
        <v/>
      </c>
      <c r="S81" s="167" t="str">
        <f>IF($B81,Estimados!G84,"")</f>
        <v/>
      </c>
      <c r="T81" s="167" t="str">
        <f>IF($B81,Estimados!H84,"")</f>
        <v/>
      </c>
      <c r="U81" s="167" t="str">
        <f>IF($B81,Estimados!I84,"")</f>
        <v/>
      </c>
      <c r="V81" s="167" t="str">
        <f>IF($B81,Estimados!J84,"")</f>
        <v/>
      </c>
      <c r="W81" s="167" t="str">
        <f>IF($B81,Estimados!K84,"")</f>
        <v/>
      </c>
      <c r="X81" s="167" t="str">
        <f>IF($B81,Estimados!L84,"")</f>
        <v/>
      </c>
      <c r="Y81" s="167" t="str">
        <f>IF($B81,Estimados!M84,"")</f>
        <v/>
      </c>
      <c r="Z81" s="167" t="str">
        <f>IF($B81,Estimados!N84,"")</f>
        <v/>
      </c>
      <c r="AA81" s="167" t="str">
        <f>IF($B81,Estimados!O84,"")</f>
        <v/>
      </c>
      <c r="AB81" s="167" t="str">
        <f>IF($B81,Estimados!P84,"")</f>
        <v/>
      </c>
      <c r="AC81" s="167" t="str">
        <f>IF($B81,Estimados!Q84,"")</f>
        <v/>
      </c>
      <c r="AD81" s="167" t="str">
        <f>IF($B81,Estimados!R84,"")</f>
        <v/>
      </c>
      <c r="AE81" s="167" t="str">
        <f>IF($B81,Estimados!S84,"")</f>
        <v/>
      </c>
      <c r="AF81" s="167" t="str">
        <f>IF($B81,Estimados!T84,"")</f>
        <v/>
      </c>
      <c r="AG81" s="167" t="str">
        <f>IF($B81,Estimados!U84,"")</f>
        <v/>
      </c>
      <c r="AH81" s="167" t="str">
        <f>IF($B81,Estimados!V84,"")</f>
        <v/>
      </c>
      <c r="AI81" s="167" t="str">
        <f>IF($B81,Estimados!W84,"")</f>
        <v/>
      </c>
      <c r="AJ81" s="167" t="str">
        <f>IF($B81,Estimados!X84,"")</f>
        <v/>
      </c>
      <c r="AK81" s="167" t="str">
        <f>IF($B81,Estimados!Y84,"")</f>
        <v/>
      </c>
      <c r="AL81" s="167" t="str">
        <f>IF($B81,Estimados!Z84,"")</f>
        <v/>
      </c>
      <c r="AM81" s="167" t="str">
        <f>IF($B81,Estimados!AA84,"")</f>
        <v/>
      </c>
      <c r="AN81" s="167" t="str">
        <f>IF($B81,Estimados!AB84,"")</f>
        <v/>
      </c>
      <c r="AO81" s="167" t="str">
        <f>IF($B81,Estimados!AC84,"")</f>
        <v/>
      </c>
      <c r="AP81" s="167" t="str">
        <f>IF($B81,Estimados!AD84,"")</f>
        <v/>
      </c>
      <c r="AQ81" s="167" t="str">
        <f>IF($B81,Estimados!AE84,"")</f>
        <v/>
      </c>
    </row>
    <row r="82" spans="2:43">
      <c r="B82" s="131" t="b">
        <f t="shared" si="6"/>
        <v>0</v>
      </c>
      <c r="C82" s="162" t="str">
        <f t="shared" ca="1" si="7"/>
        <v/>
      </c>
      <c r="D82" s="131" t="str">
        <f>IF($B82,Caracteristicas!$D$5,"")</f>
        <v/>
      </c>
      <c r="E82" s="131" t="str">
        <f>IF($B82,Caracteristicas!$D$8,"")</f>
        <v/>
      </c>
      <c r="F82" s="131" t="str">
        <f>IF($B82,Caracteristicas!$D$9,"")</f>
        <v/>
      </c>
      <c r="G82" s="131" t="str">
        <f>IF($B82,Caracteristicas!$D$6,"")</f>
        <v/>
      </c>
      <c r="H82" s="207" t="str">
        <f t="shared" ca="1" si="8"/>
        <v/>
      </c>
      <c r="I82" s="131" t="str">
        <f>IF($B82,UE!B82,"")</f>
        <v/>
      </c>
      <c r="J82" s="131" t="str">
        <f>IF(UE!C82=0,"",UE!C82)</f>
        <v/>
      </c>
      <c r="K82" s="131" t="str">
        <f>IF($B82,UE!D82,"")</f>
        <v/>
      </c>
      <c r="L82" s="152" t="str">
        <f>IF($B82,UE!E82,"")</f>
        <v/>
      </c>
      <c r="M82" s="130" t="str">
        <f>_xlfn.IFNA(VLOOKUP(UE!F82,Parametros!$B$6:$X$12,23,FALSE),"")</f>
        <v/>
      </c>
      <c r="N82" s="130" t="str">
        <f>_xlfn.IFNA(VLOOKUP(UE!G82,Parametros!$B$24:$C$26,2,FALSE),"")</f>
        <v/>
      </c>
      <c r="O82" s="130" t="str">
        <f>IF(B82,UE!H82,"")</f>
        <v/>
      </c>
      <c r="P82" s="167" t="str">
        <f>IF($B82,Estimados!D85,"")</f>
        <v/>
      </c>
      <c r="Q82" s="167" t="str">
        <f>IF($B82,Estimados!E85,"")</f>
        <v/>
      </c>
      <c r="R82" s="167" t="str">
        <f>IF($B82,Estimados!F85,"")</f>
        <v/>
      </c>
      <c r="S82" s="167" t="str">
        <f>IF($B82,Estimados!G85,"")</f>
        <v/>
      </c>
      <c r="T82" s="167" t="str">
        <f>IF($B82,Estimados!H85,"")</f>
        <v/>
      </c>
      <c r="U82" s="167" t="str">
        <f>IF($B82,Estimados!I85,"")</f>
        <v/>
      </c>
      <c r="V82" s="167" t="str">
        <f>IF($B82,Estimados!J85,"")</f>
        <v/>
      </c>
      <c r="W82" s="167" t="str">
        <f>IF($B82,Estimados!K85,"")</f>
        <v/>
      </c>
      <c r="X82" s="167" t="str">
        <f>IF($B82,Estimados!L85,"")</f>
        <v/>
      </c>
      <c r="Y82" s="167" t="str">
        <f>IF($B82,Estimados!M85,"")</f>
        <v/>
      </c>
      <c r="Z82" s="167" t="str">
        <f>IF($B82,Estimados!N85,"")</f>
        <v/>
      </c>
      <c r="AA82" s="167" t="str">
        <f>IF($B82,Estimados!O85,"")</f>
        <v/>
      </c>
      <c r="AB82" s="167" t="str">
        <f>IF($B82,Estimados!P85,"")</f>
        <v/>
      </c>
      <c r="AC82" s="167" t="str">
        <f>IF($B82,Estimados!Q85,"")</f>
        <v/>
      </c>
      <c r="AD82" s="167" t="str">
        <f>IF($B82,Estimados!R85,"")</f>
        <v/>
      </c>
      <c r="AE82" s="167" t="str">
        <f>IF($B82,Estimados!S85,"")</f>
        <v/>
      </c>
      <c r="AF82" s="167" t="str">
        <f>IF($B82,Estimados!T85,"")</f>
        <v/>
      </c>
      <c r="AG82" s="167" t="str">
        <f>IF($B82,Estimados!U85,"")</f>
        <v/>
      </c>
      <c r="AH82" s="167" t="str">
        <f>IF($B82,Estimados!V85,"")</f>
        <v/>
      </c>
      <c r="AI82" s="167" t="str">
        <f>IF($B82,Estimados!W85,"")</f>
        <v/>
      </c>
      <c r="AJ82" s="167" t="str">
        <f>IF($B82,Estimados!X85,"")</f>
        <v/>
      </c>
      <c r="AK82" s="167" t="str">
        <f>IF($B82,Estimados!Y85,"")</f>
        <v/>
      </c>
      <c r="AL82" s="167" t="str">
        <f>IF($B82,Estimados!Z85,"")</f>
        <v/>
      </c>
      <c r="AM82" s="167" t="str">
        <f>IF($B82,Estimados!AA85,"")</f>
        <v/>
      </c>
      <c r="AN82" s="167" t="str">
        <f>IF($B82,Estimados!AB85,"")</f>
        <v/>
      </c>
      <c r="AO82" s="167" t="str">
        <f>IF($B82,Estimados!AC85,"")</f>
        <v/>
      </c>
      <c r="AP82" s="167" t="str">
        <f>IF($B82,Estimados!AD85,"")</f>
        <v/>
      </c>
      <c r="AQ82" s="167" t="str">
        <f>IF($B82,Estimados!AE85,"")</f>
        <v/>
      </c>
    </row>
    <row r="83" spans="2:43">
      <c r="B83" s="131" t="b">
        <f t="shared" si="6"/>
        <v>0</v>
      </c>
      <c r="C83" s="162" t="str">
        <f t="shared" ca="1" si="7"/>
        <v/>
      </c>
      <c r="D83" s="131" t="str">
        <f>IF($B83,Caracteristicas!$D$5,"")</f>
        <v/>
      </c>
      <c r="E83" s="131" t="str">
        <f>IF($B83,Caracteristicas!$D$8,"")</f>
        <v/>
      </c>
      <c r="F83" s="131" t="str">
        <f>IF($B83,Caracteristicas!$D$9,"")</f>
        <v/>
      </c>
      <c r="G83" s="131" t="str">
        <f>IF($B83,Caracteristicas!$D$6,"")</f>
        <v/>
      </c>
      <c r="H83" s="207" t="str">
        <f t="shared" ca="1" si="8"/>
        <v/>
      </c>
      <c r="I83" s="131" t="str">
        <f>IF($B83,UE!B83,"")</f>
        <v/>
      </c>
      <c r="J83" s="131" t="str">
        <f>IF(UE!C83=0,"",UE!C83)</f>
        <v/>
      </c>
      <c r="K83" s="131" t="str">
        <f>IF($B83,UE!D83,"")</f>
        <v/>
      </c>
      <c r="L83" s="152" t="str">
        <f>IF($B83,UE!E83,"")</f>
        <v/>
      </c>
      <c r="M83" s="130" t="str">
        <f>_xlfn.IFNA(VLOOKUP(UE!F83,Parametros!$B$6:$X$12,23,FALSE),"")</f>
        <v/>
      </c>
      <c r="N83" s="130" t="str">
        <f>_xlfn.IFNA(VLOOKUP(UE!G83,Parametros!$B$24:$C$26,2,FALSE),"")</f>
        <v/>
      </c>
      <c r="O83" s="130" t="str">
        <f>IF(B83,UE!H83,"")</f>
        <v/>
      </c>
      <c r="P83" s="167" t="str">
        <f>IF($B83,Estimados!D86,"")</f>
        <v/>
      </c>
      <c r="Q83" s="167" t="str">
        <f>IF($B83,Estimados!E86,"")</f>
        <v/>
      </c>
      <c r="R83" s="167" t="str">
        <f>IF($B83,Estimados!F86,"")</f>
        <v/>
      </c>
      <c r="S83" s="167" t="str">
        <f>IF($B83,Estimados!G86,"")</f>
        <v/>
      </c>
      <c r="T83" s="167" t="str">
        <f>IF($B83,Estimados!H86,"")</f>
        <v/>
      </c>
      <c r="U83" s="167" t="str">
        <f>IF($B83,Estimados!I86,"")</f>
        <v/>
      </c>
      <c r="V83" s="167" t="str">
        <f>IF($B83,Estimados!J86,"")</f>
        <v/>
      </c>
      <c r="W83" s="167" t="str">
        <f>IF($B83,Estimados!K86,"")</f>
        <v/>
      </c>
      <c r="X83" s="167" t="str">
        <f>IF($B83,Estimados!L86,"")</f>
        <v/>
      </c>
      <c r="Y83" s="167" t="str">
        <f>IF($B83,Estimados!M86,"")</f>
        <v/>
      </c>
      <c r="Z83" s="167" t="str">
        <f>IF($B83,Estimados!N86,"")</f>
        <v/>
      </c>
      <c r="AA83" s="167" t="str">
        <f>IF($B83,Estimados!O86,"")</f>
        <v/>
      </c>
      <c r="AB83" s="167" t="str">
        <f>IF($B83,Estimados!P86,"")</f>
        <v/>
      </c>
      <c r="AC83" s="167" t="str">
        <f>IF($B83,Estimados!Q86,"")</f>
        <v/>
      </c>
      <c r="AD83" s="167" t="str">
        <f>IF($B83,Estimados!R86,"")</f>
        <v/>
      </c>
      <c r="AE83" s="167" t="str">
        <f>IF($B83,Estimados!S86,"")</f>
        <v/>
      </c>
      <c r="AF83" s="167" t="str">
        <f>IF($B83,Estimados!T86,"")</f>
        <v/>
      </c>
      <c r="AG83" s="167" t="str">
        <f>IF($B83,Estimados!U86,"")</f>
        <v/>
      </c>
      <c r="AH83" s="167" t="str">
        <f>IF($B83,Estimados!V86,"")</f>
        <v/>
      </c>
      <c r="AI83" s="167" t="str">
        <f>IF($B83,Estimados!W86,"")</f>
        <v/>
      </c>
      <c r="AJ83" s="167" t="str">
        <f>IF($B83,Estimados!X86,"")</f>
        <v/>
      </c>
      <c r="AK83" s="167" t="str">
        <f>IF($B83,Estimados!Y86,"")</f>
        <v/>
      </c>
      <c r="AL83" s="167" t="str">
        <f>IF($B83,Estimados!Z86,"")</f>
        <v/>
      </c>
      <c r="AM83" s="167" t="str">
        <f>IF($B83,Estimados!AA86,"")</f>
        <v/>
      </c>
      <c r="AN83" s="167" t="str">
        <f>IF($B83,Estimados!AB86,"")</f>
        <v/>
      </c>
      <c r="AO83" s="167" t="str">
        <f>IF($B83,Estimados!AC86,"")</f>
        <v/>
      </c>
      <c r="AP83" s="167" t="str">
        <f>IF($B83,Estimados!AD86,"")</f>
        <v/>
      </c>
      <c r="AQ83" s="167" t="str">
        <f>IF($B83,Estimados!AE86,"")</f>
        <v/>
      </c>
    </row>
    <row r="84" spans="2:43">
      <c r="B84" s="131" t="b">
        <f t="shared" si="6"/>
        <v>0</v>
      </c>
      <c r="C84" s="162" t="str">
        <f t="shared" ca="1" si="7"/>
        <v/>
      </c>
      <c r="D84" s="131" t="str">
        <f>IF($B84,Caracteristicas!$D$5,"")</f>
        <v/>
      </c>
      <c r="E84" s="131" t="str">
        <f>IF($B84,Caracteristicas!$D$8,"")</f>
        <v/>
      </c>
      <c r="F84" s="131" t="str">
        <f>IF($B84,Caracteristicas!$D$9,"")</f>
        <v/>
      </c>
      <c r="G84" s="131" t="str">
        <f>IF($B84,Caracteristicas!$D$6,"")</f>
        <v/>
      </c>
      <c r="H84" s="207" t="str">
        <f t="shared" ca="1" si="8"/>
        <v/>
      </c>
      <c r="I84" s="131" t="str">
        <f>IF($B84,UE!B84,"")</f>
        <v/>
      </c>
      <c r="J84" s="131" t="str">
        <f>IF(UE!C84=0,"",UE!C84)</f>
        <v/>
      </c>
      <c r="K84" s="131" t="str">
        <f>IF($B84,UE!D84,"")</f>
        <v/>
      </c>
      <c r="L84" s="152" t="str">
        <f>IF($B84,UE!E84,"")</f>
        <v/>
      </c>
      <c r="M84" s="130" t="str">
        <f>_xlfn.IFNA(VLOOKUP(UE!F84,Parametros!$B$6:$X$12,23,FALSE),"")</f>
        <v/>
      </c>
      <c r="N84" s="130" t="str">
        <f>_xlfn.IFNA(VLOOKUP(UE!G84,Parametros!$B$24:$C$26,2,FALSE),"")</f>
        <v/>
      </c>
      <c r="O84" s="130" t="str">
        <f>IF(B84,UE!H84,"")</f>
        <v/>
      </c>
      <c r="P84" s="167" t="str">
        <f>IF($B84,Estimados!D87,"")</f>
        <v/>
      </c>
      <c r="Q84" s="167" t="str">
        <f>IF($B84,Estimados!E87,"")</f>
        <v/>
      </c>
      <c r="R84" s="167" t="str">
        <f>IF($B84,Estimados!F87,"")</f>
        <v/>
      </c>
      <c r="S84" s="167" t="str">
        <f>IF($B84,Estimados!G87,"")</f>
        <v/>
      </c>
      <c r="T84" s="167" t="str">
        <f>IF($B84,Estimados!H87,"")</f>
        <v/>
      </c>
      <c r="U84" s="167" t="str">
        <f>IF($B84,Estimados!I87,"")</f>
        <v/>
      </c>
      <c r="V84" s="167" t="str">
        <f>IF($B84,Estimados!J87,"")</f>
        <v/>
      </c>
      <c r="W84" s="167" t="str">
        <f>IF($B84,Estimados!K87,"")</f>
        <v/>
      </c>
      <c r="X84" s="167" t="str">
        <f>IF($B84,Estimados!L87,"")</f>
        <v/>
      </c>
      <c r="Y84" s="167" t="str">
        <f>IF($B84,Estimados!M87,"")</f>
        <v/>
      </c>
      <c r="Z84" s="167" t="str">
        <f>IF($B84,Estimados!N87,"")</f>
        <v/>
      </c>
      <c r="AA84" s="167" t="str">
        <f>IF($B84,Estimados!O87,"")</f>
        <v/>
      </c>
      <c r="AB84" s="167" t="str">
        <f>IF($B84,Estimados!P87,"")</f>
        <v/>
      </c>
      <c r="AC84" s="167" t="str">
        <f>IF($B84,Estimados!Q87,"")</f>
        <v/>
      </c>
      <c r="AD84" s="167" t="str">
        <f>IF($B84,Estimados!R87,"")</f>
        <v/>
      </c>
      <c r="AE84" s="167" t="str">
        <f>IF($B84,Estimados!S87,"")</f>
        <v/>
      </c>
      <c r="AF84" s="167" t="str">
        <f>IF($B84,Estimados!T87,"")</f>
        <v/>
      </c>
      <c r="AG84" s="167" t="str">
        <f>IF($B84,Estimados!U87,"")</f>
        <v/>
      </c>
      <c r="AH84" s="167" t="str">
        <f>IF($B84,Estimados!V87,"")</f>
        <v/>
      </c>
      <c r="AI84" s="167" t="str">
        <f>IF($B84,Estimados!W87,"")</f>
        <v/>
      </c>
      <c r="AJ84" s="167" t="str">
        <f>IF($B84,Estimados!X87,"")</f>
        <v/>
      </c>
      <c r="AK84" s="167" t="str">
        <f>IF($B84,Estimados!Y87,"")</f>
        <v/>
      </c>
      <c r="AL84" s="167" t="str">
        <f>IF($B84,Estimados!Z87,"")</f>
        <v/>
      </c>
      <c r="AM84" s="167" t="str">
        <f>IF($B84,Estimados!AA87,"")</f>
        <v/>
      </c>
      <c r="AN84" s="167" t="str">
        <f>IF($B84,Estimados!AB87,"")</f>
        <v/>
      </c>
      <c r="AO84" s="167" t="str">
        <f>IF($B84,Estimados!AC87,"")</f>
        <v/>
      </c>
      <c r="AP84" s="167" t="str">
        <f>IF($B84,Estimados!AD87,"")</f>
        <v/>
      </c>
      <c r="AQ84" s="167" t="str">
        <f>IF($B84,Estimados!AE87,"")</f>
        <v/>
      </c>
    </row>
    <row r="85" spans="2:43">
      <c r="B85" s="131" t="b">
        <f t="shared" si="6"/>
        <v>0</v>
      </c>
      <c r="C85" s="162" t="str">
        <f t="shared" ca="1" si="7"/>
        <v/>
      </c>
      <c r="D85" s="131" t="str">
        <f>IF($B85,Caracteristicas!$D$5,"")</f>
        <v/>
      </c>
      <c r="E85" s="131" t="str">
        <f>IF($B85,Caracteristicas!$D$8,"")</f>
        <v/>
      </c>
      <c r="F85" s="131" t="str">
        <f>IF($B85,Caracteristicas!$D$9,"")</f>
        <v/>
      </c>
      <c r="G85" s="131" t="str">
        <f>IF($B85,Caracteristicas!$D$6,"")</f>
        <v/>
      </c>
      <c r="H85" s="207" t="str">
        <f t="shared" ca="1" si="8"/>
        <v/>
      </c>
      <c r="I85" s="131" t="str">
        <f>IF($B85,UE!B85,"")</f>
        <v/>
      </c>
      <c r="J85" s="131" t="str">
        <f>IF(UE!C85=0,"",UE!C85)</f>
        <v/>
      </c>
      <c r="K85" s="131" t="str">
        <f>IF($B85,UE!D85,"")</f>
        <v/>
      </c>
      <c r="L85" s="152" t="str">
        <f>IF($B85,UE!E85,"")</f>
        <v/>
      </c>
      <c r="M85" s="130" t="str">
        <f>_xlfn.IFNA(VLOOKUP(UE!F85,Parametros!$B$6:$X$12,23,FALSE),"")</f>
        <v/>
      </c>
      <c r="N85" s="130" t="str">
        <f>_xlfn.IFNA(VLOOKUP(UE!G85,Parametros!$B$24:$C$26,2,FALSE),"")</f>
        <v/>
      </c>
      <c r="O85" s="130" t="str">
        <f>IF(B85,UE!H85,"")</f>
        <v/>
      </c>
      <c r="P85" s="167" t="str">
        <f>IF($B85,Estimados!D88,"")</f>
        <v/>
      </c>
      <c r="Q85" s="167" t="str">
        <f>IF($B85,Estimados!E88,"")</f>
        <v/>
      </c>
      <c r="R85" s="167" t="str">
        <f>IF($B85,Estimados!F88,"")</f>
        <v/>
      </c>
      <c r="S85" s="167" t="str">
        <f>IF($B85,Estimados!G88,"")</f>
        <v/>
      </c>
      <c r="T85" s="167" t="str">
        <f>IF($B85,Estimados!H88,"")</f>
        <v/>
      </c>
      <c r="U85" s="167" t="str">
        <f>IF($B85,Estimados!I88,"")</f>
        <v/>
      </c>
      <c r="V85" s="167" t="str">
        <f>IF($B85,Estimados!J88,"")</f>
        <v/>
      </c>
      <c r="W85" s="167" t="str">
        <f>IF($B85,Estimados!K88,"")</f>
        <v/>
      </c>
      <c r="X85" s="167" t="str">
        <f>IF($B85,Estimados!L88,"")</f>
        <v/>
      </c>
      <c r="Y85" s="167" t="str">
        <f>IF($B85,Estimados!M88,"")</f>
        <v/>
      </c>
      <c r="Z85" s="167" t="str">
        <f>IF($B85,Estimados!N88,"")</f>
        <v/>
      </c>
      <c r="AA85" s="167" t="str">
        <f>IF($B85,Estimados!O88,"")</f>
        <v/>
      </c>
      <c r="AB85" s="167" t="str">
        <f>IF($B85,Estimados!P88,"")</f>
        <v/>
      </c>
      <c r="AC85" s="167" t="str">
        <f>IF($B85,Estimados!Q88,"")</f>
        <v/>
      </c>
      <c r="AD85" s="167" t="str">
        <f>IF($B85,Estimados!R88,"")</f>
        <v/>
      </c>
      <c r="AE85" s="167" t="str">
        <f>IF($B85,Estimados!S88,"")</f>
        <v/>
      </c>
      <c r="AF85" s="167" t="str">
        <f>IF($B85,Estimados!T88,"")</f>
        <v/>
      </c>
      <c r="AG85" s="167" t="str">
        <f>IF($B85,Estimados!U88,"")</f>
        <v/>
      </c>
      <c r="AH85" s="167" t="str">
        <f>IF($B85,Estimados!V88,"")</f>
        <v/>
      </c>
      <c r="AI85" s="167" t="str">
        <f>IF($B85,Estimados!W88,"")</f>
        <v/>
      </c>
      <c r="AJ85" s="167" t="str">
        <f>IF($B85,Estimados!X88,"")</f>
        <v/>
      </c>
      <c r="AK85" s="167" t="str">
        <f>IF($B85,Estimados!Y88,"")</f>
        <v/>
      </c>
      <c r="AL85" s="167" t="str">
        <f>IF($B85,Estimados!Z88,"")</f>
        <v/>
      </c>
      <c r="AM85" s="167" t="str">
        <f>IF($B85,Estimados!AA88,"")</f>
        <v/>
      </c>
      <c r="AN85" s="167" t="str">
        <f>IF($B85,Estimados!AB88,"")</f>
        <v/>
      </c>
      <c r="AO85" s="167" t="str">
        <f>IF($B85,Estimados!AC88,"")</f>
        <v/>
      </c>
      <c r="AP85" s="167" t="str">
        <f>IF($B85,Estimados!AD88,"")</f>
        <v/>
      </c>
      <c r="AQ85" s="167" t="str">
        <f>IF($B85,Estimados!AE88,"")</f>
        <v/>
      </c>
    </row>
    <row r="86" spans="2:43">
      <c r="B86" s="131" t="b">
        <f t="shared" si="6"/>
        <v>0</v>
      </c>
      <c r="C86" s="162" t="str">
        <f t="shared" ca="1" si="7"/>
        <v/>
      </c>
      <c r="D86" s="131" t="str">
        <f>IF($B86,Caracteristicas!$D$5,"")</f>
        <v/>
      </c>
      <c r="E86" s="131" t="str">
        <f>IF($B86,Caracteristicas!$D$8,"")</f>
        <v/>
      </c>
      <c r="F86" s="131" t="str">
        <f>IF($B86,Caracteristicas!$D$9,"")</f>
        <v/>
      </c>
      <c r="G86" s="131" t="str">
        <f>IF($B86,Caracteristicas!$D$6,"")</f>
        <v/>
      </c>
      <c r="H86" s="207" t="str">
        <f t="shared" ca="1" si="8"/>
        <v/>
      </c>
      <c r="I86" s="131" t="str">
        <f>IF($B86,UE!B86,"")</f>
        <v/>
      </c>
      <c r="J86" s="131" t="str">
        <f>IF(UE!C86=0,"",UE!C86)</f>
        <v/>
      </c>
      <c r="K86" s="131" t="str">
        <f>IF($B86,UE!D86,"")</f>
        <v/>
      </c>
      <c r="L86" s="152" t="str">
        <f>IF($B86,UE!E86,"")</f>
        <v/>
      </c>
      <c r="M86" s="130" t="str">
        <f>_xlfn.IFNA(VLOOKUP(UE!F86,Parametros!$B$6:$X$12,23,FALSE),"")</f>
        <v/>
      </c>
      <c r="N86" s="130" t="str">
        <f>_xlfn.IFNA(VLOOKUP(UE!G86,Parametros!$B$24:$C$26,2,FALSE),"")</f>
        <v/>
      </c>
      <c r="O86" s="130" t="str">
        <f>IF(B86,UE!H86,"")</f>
        <v/>
      </c>
      <c r="P86" s="167" t="str">
        <f>IF($B86,Estimados!D89,"")</f>
        <v/>
      </c>
      <c r="Q86" s="167" t="str">
        <f>IF($B86,Estimados!E89,"")</f>
        <v/>
      </c>
      <c r="R86" s="167" t="str">
        <f>IF($B86,Estimados!F89,"")</f>
        <v/>
      </c>
      <c r="S86" s="167" t="str">
        <f>IF($B86,Estimados!G89,"")</f>
        <v/>
      </c>
      <c r="T86" s="167" t="str">
        <f>IF($B86,Estimados!H89,"")</f>
        <v/>
      </c>
      <c r="U86" s="167" t="str">
        <f>IF($B86,Estimados!I89,"")</f>
        <v/>
      </c>
      <c r="V86" s="167" t="str">
        <f>IF($B86,Estimados!J89,"")</f>
        <v/>
      </c>
      <c r="W86" s="167" t="str">
        <f>IF($B86,Estimados!K89,"")</f>
        <v/>
      </c>
      <c r="X86" s="167" t="str">
        <f>IF($B86,Estimados!L89,"")</f>
        <v/>
      </c>
      <c r="Y86" s="167" t="str">
        <f>IF($B86,Estimados!M89,"")</f>
        <v/>
      </c>
      <c r="Z86" s="167" t="str">
        <f>IF($B86,Estimados!N89,"")</f>
        <v/>
      </c>
      <c r="AA86" s="167" t="str">
        <f>IF($B86,Estimados!O89,"")</f>
        <v/>
      </c>
      <c r="AB86" s="167" t="str">
        <f>IF($B86,Estimados!P89,"")</f>
        <v/>
      </c>
      <c r="AC86" s="167" t="str">
        <f>IF($B86,Estimados!Q89,"")</f>
        <v/>
      </c>
      <c r="AD86" s="167" t="str">
        <f>IF($B86,Estimados!R89,"")</f>
        <v/>
      </c>
      <c r="AE86" s="167" t="str">
        <f>IF($B86,Estimados!S89,"")</f>
        <v/>
      </c>
      <c r="AF86" s="167" t="str">
        <f>IF($B86,Estimados!T89,"")</f>
        <v/>
      </c>
      <c r="AG86" s="167" t="str">
        <f>IF($B86,Estimados!U89,"")</f>
        <v/>
      </c>
      <c r="AH86" s="167" t="str">
        <f>IF($B86,Estimados!V89,"")</f>
        <v/>
      </c>
      <c r="AI86" s="167" t="str">
        <f>IF($B86,Estimados!W89,"")</f>
        <v/>
      </c>
      <c r="AJ86" s="167" t="str">
        <f>IF($B86,Estimados!X89,"")</f>
        <v/>
      </c>
      <c r="AK86" s="167" t="str">
        <f>IF($B86,Estimados!Y89,"")</f>
        <v/>
      </c>
      <c r="AL86" s="167" t="str">
        <f>IF($B86,Estimados!Z89,"")</f>
        <v/>
      </c>
      <c r="AM86" s="167" t="str">
        <f>IF($B86,Estimados!AA89,"")</f>
        <v/>
      </c>
      <c r="AN86" s="167" t="str">
        <f>IF($B86,Estimados!AB89,"")</f>
        <v/>
      </c>
      <c r="AO86" s="167" t="str">
        <f>IF($B86,Estimados!AC89,"")</f>
        <v/>
      </c>
      <c r="AP86" s="167" t="str">
        <f>IF($B86,Estimados!AD89,"")</f>
        <v/>
      </c>
      <c r="AQ86" s="167" t="str">
        <f>IF($B86,Estimados!AE89,"")</f>
        <v/>
      </c>
    </row>
    <row r="87" spans="2:43">
      <c r="B87" s="131" t="b">
        <f t="shared" si="6"/>
        <v>0</v>
      </c>
      <c r="C87" s="162" t="str">
        <f t="shared" ca="1" si="7"/>
        <v/>
      </c>
      <c r="D87" s="131" t="str">
        <f>IF($B87,Caracteristicas!$D$5,"")</f>
        <v/>
      </c>
      <c r="E87" s="131" t="str">
        <f>IF($B87,Caracteristicas!$D$8,"")</f>
        <v/>
      </c>
      <c r="F87" s="131" t="str">
        <f>IF($B87,Caracteristicas!$D$9,"")</f>
        <v/>
      </c>
      <c r="G87" s="131" t="str">
        <f>IF($B87,Caracteristicas!$D$6,"")</f>
        <v/>
      </c>
      <c r="H87" s="207" t="str">
        <f t="shared" ca="1" si="8"/>
        <v/>
      </c>
      <c r="I87" s="131" t="str">
        <f>IF($B87,UE!B87,"")</f>
        <v/>
      </c>
      <c r="J87" s="131" t="str">
        <f>IF(UE!C87=0,"",UE!C87)</f>
        <v/>
      </c>
      <c r="K87" s="131" t="str">
        <f>IF($B87,UE!D87,"")</f>
        <v/>
      </c>
      <c r="L87" s="152" t="str">
        <f>IF($B87,UE!E87,"")</f>
        <v/>
      </c>
      <c r="M87" s="130" t="str">
        <f>_xlfn.IFNA(VLOOKUP(UE!F87,Parametros!$B$6:$X$12,23,FALSE),"")</f>
        <v/>
      </c>
      <c r="N87" s="130" t="str">
        <f>_xlfn.IFNA(VLOOKUP(UE!G87,Parametros!$B$24:$C$26,2,FALSE),"")</f>
        <v/>
      </c>
      <c r="O87" s="130" t="str">
        <f>IF(B87,UE!H87,"")</f>
        <v/>
      </c>
      <c r="P87" s="167" t="str">
        <f>IF($B87,Estimados!D90,"")</f>
        <v/>
      </c>
      <c r="Q87" s="167" t="str">
        <f>IF($B87,Estimados!E90,"")</f>
        <v/>
      </c>
      <c r="R87" s="167" t="str">
        <f>IF($B87,Estimados!F90,"")</f>
        <v/>
      </c>
      <c r="S87" s="167" t="str">
        <f>IF($B87,Estimados!G90,"")</f>
        <v/>
      </c>
      <c r="T87" s="167" t="str">
        <f>IF($B87,Estimados!H90,"")</f>
        <v/>
      </c>
      <c r="U87" s="167" t="str">
        <f>IF($B87,Estimados!I90,"")</f>
        <v/>
      </c>
      <c r="V87" s="167" t="str">
        <f>IF($B87,Estimados!J90,"")</f>
        <v/>
      </c>
      <c r="W87" s="167" t="str">
        <f>IF($B87,Estimados!K90,"")</f>
        <v/>
      </c>
      <c r="X87" s="167" t="str">
        <f>IF($B87,Estimados!L90,"")</f>
        <v/>
      </c>
      <c r="Y87" s="167" t="str">
        <f>IF($B87,Estimados!M90,"")</f>
        <v/>
      </c>
      <c r="Z87" s="167" t="str">
        <f>IF($B87,Estimados!N90,"")</f>
        <v/>
      </c>
      <c r="AA87" s="167" t="str">
        <f>IF($B87,Estimados!O90,"")</f>
        <v/>
      </c>
      <c r="AB87" s="167" t="str">
        <f>IF($B87,Estimados!P90,"")</f>
        <v/>
      </c>
      <c r="AC87" s="167" t="str">
        <f>IF($B87,Estimados!Q90,"")</f>
        <v/>
      </c>
      <c r="AD87" s="167" t="str">
        <f>IF($B87,Estimados!R90,"")</f>
        <v/>
      </c>
      <c r="AE87" s="167" t="str">
        <f>IF($B87,Estimados!S90,"")</f>
        <v/>
      </c>
      <c r="AF87" s="167" t="str">
        <f>IF($B87,Estimados!T90,"")</f>
        <v/>
      </c>
      <c r="AG87" s="167" t="str">
        <f>IF($B87,Estimados!U90,"")</f>
        <v/>
      </c>
      <c r="AH87" s="167" t="str">
        <f>IF($B87,Estimados!V90,"")</f>
        <v/>
      </c>
      <c r="AI87" s="167" t="str">
        <f>IF($B87,Estimados!W90,"")</f>
        <v/>
      </c>
      <c r="AJ87" s="167" t="str">
        <f>IF($B87,Estimados!X90,"")</f>
        <v/>
      </c>
      <c r="AK87" s="167" t="str">
        <f>IF($B87,Estimados!Y90,"")</f>
        <v/>
      </c>
      <c r="AL87" s="167" t="str">
        <f>IF($B87,Estimados!Z90,"")</f>
        <v/>
      </c>
      <c r="AM87" s="167" t="str">
        <f>IF($B87,Estimados!AA90,"")</f>
        <v/>
      </c>
      <c r="AN87" s="167" t="str">
        <f>IF($B87,Estimados!AB90,"")</f>
        <v/>
      </c>
      <c r="AO87" s="167" t="str">
        <f>IF($B87,Estimados!AC90,"")</f>
        <v/>
      </c>
      <c r="AP87" s="167" t="str">
        <f>IF($B87,Estimados!AD90,"")</f>
        <v/>
      </c>
      <c r="AQ87" s="167" t="str">
        <f>IF($B87,Estimados!AE90,"")</f>
        <v/>
      </c>
    </row>
    <row r="88" spans="2:43">
      <c r="B88" s="131" t="b">
        <f t="shared" si="6"/>
        <v>0</v>
      </c>
      <c r="C88" s="162" t="str">
        <f t="shared" ca="1" si="7"/>
        <v/>
      </c>
      <c r="D88" s="131" t="str">
        <f>IF($B88,Caracteristicas!$D$5,"")</f>
        <v/>
      </c>
      <c r="E88" s="131" t="str">
        <f>IF($B88,Caracteristicas!$D$8,"")</f>
        <v/>
      </c>
      <c r="F88" s="131" t="str">
        <f>IF($B88,Caracteristicas!$D$9,"")</f>
        <v/>
      </c>
      <c r="G88" s="131" t="str">
        <f>IF($B88,Caracteristicas!$D$6,"")</f>
        <v/>
      </c>
      <c r="H88" s="207" t="str">
        <f t="shared" ca="1" si="8"/>
        <v/>
      </c>
      <c r="I88" s="131" t="str">
        <f>IF($B88,UE!B88,"")</f>
        <v/>
      </c>
      <c r="J88" s="131" t="str">
        <f>IF(UE!C88=0,"",UE!C88)</f>
        <v/>
      </c>
      <c r="K88" s="131" t="str">
        <f>IF($B88,UE!D88,"")</f>
        <v/>
      </c>
      <c r="L88" s="152" t="str">
        <f>IF($B88,UE!E88,"")</f>
        <v/>
      </c>
      <c r="M88" s="130" t="str">
        <f>_xlfn.IFNA(VLOOKUP(UE!F88,Parametros!$B$6:$X$12,23,FALSE),"")</f>
        <v/>
      </c>
      <c r="N88" s="130" t="str">
        <f>_xlfn.IFNA(VLOOKUP(UE!G88,Parametros!$B$24:$C$26,2,FALSE),"")</f>
        <v/>
      </c>
      <c r="O88" s="130" t="str">
        <f>IF(B88,UE!H88,"")</f>
        <v/>
      </c>
      <c r="P88" s="167" t="str">
        <f>IF($B88,Estimados!D91,"")</f>
        <v/>
      </c>
      <c r="Q88" s="167" t="str">
        <f>IF($B88,Estimados!E91,"")</f>
        <v/>
      </c>
      <c r="R88" s="167" t="str">
        <f>IF($B88,Estimados!F91,"")</f>
        <v/>
      </c>
      <c r="S88" s="167" t="str">
        <f>IF($B88,Estimados!G91,"")</f>
        <v/>
      </c>
      <c r="T88" s="167" t="str">
        <f>IF($B88,Estimados!H91,"")</f>
        <v/>
      </c>
      <c r="U88" s="167" t="str">
        <f>IF($B88,Estimados!I91,"")</f>
        <v/>
      </c>
      <c r="V88" s="167" t="str">
        <f>IF($B88,Estimados!J91,"")</f>
        <v/>
      </c>
      <c r="W88" s="167" t="str">
        <f>IF($B88,Estimados!K91,"")</f>
        <v/>
      </c>
      <c r="X88" s="167" t="str">
        <f>IF($B88,Estimados!L91,"")</f>
        <v/>
      </c>
      <c r="Y88" s="167" t="str">
        <f>IF($B88,Estimados!M91,"")</f>
        <v/>
      </c>
      <c r="Z88" s="167" t="str">
        <f>IF($B88,Estimados!N91,"")</f>
        <v/>
      </c>
      <c r="AA88" s="167" t="str">
        <f>IF($B88,Estimados!O91,"")</f>
        <v/>
      </c>
      <c r="AB88" s="167" t="str">
        <f>IF($B88,Estimados!P91,"")</f>
        <v/>
      </c>
      <c r="AC88" s="167" t="str">
        <f>IF($B88,Estimados!Q91,"")</f>
        <v/>
      </c>
      <c r="AD88" s="167" t="str">
        <f>IF($B88,Estimados!R91,"")</f>
        <v/>
      </c>
      <c r="AE88" s="167" t="str">
        <f>IF($B88,Estimados!S91,"")</f>
        <v/>
      </c>
      <c r="AF88" s="167" t="str">
        <f>IF($B88,Estimados!T91,"")</f>
        <v/>
      </c>
      <c r="AG88" s="167" t="str">
        <f>IF($B88,Estimados!U91,"")</f>
        <v/>
      </c>
      <c r="AH88" s="167" t="str">
        <f>IF($B88,Estimados!V91,"")</f>
        <v/>
      </c>
      <c r="AI88" s="167" t="str">
        <f>IF($B88,Estimados!W91,"")</f>
        <v/>
      </c>
      <c r="AJ88" s="167" t="str">
        <f>IF($B88,Estimados!X91,"")</f>
        <v/>
      </c>
      <c r="AK88" s="167" t="str">
        <f>IF($B88,Estimados!Y91,"")</f>
        <v/>
      </c>
      <c r="AL88" s="167" t="str">
        <f>IF($B88,Estimados!Z91,"")</f>
        <v/>
      </c>
      <c r="AM88" s="167" t="str">
        <f>IF($B88,Estimados!AA91,"")</f>
        <v/>
      </c>
      <c r="AN88" s="167" t="str">
        <f>IF($B88,Estimados!AB91,"")</f>
        <v/>
      </c>
      <c r="AO88" s="167" t="str">
        <f>IF($B88,Estimados!AC91,"")</f>
        <v/>
      </c>
      <c r="AP88" s="167" t="str">
        <f>IF($B88,Estimados!AD91,"")</f>
        <v/>
      </c>
      <c r="AQ88" s="167" t="str">
        <f>IF($B88,Estimados!AE91,"")</f>
        <v/>
      </c>
    </row>
    <row r="89" spans="2:43">
      <c r="B89" s="131" t="b">
        <f t="shared" si="6"/>
        <v>0</v>
      </c>
      <c r="C89" s="162" t="str">
        <f t="shared" ca="1" si="7"/>
        <v/>
      </c>
      <c r="D89" s="131" t="str">
        <f>IF($B89,Caracteristicas!$D$5,"")</f>
        <v/>
      </c>
      <c r="E89" s="131" t="str">
        <f>IF($B89,Caracteristicas!$D$8,"")</f>
        <v/>
      </c>
      <c r="F89" s="131" t="str">
        <f>IF($B89,Caracteristicas!$D$9,"")</f>
        <v/>
      </c>
      <c r="G89" s="131" t="str">
        <f>IF($B89,Caracteristicas!$D$6,"")</f>
        <v/>
      </c>
      <c r="H89" s="207" t="str">
        <f t="shared" ca="1" si="8"/>
        <v/>
      </c>
      <c r="I89" s="131" t="str">
        <f>IF($B89,UE!B89,"")</f>
        <v/>
      </c>
      <c r="J89" s="131" t="str">
        <f>IF(UE!C89=0,"",UE!C89)</f>
        <v/>
      </c>
      <c r="K89" s="131" t="str">
        <f>IF($B89,UE!D89,"")</f>
        <v/>
      </c>
      <c r="L89" s="152" t="str">
        <f>IF($B89,UE!E89,"")</f>
        <v/>
      </c>
      <c r="M89" s="130" t="str">
        <f>_xlfn.IFNA(VLOOKUP(UE!F89,Parametros!$B$6:$X$12,23,FALSE),"")</f>
        <v/>
      </c>
      <c r="N89" s="130" t="str">
        <f>_xlfn.IFNA(VLOOKUP(UE!G89,Parametros!$B$24:$C$26,2,FALSE),"")</f>
        <v/>
      </c>
      <c r="O89" s="130" t="str">
        <f>IF(B89,UE!H89,"")</f>
        <v/>
      </c>
      <c r="P89" s="167" t="str">
        <f>IF($B89,Estimados!D92,"")</f>
        <v/>
      </c>
      <c r="Q89" s="167" t="str">
        <f>IF($B89,Estimados!E92,"")</f>
        <v/>
      </c>
      <c r="R89" s="167" t="str">
        <f>IF($B89,Estimados!F92,"")</f>
        <v/>
      </c>
      <c r="S89" s="167" t="str">
        <f>IF($B89,Estimados!G92,"")</f>
        <v/>
      </c>
      <c r="T89" s="167" t="str">
        <f>IF($B89,Estimados!H92,"")</f>
        <v/>
      </c>
      <c r="U89" s="167" t="str">
        <f>IF($B89,Estimados!I92,"")</f>
        <v/>
      </c>
      <c r="V89" s="167" t="str">
        <f>IF($B89,Estimados!J92,"")</f>
        <v/>
      </c>
      <c r="W89" s="167" t="str">
        <f>IF($B89,Estimados!K92,"")</f>
        <v/>
      </c>
      <c r="X89" s="167" t="str">
        <f>IF($B89,Estimados!L92,"")</f>
        <v/>
      </c>
      <c r="Y89" s="167" t="str">
        <f>IF($B89,Estimados!M92,"")</f>
        <v/>
      </c>
      <c r="Z89" s="167" t="str">
        <f>IF($B89,Estimados!N92,"")</f>
        <v/>
      </c>
      <c r="AA89" s="167" t="str">
        <f>IF($B89,Estimados!O92,"")</f>
        <v/>
      </c>
      <c r="AB89" s="167" t="str">
        <f>IF($B89,Estimados!P92,"")</f>
        <v/>
      </c>
      <c r="AC89" s="167" t="str">
        <f>IF($B89,Estimados!Q92,"")</f>
        <v/>
      </c>
      <c r="AD89" s="167" t="str">
        <f>IF($B89,Estimados!R92,"")</f>
        <v/>
      </c>
      <c r="AE89" s="167" t="str">
        <f>IF($B89,Estimados!S92,"")</f>
        <v/>
      </c>
      <c r="AF89" s="167" t="str">
        <f>IF($B89,Estimados!T92,"")</f>
        <v/>
      </c>
      <c r="AG89" s="167" t="str">
        <f>IF($B89,Estimados!U92,"")</f>
        <v/>
      </c>
      <c r="AH89" s="167" t="str">
        <f>IF($B89,Estimados!V92,"")</f>
        <v/>
      </c>
      <c r="AI89" s="167" t="str">
        <f>IF($B89,Estimados!W92,"")</f>
        <v/>
      </c>
      <c r="AJ89" s="167" t="str">
        <f>IF($B89,Estimados!X92,"")</f>
        <v/>
      </c>
      <c r="AK89" s="167" t="str">
        <f>IF($B89,Estimados!Y92,"")</f>
        <v/>
      </c>
      <c r="AL89" s="167" t="str">
        <f>IF($B89,Estimados!Z92,"")</f>
        <v/>
      </c>
      <c r="AM89" s="167" t="str">
        <f>IF($B89,Estimados!AA92,"")</f>
        <v/>
      </c>
      <c r="AN89" s="167" t="str">
        <f>IF($B89,Estimados!AB92,"")</f>
        <v/>
      </c>
      <c r="AO89" s="167" t="str">
        <f>IF($B89,Estimados!AC92,"")</f>
        <v/>
      </c>
      <c r="AP89" s="167" t="str">
        <f>IF($B89,Estimados!AD92,"")</f>
        <v/>
      </c>
      <c r="AQ89" s="167" t="str">
        <f>IF($B89,Estimados!AE92,"")</f>
        <v/>
      </c>
    </row>
    <row r="90" spans="2:43">
      <c r="B90" s="131" t="b">
        <f t="shared" si="6"/>
        <v>0</v>
      </c>
      <c r="C90" s="162" t="str">
        <f t="shared" ca="1" si="7"/>
        <v/>
      </c>
      <c r="D90" s="131" t="str">
        <f>IF($B90,Caracteristicas!$D$5,"")</f>
        <v/>
      </c>
      <c r="E90" s="131" t="str">
        <f>IF($B90,Caracteristicas!$D$8,"")</f>
        <v/>
      </c>
      <c r="F90" s="131" t="str">
        <f>IF($B90,Caracteristicas!$D$9,"")</f>
        <v/>
      </c>
      <c r="G90" s="131" t="str">
        <f>IF($B90,Caracteristicas!$D$6,"")</f>
        <v/>
      </c>
      <c r="H90" s="207" t="str">
        <f t="shared" ca="1" si="8"/>
        <v/>
      </c>
      <c r="I90" s="131" t="str">
        <f>IF($B90,UE!B90,"")</f>
        <v/>
      </c>
      <c r="J90" s="131" t="str">
        <f>IF(UE!C90=0,"",UE!C90)</f>
        <v/>
      </c>
      <c r="K90" s="131" t="str">
        <f>IF($B90,UE!D90,"")</f>
        <v/>
      </c>
      <c r="L90" s="152" t="str">
        <f>IF($B90,UE!E90,"")</f>
        <v/>
      </c>
      <c r="M90" s="130" t="str">
        <f>_xlfn.IFNA(VLOOKUP(UE!F90,Parametros!$B$6:$X$12,23,FALSE),"")</f>
        <v/>
      </c>
      <c r="N90" s="130" t="str">
        <f>_xlfn.IFNA(VLOOKUP(UE!G90,Parametros!$B$24:$C$26,2,FALSE),"")</f>
        <v/>
      </c>
      <c r="O90" s="130" t="str">
        <f>IF(B90,UE!H90,"")</f>
        <v/>
      </c>
      <c r="P90" s="167" t="str">
        <f>IF($B90,Estimados!D93,"")</f>
        <v/>
      </c>
      <c r="Q90" s="167" t="str">
        <f>IF($B90,Estimados!E93,"")</f>
        <v/>
      </c>
      <c r="R90" s="167" t="str">
        <f>IF($B90,Estimados!F93,"")</f>
        <v/>
      </c>
      <c r="S90" s="167" t="str">
        <f>IF($B90,Estimados!G93,"")</f>
        <v/>
      </c>
      <c r="T90" s="167" t="str">
        <f>IF($B90,Estimados!H93,"")</f>
        <v/>
      </c>
      <c r="U90" s="167" t="str">
        <f>IF($B90,Estimados!I93,"")</f>
        <v/>
      </c>
      <c r="V90" s="167" t="str">
        <f>IF($B90,Estimados!J93,"")</f>
        <v/>
      </c>
      <c r="W90" s="167" t="str">
        <f>IF($B90,Estimados!K93,"")</f>
        <v/>
      </c>
      <c r="X90" s="167" t="str">
        <f>IF($B90,Estimados!L93,"")</f>
        <v/>
      </c>
      <c r="Y90" s="167" t="str">
        <f>IF($B90,Estimados!M93,"")</f>
        <v/>
      </c>
      <c r="Z90" s="167" t="str">
        <f>IF($B90,Estimados!N93,"")</f>
        <v/>
      </c>
      <c r="AA90" s="167" t="str">
        <f>IF($B90,Estimados!O93,"")</f>
        <v/>
      </c>
      <c r="AB90" s="167" t="str">
        <f>IF($B90,Estimados!P93,"")</f>
        <v/>
      </c>
      <c r="AC90" s="167" t="str">
        <f>IF($B90,Estimados!Q93,"")</f>
        <v/>
      </c>
      <c r="AD90" s="167" t="str">
        <f>IF($B90,Estimados!R93,"")</f>
        <v/>
      </c>
      <c r="AE90" s="167" t="str">
        <f>IF($B90,Estimados!S93,"")</f>
        <v/>
      </c>
      <c r="AF90" s="167" t="str">
        <f>IF($B90,Estimados!T93,"")</f>
        <v/>
      </c>
      <c r="AG90" s="167" t="str">
        <f>IF($B90,Estimados!U93,"")</f>
        <v/>
      </c>
      <c r="AH90" s="167" t="str">
        <f>IF($B90,Estimados!V93,"")</f>
        <v/>
      </c>
      <c r="AI90" s="167" t="str">
        <f>IF($B90,Estimados!W93,"")</f>
        <v/>
      </c>
      <c r="AJ90" s="167" t="str">
        <f>IF($B90,Estimados!X93,"")</f>
        <v/>
      </c>
      <c r="AK90" s="167" t="str">
        <f>IF($B90,Estimados!Y93,"")</f>
        <v/>
      </c>
      <c r="AL90" s="167" t="str">
        <f>IF($B90,Estimados!Z93,"")</f>
        <v/>
      </c>
      <c r="AM90" s="167" t="str">
        <f>IF($B90,Estimados!AA93,"")</f>
        <v/>
      </c>
      <c r="AN90" s="167" t="str">
        <f>IF($B90,Estimados!AB93,"")</f>
        <v/>
      </c>
      <c r="AO90" s="167" t="str">
        <f>IF($B90,Estimados!AC93,"")</f>
        <v/>
      </c>
      <c r="AP90" s="167" t="str">
        <f>IF($B90,Estimados!AD93,"")</f>
        <v/>
      </c>
      <c r="AQ90" s="167" t="str">
        <f>IF($B90,Estimados!AE93,"")</f>
        <v/>
      </c>
    </row>
    <row r="91" spans="2:43">
      <c r="B91" s="131" t="b">
        <f t="shared" si="6"/>
        <v>0</v>
      </c>
      <c r="C91" s="162" t="str">
        <f t="shared" ca="1" si="7"/>
        <v/>
      </c>
      <c r="D91" s="131" t="str">
        <f>IF($B91,Caracteristicas!$D$5,"")</f>
        <v/>
      </c>
      <c r="E91" s="131" t="str">
        <f>IF($B91,Caracteristicas!$D$8,"")</f>
        <v/>
      </c>
      <c r="F91" s="131" t="str">
        <f>IF($B91,Caracteristicas!$D$9,"")</f>
        <v/>
      </c>
      <c r="G91" s="131" t="str">
        <f>IF($B91,Caracteristicas!$D$6,"")</f>
        <v/>
      </c>
      <c r="H91" s="207" t="str">
        <f t="shared" ca="1" si="8"/>
        <v/>
      </c>
      <c r="I91" s="131" t="str">
        <f>IF($B91,UE!B91,"")</f>
        <v/>
      </c>
      <c r="J91" s="131" t="str">
        <f>IF(UE!C91=0,"",UE!C91)</f>
        <v/>
      </c>
      <c r="K91" s="131" t="str">
        <f>IF($B91,UE!D91,"")</f>
        <v/>
      </c>
      <c r="L91" s="152" t="str">
        <f>IF($B91,UE!E91,"")</f>
        <v/>
      </c>
      <c r="M91" s="130" t="str">
        <f>_xlfn.IFNA(VLOOKUP(UE!F91,Parametros!$B$6:$X$12,23,FALSE),"")</f>
        <v/>
      </c>
      <c r="N91" s="130" t="str">
        <f>_xlfn.IFNA(VLOOKUP(UE!G91,Parametros!$B$24:$C$26,2,FALSE),"")</f>
        <v/>
      </c>
      <c r="O91" s="130" t="str">
        <f>IF(B91,UE!H91,"")</f>
        <v/>
      </c>
      <c r="P91" s="167" t="str">
        <f>IF($B91,Estimados!D94,"")</f>
        <v/>
      </c>
      <c r="Q91" s="167" t="str">
        <f>IF($B91,Estimados!E94,"")</f>
        <v/>
      </c>
      <c r="R91" s="167" t="str">
        <f>IF($B91,Estimados!F94,"")</f>
        <v/>
      </c>
      <c r="S91" s="167" t="str">
        <f>IF($B91,Estimados!G94,"")</f>
        <v/>
      </c>
      <c r="T91" s="167" t="str">
        <f>IF($B91,Estimados!H94,"")</f>
        <v/>
      </c>
      <c r="U91" s="167" t="str">
        <f>IF($B91,Estimados!I94,"")</f>
        <v/>
      </c>
      <c r="V91" s="167" t="str">
        <f>IF($B91,Estimados!J94,"")</f>
        <v/>
      </c>
      <c r="W91" s="167" t="str">
        <f>IF($B91,Estimados!K94,"")</f>
        <v/>
      </c>
      <c r="X91" s="167" t="str">
        <f>IF($B91,Estimados!L94,"")</f>
        <v/>
      </c>
      <c r="Y91" s="167" t="str">
        <f>IF($B91,Estimados!M94,"")</f>
        <v/>
      </c>
      <c r="Z91" s="167" t="str">
        <f>IF($B91,Estimados!N94,"")</f>
        <v/>
      </c>
      <c r="AA91" s="167" t="str">
        <f>IF($B91,Estimados!O94,"")</f>
        <v/>
      </c>
      <c r="AB91" s="167" t="str">
        <f>IF($B91,Estimados!P94,"")</f>
        <v/>
      </c>
      <c r="AC91" s="167" t="str">
        <f>IF($B91,Estimados!Q94,"")</f>
        <v/>
      </c>
      <c r="AD91" s="167" t="str">
        <f>IF($B91,Estimados!R94,"")</f>
        <v/>
      </c>
      <c r="AE91" s="167" t="str">
        <f>IF($B91,Estimados!S94,"")</f>
        <v/>
      </c>
      <c r="AF91" s="167" t="str">
        <f>IF($B91,Estimados!T94,"")</f>
        <v/>
      </c>
      <c r="AG91" s="167" t="str">
        <f>IF($B91,Estimados!U94,"")</f>
        <v/>
      </c>
      <c r="AH91" s="167" t="str">
        <f>IF($B91,Estimados!V94,"")</f>
        <v/>
      </c>
      <c r="AI91" s="167" t="str">
        <f>IF($B91,Estimados!W94,"")</f>
        <v/>
      </c>
      <c r="AJ91" s="167" t="str">
        <f>IF($B91,Estimados!X94,"")</f>
        <v/>
      </c>
      <c r="AK91" s="167" t="str">
        <f>IF($B91,Estimados!Y94,"")</f>
        <v/>
      </c>
      <c r="AL91" s="167" t="str">
        <f>IF($B91,Estimados!Z94,"")</f>
        <v/>
      </c>
      <c r="AM91" s="167" t="str">
        <f>IF($B91,Estimados!AA94,"")</f>
        <v/>
      </c>
      <c r="AN91" s="167" t="str">
        <f>IF($B91,Estimados!AB94,"")</f>
        <v/>
      </c>
      <c r="AO91" s="167" t="str">
        <f>IF($B91,Estimados!AC94,"")</f>
        <v/>
      </c>
      <c r="AP91" s="167" t="str">
        <f>IF($B91,Estimados!AD94,"")</f>
        <v/>
      </c>
      <c r="AQ91" s="167" t="str">
        <f>IF($B91,Estimados!AE94,"")</f>
        <v/>
      </c>
    </row>
    <row r="92" spans="2:43">
      <c r="B92" s="131" t="b">
        <f t="shared" si="6"/>
        <v>0</v>
      </c>
      <c r="C92" s="162" t="str">
        <f t="shared" ca="1" si="7"/>
        <v/>
      </c>
      <c r="D92" s="131" t="str">
        <f>IF($B92,Caracteristicas!$D$5,"")</f>
        <v/>
      </c>
      <c r="E92" s="131" t="str">
        <f>IF($B92,Caracteristicas!$D$8,"")</f>
        <v/>
      </c>
      <c r="F92" s="131" t="str">
        <f>IF($B92,Caracteristicas!$D$9,"")</f>
        <v/>
      </c>
      <c r="G92" s="131" t="str">
        <f>IF($B92,Caracteristicas!$D$6,"")</f>
        <v/>
      </c>
      <c r="H92" s="207" t="str">
        <f t="shared" ca="1" si="8"/>
        <v/>
      </c>
      <c r="I92" s="131" t="str">
        <f>IF($B92,UE!B92,"")</f>
        <v/>
      </c>
      <c r="J92" s="131" t="str">
        <f>IF(UE!C92=0,"",UE!C92)</f>
        <v/>
      </c>
      <c r="K92" s="131" t="str">
        <f>IF($B92,UE!D92,"")</f>
        <v/>
      </c>
      <c r="L92" s="152" t="str">
        <f>IF($B92,UE!E92,"")</f>
        <v/>
      </c>
      <c r="M92" s="130" t="str">
        <f>_xlfn.IFNA(VLOOKUP(UE!F92,Parametros!$B$6:$X$12,23,FALSE),"")</f>
        <v/>
      </c>
      <c r="N92" s="130" t="str">
        <f>_xlfn.IFNA(VLOOKUP(UE!G92,Parametros!$B$24:$C$26,2,FALSE),"")</f>
        <v/>
      </c>
      <c r="O92" s="130" t="str">
        <f>IF(B92,UE!H92,"")</f>
        <v/>
      </c>
      <c r="P92" s="167" t="str">
        <f>IF($B92,Estimados!D95,"")</f>
        <v/>
      </c>
      <c r="Q92" s="167" t="str">
        <f>IF($B92,Estimados!E95,"")</f>
        <v/>
      </c>
      <c r="R92" s="167" t="str">
        <f>IF($B92,Estimados!F95,"")</f>
        <v/>
      </c>
      <c r="S92" s="167" t="str">
        <f>IF($B92,Estimados!G95,"")</f>
        <v/>
      </c>
      <c r="T92" s="167" t="str">
        <f>IF($B92,Estimados!H95,"")</f>
        <v/>
      </c>
      <c r="U92" s="167" t="str">
        <f>IF($B92,Estimados!I95,"")</f>
        <v/>
      </c>
      <c r="V92" s="167" t="str">
        <f>IF($B92,Estimados!J95,"")</f>
        <v/>
      </c>
      <c r="W92" s="167" t="str">
        <f>IF($B92,Estimados!K95,"")</f>
        <v/>
      </c>
      <c r="X92" s="167" t="str">
        <f>IF($B92,Estimados!L95,"")</f>
        <v/>
      </c>
      <c r="Y92" s="167" t="str">
        <f>IF($B92,Estimados!M95,"")</f>
        <v/>
      </c>
      <c r="Z92" s="167" t="str">
        <f>IF($B92,Estimados!N95,"")</f>
        <v/>
      </c>
      <c r="AA92" s="167" t="str">
        <f>IF($B92,Estimados!O95,"")</f>
        <v/>
      </c>
      <c r="AB92" s="167" t="str">
        <f>IF($B92,Estimados!P95,"")</f>
        <v/>
      </c>
      <c r="AC92" s="167" t="str">
        <f>IF($B92,Estimados!Q95,"")</f>
        <v/>
      </c>
      <c r="AD92" s="167" t="str">
        <f>IF($B92,Estimados!R95,"")</f>
        <v/>
      </c>
      <c r="AE92" s="167" t="str">
        <f>IF($B92,Estimados!S95,"")</f>
        <v/>
      </c>
      <c r="AF92" s="167" t="str">
        <f>IF($B92,Estimados!T95,"")</f>
        <v/>
      </c>
      <c r="AG92" s="167" t="str">
        <f>IF($B92,Estimados!U95,"")</f>
        <v/>
      </c>
      <c r="AH92" s="167" t="str">
        <f>IF($B92,Estimados!V95,"")</f>
        <v/>
      </c>
      <c r="AI92" s="167" t="str">
        <f>IF($B92,Estimados!W95,"")</f>
        <v/>
      </c>
      <c r="AJ92" s="167" t="str">
        <f>IF($B92,Estimados!X95,"")</f>
        <v/>
      </c>
      <c r="AK92" s="167" t="str">
        <f>IF($B92,Estimados!Y95,"")</f>
        <v/>
      </c>
      <c r="AL92" s="167" t="str">
        <f>IF($B92,Estimados!Z95,"")</f>
        <v/>
      </c>
      <c r="AM92" s="167" t="str">
        <f>IF($B92,Estimados!AA95,"")</f>
        <v/>
      </c>
      <c r="AN92" s="167" t="str">
        <f>IF($B92,Estimados!AB95,"")</f>
        <v/>
      </c>
      <c r="AO92" s="167" t="str">
        <f>IF($B92,Estimados!AC95,"")</f>
        <v/>
      </c>
      <c r="AP92" s="167" t="str">
        <f>IF($B92,Estimados!AD95,"")</f>
        <v/>
      </c>
      <c r="AQ92" s="167" t="str">
        <f>IF($B92,Estimados!AE95,"")</f>
        <v/>
      </c>
    </row>
    <row r="93" spans="2:43">
      <c r="B93" s="131" t="b">
        <f t="shared" si="6"/>
        <v>0</v>
      </c>
      <c r="C93" s="162" t="str">
        <f t="shared" ca="1" si="7"/>
        <v/>
      </c>
      <c r="D93" s="131" t="str">
        <f>IF($B93,Caracteristicas!$D$5,"")</f>
        <v/>
      </c>
      <c r="E93" s="131" t="str">
        <f>IF($B93,Caracteristicas!$D$8,"")</f>
        <v/>
      </c>
      <c r="F93" s="131" t="str">
        <f>IF($B93,Caracteristicas!$D$9,"")</f>
        <v/>
      </c>
      <c r="G93" s="131" t="str">
        <f>IF($B93,Caracteristicas!$D$6,"")</f>
        <v/>
      </c>
      <c r="H93" s="207" t="str">
        <f t="shared" ca="1" si="8"/>
        <v/>
      </c>
      <c r="I93" s="131" t="str">
        <f>IF($B93,UE!B93,"")</f>
        <v/>
      </c>
      <c r="J93" s="131" t="str">
        <f>IF(UE!C93=0,"",UE!C93)</f>
        <v/>
      </c>
      <c r="K93" s="131" t="str">
        <f>IF($B93,UE!D93,"")</f>
        <v/>
      </c>
      <c r="L93" s="152" t="str">
        <f>IF($B93,UE!E93,"")</f>
        <v/>
      </c>
      <c r="M93" s="130" t="str">
        <f>_xlfn.IFNA(VLOOKUP(UE!F93,Parametros!$B$6:$X$12,23,FALSE),"")</f>
        <v/>
      </c>
      <c r="N93" s="130" t="str">
        <f>_xlfn.IFNA(VLOOKUP(UE!G93,Parametros!$B$24:$C$26,2,FALSE),"")</f>
        <v/>
      </c>
      <c r="O93" s="130" t="str">
        <f>IF(B93,UE!H93,"")</f>
        <v/>
      </c>
      <c r="P93" s="167" t="str">
        <f>IF($B93,Estimados!D96,"")</f>
        <v/>
      </c>
      <c r="Q93" s="167" t="str">
        <f>IF($B93,Estimados!E96,"")</f>
        <v/>
      </c>
      <c r="R93" s="167" t="str">
        <f>IF($B93,Estimados!F96,"")</f>
        <v/>
      </c>
      <c r="S93" s="167" t="str">
        <f>IF($B93,Estimados!G96,"")</f>
        <v/>
      </c>
      <c r="T93" s="167" t="str">
        <f>IF($B93,Estimados!H96,"")</f>
        <v/>
      </c>
      <c r="U93" s="167" t="str">
        <f>IF($B93,Estimados!I96,"")</f>
        <v/>
      </c>
      <c r="V93" s="167" t="str">
        <f>IF($B93,Estimados!J96,"")</f>
        <v/>
      </c>
      <c r="W93" s="167" t="str">
        <f>IF($B93,Estimados!K96,"")</f>
        <v/>
      </c>
      <c r="X93" s="167" t="str">
        <f>IF($B93,Estimados!L96,"")</f>
        <v/>
      </c>
      <c r="Y93" s="167" t="str">
        <f>IF($B93,Estimados!M96,"")</f>
        <v/>
      </c>
      <c r="Z93" s="167" t="str">
        <f>IF($B93,Estimados!N96,"")</f>
        <v/>
      </c>
      <c r="AA93" s="167" t="str">
        <f>IF($B93,Estimados!O96,"")</f>
        <v/>
      </c>
      <c r="AB93" s="167" t="str">
        <f>IF($B93,Estimados!P96,"")</f>
        <v/>
      </c>
      <c r="AC93" s="167" t="str">
        <f>IF($B93,Estimados!Q96,"")</f>
        <v/>
      </c>
      <c r="AD93" s="167" t="str">
        <f>IF($B93,Estimados!R96,"")</f>
        <v/>
      </c>
      <c r="AE93" s="167" t="str">
        <f>IF($B93,Estimados!S96,"")</f>
        <v/>
      </c>
      <c r="AF93" s="167" t="str">
        <f>IF($B93,Estimados!T96,"")</f>
        <v/>
      </c>
      <c r="AG93" s="167" t="str">
        <f>IF($B93,Estimados!U96,"")</f>
        <v/>
      </c>
      <c r="AH93" s="167" t="str">
        <f>IF($B93,Estimados!V96,"")</f>
        <v/>
      </c>
      <c r="AI93" s="167" t="str">
        <f>IF($B93,Estimados!W96,"")</f>
        <v/>
      </c>
      <c r="AJ93" s="167" t="str">
        <f>IF($B93,Estimados!X96,"")</f>
        <v/>
      </c>
      <c r="AK93" s="167" t="str">
        <f>IF($B93,Estimados!Y96,"")</f>
        <v/>
      </c>
      <c r="AL93" s="167" t="str">
        <f>IF($B93,Estimados!Z96,"")</f>
        <v/>
      </c>
      <c r="AM93" s="167" t="str">
        <f>IF($B93,Estimados!AA96,"")</f>
        <v/>
      </c>
      <c r="AN93" s="167" t="str">
        <f>IF($B93,Estimados!AB96,"")</f>
        <v/>
      </c>
      <c r="AO93" s="167" t="str">
        <f>IF($B93,Estimados!AC96,"")</f>
        <v/>
      </c>
      <c r="AP93" s="167" t="str">
        <f>IF($B93,Estimados!AD96,"")</f>
        <v/>
      </c>
      <c r="AQ93" s="167" t="str">
        <f>IF($B93,Estimados!AE96,"")</f>
        <v/>
      </c>
    </row>
    <row r="94" spans="2:43">
      <c r="B94" s="131" t="b">
        <f t="shared" si="6"/>
        <v>0</v>
      </c>
      <c r="C94" s="162" t="str">
        <f t="shared" ca="1" si="7"/>
        <v/>
      </c>
      <c r="D94" s="131" t="str">
        <f>IF($B94,Caracteristicas!$D$5,"")</f>
        <v/>
      </c>
      <c r="E94" s="131" t="str">
        <f>IF($B94,Caracteristicas!$D$8,"")</f>
        <v/>
      </c>
      <c r="F94" s="131" t="str">
        <f>IF($B94,Caracteristicas!$D$9,"")</f>
        <v/>
      </c>
      <c r="G94" s="131" t="str">
        <f>IF($B94,Caracteristicas!$D$6,"")</f>
        <v/>
      </c>
      <c r="H94" s="207" t="str">
        <f t="shared" ca="1" si="8"/>
        <v/>
      </c>
      <c r="I94" s="131" t="str">
        <f>IF($B94,UE!B94,"")</f>
        <v/>
      </c>
      <c r="J94" s="131" t="str">
        <f>IF(UE!C94=0,"",UE!C94)</f>
        <v/>
      </c>
      <c r="K94" s="131" t="str">
        <f>IF($B94,UE!D94,"")</f>
        <v/>
      </c>
      <c r="L94" s="152" t="str">
        <f>IF($B94,UE!E94,"")</f>
        <v/>
      </c>
      <c r="M94" s="130" t="str">
        <f>_xlfn.IFNA(VLOOKUP(UE!F94,Parametros!$B$6:$X$12,23,FALSE),"")</f>
        <v/>
      </c>
      <c r="N94" s="130" t="str">
        <f>_xlfn.IFNA(VLOOKUP(UE!G94,Parametros!$B$24:$C$26,2,FALSE),"")</f>
        <v/>
      </c>
      <c r="O94" s="130" t="str">
        <f>IF(B94,UE!H94,"")</f>
        <v/>
      </c>
      <c r="P94" s="167" t="str">
        <f>IF($B94,Estimados!D97,"")</f>
        <v/>
      </c>
      <c r="Q94" s="167" t="str">
        <f>IF($B94,Estimados!E97,"")</f>
        <v/>
      </c>
      <c r="R94" s="167" t="str">
        <f>IF($B94,Estimados!F97,"")</f>
        <v/>
      </c>
      <c r="S94" s="167" t="str">
        <f>IF($B94,Estimados!G97,"")</f>
        <v/>
      </c>
      <c r="T94" s="167" t="str">
        <f>IF($B94,Estimados!H97,"")</f>
        <v/>
      </c>
      <c r="U94" s="167" t="str">
        <f>IF($B94,Estimados!I97,"")</f>
        <v/>
      </c>
      <c r="V94" s="167" t="str">
        <f>IF($B94,Estimados!J97,"")</f>
        <v/>
      </c>
      <c r="W94" s="167" t="str">
        <f>IF($B94,Estimados!K97,"")</f>
        <v/>
      </c>
      <c r="X94" s="167" t="str">
        <f>IF($B94,Estimados!L97,"")</f>
        <v/>
      </c>
      <c r="Y94" s="167" t="str">
        <f>IF($B94,Estimados!M97,"")</f>
        <v/>
      </c>
      <c r="Z94" s="167" t="str">
        <f>IF($B94,Estimados!N97,"")</f>
        <v/>
      </c>
      <c r="AA94" s="167" t="str">
        <f>IF($B94,Estimados!O97,"")</f>
        <v/>
      </c>
      <c r="AB94" s="167" t="str">
        <f>IF($B94,Estimados!P97,"")</f>
        <v/>
      </c>
      <c r="AC94" s="167" t="str">
        <f>IF($B94,Estimados!Q97,"")</f>
        <v/>
      </c>
      <c r="AD94" s="167" t="str">
        <f>IF($B94,Estimados!R97,"")</f>
        <v/>
      </c>
      <c r="AE94" s="167" t="str">
        <f>IF($B94,Estimados!S97,"")</f>
        <v/>
      </c>
      <c r="AF94" s="167" t="str">
        <f>IF($B94,Estimados!T97,"")</f>
        <v/>
      </c>
      <c r="AG94" s="167" t="str">
        <f>IF($B94,Estimados!U97,"")</f>
        <v/>
      </c>
      <c r="AH94" s="167" t="str">
        <f>IF($B94,Estimados!V97,"")</f>
        <v/>
      </c>
      <c r="AI94" s="167" t="str">
        <f>IF($B94,Estimados!W97,"")</f>
        <v/>
      </c>
      <c r="AJ94" s="167" t="str">
        <f>IF($B94,Estimados!X97,"")</f>
        <v/>
      </c>
      <c r="AK94" s="167" t="str">
        <f>IF($B94,Estimados!Y97,"")</f>
        <v/>
      </c>
      <c r="AL94" s="167" t="str">
        <f>IF($B94,Estimados!Z97,"")</f>
        <v/>
      </c>
      <c r="AM94" s="167" t="str">
        <f>IF($B94,Estimados!AA97,"")</f>
        <v/>
      </c>
      <c r="AN94" s="167" t="str">
        <f>IF($B94,Estimados!AB97,"")</f>
        <v/>
      </c>
      <c r="AO94" s="167" t="str">
        <f>IF($B94,Estimados!AC97,"")</f>
        <v/>
      </c>
      <c r="AP94" s="167" t="str">
        <f>IF($B94,Estimados!AD97,"")</f>
        <v/>
      </c>
      <c r="AQ94" s="167" t="str">
        <f>IF($B94,Estimados!AE97,"")</f>
        <v/>
      </c>
    </row>
    <row r="95" spans="2:43">
      <c r="B95" s="131" t="b">
        <f t="shared" si="6"/>
        <v>0</v>
      </c>
      <c r="C95" s="162" t="str">
        <f t="shared" ca="1" si="7"/>
        <v/>
      </c>
      <c r="D95" s="131" t="str">
        <f>IF($B95,Caracteristicas!$D$5,"")</f>
        <v/>
      </c>
      <c r="E95" s="131" t="str">
        <f>IF($B95,Caracteristicas!$D$8,"")</f>
        <v/>
      </c>
      <c r="F95" s="131" t="str">
        <f>IF($B95,Caracteristicas!$D$9,"")</f>
        <v/>
      </c>
      <c r="G95" s="131" t="str">
        <f>IF($B95,Caracteristicas!$D$6,"")</f>
        <v/>
      </c>
      <c r="H95" s="207" t="str">
        <f t="shared" ca="1" si="8"/>
        <v/>
      </c>
      <c r="I95" s="131" t="str">
        <f>IF($B95,UE!B95,"")</f>
        <v/>
      </c>
      <c r="J95" s="131" t="str">
        <f>IF(UE!C95=0,"",UE!C95)</f>
        <v/>
      </c>
      <c r="K95" s="131" t="str">
        <f>IF($B95,UE!D95,"")</f>
        <v/>
      </c>
      <c r="L95" s="152" t="str">
        <f>IF($B95,UE!E95,"")</f>
        <v/>
      </c>
      <c r="M95" s="130" t="str">
        <f>_xlfn.IFNA(VLOOKUP(UE!F95,Parametros!$B$6:$X$12,23,FALSE),"")</f>
        <v/>
      </c>
      <c r="N95" s="130" t="str">
        <f>_xlfn.IFNA(VLOOKUP(UE!G95,Parametros!$B$24:$C$26,2,FALSE),"")</f>
        <v/>
      </c>
      <c r="O95" s="130" t="str">
        <f>IF(B95,UE!H95,"")</f>
        <v/>
      </c>
      <c r="P95" s="167" t="str">
        <f>IF($B95,Estimados!D98,"")</f>
        <v/>
      </c>
      <c r="Q95" s="167" t="str">
        <f>IF($B95,Estimados!E98,"")</f>
        <v/>
      </c>
      <c r="R95" s="167" t="str">
        <f>IF($B95,Estimados!F98,"")</f>
        <v/>
      </c>
      <c r="S95" s="167" t="str">
        <f>IF($B95,Estimados!G98,"")</f>
        <v/>
      </c>
      <c r="T95" s="167" t="str">
        <f>IF($B95,Estimados!H98,"")</f>
        <v/>
      </c>
      <c r="U95" s="167" t="str">
        <f>IF($B95,Estimados!I98,"")</f>
        <v/>
      </c>
      <c r="V95" s="167" t="str">
        <f>IF($B95,Estimados!J98,"")</f>
        <v/>
      </c>
      <c r="W95" s="167" t="str">
        <f>IF($B95,Estimados!K98,"")</f>
        <v/>
      </c>
      <c r="X95" s="167" t="str">
        <f>IF($B95,Estimados!L98,"")</f>
        <v/>
      </c>
      <c r="Y95" s="167" t="str">
        <f>IF($B95,Estimados!M98,"")</f>
        <v/>
      </c>
      <c r="Z95" s="167" t="str">
        <f>IF($B95,Estimados!N98,"")</f>
        <v/>
      </c>
      <c r="AA95" s="167" t="str">
        <f>IF($B95,Estimados!O98,"")</f>
        <v/>
      </c>
      <c r="AB95" s="167" t="str">
        <f>IF($B95,Estimados!P98,"")</f>
        <v/>
      </c>
      <c r="AC95" s="167" t="str">
        <f>IF($B95,Estimados!Q98,"")</f>
        <v/>
      </c>
      <c r="AD95" s="167" t="str">
        <f>IF($B95,Estimados!R98,"")</f>
        <v/>
      </c>
      <c r="AE95" s="167" t="str">
        <f>IF($B95,Estimados!S98,"")</f>
        <v/>
      </c>
      <c r="AF95" s="167" t="str">
        <f>IF($B95,Estimados!T98,"")</f>
        <v/>
      </c>
      <c r="AG95" s="167" t="str">
        <f>IF($B95,Estimados!U98,"")</f>
        <v/>
      </c>
      <c r="AH95" s="167" t="str">
        <f>IF($B95,Estimados!V98,"")</f>
        <v/>
      </c>
      <c r="AI95" s="167" t="str">
        <f>IF($B95,Estimados!W98,"")</f>
        <v/>
      </c>
      <c r="AJ95" s="167" t="str">
        <f>IF($B95,Estimados!X98,"")</f>
        <v/>
      </c>
      <c r="AK95" s="167" t="str">
        <f>IF($B95,Estimados!Y98,"")</f>
        <v/>
      </c>
      <c r="AL95" s="167" t="str">
        <f>IF($B95,Estimados!Z98,"")</f>
        <v/>
      </c>
      <c r="AM95" s="167" t="str">
        <f>IF($B95,Estimados!AA98,"")</f>
        <v/>
      </c>
      <c r="AN95" s="167" t="str">
        <f>IF($B95,Estimados!AB98,"")</f>
        <v/>
      </c>
      <c r="AO95" s="167" t="str">
        <f>IF($B95,Estimados!AC98,"")</f>
        <v/>
      </c>
      <c r="AP95" s="167" t="str">
        <f>IF($B95,Estimados!AD98,"")</f>
        <v/>
      </c>
      <c r="AQ95" s="167" t="str">
        <f>IF($B95,Estimados!AE98,"")</f>
        <v/>
      </c>
    </row>
    <row r="96" spans="2:43">
      <c r="B96" s="131" t="b">
        <f t="shared" si="6"/>
        <v>0</v>
      </c>
      <c r="C96" s="162" t="str">
        <f t="shared" ca="1" si="7"/>
        <v/>
      </c>
      <c r="D96" s="131" t="str">
        <f>IF($B96,Caracteristicas!$D$5,"")</f>
        <v/>
      </c>
      <c r="E96" s="131" t="str">
        <f>IF($B96,Caracteristicas!$D$8,"")</f>
        <v/>
      </c>
      <c r="F96" s="131" t="str">
        <f>IF($B96,Caracteristicas!$D$9,"")</f>
        <v/>
      </c>
      <c r="G96" s="131" t="str">
        <f>IF($B96,Caracteristicas!$D$6,"")</f>
        <v/>
      </c>
      <c r="H96" s="207" t="str">
        <f t="shared" ca="1" si="8"/>
        <v/>
      </c>
      <c r="I96" s="131" t="str">
        <f>IF($B96,UE!B96,"")</f>
        <v/>
      </c>
      <c r="J96" s="131" t="str">
        <f>IF(UE!C96=0,"",UE!C96)</f>
        <v/>
      </c>
      <c r="K96" s="131" t="str">
        <f>IF($B96,UE!D96,"")</f>
        <v/>
      </c>
      <c r="L96" s="152" t="str">
        <f>IF($B96,UE!E96,"")</f>
        <v/>
      </c>
      <c r="M96" s="130" t="str">
        <f>_xlfn.IFNA(VLOOKUP(UE!F96,Parametros!$B$6:$X$12,23,FALSE),"")</f>
        <v/>
      </c>
      <c r="N96" s="130" t="str">
        <f>_xlfn.IFNA(VLOOKUP(UE!G96,Parametros!$B$24:$C$26,2,FALSE),"")</f>
        <v/>
      </c>
      <c r="O96" s="130" t="str">
        <f>IF(B96,UE!H96,"")</f>
        <v/>
      </c>
      <c r="P96" s="167" t="str">
        <f>IF($B96,Estimados!D99,"")</f>
        <v/>
      </c>
      <c r="Q96" s="167" t="str">
        <f>IF($B96,Estimados!E99,"")</f>
        <v/>
      </c>
      <c r="R96" s="167" t="str">
        <f>IF($B96,Estimados!F99,"")</f>
        <v/>
      </c>
      <c r="S96" s="167" t="str">
        <f>IF($B96,Estimados!G99,"")</f>
        <v/>
      </c>
      <c r="T96" s="167" t="str">
        <f>IF($B96,Estimados!H99,"")</f>
        <v/>
      </c>
      <c r="U96" s="167" t="str">
        <f>IF($B96,Estimados!I99,"")</f>
        <v/>
      </c>
      <c r="V96" s="167" t="str">
        <f>IF($B96,Estimados!J99,"")</f>
        <v/>
      </c>
      <c r="W96" s="167" t="str">
        <f>IF($B96,Estimados!K99,"")</f>
        <v/>
      </c>
      <c r="X96" s="167" t="str">
        <f>IF($B96,Estimados!L99,"")</f>
        <v/>
      </c>
      <c r="Y96" s="167" t="str">
        <f>IF($B96,Estimados!M99,"")</f>
        <v/>
      </c>
      <c r="Z96" s="167" t="str">
        <f>IF($B96,Estimados!N99,"")</f>
        <v/>
      </c>
      <c r="AA96" s="167" t="str">
        <f>IF($B96,Estimados!O99,"")</f>
        <v/>
      </c>
      <c r="AB96" s="167" t="str">
        <f>IF($B96,Estimados!P99,"")</f>
        <v/>
      </c>
      <c r="AC96" s="167" t="str">
        <f>IF($B96,Estimados!Q99,"")</f>
        <v/>
      </c>
      <c r="AD96" s="167" t="str">
        <f>IF($B96,Estimados!R99,"")</f>
        <v/>
      </c>
      <c r="AE96" s="167" t="str">
        <f>IF($B96,Estimados!S99,"")</f>
        <v/>
      </c>
      <c r="AF96" s="167" t="str">
        <f>IF($B96,Estimados!T99,"")</f>
        <v/>
      </c>
      <c r="AG96" s="167" t="str">
        <f>IF($B96,Estimados!U99,"")</f>
        <v/>
      </c>
      <c r="AH96" s="167" t="str">
        <f>IF($B96,Estimados!V99,"")</f>
        <v/>
      </c>
      <c r="AI96" s="167" t="str">
        <f>IF($B96,Estimados!W99,"")</f>
        <v/>
      </c>
      <c r="AJ96" s="167" t="str">
        <f>IF($B96,Estimados!X99,"")</f>
        <v/>
      </c>
      <c r="AK96" s="167" t="str">
        <f>IF($B96,Estimados!Y99,"")</f>
        <v/>
      </c>
      <c r="AL96" s="167" t="str">
        <f>IF($B96,Estimados!Z99,"")</f>
        <v/>
      </c>
      <c r="AM96" s="167" t="str">
        <f>IF($B96,Estimados!AA99,"")</f>
        <v/>
      </c>
      <c r="AN96" s="167" t="str">
        <f>IF($B96,Estimados!AB99,"")</f>
        <v/>
      </c>
      <c r="AO96" s="167" t="str">
        <f>IF($B96,Estimados!AC99,"")</f>
        <v/>
      </c>
      <c r="AP96" s="167" t="str">
        <f>IF($B96,Estimados!AD99,"")</f>
        <v/>
      </c>
      <c r="AQ96" s="167" t="str">
        <f>IF($B96,Estimados!AE99,"")</f>
        <v/>
      </c>
    </row>
    <row r="97" spans="2:43">
      <c r="B97" s="131" t="b">
        <f t="shared" si="6"/>
        <v>0</v>
      </c>
      <c r="C97" s="162" t="str">
        <f t="shared" ca="1" si="7"/>
        <v/>
      </c>
      <c r="D97" s="131" t="str">
        <f>IF($B97,Caracteristicas!$D$5,"")</f>
        <v/>
      </c>
      <c r="E97" s="131" t="str">
        <f>IF($B97,Caracteristicas!$D$8,"")</f>
        <v/>
      </c>
      <c r="F97" s="131" t="str">
        <f>IF($B97,Caracteristicas!$D$9,"")</f>
        <v/>
      </c>
      <c r="G97" s="131" t="str">
        <f>IF($B97,Caracteristicas!$D$6,"")</f>
        <v/>
      </c>
      <c r="H97" s="207" t="str">
        <f t="shared" ca="1" si="8"/>
        <v/>
      </c>
      <c r="I97" s="131" t="str">
        <f>IF($B97,UE!B97,"")</f>
        <v/>
      </c>
      <c r="J97" s="131" t="str">
        <f>IF(UE!C97=0,"",UE!C97)</f>
        <v/>
      </c>
      <c r="K97" s="131" t="str">
        <f>IF($B97,UE!D97,"")</f>
        <v/>
      </c>
      <c r="L97" s="152" t="str">
        <f>IF($B97,UE!E97,"")</f>
        <v/>
      </c>
      <c r="M97" s="130" t="str">
        <f>_xlfn.IFNA(VLOOKUP(UE!F97,Parametros!$B$6:$X$12,23,FALSE),"")</f>
        <v/>
      </c>
      <c r="N97" s="130" t="str">
        <f>_xlfn.IFNA(VLOOKUP(UE!G97,Parametros!$B$24:$C$26,2,FALSE),"")</f>
        <v/>
      </c>
      <c r="O97" s="130" t="str">
        <f>IF(B97,UE!H97,"")</f>
        <v/>
      </c>
      <c r="P97" s="167" t="str">
        <f>IF($B97,Estimados!D100,"")</f>
        <v/>
      </c>
      <c r="Q97" s="167" t="str">
        <f>IF($B97,Estimados!E100,"")</f>
        <v/>
      </c>
      <c r="R97" s="167" t="str">
        <f>IF($B97,Estimados!F100,"")</f>
        <v/>
      </c>
      <c r="S97" s="167" t="str">
        <f>IF($B97,Estimados!G100,"")</f>
        <v/>
      </c>
      <c r="T97" s="167" t="str">
        <f>IF($B97,Estimados!H100,"")</f>
        <v/>
      </c>
      <c r="U97" s="167" t="str">
        <f>IF($B97,Estimados!I100,"")</f>
        <v/>
      </c>
      <c r="V97" s="167" t="str">
        <f>IF($B97,Estimados!J100,"")</f>
        <v/>
      </c>
      <c r="W97" s="167" t="str">
        <f>IF($B97,Estimados!K100,"")</f>
        <v/>
      </c>
      <c r="X97" s="167" t="str">
        <f>IF($B97,Estimados!L100,"")</f>
        <v/>
      </c>
      <c r="Y97" s="167" t="str">
        <f>IF($B97,Estimados!M100,"")</f>
        <v/>
      </c>
      <c r="Z97" s="167" t="str">
        <f>IF($B97,Estimados!N100,"")</f>
        <v/>
      </c>
      <c r="AA97" s="167" t="str">
        <f>IF($B97,Estimados!O100,"")</f>
        <v/>
      </c>
      <c r="AB97" s="167" t="str">
        <f>IF($B97,Estimados!P100,"")</f>
        <v/>
      </c>
      <c r="AC97" s="167" t="str">
        <f>IF($B97,Estimados!Q100,"")</f>
        <v/>
      </c>
      <c r="AD97" s="167" t="str">
        <f>IF($B97,Estimados!R100,"")</f>
        <v/>
      </c>
      <c r="AE97" s="167" t="str">
        <f>IF($B97,Estimados!S100,"")</f>
        <v/>
      </c>
      <c r="AF97" s="167" t="str">
        <f>IF($B97,Estimados!T100,"")</f>
        <v/>
      </c>
      <c r="AG97" s="167" t="str">
        <f>IF($B97,Estimados!U100,"")</f>
        <v/>
      </c>
      <c r="AH97" s="167" t="str">
        <f>IF($B97,Estimados!V100,"")</f>
        <v/>
      </c>
      <c r="AI97" s="167" t="str">
        <f>IF($B97,Estimados!W100,"")</f>
        <v/>
      </c>
      <c r="AJ97" s="167" t="str">
        <f>IF($B97,Estimados!X100,"")</f>
        <v/>
      </c>
      <c r="AK97" s="167" t="str">
        <f>IF($B97,Estimados!Y100,"")</f>
        <v/>
      </c>
      <c r="AL97" s="167" t="str">
        <f>IF($B97,Estimados!Z100,"")</f>
        <v/>
      </c>
      <c r="AM97" s="167" t="str">
        <f>IF($B97,Estimados!AA100,"")</f>
        <v/>
      </c>
      <c r="AN97" s="167" t="str">
        <f>IF($B97,Estimados!AB100,"")</f>
        <v/>
      </c>
      <c r="AO97" s="167" t="str">
        <f>IF($B97,Estimados!AC100,"")</f>
        <v/>
      </c>
      <c r="AP97" s="167" t="str">
        <f>IF($B97,Estimados!AD100,"")</f>
        <v/>
      </c>
      <c r="AQ97" s="167" t="str">
        <f>IF($B97,Estimados!AE100,"")</f>
        <v/>
      </c>
    </row>
    <row r="98" spans="2:43">
      <c r="B98" s="131" t="b">
        <f t="shared" si="6"/>
        <v>0</v>
      </c>
      <c r="C98" s="162" t="str">
        <f t="shared" ca="1" si="7"/>
        <v/>
      </c>
      <c r="D98" s="131" t="str">
        <f>IF($B98,Caracteristicas!$D$5,"")</f>
        <v/>
      </c>
      <c r="E98" s="131" t="str">
        <f>IF($B98,Caracteristicas!$D$8,"")</f>
        <v/>
      </c>
      <c r="F98" s="131" t="str">
        <f>IF($B98,Caracteristicas!$D$9,"")</f>
        <v/>
      </c>
      <c r="G98" s="131" t="str">
        <f>IF($B98,Caracteristicas!$D$6,"")</f>
        <v/>
      </c>
      <c r="H98" s="207" t="str">
        <f t="shared" ca="1" si="8"/>
        <v/>
      </c>
      <c r="I98" s="131" t="str">
        <f>IF($B98,UE!B98,"")</f>
        <v/>
      </c>
      <c r="J98" s="131" t="str">
        <f>IF(UE!C98=0,"",UE!C98)</f>
        <v/>
      </c>
      <c r="K98" s="131" t="str">
        <f>IF($B98,UE!D98,"")</f>
        <v/>
      </c>
      <c r="L98" s="152" t="str">
        <f>IF($B98,UE!E98,"")</f>
        <v/>
      </c>
      <c r="M98" s="130" t="str">
        <f>_xlfn.IFNA(VLOOKUP(UE!F98,Parametros!$B$6:$X$12,23,FALSE),"")</f>
        <v/>
      </c>
      <c r="N98" s="130" t="str">
        <f>_xlfn.IFNA(VLOOKUP(UE!G98,Parametros!$B$24:$C$26,2,FALSE),"")</f>
        <v/>
      </c>
      <c r="O98" s="130" t="str">
        <f>IF(B98,UE!H98,"")</f>
        <v/>
      </c>
      <c r="P98" s="167" t="str">
        <f>IF($B98,Estimados!D101,"")</f>
        <v/>
      </c>
      <c r="Q98" s="167" t="str">
        <f>IF($B98,Estimados!E101,"")</f>
        <v/>
      </c>
      <c r="R98" s="167" t="str">
        <f>IF($B98,Estimados!F101,"")</f>
        <v/>
      </c>
      <c r="S98" s="167" t="str">
        <f>IF($B98,Estimados!G101,"")</f>
        <v/>
      </c>
      <c r="T98" s="167" t="str">
        <f>IF($B98,Estimados!H101,"")</f>
        <v/>
      </c>
      <c r="U98" s="167" t="str">
        <f>IF($B98,Estimados!I101,"")</f>
        <v/>
      </c>
      <c r="V98" s="167" t="str">
        <f>IF($B98,Estimados!J101,"")</f>
        <v/>
      </c>
      <c r="W98" s="167" t="str">
        <f>IF($B98,Estimados!K101,"")</f>
        <v/>
      </c>
      <c r="X98" s="167" t="str">
        <f>IF($B98,Estimados!L101,"")</f>
        <v/>
      </c>
      <c r="Y98" s="167" t="str">
        <f>IF($B98,Estimados!M101,"")</f>
        <v/>
      </c>
      <c r="Z98" s="167" t="str">
        <f>IF($B98,Estimados!N101,"")</f>
        <v/>
      </c>
      <c r="AA98" s="167" t="str">
        <f>IF($B98,Estimados!O101,"")</f>
        <v/>
      </c>
      <c r="AB98" s="167" t="str">
        <f>IF($B98,Estimados!P101,"")</f>
        <v/>
      </c>
      <c r="AC98" s="167" t="str">
        <f>IF($B98,Estimados!Q101,"")</f>
        <v/>
      </c>
      <c r="AD98" s="167" t="str">
        <f>IF($B98,Estimados!R101,"")</f>
        <v/>
      </c>
      <c r="AE98" s="167" t="str">
        <f>IF($B98,Estimados!S101,"")</f>
        <v/>
      </c>
      <c r="AF98" s="167" t="str">
        <f>IF($B98,Estimados!T101,"")</f>
        <v/>
      </c>
      <c r="AG98" s="167" t="str">
        <f>IF($B98,Estimados!U101,"")</f>
        <v/>
      </c>
      <c r="AH98" s="167" t="str">
        <f>IF($B98,Estimados!V101,"")</f>
        <v/>
      </c>
      <c r="AI98" s="167" t="str">
        <f>IF($B98,Estimados!W101,"")</f>
        <v/>
      </c>
      <c r="AJ98" s="167" t="str">
        <f>IF($B98,Estimados!X101,"")</f>
        <v/>
      </c>
      <c r="AK98" s="167" t="str">
        <f>IF($B98,Estimados!Y101,"")</f>
        <v/>
      </c>
      <c r="AL98" s="167" t="str">
        <f>IF($B98,Estimados!Z101,"")</f>
        <v/>
      </c>
      <c r="AM98" s="167" t="str">
        <f>IF($B98,Estimados!AA101,"")</f>
        <v/>
      </c>
      <c r="AN98" s="167" t="str">
        <f>IF($B98,Estimados!AB101,"")</f>
        <v/>
      </c>
      <c r="AO98" s="167" t="str">
        <f>IF($B98,Estimados!AC101,"")</f>
        <v/>
      </c>
      <c r="AP98" s="167" t="str">
        <f>IF($B98,Estimados!AD101,"")</f>
        <v/>
      </c>
      <c r="AQ98" s="167" t="str">
        <f>IF($B98,Estimados!AE101,"")</f>
        <v/>
      </c>
    </row>
    <row r="99" spans="2:43">
      <c r="B99" s="131" t="b">
        <f t="shared" si="6"/>
        <v>0</v>
      </c>
      <c r="C99" s="162" t="str">
        <f t="shared" ca="1" si="7"/>
        <v/>
      </c>
      <c r="D99" s="131" t="str">
        <f>IF($B99,Caracteristicas!$D$5,"")</f>
        <v/>
      </c>
      <c r="E99" s="131" t="str">
        <f>IF($B99,Caracteristicas!$D$8,"")</f>
        <v/>
      </c>
      <c r="F99" s="131" t="str">
        <f>IF($B99,Caracteristicas!$D$9,"")</f>
        <v/>
      </c>
      <c r="G99" s="131" t="str">
        <f>IF($B99,Caracteristicas!$D$6,"")</f>
        <v/>
      </c>
      <c r="H99" s="207" t="str">
        <f t="shared" ca="1" si="8"/>
        <v/>
      </c>
      <c r="I99" s="131" t="str">
        <f>IF($B99,UE!B99,"")</f>
        <v/>
      </c>
      <c r="J99" s="131" t="str">
        <f>IF(UE!C99=0,"",UE!C99)</f>
        <v/>
      </c>
      <c r="K99" s="131" t="str">
        <f>IF($B99,UE!D99,"")</f>
        <v/>
      </c>
      <c r="L99" s="152" t="str">
        <f>IF($B99,UE!E99,"")</f>
        <v/>
      </c>
      <c r="M99" s="130" t="str">
        <f>_xlfn.IFNA(VLOOKUP(UE!F99,Parametros!$B$6:$X$12,23,FALSE),"")</f>
        <v/>
      </c>
      <c r="N99" s="130" t="str">
        <f>_xlfn.IFNA(VLOOKUP(UE!G99,Parametros!$B$24:$C$26,2,FALSE),"")</f>
        <v/>
      </c>
      <c r="O99" s="130" t="str">
        <f>IF(B99,UE!H99,"")</f>
        <v/>
      </c>
      <c r="P99" s="167" t="str">
        <f>IF($B99,Estimados!D102,"")</f>
        <v/>
      </c>
      <c r="Q99" s="167" t="str">
        <f>IF($B99,Estimados!E102,"")</f>
        <v/>
      </c>
      <c r="R99" s="167" t="str">
        <f>IF($B99,Estimados!F102,"")</f>
        <v/>
      </c>
      <c r="S99" s="167" t="str">
        <f>IF($B99,Estimados!G102,"")</f>
        <v/>
      </c>
      <c r="T99" s="167" t="str">
        <f>IF($B99,Estimados!H102,"")</f>
        <v/>
      </c>
      <c r="U99" s="167" t="str">
        <f>IF($B99,Estimados!I102,"")</f>
        <v/>
      </c>
      <c r="V99" s="167" t="str">
        <f>IF($B99,Estimados!J102,"")</f>
        <v/>
      </c>
      <c r="W99" s="167" t="str">
        <f>IF($B99,Estimados!K102,"")</f>
        <v/>
      </c>
      <c r="X99" s="167" t="str">
        <f>IF($B99,Estimados!L102,"")</f>
        <v/>
      </c>
      <c r="Y99" s="167" t="str">
        <f>IF($B99,Estimados!M102,"")</f>
        <v/>
      </c>
      <c r="Z99" s="167" t="str">
        <f>IF($B99,Estimados!N102,"")</f>
        <v/>
      </c>
      <c r="AA99" s="167" t="str">
        <f>IF($B99,Estimados!O102,"")</f>
        <v/>
      </c>
      <c r="AB99" s="167" t="str">
        <f>IF($B99,Estimados!P102,"")</f>
        <v/>
      </c>
      <c r="AC99" s="167" t="str">
        <f>IF($B99,Estimados!Q102,"")</f>
        <v/>
      </c>
      <c r="AD99" s="167" t="str">
        <f>IF($B99,Estimados!R102,"")</f>
        <v/>
      </c>
      <c r="AE99" s="167" t="str">
        <f>IF($B99,Estimados!S102,"")</f>
        <v/>
      </c>
      <c r="AF99" s="167" t="str">
        <f>IF($B99,Estimados!T102,"")</f>
        <v/>
      </c>
      <c r="AG99" s="167" t="str">
        <f>IF($B99,Estimados!U102,"")</f>
        <v/>
      </c>
      <c r="AH99" s="167" t="str">
        <f>IF($B99,Estimados!V102,"")</f>
        <v/>
      </c>
      <c r="AI99" s="167" t="str">
        <f>IF($B99,Estimados!W102,"")</f>
        <v/>
      </c>
      <c r="AJ99" s="167" t="str">
        <f>IF($B99,Estimados!X102,"")</f>
        <v/>
      </c>
      <c r="AK99" s="167" t="str">
        <f>IF($B99,Estimados!Y102,"")</f>
        <v/>
      </c>
      <c r="AL99" s="167" t="str">
        <f>IF($B99,Estimados!Z102,"")</f>
        <v/>
      </c>
      <c r="AM99" s="167" t="str">
        <f>IF($B99,Estimados!AA102,"")</f>
        <v/>
      </c>
      <c r="AN99" s="167" t="str">
        <f>IF($B99,Estimados!AB102,"")</f>
        <v/>
      </c>
      <c r="AO99" s="167" t="str">
        <f>IF($B99,Estimados!AC102,"")</f>
        <v/>
      </c>
      <c r="AP99" s="167" t="str">
        <f>IF($B99,Estimados!AD102,"")</f>
        <v/>
      </c>
      <c r="AQ99" s="167" t="str">
        <f>IF($B99,Estimados!AE102,"")</f>
        <v/>
      </c>
    </row>
    <row r="100" spans="2:43">
      <c r="B100" s="131" t="b">
        <f t="shared" si="6"/>
        <v>0</v>
      </c>
      <c r="C100" s="162" t="str">
        <f t="shared" ca="1" si="7"/>
        <v/>
      </c>
      <c r="D100" s="131" t="str">
        <f>IF($B100,Caracteristicas!$D$5,"")</f>
        <v/>
      </c>
      <c r="E100" s="131" t="str">
        <f>IF($B100,Caracteristicas!$D$8,"")</f>
        <v/>
      </c>
      <c r="F100" s="131" t="str">
        <f>IF($B100,Caracteristicas!$D$9,"")</f>
        <v/>
      </c>
      <c r="G100" s="131" t="str">
        <f>IF($B100,Caracteristicas!$D$6,"")</f>
        <v/>
      </c>
      <c r="H100" s="207" t="str">
        <f t="shared" ca="1" si="8"/>
        <v/>
      </c>
      <c r="I100" s="131" t="str">
        <f>IF($B100,UE!B100,"")</f>
        <v/>
      </c>
      <c r="J100" s="131" t="str">
        <f>IF(UE!C100=0,"",UE!C100)</f>
        <v/>
      </c>
      <c r="K100" s="131" t="str">
        <f>IF($B100,UE!D100,"")</f>
        <v/>
      </c>
      <c r="L100" s="152" t="str">
        <f>IF($B100,UE!E100,"")</f>
        <v/>
      </c>
      <c r="M100" s="130" t="str">
        <f>_xlfn.IFNA(VLOOKUP(UE!F100,Parametros!$B$6:$X$12,23,FALSE),"")</f>
        <v/>
      </c>
      <c r="N100" s="130" t="str">
        <f>_xlfn.IFNA(VLOOKUP(UE!G100,Parametros!$B$24:$C$26,2,FALSE),"")</f>
        <v/>
      </c>
      <c r="O100" s="130" t="str">
        <f>IF(B100,UE!H100,"")</f>
        <v/>
      </c>
      <c r="P100" s="167" t="str">
        <f>IF($B100,Estimados!D103,"")</f>
        <v/>
      </c>
      <c r="Q100" s="167" t="str">
        <f>IF($B100,Estimados!E103,"")</f>
        <v/>
      </c>
      <c r="R100" s="167" t="str">
        <f>IF($B100,Estimados!F103,"")</f>
        <v/>
      </c>
      <c r="S100" s="167" t="str">
        <f>IF($B100,Estimados!G103,"")</f>
        <v/>
      </c>
      <c r="T100" s="167" t="str">
        <f>IF($B100,Estimados!H103,"")</f>
        <v/>
      </c>
      <c r="U100" s="167" t="str">
        <f>IF($B100,Estimados!I103,"")</f>
        <v/>
      </c>
      <c r="V100" s="167" t="str">
        <f>IF($B100,Estimados!J103,"")</f>
        <v/>
      </c>
      <c r="W100" s="167" t="str">
        <f>IF($B100,Estimados!K103,"")</f>
        <v/>
      </c>
      <c r="X100" s="167" t="str">
        <f>IF($B100,Estimados!L103,"")</f>
        <v/>
      </c>
      <c r="Y100" s="167" t="str">
        <f>IF($B100,Estimados!M103,"")</f>
        <v/>
      </c>
      <c r="Z100" s="167" t="str">
        <f>IF($B100,Estimados!N103,"")</f>
        <v/>
      </c>
      <c r="AA100" s="167" t="str">
        <f>IF($B100,Estimados!O103,"")</f>
        <v/>
      </c>
      <c r="AB100" s="167" t="str">
        <f>IF($B100,Estimados!P103,"")</f>
        <v/>
      </c>
      <c r="AC100" s="167" t="str">
        <f>IF($B100,Estimados!Q103,"")</f>
        <v/>
      </c>
      <c r="AD100" s="167" t="str">
        <f>IF($B100,Estimados!R103,"")</f>
        <v/>
      </c>
      <c r="AE100" s="167" t="str">
        <f>IF($B100,Estimados!S103,"")</f>
        <v/>
      </c>
      <c r="AF100" s="167" t="str">
        <f>IF($B100,Estimados!T103,"")</f>
        <v/>
      </c>
      <c r="AG100" s="167" t="str">
        <f>IF($B100,Estimados!U103,"")</f>
        <v/>
      </c>
      <c r="AH100" s="167" t="str">
        <f>IF($B100,Estimados!V103,"")</f>
        <v/>
      </c>
      <c r="AI100" s="167" t="str">
        <f>IF($B100,Estimados!W103,"")</f>
        <v/>
      </c>
      <c r="AJ100" s="167" t="str">
        <f>IF($B100,Estimados!X103,"")</f>
        <v/>
      </c>
      <c r="AK100" s="167" t="str">
        <f>IF($B100,Estimados!Y103,"")</f>
        <v/>
      </c>
      <c r="AL100" s="167" t="str">
        <f>IF($B100,Estimados!Z103,"")</f>
        <v/>
      </c>
      <c r="AM100" s="167" t="str">
        <f>IF($B100,Estimados!AA103,"")</f>
        <v/>
      </c>
      <c r="AN100" s="167" t="str">
        <f>IF($B100,Estimados!AB103,"")</f>
        <v/>
      </c>
      <c r="AO100" s="167" t="str">
        <f>IF($B100,Estimados!AC103,"")</f>
        <v/>
      </c>
      <c r="AP100" s="167" t="str">
        <f>IF($B100,Estimados!AD103,"")</f>
        <v/>
      </c>
      <c r="AQ100" s="167" t="str">
        <f>IF($B100,Estimados!AE103,"")</f>
        <v/>
      </c>
    </row>
    <row r="101" spans="2:43">
      <c r="B101" s="131" t="b">
        <f t="shared" ref="B101:B132" si="9">IF(J101="",FALSE,TRUE)</f>
        <v>0</v>
      </c>
      <c r="C101" s="162" t="str">
        <f t="shared" ref="C101:C132" ca="1" si="10">IF($B101,MID(CELL("filename",A97),FIND("[",CELL("filename",A97))+1,FIND("]", CELL("filename",A97))-FIND("[",CELL("filename",A97))-1),"")</f>
        <v/>
      </c>
      <c r="D101" s="131" t="str">
        <f>IF($B101,Caracteristicas!$D$5,"")</f>
        <v/>
      </c>
      <c r="E101" s="131" t="str">
        <f>IF($B101,Caracteristicas!$D$8,"")</f>
        <v/>
      </c>
      <c r="F101" s="131" t="str">
        <f>IF($B101,Caracteristicas!$D$9,"")</f>
        <v/>
      </c>
      <c r="G101" s="131" t="str">
        <f>IF($B101,Caracteristicas!$D$6,"")</f>
        <v/>
      </c>
      <c r="H101" s="207" t="str">
        <f t="shared" ref="H101:H132" ca="1" si="11">IF($B101,NOW(),"")</f>
        <v/>
      </c>
      <c r="I101" s="131" t="str">
        <f>IF($B101,UE!B101,"")</f>
        <v/>
      </c>
      <c r="J101" s="131" t="str">
        <f>IF(UE!C101=0,"",UE!C101)</f>
        <v/>
      </c>
      <c r="K101" s="131" t="str">
        <f>IF($B101,UE!D101,"")</f>
        <v/>
      </c>
      <c r="L101" s="152" t="str">
        <f>IF($B101,UE!E101,"")</f>
        <v/>
      </c>
      <c r="M101" s="130" t="str">
        <f>_xlfn.IFNA(VLOOKUP(UE!F101,Parametros!$B$6:$X$12,23,FALSE),"")</f>
        <v/>
      </c>
      <c r="N101" s="130" t="str">
        <f>_xlfn.IFNA(VLOOKUP(UE!G101,Parametros!$B$24:$C$26,2,FALSE),"")</f>
        <v/>
      </c>
      <c r="O101" s="130" t="str">
        <f>IF(B101,UE!H101,"")</f>
        <v/>
      </c>
      <c r="P101" s="167" t="str">
        <f>IF($B101,Estimados!D104,"")</f>
        <v/>
      </c>
      <c r="Q101" s="167" t="str">
        <f>IF($B101,Estimados!E104,"")</f>
        <v/>
      </c>
      <c r="R101" s="167" t="str">
        <f>IF($B101,Estimados!F104,"")</f>
        <v/>
      </c>
      <c r="S101" s="167" t="str">
        <f>IF($B101,Estimados!G104,"")</f>
        <v/>
      </c>
      <c r="T101" s="167" t="str">
        <f>IF($B101,Estimados!H104,"")</f>
        <v/>
      </c>
      <c r="U101" s="167" t="str">
        <f>IF($B101,Estimados!I104,"")</f>
        <v/>
      </c>
      <c r="V101" s="167" t="str">
        <f>IF($B101,Estimados!J104,"")</f>
        <v/>
      </c>
      <c r="W101" s="167" t="str">
        <f>IF($B101,Estimados!K104,"")</f>
        <v/>
      </c>
      <c r="X101" s="167" t="str">
        <f>IF($B101,Estimados!L104,"")</f>
        <v/>
      </c>
      <c r="Y101" s="167" t="str">
        <f>IF($B101,Estimados!M104,"")</f>
        <v/>
      </c>
      <c r="Z101" s="167" t="str">
        <f>IF($B101,Estimados!N104,"")</f>
        <v/>
      </c>
      <c r="AA101" s="167" t="str">
        <f>IF($B101,Estimados!O104,"")</f>
        <v/>
      </c>
      <c r="AB101" s="167" t="str">
        <f>IF($B101,Estimados!P104,"")</f>
        <v/>
      </c>
      <c r="AC101" s="167" t="str">
        <f>IF($B101,Estimados!Q104,"")</f>
        <v/>
      </c>
      <c r="AD101" s="167" t="str">
        <f>IF($B101,Estimados!R104,"")</f>
        <v/>
      </c>
      <c r="AE101" s="167" t="str">
        <f>IF($B101,Estimados!S104,"")</f>
        <v/>
      </c>
      <c r="AF101" s="167" t="str">
        <f>IF($B101,Estimados!T104,"")</f>
        <v/>
      </c>
      <c r="AG101" s="167" t="str">
        <f>IF($B101,Estimados!U104,"")</f>
        <v/>
      </c>
      <c r="AH101" s="167" t="str">
        <f>IF($B101,Estimados!V104,"")</f>
        <v/>
      </c>
      <c r="AI101" s="167" t="str">
        <f>IF($B101,Estimados!W104,"")</f>
        <v/>
      </c>
      <c r="AJ101" s="167" t="str">
        <f>IF($B101,Estimados!X104,"")</f>
        <v/>
      </c>
      <c r="AK101" s="167" t="str">
        <f>IF($B101,Estimados!Y104,"")</f>
        <v/>
      </c>
      <c r="AL101" s="167" t="str">
        <f>IF($B101,Estimados!Z104,"")</f>
        <v/>
      </c>
      <c r="AM101" s="167" t="str">
        <f>IF($B101,Estimados!AA104,"")</f>
        <v/>
      </c>
      <c r="AN101" s="167" t="str">
        <f>IF($B101,Estimados!AB104,"")</f>
        <v/>
      </c>
      <c r="AO101" s="167" t="str">
        <f>IF($B101,Estimados!AC104,"")</f>
        <v/>
      </c>
      <c r="AP101" s="167" t="str">
        <f>IF($B101,Estimados!AD104,"")</f>
        <v/>
      </c>
      <c r="AQ101" s="167" t="str">
        <f>IF($B101,Estimados!AE104,"")</f>
        <v/>
      </c>
    </row>
    <row r="102" spans="2:43">
      <c r="B102" s="131" t="b">
        <f t="shared" si="9"/>
        <v>0</v>
      </c>
      <c r="C102" s="162" t="str">
        <f t="shared" ca="1" si="10"/>
        <v/>
      </c>
      <c r="D102" s="131" t="str">
        <f>IF($B102,Caracteristicas!$D$5,"")</f>
        <v/>
      </c>
      <c r="E102" s="131" t="str">
        <f>IF($B102,Caracteristicas!$D$8,"")</f>
        <v/>
      </c>
      <c r="F102" s="131" t="str">
        <f>IF($B102,Caracteristicas!$D$9,"")</f>
        <v/>
      </c>
      <c r="G102" s="131" t="str">
        <f>IF($B102,Caracteristicas!$D$6,"")</f>
        <v/>
      </c>
      <c r="H102" s="207" t="str">
        <f t="shared" ca="1" si="11"/>
        <v/>
      </c>
      <c r="I102" s="131" t="str">
        <f>IF($B102,UE!B102,"")</f>
        <v/>
      </c>
      <c r="J102" s="131" t="str">
        <f>IF(UE!C102=0,"",UE!C102)</f>
        <v/>
      </c>
      <c r="K102" s="131" t="str">
        <f>IF($B102,UE!D102,"")</f>
        <v/>
      </c>
      <c r="L102" s="152" t="str">
        <f>IF($B102,UE!E102,"")</f>
        <v/>
      </c>
      <c r="M102" s="130" t="str">
        <f>_xlfn.IFNA(VLOOKUP(UE!F102,Parametros!$B$6:$X$12,23,FALSE),"")</f>
        <v/>
      </c>
      <c r="N102" s="130" t="str">
        <f>_xlfn.IFNA(VLOOKUP(UE!G102,Parametros!$B$24:$C$26,2,FALSE),"")</f>
        <v/>
      </c>
      <c r="O102" s="130" t="str">
        <f>IF(B102,UE!H102,"")</f>
        <v/>
      </c>
      <c r="P102" s="167" t="str">
        <f>IF($B102,Estimados!D105,"")</f>
        <v/>
      </c>
      <c r="Q102" s="167" t="str">
        <f>IF($B102,Estimados!E105,"")</f>
        <v/>
      </c>
      <c r="R102" s="167" t="str">
        <f>IF($B102,Estimados!F105,"")</f>
        <v/>
      </c>
      <c r="S102" s="167" t="str">
        <f>IF($B102,Estimados!G105,"")</f>
        <v/>
      </c>
      <c r="T102" s="167" t="str">
        <f>IF($B102,Estimados!H105,"")</f>
        <v/>
      </c>
      <c r="U102" s="167" t="str">
        <f>IF($B102,Estimados!I105,"")</f>
        <v/>
      </c>
      <c r="V102" s="167" t="str">
        <f>IF($B102,Estimados!J105,"")</f>
        <v/>
      </c>
      <c r="W102" s="167" t="str">
        <f>IF($B102,Estimados!K105,"")</f>
        <v/>
      </c>
      <c r="X102" s="167" t="str">
        <f>IF($B102,Estimados!L105,"")</f>
        <v/>
      </c>
      <c r="Y102" s="167" t="str">
        <f>IF($B102,Estimados!M105,"")</f>
        <v/>
      </c>
      <c r="Z102" s="167" t="str">
        <f>IF($B102,Estimados!N105,"")</f>
        <v/>
      </c>
      <c r="AA102" s="167" t="str">
        <f>IF($B102,Estimados!O105,"")</f>
        <v/>
      </c>
      <c r="AB102" s="167" t="str">
        <f>IF($B102,Estimados!P105,"")</f>
        <v/>
      </c>
      <c r="AC102" s="167" t="str">
        <f>IF($B102,Estimados!Q105,"")</f>
        <v/>
      </c>
      <c r="AD102" s="167" t="str">
        <f>IF($B102,Estimados!R105,"")</f>
        <v/>
      </c>
      <c r="AE102" s="167" t="str">
        <f>IF($B102,Estimados!S105,"")</f>
        <v/>
      </c>
      <c r="AF102" s="167" t="str">
        <f>IF($B102,Estimados!T105,"")</f>
        <v/>
      </c>
      <c r="AG102" s="167" t="str">
        <f>IF($B102,Estimados!U105,"")</f>
        <v/>
      </c>
      <c r="AH102" s="167" t="str">
        <f>IF($B102,Estimados!V105,"")</f>
        <v/>
      </c>
      <c r="AI102" s="167" t="str">
        <f>IF($B102,Estimados!W105,"")</f>
        <v/>
      </c>
      <c r="AJ102" s="167" t="str">
        <f>IF($B102,Estimados!X105,"")</f>
        <v/>
      </c>
      <c r="AK102" s="167" t="str">
        <f>IF($B102,Estimados!Y105,"")</f>
        <v/>
      </c>
      <c r="AL102" s="167" t="str">
        <f>IF($B102,Estimados!Z105,"")</f>
        <v/>
      </c>
      <c r="AM102" s="167" t="str">
        <f>IF($B102,Estimados!AA105,"")</f>
        <v/>
      </c>
      <c r="AN102" s="167" t="str">
        <f>IF($B102,Estimados!AB105,"")</f>
        <v/>
      </c>
      <c r="AO102" s="167" t="str">
        <f>IF($B102,Estimados!AC105,"")</f>
        <v/>
      </c>
      <c r="AP102" s="167" t="str">
        <f>IF($B102,Estimados!AD105,"")</f>
        <v/>
      </c>
      <c r="AQ102" s="167" t="str">
        <f>IF($B102,Estimados!AE105,"")</f>
        <v/>
      </c>
    </row>
    <row r="103" spans="2:43">
      <c r="B103" s="131" t="b">
        <f t="shared" si="9"/>
        <v>0</v>
      </c>
      <c r="C103" s="162" t="str">
        <f t="shared" ca="1" si="10"/>
        <v/>
      </c>
      <c r="D103" s="131" t="str">
        <f>IF($B103,Caracteristicas!$D$5,"")</f>
        <v/>
      </c>
      <c r="E103" s="131" t="str">
        <f>IF($B103,Caracteristicas!$D$8,"")</f>
        <v/>
      </c>
      <c r="F103" s="131" t="str">
        <f>IF($B103,Caracteristicas!$D$9,"")</f>
        <v/>
      </c>
      <c r="G103" s="131" t="str">
        <f>IF($B103,Caracteristicas!$D$6,"")</f>
        <v/>
      </c>
      <c r="H103" s="207" t="str">
        <f t="shared" ca="1" si="11"/>
        <v/>
      </c>
      <c r="I103" s="131" t="str">
        <f>IF($B103,UE!B103,"")</f>
        <v/>
      </c>
      <c r="J103" s="131" t="str">
        <f>IF(UE!C103=0,"",UE!C103)</f>
        <v/>
      </c>
      <c r="K103" s="131" t="str">
        <f>IF($B103,UE!D103,"")</f>
        <v/>
      </c>
      <c r="L103" s="152" t="str">
        <f>IF($B103,UE!E103,"")</f>
        <v/>
      </c>
      <c r="M103" s="130" t="str">
        <f>_xlfn.IFNA(VLOOKUP(UE!F103,Parametros!$B$6:$X$12,23,FALSE),"")</f>
        <v/>
      </c>
      <c r="N103" s="130" t="str">
        <f>_xlfn.IFNA(VLOOKUP(UE!G103,Parametros!$B$24:$C$26,2,FALSE),"")</f>
        <v/>
      </c>
      <c r="O103" s="130" t="str">
        <f>IF(B103,UE!H103,"")</f>
        <v/>
      </c>
      <c r="P103" s="167" t="str">
        <f>IF($B103,Estimados!D106,"")</f>
        <v/>
      </c>
      <c r="Q103" s="167" t="str">
        <f>IF($B103,Estimados!E106,"")</f>
        <v/>
      </c>
      <c r="R103" s="167" t="str">
        <f>IF($B103,Estimados!F106,"")</f>
        <v/>
      </c>
      <c r="S103" s="167" t="str">
        <f>IF($B103,Estimados!G106,"")</f>
        <v/>
      </c>
      <c r="T103" s="167" t="str">
        <f>IF($B103,Estimados!H106,"")</f>
        <v/>
      </c>
      <c r="U103" s="167" t="str">
        <f>IF($B103,Estimados!I106,"")</f>
        <v/>
      </c>
      <c r="V103" s="167" t="str">
        <f>IF($B103,Estimados!J106,"")</f>
        <v/>
      </c>
      <c r="W103" s="167" t="str">
        <f>IF($B103,Estimados!K106,"")</f>
        <v/>
      </c>
      <c r="X103" s="167" t="str">
        <f>IF($B103,Estimados!L106,"")</f>
        <v/>
      </c>
      <c r="Y103" s="167" t="str">
        <f>IF($B103,Estimados!M106,"")</f>
        <v/>
      </c>
      <c r="Z103" s="167" t="str">
        <f>IF($B103,Estimados!N106,"")</f>
        <v/>
      </c>
      <c r="AA103" s="167" t="str">
        <f>IF($B103,Estimados!O106,"")</f>
        <v/>
      </c>
      <c r="AB103" s="167" t="str">
        <f>IF($B103,Estimados!P106,"")</f>
        <v/>
      </c>
      <c r="AC103" s="167" t="str">
        <f>IF($B103,Estimados!Q106,"")</f>
        <v/>
      </c>
      <c r="AD103" s="167" t="str">
        <f>IF($B103,Estimados!R106,"")</f>
        <v/>
      </c>
      <c r="AE103" s="167" t="str">
        <f>IF($B103,Estimados!S106,"")</f>
        <v/>
      </c>
      <c r="AF103" s="167" t="str">
        <f>IF($B103,Estimados!T106,"")</f>
        <v/>
      </c>
      <c r="AG103" s="167" t="str">
        <f>IF($B103,Estimados!U106,"")</f>
        <v/>
      </c>
      <c r="AH103" s="167" t="str">
        <f>IF($B103,Estimados!V106,"")</f>
        <v/>
      </c>
      <c r="AI103" s="167" t="str">
        <f>IF($B103,Estimados!W106,"")</f>
        <v/>
      </c>
      <c r="AJ103" s="167" t="str">
        <f>IF($B103,Estimados!X106,"")</f>
        <v/>
      </c>
      <c r="AK103" s="167" t="str">
        <f>IF($B103,Estimados!Y106,"")</f>
        <v/>
      </c>
      <c r="AL103" s="167" t="str">
        <f>IF($B103,Estimados!Z106,"")</f>
        <v/>
      </c>
      <c r="AM103" s="167" t="str">
        <f>IF($B103,Estimados!AA106,"")</f>
        <v/>
      </c>
      <c r="AN103" s="167" t="str">
        <f>IF($B103,Estimados!AB106,"")</f>
        <v/>
      </c>
      <c r="AO103" s="167" t="str">
        <f>IF($B103,Estimados!AC106,"")</f>
        <v/>
      </c>
      <c r="AP103" s="167" t="str">
        <f>IF($B103,Estimados!AD106,"")</f>
        <v/>
      </c>
      <c r="AQ103" s="167" t="str">
        <f>IF($B103,Estimados!AE106,"")</f>
        <v/>
      </c>
    </row>
    <row r="104" spans="2:43">
      <c r="B104" s="131" t="b">
        <f t="shared" si="9"/>
        <v>0</v>
      </c>
      <c r="C104" s="162" t="str">
        <f t="shared" ca="1" si="10"/>
        <v/>
      </c>
      <c r="D104" s="131" t="str">
        <f>IF($B104,Caracteristicas!$D$5,"")</f>
        <v/>
      </c>
      <c r="E104" s="131" t="str">
        <f>IF($B104,Caracteristicas!$D$8,"")</f>
        <v/>
      </c>
      <c r="F104" s="131" t="str">
        <f>IF($B104,Caracteristicas!$D$9,"")</f>
        <v/>
      </c>
      <c r="G104" s="131" t="str">
        <f>IF($B104,Caracteristicas!$D$6,"")</f>
        <v/>
      </c>
      <c r="H104" s="207" t="str">
        <f t="shared" ca="1" si="11"/>
        <v/>
      </c>
      <c r="I104" s="131" t="str">
        <f>IF($B104,UE!B104,"")</f>
        <v/>
      </c>
      <c r="J104" s="131" t="str">
        <f>IF(UE!C104=0,"",UE!C104)</f>
        <v/>
      </c>
      <c r="K104" s="131" t="str">
        <f>IF($B104,UE!D104,"")</f>
        <v/>
      </c>
      <c r="L104" s="152" t="str">
        <f>IF($B104,UE!E104,"")</f>
        <v/>
      </c>
      <c r="M104" s="130" t="str">
        <f>_xlfn.IFNA(VLOOKUP(UE!F104,Parametros!$B$6:$X$12,23,FALSE),"")</f>
        <v/>
      </c>
      <c r="N104" s="130" t="str">
        <f>_xlfn.IFNA(VLOOKUP(UE!G104,Parametros!$B$24:$C$26,2,FALSE),"")</f>
        <v/>
      </c>
      <c r="O104" s="130" t="str">
        <f>IF(B104,UE!H104,"")</f>
        <v/>
      </c>
      <c r="P104" s="167" t="str">
        <f>IF($B104,Estimados!D107,"")</f>
        <v/>
      </c>
      <c r="Q104" s="167" t="str">
        <f>IF($B104,Estimados!E107,"")</f>
        <v/>
      </c>
      <c r="R104" s="167" t="str">
        <f>IF($B104,Estimados!F107,"")</f>
        <v/>
      </c>
      <c r="S104" s="167" t="str">
        <f>IF($B104,Estimados!G107,"")</f>
        <v/>
      </c>
      <c r="T104" s="167" t="str">
        <f>IF($B104,Estimados!H107,"")</f>
        <v/>
      </c>
      <c r="U104" s="167" t="str">
        <f>IF($B104,Estimados!I107,"")</f>
        <v/>
      </c>
      <c r="V104" s="167" t="str">
        <f>IF($B104,Estimados!J107,"")</f>
        <v/>
      </c>
      <c r="W104" s="167" t="str">
        <f>IF($B104,Estimados!K107,"")</f>
        <v/>
      </c>
      <c r="X104" s="167" t="str">
        <f>IF($B104,Estimados!L107,"")</f>
        <v/>
      </c>
      <c r="Y104" s="167" t="str">
        <f>IF($B104,Estimados!M107,"")</f>
        <v/>
      </c>
      <c r="Z104" s="167" t="str">
        <f>IF($B104,Estimados!N107,"")</f>
        <v/>
      </c>
      <c r="AA104" s="167" t="str">
        <f>IF($B104,Estimados!O107,"")</f>
        <v/>
      </c>
      <c r="AB104" s="167" t="str">
        <f>IF($B104,Estimados!P107,"")</f>
        <v/>
      </c>
      <c r="AC104" s="167" t="str">
        <f>IF($B104,Estimados!Q107,"")</f>
        <v/>
      </c>
      <c r="AD104" s="167" t="str">
        <f>IF($B104,Estimados!R107,"")</f>
        <v/>
      </c>
      <c r="AE104" s="167" t="str">
        <f>IF($B104,Estimados!S107,"")</f>
        <v/>
      </c>
      <c r="AF104" s="167" t="str">
        <f>IF($B104,Estimados!T107,"")</f>
        <v/>
      </c>
      <c r="AG104" s="167" t="str">
        <f>IF($B104,Estimados!U107,"")</f>
        <v/>
      </c>
      <c r="AH104" s="167" t="str">
        <f>IF($B104,Estimados!V107,"")</f>
        <v/>
      </c>
      <c r="AI104" s="167" t="str">
        <f>IF($B104,Estimados!W107,"")</f>
        <v/>
      </c>
      <c r="AJ104" s="167" t="str">
        <f>IF($B104,Estimados!X107,"")</f>
        <v/>
      </c>
      <c r="AK104" s="167" t="str">
        <f>IF($B104,Estimados!Y107,"")</f>
        <v/>
      </c>
      <c r="AL104" s="167" t="str">
        <f>IF($B104,Estimados!Z107,"")</f>
        <v/>
      </c>
      <c r="AM104" s="167" t="str">
        <f>IF($B104,Estimados!AA107,"")</f>
        <v/>
      </c>
      <c r="AN104" s="167" t="str">
        <f>IF($B104,Estimados!AB107,"")</f>
        <v/>
      </c>
      <c r="AO104" s="167" t="str">
        <f>IF($B104,Estimados!AC107,"")</f>
        <v/>
      </c>
      <c r="AP104" s="167" t="str">
        <f>IF($B104,Estimados!AD107,"")</f>
        <v/>
      </c>
      <c r="AQ104" s="167" t="str">
        <f>IF($B104,Estimados!AE107,"")</f>
        <v/>
      </c>
    </row>
    <row r="105" spans="2:43">
      <c r="B105" s="131" t="b">
        <f t="shared" si="9"/>
        <v>0</v>
      </c>
      <c r="C105" s="162" t="str">
        <f t="shared" ca="1" si="10"/>
        <v/>
      </c>
      <c r="D105" s="131" t="str">
        <f>IF($B105,Caracteristicas!$D$5,"")</f>
        <v/>
      </c>
      <c r="E105" s="131" t="str">
        <f>IF($B105,Caracteristicas!$D$8,"")</f>
        <v/>
      </c>
      <c r="F105" s="131" t="str">
        <f>IF($B105,Caracteristicas!$D$9,"")</f>
        <v/>
      </c>
      <c r="G105" s="131" t="str">
        <f>IF($B105,Caracteristicas!$D$6,"")</f>
        <v/>
      </c>
      <c r="H105" s="207" t="str">
        <f t="shared" ca="1" si="11"/>
        <v/>
      </c>
      <c r="I105" s="131" t="str">
        <f>IF($B105,UE!B105,"")</f>
        <v/>
      </c>
      <c r="J105" s="131" t="str">
        <f>IF(UE!C105=0,"",UE!C105)</f>
        <v/>
      </c>
      <c r="K105" s="131" t="str">
        <f>IF($B105,UE!D105,"")</f>
        <v/>
      </c>
      <c r="L105" s="152" t="str">
        <f>IF($B105,UE!E105,"")</f>
        <v/>
      </c>
      <c r="M105" s="130" t="str">
        <f>_xlfn.IFNA(VLOOKUP(UE!F105,Parametros!$B$6:$X$12,23,FALSE),"")</f>
        <v/>
      </c>
      <c r="N105" s="130" t="str">
        <f>_xlfn.IFNA(VLOOKUP(UE!G105,Parametros!$B$24:$C$26,2,FALSE),"")</f>
        <v/>
      </c>
      <c r="O105" s="130" t="str">
        <f>IF(B105,UE!H105,"")</f>
        <v/>
      </c>
      <c r="P105" s="167" t="str">
        <f>IF($B105,Estimados!D108,"")</f>
        <v/>
      </c>
      <c r="Q105" s="167" t="str">
        <f>IF($B105,Estimados!E108,"")</f>
        <v/>
      </c>
      <c r="R105" s="167" t="str">
        <f>IF($B105,Estimados!F108,"")</f>
        <v/>
      </c>
      <c r="S105" s="167" t="str">
        <f>IF($B105,Estimados!G108,"")</f>
        <v/>
      </c>
      <c r="T105" s="167" t="str">
        <f>IF($B105,Estimados!H108,"")</f>
        <v/>
      </c>
      <c r="U105" s="167" t="str">
        <f>IF($B105,Estimados!I108,"")</f>
        <v/>
      </c>
      <c r="V105" s="167" t="str">
        <f>IF($B105,Estimados!J108,"")</f>
        <v/>
      </c>
      <c r="W105" s="167" t="str">
        <f>IF($B105,Estimados!K108,"")</f>
        <v/>
      </c>
      <c r="X105" s="167" t="str">
        <f>IF($B105,Estimados!L108,"")</f>
        <v/>
      </c>
      <c r="Y105" s="167" t="str">
        <f>IF($B105,Estimados!M108,"")</f>
        <v/>
      </c>
      <c r="Z105" s="167" t="str">
        <f>IF($B105,Estimados!N108,"")</f>
        <v/>
      </c>
      <c r="AA105" s="167" t="str">
        <f>IF($B105,Estimados!O108,"")</f>
        <v/>
      </c>
      <c r="AB105" s="167" t="str">
        <f>IF($B105,Estimados!P108,"")</f>
        <v/>
      </c>
      <c r="AC105" s="167" t="str">
        <f>IF($B105,Estimados!Q108,"")</f>
        <v/>
      </c>
      <c r="AD105" s="167" t="str">
        <f>IF($B105,Estimados!R108,"")</f>
        <v/>
      </c>
      <c r="AE105" s="167" t="str">
        <f>IF($B105,Estimados!S108,"")</f>
        <v/>
      </c>
      <c r="AF105" s="167" t="str">
        <f>IF($B105,Estimados!T108,"")</f>
        <v/>
      </c>
      <c r="AG105" s="167" t="str">
        <f>IF($B105,Estimados!U108,"")</f>
        <v/>
      </c>
      <c r="AH105" s="167" t="str">
        <f>IF($B105,Estimados!V108,"")</f>
        <v/>
      </c>
      <c r="AI105" s="167" t="str">
        <f>IF($B105,Estimados!W108,"")</f>
        <v/>
      </c>
      <c r="AJ105" s="167" t="str">
        <f>IF($B105,Estimados!X108,"")</f>
        <v/>
      </c>
      <c r="AK105" s="167" t="str">
        <f>IF($B105,Estimados!Y108,"")</f>
        <v/>
      </c>
      <c r="AL105" s="167" t="str">
        <f>IF($B105,Estimados!Z108,"")</f>
        <v/>
      </c>
      <c r="AM105" s="167" t="str">
        <f>IF($B105,Estimados!AA108,"")</f>
        <v/>
      </c>
      <c r="AN105" s="167" t="str">
        <f>IF($B105,Estimados!AB108,"")</f>
        <v/>
      </c>
      <c r="AO105" s="167" t="str">
        <f>IF($B105,Estimados!AC108,"")</f>
        <v/>
      </c>
      <c r="AP105" s="167" t="str">
        <f>IF($B105,Estimados!AD108,"")</f>
        <v/>
      </c>
      <c r="AQ105" s="167" t="str">
        <f>IF($B105,Estimados!AE108,"")</f>
        <v/>
      </c>
    </row>
    <row r="106" spans="2:43">
      <c r="B106" s="131" t="b">
        <f t="shared" si="9"/>
        <v>0</v>
      </c>
      <c r="C106" s="162" t="str">
        <f t="shared" ca="1" si="10"/>
        <v/>
      </c>
      <c r="D106" s="131" t="str">
        <f>IF($B106,Caracteristicas!$D$5,"")</f>
        <v/>
      </c>
      <c r="E106" s="131" t="str">
        <f>IF($B106,Caracteristicas!$D$8,"")</f>
        <v/>
      </c>
      <c r="F106" s="131" t="str">
        <f>IF($B106,Caracteristicas!$D$9,"")</f>
        <v/>
      </c>
      <c r="G106" s="131" t="str">
        <f>IF($B106,Caracteristicas!$D$6,"")</f>
        <v/>
      </c>
      <c r="H106" s="207" t="str">
        <f t="shared" ca="1" si="11"/>
        <v/>
      </c>
      <c r="I106" s="131" t="str">
        <f>IF($B106,UE!B106,"")</f>
        <v/>
      </c>
      <c r="J106" s="131" t="str">
        <f>IF(UE!C106=0,"",UE!C106)</f>
        <v/>
      </c>
      <c r="K106" s="131" t="str">
        <f>IF($B106,UE!D106,"")</f>
        <v/>
      </c>
      <c r="L106" s="152" t="str">
        <f>IF($B106,UE!E106,"")</f>
        <v/>
      </c>
      <c r="M106" s="130" t="str">
        <f>_xlfn.IFNA(VLOOKUP(UE!F106,Parametros!$B$6:$X$12,23,FALSE),"")</f>
        <v/>
      </c>
      <c r="N106" s="130" t="str">
        <f>_xlfn.IFNA(VLOOKUP(UE!G106,Parametros!$B$24:$C$26,2,FALSE),"")</f>
        <v/>
      </c>
      <c r="O106" s="130" t="str">
        <f>IF(B106,UE!H106,"")</f>
        <v/>
      </c>
      <c r="P106" s="167" t="str">
        <f>IF($B106,Estimados!D109,"")</f>
        <v/>
      </c>
      <c r="Q106" s="167" t="str">
        <f>IF($B106,Estimados!E109,"")</f>
        <v/>
      </c>
      <c r="R106" s="167" t="str">
        <f>IF($B106,Estimados!F109,"")</f>
        <v/>
      </c>
      <c r="S106" s="167" t="str">
        <f>IF($B106,Estimados!G109,"")</f>
        <v/>
      </c>
      <c r="T106" s="167" t="str">
        <f>IF($B106,Estimados!H109,"")</f>
        <v/>
      </c>
      <c r="U106" s="167" t="str">
        <f>IF($B106,Estimados!I109,"")</f>
        <v/>
      </c>
      <c r="V106" s="167" t="str">
        <f>IF($B106,Estimados!J109,"")</f>
        <v/>
      </c>
      <c r="W106" s="167" t="str">
        <f>IF($B106,Estimados!K109,"")</f>
        <v/>
      </c>
      <c r="X106" s="167" t="str">
        <f>IF($B106,Estimados!L109,"")</f>
        <v/>
      </c>
      <c r="Y106" s="167" t="str">
        <f>IF($B106,Estimados!M109,"")</f>
        <v/>
      </c>
      <c r="Z106" s="167" t="str">
        <f>IF($B106,Estimados!N109,"")</f>
        <v/>
      </c>
      <c r="AA106" s="167" t="str">
        <f>IF($B106,Estimados!O109,"")</f>
        <v/>
      </c>
      <c r="AB106" s="167" t="str">
        <f>IF($B106,Estimados!P109,"")</f>
        <v/>
      </c>
      <c r="AC106" s="167" t="str">
        <f>IF($B106,Estimados!Q109,"")</f>
        <v/>
      </c>
      <c r="AD106" s="167" t="str">
        <f>IF($B106,Estimados!R109,"")</f>
        <v/>
      </c>
      <c r="AE106" s="167" t="str">
        <f>IF($B106,Estimados!S109,"")</f>
        <v/>
      </c>
      <c r="AF106" s="167" t="str">
        <f>IF($B106,Estimados!T109,"")</f>
        <v/>
      </c>
      <c r="AG106" s="167" t="str">
        <f>IF($B106,Estimados!U109,"")</f>
        <v/>
      </c>
      <c r="AH106" s="167" t="str">
        <f>IF($B106,Estimados!V109,"")</f>
        <v/>
      </c>
      <c r="AI106" s="167" t="str">
        <f>IF($B106,Estimados!W109,"")</f>
        <v/>
      </c>
      <c r="AJ106" s="167" t="str">
        <f>IF($B106,Estimados!X109,"")</f>
        <v/>
      </c>
      <c r="AK106" s="167" t="str">
        <f>IF($B106,Estimados!Y109,"")</f>
        <v/>
      </c>
      <c r="AL106" s="167" t="str">
        <f>IF($B106,Estimados!Z109,"")</f>
        <v/>
      </c>
      <c r="AM106" s="167" t="str">
        <f>IF($B106,Estimados!AA109,"")</f>
        <v/>
      </c>
      <c r="AN106" s="167" t="str">
        <f>IF($B106,Estimados!AB109,"")</f>
        <v/>
      </c>
      <c r="AO106" s="167" t="str">
        <f>IF($B106,Estimados!AC109,"")</f>
        <v/>
      </c>
      <c r="AP106" s="167" t="str">
        <f>IF($B106,Estimados!AD109,"")</f>
        <v/>
      </c>
      <c r="AQ106" s="167" t="str">
        <f>IF($B106,Estimados!AE109,"")</f>
        <v/>
      </c>
    </row>
    <row r="107" spans="2:43">
      <c r="B107" s="131" t="b">
        <f t="shared" si="9"/>
        <v>0</v>
      </c>
      <c r="C107" s="162" t="str">
        <f t="shared" ca="1" si="10"/>
        <v/>
      </c>
      <c r="D107" s="131" t="str">
        <f>IF($B107,Caracteristicas!$D$5,"")</f>
        <v/>
      </c>
      <c r="E107" s="131" t="str">
        <f>IF($B107,Caracteristicas!$D$8,"")</f>
        <v/>
      </c>
      <c r="F107" s="131" t="str">
        <f>IF($B107,Caracteristicas!$D$9,"")</f>
        <v/>
      </c>
      <c r="G107" s="131" t="str">
        <f>IF($B107,Caracteristicas!$D$6,"")</f>
        <v/>
      </c>
      <c r="H107" s="207" t="str">
        <f t="shared" ca="1" si="11"/>
        <v/>
      </c>
      <c r="I107" s="131" t="str">
        <f>IF($B107,UE!B107,"")</f>
        <v/>
      </c>
      <c r="J107" s="131" t="str">
        <f>IF(UE!C107=0,"",UE!C107)</f>
        <v/>
      </c>
      <c r="K107" s="131" t="str">
        <f>IF($B107,UE!D107,"")</f>
        <v/>
      </c>
      <c r="L107" s="152" t="str">
        <f>IF($B107,UE!E107,"")</f>
        <v/>
      </c>
      <c r="M107" s="130" t="str">
        <f>_xlfn.IFNA(VLOOKUP(UE!F107,Parametros!$B$6:$X$12,23,FALSE),"")</f>
        <v/>
      </c>
      <c r="N107" s="130" t="str">
        <f>_xlfn.IFNA(VLOOKUP(UE!G107,Parametros!$B$24:$C$26,2,FALSE),"")</f>
        <v/>
      </c>
      <c r="O107" s="130" t="str">
        <f>IF(B107,UE!H107,"")</f>
        <v/>
      </c>
      <c r="P107" s="167" t="str">
        <f>IF($B107,Estimados!D110,"")</f>
        <v/>
      </c>
      <c r="Q107" s="167" t="str">
        <f>IF($B107,Estimados!E110,"")</f>
        <v/>
      </c>
      <c r="R107" s="167" t="str">
        <f>IF($B107,Estimados!F110,"")</f>
        <v/>
      </c>
      <c r="S107" s="167" t="str">
        <f>IF($B107,Estimados!G110,"")</f>
        <v/>
      </c>
      <c r="T107" s="167" t="str">
        <f>IF($B107,Estimados!H110,"")</f>
        <v/>
      </c>
      <c r="U107" s="167" t="str">
        <f>IF($B107,Estimados!I110,"")</f>
        <v/>
      </c>
      <c r="V107" s="167" t="str">
        <f>IF($B107,Estimados!J110,"")</f>
        <v/>
      </c>
      <c r="W107" s="167" t="str">
        <f>IF($B107,Estimados!K110,"")</f>
        <v/>
      </c>
      <c r="X107" s="167" t="str">
        <f>IF($B107,Estimados!L110,"")</f>
        <v/>
      </c>
      <c r="Y107" s="167" t="str">
        <f>IF($B107,Estimados!M110,"")</f>
        <v/>
      </c>
      <c r="Z107" s="167" t="str">
        <f>IF($B107,Estimados!N110,"")</f>
        <v/>
      </c>
      <c r="AA107" s="167" t="str">
        <f>IF($B107,Estimados!O110,"")</f>
        <v/>
      </c>
      <c r="AB107" s="167" t="str">
        <f>IF($B107,Estimados!P110,"")</f>
        <v/>
      </c>
      <c r="AC107" s="167" t="str">
        <f>IF($B107,Estimados!Q110,"")</f>
        <v/>
      </c>
      <c r="AD107" s="167" t="str">
        <f>IF($B107,Estimados!R110,"")</f>
        <v/>
      </c>
      <c r="AE107" s="167" t="str">
        <f>IF($B107,Estimados!S110,"")</f>
        <v/>
      </c>
      <c r="AF107" s="167" t="str">
        <f>IF($B107,Estimados!T110,"")</f>
        <v/>
      </c>
      <c r="AG107" s="167" t="str">
        <f>IF($B107,Estimados!U110,"")</f>
        <v/>
      </c>
      <c r="AH107" s="167" t="str">
        <f>IF($B107,Estimados!V110,"")</f>
        <v/>
      </c>
      <c r="AI107" s="167" t="str">
        <f>IF($B107,Estimados!W110,"")</f>
        <v/>
      </c>
      <c r="AJ107" s="167" t="str">
        <f>IF($B107,Estimados!X110,"")</f>
        <v/>
      </c>
      <c r="AK107" s="167" t="str">
        <f>IF($B107,Estimados!Y110,"")</f>
        <v/>
      </c>
      <c r="AL107" s="167" t="str">
        <f>IF($B107,Estimados!Z110,"")</f>
        <v/>
      </c>
      <c r="AM107" s="167" t="str">
        <f>IF($B107,Estimados!AA110,"")</f>
        <v/>
      </c>
      <c r="AN107" s="167" t="str">
        <f>IF($B107,Estimados!AB110,"")</f>
        <v/>
      </c>
      <c r="AO107" s="167" t="str">
        <f>IF($B107,Estimados!AC110,"")</f>
        <v/>
      </c>
      <c r="AP107" s="167" t="str">
        <f>IF($B107,Estimados!AD110,"")</f>
        <v/>
      </c>
      <c r="AQ107" s="167" t="str">
        <f>IF($B107,Estimados!AE110,"")</f>
        <v/>
      </c>
    </row>
    <row r="108" spans="2:43">
      <c r="B108" s="131" t="b">
        <f t="shared" si="9"/>
        <v>0</v>
      </c>
      <c r="C108" s="162" t="str">
        <f t="shared" ca="1" si="10"/>
        <v/>
      </c>
      <c r="D108" s="131" t="str">
        <f>IF($B108,Caracteristicas!$D$5,"")</f>
        <v/>
      </c>
      <c r="E108" s="131" t="str">
        <f>IF($B108,Caracteristicas!$D$8,"")</f>
        <v/>
      </c>
      <c r="F108" s="131" t="str">
        <f>IF($B108,Caracteristicas!$D$9,"")</f>
        <v/>
      </c>
      <c r="G108" s="131" t="str">
        <f>IF($B108,Caracteristicas!$D$6,"")</f>
        <v/>
      </c>
      <c r="H108" s="207" t="str">
        <f t="shared" ca="1" si="11"/>
        <v/>
      </c>
      <c r="I108" s="131" t="str">
        <f>IF($B108,UE!B108,"")</f>
        <v/>
      </c>
      <c r="J108" s="131" t="str">
        <f>IF(UE!C108=0,"",UE!C108)</f>
        <v/>
      </c>
      <c r="K108" s="131" t="str">
        <f>IF($B108,UE!D108,"")</f>
        <v/>
      </c>
      <c r="L108" s="152" t="str">
        <f>IF($B108,UE!E108,"")</f>
        <v/>
      </c>
      <c r="M108" s="130" t="str">
        <f>_xlfn.IFNA(VLOOKUP(UE!F108,Parametros!$B$6:$X$12,23,FALSE),"")</f>
        <v/>
      </c>
      <c r="N108" s="130" t="str">
        <f>_xlfn.IFNA(VLOOKUP(UE!G108,Parametros!$B$24:$C$26,2,FALSE),"")</f>
        <v/>
      </c>
      <c r="O108" s="130" t="str">
        <f>IF(B108,UE!H108,"")</f>
        <v/>
      </c>
      <c r="P108" s="167" t="str">
        <f>IF($B108,Estimados!D111,"")</f>
        <v/>
      </c>
      <c r="Q108" s="167" t="str">
        <f>IF($B108,Estimados!E111,"")</f>
        <v/>
      </c>
      <c r="R108" s="167" t="str">
        <f>IF($B108,Estimados!F111,"")</f>
        <v/>
      </c>
      <c r="S108" s="167" t="str">
        <f>IF($B108,Estimados!G111,"")</f>
        <v/>
      </c>
      <c r="T108" s="167" t="str">
        <f>IF($B108,Estimados!H111,"")</f>
        <v/>
      </c>
      <c r="U108" s="167" t="str">
        <f>IF($B108,Estimados!I111,"")</f>
        <v/>
      </c>
      <c r="V108" s="167" t="str">
        <f>IF($B108,Estimados!J111,"")</f>
        <v/>
      </c>
      <c r="W108" s="167" t="str">
        <f>IF($B108,Estimados!K111,"")</f>
        <v/>
      </c>
      <c r="X108" s="167" t="str">
        <f>IF($B108,Estimados!L111,"")</f>
        <v/>
      </c>
      <c r="Y108" s="167" t="str">
        <f>IF($B108,Estimados!M111,"")</f>
        <v/>
      </c>
      <c r="Z108" s="167" t="str">
        <f>IF($B108,Estimados!N111,"")</f>
        <v/>
      </c>
      <c r="AA108" s="167" t="str">
        <f>IF($B108,Estimados!O111,"")</f>
        <v/>
      </c>
      <c r="AB108" s="167" t="str">
        <f>IF($B108,Estimados!P111,"")</f>
        <v/>
      </c>
      <c r="AC108" s="167" t="str">
        <f>IF($B108,Estimados!Q111,"")</f>
        <v/>
      </c>
      <c r="AD108" s="167" t="str">
        <f>IF($B108,Estimados!R111,"")</f>
        <v/>
      </c>
      <c r="AE108" s="167" t="str">
        <f>IF($B108,Estimados!S111,"")</f>
        <v/>
      </c>
      <c r="AF108" s="167" t="str">
        <f>IF($B108,Estimados!T111,"")</f>
        <v/>
      </c>
      <c r="AG108" s="167" t="str">
        <f>IF($B108,Estimados!U111,"")</f>
        <v/>
      </c>
      <c r="AH108" s="167" t="str">
        <f>IF($B108,Estimados!V111,"")</f>
        <v/>
      </c>
      <c r="AI108" s="167" t="str">
        <f>IF($B108,Estimados!W111,"")</f>
        <v/>
      </c>
      <c r="AJ108" s="167" t="str">
        <f>IF($B108,Estimados!X111,"")</f>
        <v/>
      </c>
      <c r="AK108" s="167" t="str">
        <f>IF($B108,Estimados!Y111,"")</f>
        <v/>
      </c>
      <c r="AL108" s="167" t="str">
        <f>IF($B108,Estimados!Z111,"")</f>
        <v/>
      </c>
      <c r="AM108" s="167" t="str">
        <f>IF($B108,Estimados!AA111,"")</f>
        <v/>
      </c>
      <c r="AN108" s="167" t="str">
        <f>IF($B108,Estimados!AB111,"")</f>
        <v/>
      </c>
      <c r="AO108" s="167" t="str">
        <f>IF($B108,Estimados!AC111,"")</f>
        <v/>
      </c>
      <c r="AP108" s="167" t="str">
        <f>IF($B108,Estimados!AD111,"")</f>
        <v/>
      </c>
      <c r="AQ108" s="167" t="str">
        <f>IF($B108,Estimados!AE111,"")</f>
        <v/>
      </c>
    </row>
    <row r="109" spans="2:43">
      <c r="B109" s="131" t="b">
        <f t="shared" si="9"/>
        <v>0</v>
      </c>
      <c r="C109" s="162" t="str">
        <f t="shared" ca="1" si="10"/>
        <v/>
      </c>
      <c r="D109" s="131" t="str">
        <f>IF($B109,Caracteristicas!$D$5,"")</f>
        <v/>
      </c>
      <c r="E109" s="131" t="str">
        <f>IF($B109,Caracteristicas!$D$8,"")</f>
        <v/>
      </c>
      <c r="F109" s="131" t="str">
        <f>IF($B109,Caracteristicas!$D$9,"")</f>
        <v/>
      </c>
      <c r="G109" s="131" t="str">
        <f>IF($B109,Caracteristicas!$D$6,"")</f>
        <v/>
      </c>
      <c r="H109" s="207" t="str">
        <f t="shared" ca="1" si="11"/>
        <v/>
      </c>
      <c r="I109" s="131" t="str">
        <f>IF($B109,UE!B109,"")</f>
        <v/>
      </c>
      <c r="J109" s="131" t="str">
        <f>IF(UE!C109=0,"",UE!C109)</f>
        <v/>
      </c>
      <c r="K109" s="131" t="str">
        <f>IF($B109,UE!D109,"")</f>
        <v/>
      </c>
      <c r="L109" s="152" t="str">
        <f>IF($B109,UE!E109,"")</f>
        <v/>
      </c>
      <c r="M109" s="130" t="str">
        <f>_xlfn.IFNA(VLOOKUP(UE!F109,Parametros!$B$6:$X$12,23,FALSE),"")</f>
        <v/>
      </c>
      <c r="N109" s="130" t="str">
        <f>_xlfn.IFNA(VLOOKUP(UE!G109,Parametros!$B$24:$C$26,2,FALSE),"")</f>
        <v/>
      </c>
      <c r="O109" s="130" t="str">
        <f>IF(B109,UE!H109,"")</f>
        <v/>
      </c>
      <c r="P109" s="167" t="str">
        <f>IF($B109,Estimados!D112,"")</f>
        <v/>
      </c>
      <c r="Q109" s="167" t="str">
        <f>IF($B109,Estimados!E112,"")</f>
        <v/>
      </c>
      <c r="R109" s="167" t="str">
        <f>IF($B109,Estimados!F112,"")</f>
        <v/>
      </c>
      <c r="S109" s="167" t="str">
        <f>IF($B109,Estimados!G112,"")</f>
        <v/>
      </c>
      <c r="T109" s="167" t="str">
        <f>IF($B109,Estimados!H112,"")</f>
        <v/>
      </c>
      <c r="U109" s="167" t="str">
        <f>IF($B109,Estimados!I112,"")</f>
        <v/>
      </c>
      <c r="V109" s="167" t="str">
        <f>IF($B109,Estimados!J112,"")</f>
        <v/>
      </c>
      <c r="W109" s="167" t="str">
        <f>IF($B109,Estimados!K112,"")</f>
        <v/>
      </c>
      <c r="X109" s="167" t="str">
        <f>IF($B109,Estimados!L112,"")</f>
        <v/>
      </c>
      <c r="Y109" s="167" t="str">
        <f>IF($B109,Estimados!M112,"")</f>
        <v/>
      </c>
      <c r="Z109" s="167" t="str">
        <f>IF($B109,Estimados!N112,"")</f>
        <v/>
      </c>
      <c r="AA109" s="167" t="str">
        <f>IF($B109,Estimados!O112,"")</f>
        <v/>
      </c>
      <c r="AB109" s="167" t="str">
        <f>IF($B109,Estimados!P112,"")</f>
        <v/>
      </c>
      <c r="AC109" s="167" t="str">
        <f>IF($B109,Estimados!Q112,"")</f>
        <v/>
      </c>
      <c r="AD109" s="167" t="str">
        <f>IF($B109,Estimados!R112,"")</f>
        <v/>
      </c>
      <c r="AE109" s="167" t="str">
        <f>IF($B109,Estimados!S112,"")</f>
        <v/>
      </c>
      <c r="AF109" s="167" t="str">
        <f>IF($B109,Estimados!T112,"")</f>
        <v/>
      </c>
      <c r="AG109" s="167" t="str">
        <f>IF($B109,Estimados!U112,"")</f>
        <v/>
      </c>
      <c r="AH109" s="167" t="str">
        <f>IF($B109,Estimados!V112,"")</f>
        <v/>
      </c>
      <c r="AI109" s="167" t="str">
        <f>IF($B109,Estimados!W112,"")</f>
        <v/>
      </c>
      <c r="AJ109" s="167" t="str">
        <f>IF($B109,Estimados!X112,"")</f>
        <v/>
      </c>
      <c r="AK109" s="167" t="str">
        <f>IF($B109,Estimados!Y112,"")</f>
        <v/>
      </c>
      <c r="AL109" s="167" t="str">
        <f>IF($B109,Estimados!Z112,"")</f>
        <v/>
      </c>
      <c r="AM109" s="167" t="str">
        <f>IF($B109,Estimados!AA112,"")</f>
        <v/>
      </c>
      <c r="AN109" s="167" t="str">
        <f>IF($B109,Estimados!AB112,"")</f>
        <v/>
      </c>
      <c r="AO109" s="167" t="str">
        <f>IF($B109,Estimados!AC112,"")</f>
        <v/>
      </c>
      <c r="AP109" s="167" t="str">
        <f>IF($B109,Estimados!AD112,"")</f>
        <v/>
      </c>
      <c r="AQ109" s="167" t="str">
        <f>IF($B109,Estimados!AE112,"")</f>
        <v/>
      </c>
    </row>
    <row r="110" spans="2:43">
      <c r="B110" s="131" t="b">
        <f t="shared" si="9"/>
        <v>0</v>
      </c>
      <c r="C110" s="162" t="str">
        <f t="shared" ca="1" si="10"/>
        <v/>
      </c>
      <c r="D110" s="131" t="str">
        <f>IF($B110,Caracteristicas!$D$5,"")</f>
        <v/>
      </c>
      <c r="E110" s="131" t="str">
        <f>IF($B110,Caracteristicas!$D$8,"")</f>
        <v/>
      </c>
      <c r="F110" s="131" t="str">
        <f>IF($B110,Caracteristicas!$D$9,"")</f>
        <v/>
      </c>
      <c r="G110" s="131" t="str">
        <f>IF($B110,Caracteristicas!$D$6,"")</f>
        <v/>
      </c>
      <c r="H110" s="207" t="str">
        <f t="shared" ca="1" si="11"/>
        <v/>
      </c>
      <c r="I110" s="131" t="str">
        <f>IF($B110,UE!B110,"")</f>
        <v/>
      </c>
      <c r="J110" s="131" t="str">
        <f>IF(UE!C110=0,"",UE!C110)</f>
        <v/>
      </c>
      <c r="K110" s="131" t="str">
        <f>IF($B110,UE!D110,"")</f>
        <v/>
      </c>
      <c r="L110" s="152" t="str">
        <f>IF($B110,UE!E110,"")</f>
        <v/>
      </c>
      <c r="M110" s="130" t="str">
        <f>_xlfn.IFNA(VLOOKUP(UE!F110,Parametros!$B$6:$X$12,23,FALSE),"")</f>
        <v/>
      </c>
      <c r="N110" s="130" t="str">
        <f>_xlfn.IFNA(VLOOKUP(UE!G110,Parametros!$B$24:$C$26,2,FALSE),"")</f>
        <v/>
      </c>
      <c r="O110" s="130" t="str">
        <f>IF(B110,UE!H110,"")</f>
        <v/>
      </c>
      <c r="P110" s="167" t="str">
        <f>IF($B110,Estimados!D113,"")</f>
        <v/>
      </c>
      <c r="Q110" s="167" t="str">
        <f>IF($B110,Estimados!E113,"")</f>
        <v/>
      </c>
      <c r="R110" s="167" t="str">
        <f>IF($B110,Estimados!F113,"")</f>
        <v/>
      </c>
      <c r="S110" s="167" t="str">
        <f>IF($B110,Estimados!G113,"")</f>
        <v/>
      </c>
      <c r="T110" s="167" t="str">
        <f>IF($B110,Estimados!H113,"")</f>
        <v/>
      </c>
      <c r="U110" s="167" t="str">
        <f>IF($B110,Estimados!I113,"")</f>
        <v/>
      </c>
      <c r="V110" s="167" t="str">
        <f>IF($B110,Estimados!J113,"")</f>
        <v/>
      </c>
      <c r="W110" s="167" t="str">
        <f>IF($B110,Estimados!K113,"")</f>
        <v/>
      </c>
      <c r="X110" s="167" t="str">
        <f>IF($B110,Estimados!L113,"")</f>
        <v/>
      </c>
      <c r="Y110" s="167" t="str">
        <f>IF($B110,Estimados!M113,"")</f>
        <v/>
      </c>
      <c r="Z110" s="167" t="str">
        <f>IF($B110,Estimados!N113,"")</f>
        <v/>
      </c>
      <c r="AA110" s="167" t="str">
        <f>IF($B110,Estimados!O113,"")</f>
        <v/>
      </c>
      <c r="AB110" s="167" t="str">
        <f>IF($B110,Estimados!P113,"")</f>
        <v/>
      </c>
      <c r="AC110" s="167" t="str">
        <f>IF($B110,Estimados!Q113,"")</f>
        <v/>
      </c>
      <c r="AD110" s="167" t="str">
        <f>IF($B110,Estimados!R113,"")</f>
        <v/>
      </c>
      <c r="AE110" s="167" t="str">
        <f>IF($B110,Estimados!S113,"")</f>
        <v/>
      </c>
      <c r="AF110" s="167" t="str">
        <f>IF($B110,Estimados!T113,"")</f>
        <v/>
      </c>
      <c r="AG110" s="167" t="str">
        <f>IF($B110,Estimados!U113,"")</f>
        <v/>
      </c>
      <c r="AH110" s="167" t="str">
        <f>IF($B110,Estimados!V113,"")</f>
        <v/>
      </c>
      <c r="AI110" s="167" t="str">
        <f>IF($B110,Estimados!W113,"")</f>
        <v/>
      </c>
      <c r="AJ110" s="167" t="str">
        <f>IF($B110,Estimados!X113,"")</f>
        <v/>
      </c>
      <c r="AK110" s="167" t="str">
        <f>IF($B110,Estimados!Y113,"")</f>
        <v/>
      </c>
      <c r="AL110" s="167" t="str">
        <f>IF($B110,Estimados!Z113,"")</f>
        <v/>
      </c>
      <c r="AM110" s="167" t="str">
        <f>IF($B110,Estimados!AA113,"")</f>
        <v/>
      </c>
      <c r="AN110" s="167" t="str">
        <f>IF($B110,Estimados!AB113,"")</f>
        <v/>
      </c>
      <c r="AO110" s="167" t="str">
        <f>IF($B110,Estimados!AC113,"")</f>
        <v/>
      </c>
      <c r="AP110" s="167" t="str">
        <f>IF($B110,Estimados!AD113,"")</f>
        <v/>
      </c>
      <c r="AQ110" s="167" t="str">
        <f>IF($B110,Estimados!AE113,"")</f>
        <v/>
      </c>
    </row>
    <row r="111" spans="2:43">
      <c r="B111" s="131" t="b">
        <f t="shared" si="9"/>
        <v>0</v>
      </c>
      <c r="C111" s="162" t="str">
        <f t="shared" ca="1" si="10"/>
        <v/>
      </c>
      <c r="D111" s="131" t="str">
        <f>IF($B111,Caracteristicas!$D$5,"")</f>
        <v/>
      </c>
      <c r="E111" s="131" t="str">
        <f>IF($B111,Caracteristicas!$D$8,"")</f>
        <v/>
      </c>
      <c r="F111" s="131" t="str">
        <f>IF($B111,Caracteristicas!$D$9,"")</f>
        <v/>
      </c>
      <c r="G111" s="131" t="str">
        <f>IF($B111,Caracteristicas!$D$6,"")</f>
        <v/>
      </c>
      <c r="H111" s="207" t="str">
        <f t="shared" ca="1" si="11"/>
        <v/>
      </c>
      <c r="I111" s="131" t="str">
        <f>IF($B111,UE!B111,"")</f>
        <v/>
      </c>
      <c r="J111" s="131" t="str">
        <f>IF(UE!C111=0,"",UE!C111)</f>
        <v/>
      </c>
      <c r="K111" s="131" t="str">
        <f>IF($B111,UE!D111,"")</f>
        <v/>
      </c>
      <c r="L111" s="152" t="str">
        <f>IF($B111,UE!E111,"")</f>
        <v/>
      </c>
      <c r="M111" s="130" t="str">
        <f>_xlfn.IFNA(VLOOKUP(UE!F111,Parametros!$B$6:$X$12,23,FALSE),"")</f>
        <v/>
      </c>
      <c r="N111" s="130" t="str">
        <f>_xlfn.IFNA(VLOOKUP(UE!G111,Parametros!$B$24:$C$26,2,FALSE),"")</f>
        <v/>
      </c>
      <c r="O111" s="130" t="str">
        <f>IF(B111,UE!H111,"")</f>
        <v/>
      </c>
      <c r="P111" s="167" t="str">
        <f>IF($B111,Estimados!D114,"")</f>
        <v/>
      </c>
      <c r="Q111" s="167" t="str">
        <f>IF($B111,Estimados!E114,"")</f>
        <v/>
      </c>
      <c r="R111" s="167" t="str">
        <f>IF($B111,Estimados!F114,"")</f>
        <v/>
      </c>
      <c r="S111" s="167" t="str">
        <f>IF($B111,Estimados!G114,"")</f>
        <v/>
      </c>
      <c r="T111" s="167" t="str">
        <f>IF($B111,Estimados!H114,"")</f>
        <v/>
      </c>
      <c r="U111" s="167" t="str">
        <f>IF($B111,Estimados!I114,"")</f>
        <v/>
      </c>
      <c r="V111" s="167" t="str">
        <f>IF($B111,Estimados!J114,"")</f>
        <v/>
      </c>
      <c r="W111" s="167" t="str">
        <f>IF($B111,Estimados!K114,"")</f>
        <v/>
      </c>
      <c r="X111" s="167" t="str">
        <f>IF($B111,Estimados!L114,"")</f>
        <v/>
      </c>
      <c r="Y111" s="167" t="str">
        <f>IF($B111,Estimados!M114,"")</f>
        <v/>
      </c>
      <c r="Z111" s="167" t="str">
        <f>IF($B111,Estimados!N114,"")</f>
        <v/>
      </c>
      <c r="AA111" s="167" t="str">
        <f>IF($B111,Estimados!O114,"")</f>
        <v/>
      </c>
      <c r="AB111" s="167" t="str">
        <f>IF($B111,Estimados!P114,"")</f>
        <v/>
      </c>
      <c r="AC111" s="167" t="str">
        <f>IF($B111,Estimados!Q114,"")</f>
        <v/>
      </c>
      <c r="AD111" s="167" t="str">
        <f>IF($B111,Estimados!R114,"")</f>
        <v/>
      </c>
      <c r="AE111" s="167" t="str">
        <f>IF($B111,Estimados!S114,"")</f>
        <v/>
      </c>
      <c r="AF111" s="167" t="str">
        <f>IF($B111,Estimados!T114,"")</f>
        <v/>
      </c>
      <c r="AG111" s="167" t="str">
        <f>IF($B111,Estimados!U114,"")</f>
        <v/>
      </c>
      <c r="AH111" s="167" t="str">
        <f>IF($B111,Estimados!V114,"")</f>
        <v/>
      </c>
      <c r="AI111" s="167" t="str">
        <f>IF($B111,Estimados!W114,"")</f>
        <v/>
      </c>
      <c r="AJ111" s="167" t="str">
        <f>IF($B111,Estimados!X114,"")</f>
        <v/>
      </c>
      <c r="AK111" s="167" t="str">
        <f>IF($B111,Estimados!Y114,"")</f>
        <v/>
      </c>
      <c r="AL111" s="167" t="str">
        <f>IF($B111,Estimados!Z114,"")</f>
        <v/>
      </c>
      <c r="AM111" s="167" t="str">
        <f>IF($B111,Estimados!AA114,"")</f>
        <v/>
      </c>
      <c r="AN111" s="167" t="str">
        <f>IF($B111,Estimados!AB114,"")</f>
        <v/>
      </c>
      <c r="AO111" s="167" t="str">
        <f>IF($B111,Estimados!AC114,"")</f>
        <v/>
      </c>
      <c r="AP111" s="167" t="str">
        <f>IF($B111,Estimados!AD114,"")</f>
        <v/>
      </c>
      <c r="AQ111" s="167" t="str">
        <f>IF($B111,Estimados!AE114,"")</f>
        <v/>
      </c>
    </row>
    <row r="112" spans="2:43">
      <c r="B112" s="131" t="b">
        <f t="shared" si="9"/>
        <v>0</v>
      </c>
      <c r="C112" s="162" t="str">
        <f t="shared" ca="1" si="10"/>
        <v/>
      </c>
      <c r="D112" s="131" t="str">
        <f>IF($B112,Caracteristicas!$D$5,"")</f>
        <v/>
      </c>
      <c r="E112" s="131" t="str">
        <f>IF($B112,Caracteristicas!$D$8,"")</f>
        <v/>
      </c>
      <c r="F112" s="131" t="str">
        <f>IF($B112,Caracteristicas!$D$9,"")</f>
        <v/>
      </c>
      <c r="G112" s="131" t="str">
        <f>IF($B112,Caracteristicas!$D$6,"")</f>
        <v/>
      </c>
      <c r="H112" s="207" t="str">
        <f t="shared" ca="1" si="11"/>
        <v/>
      </c>
      <c r="I112" s="131" t="str">
        <f>IF($B112,UE!B112,"")</f>
        <v/>
      </c>
      <c r="J112" s="131" t="str">
        <f>IF(UE!C112=0,"",UE!C112)</f>
        <v/>
      </c>
      <c r="K112" s="131" t="str">
        <f>IF($B112,UE!D112,"")</f>
        <v/>
      </c>
      <c r="L112" s="152" t="str">
        <f>IF($B112,UE!E112,"")</f>
        <v/>
      </c>
      <c r="M112" s="130" t="str">
        <f>_xlfn.IFNA(VLOOKUP(UE!F112,Parametros!$B$6:$X$12,23,FALSE),"")</f>
        <v/>
      </c>
      <c r="N112" s="130" t="str">
        <f>_xlfn.IFNA(VLOOKUP(UE!G112,Parametros!$B$24:$C$26,2,FALSE),"")</f>
        <v/>
      </c>
      <c r="O112" s="130" t="str">
        <f>IF(B112,UE!H112,"")</f>
        <v/>
      </c>
      <c r="P112" s="167" t="str">
        <f>IF($B112,Estimados!D115,"")</f>
        <v/>
      </c>
      <c r="Q112" s="167" t="str">
        <f>IF($B112,Estimados!E115,"")</f>
        <v/>
      </c>
      <c r="R112" s="167" t="str">
        <f>IF($B112,Estimados!F115,"")</f>
        <v/>
      </c>
      <c r="S112" s="167" t="str">
        <f>IF($B112,Estimados!G115,"")</f>
        <v/>
      </c>
      <c r="T112" s="167" t="str">
        <f>IF($B112,Estimados!H115,"")</f>
        <v/>
      </c>
      <c r="U112" s="167" t="str">
        <f>IF($B112,Estimados!I115,"")</f>
        <v/>
      </c>
      <c r="V112" s="167" t="str">
        <f>IF($B112,Estimados!J115,"")</f>
        <v/>
      </c>
      <c r="W112" s="167" t="str">
        <f>IF($B112,Estimados!K115,"")</f>
        <v/>
      </c>
      <c r="X112" s="167" t="str">
        <f>IF($B112,Estimados!L115,"")</f>
        <v/>
      </c>
      <c r="Y112" s="167" t="str">
        <f>IF($B112,Estimados!M115,"")</f>
        <v/>
      </c>
      <c r="Z112" s="167" t="str">
        <f>IF($B112,Estimados!N115,"")</f>
        <v/>
      </c>
      <c r="AA112" s="167" t="str">
        <f>IF($B112,Estimados!O115,"")</f>
        <v/>
      </c>
      <c r="AB112" s="167" t="str">
        <f>IF($B112,Estimados!P115,"")</f>
        <v/>
      </c>
      <c r="AC112" s="167" t="str">
        <f>IF($B112,Estimados!Q115,"")</f>
        <v/>
      </c>
      <c r="AD112" s="167" t="str">
        <f>IF($B112,Estimados!R115,"")</f>
        <v/>
      </c>
      <c r="AE112" s="167" t="str">
        <f>IF($B112,Estimados!S115,"")</f>
        <v/>
      </c>
      <c r="AF112" s="167" t="str">
        <f>IF($B112,Estimados!T115,"")</f>
        <v/>
      </c>
      <c r="AG112" s="167" t="str">
        <f>IF($B112,Estimados!U115,"")</f>
        <v/>
      </c>
      <c r="AH112" s="167" t="str">
        <f>IF($B112,Estimados!V115,"")</f>
        <v/>
      </c>
      <c r="AI112" s="167" t="str">
        <f>IF($B112,Estimados!W115,"")</f>
        <v/>
      </c>
      <c r="AJ112" s="167" t="str">
        <f>IF($B112,Estimados!X115,"")</f>
        <v/>
      </c>
      <c r="AK112" s="167" t="str">
        <f>IF($B112,Estimados!Y115,"")</f>
        <v/>
      </c>
      <c r="AL112" s="167" t="str">
        <f>IF($B112,Estimados!Z115,"")</f>
        <v/>
      </c>
      <c r="AM112" s="167" t="str">
        <f>IF($B112,Estimados!AA115,"")</f>
        <v/>
      </c>
      <c r="AN112" s="167" t="str">
        <f>IF($B112,Estimados!AB115,"")</f>
        <v/>
      </c>
      <c r="AO112" s="167" t="str">
        <f>IF($B112,Estimados!AC115,"")</f>
        <v/>
      </c>
      <c r="AP112" s="167" t="str">
        <f>IF($B112,Estimados!AD115,"")</f>
        <v/>
      </c>
      <c r="AQ112" s="167" t="str">
        <f>IF($B112,Estimados!AE115,"")</f>
        <v/>
      </c>
    </row>
    <row r="113" spans="2:43">
      <c r="B113" s="131" t="b">
        <f t="shared" si="9"/>
        <v>0</v>
      </c>
      <c r="C113" s="162" t="str">
        <f t="shared" ca="1" si="10"/>
        <v/>
      </c>
      <c r="D113" s="131" t="str">
        <f>IF($B113,Caracteristicas!$D$5,"")</f>
        <v/>
      </c>
      <c r="E113" s="131" t="str">
        <f>IF($B113,Caracteristicas!$D$8,"")</f>
        <v/>
      </c>
      <c r="F113" s="131" t="str">
        <f>IF($B113,Caracteristicas!$D$9,"")</f>
        <v/>
      </c>
      <c r="G113" s="131" t="str">
        <f>IF($B113,Caracteristicas!$D$6,"")</f>
        <v/>
      </c>
      <c r="H113" s="207" t="str">
        <f t="shared" ca="1" si="11"/>
        <v/>
      </c>
      <c r="I113" s="131" t="str">
        <f>IF($B113,UE!B113,"")</f>
        <v/>
      </c>
      <c r="J113" s="131" t="str">
        <f>IF(UE!C113=0,"",UE!C113)</f>
        <v/>
      </c>
      <c r="K113" s="131" t="str">
        <f>IF($B113,UE!D113,"")</f>
        <v/>
      </c>
      <c r="L113" s="152" t="str">
        <f>IF($B113,UE!E113,"")</f>
        <v/>
      </c>
      <c r="M113" s="130" t="str">
        <f>_xlfn.IFNA(VLOOKUP(UE!F113,Parametros!$B$6:$X$12,23,FALSE),"")</f>
        <v/>
      </c>
      <c r="N113" s="130" t="str">
        <f>_xlfn.IFNA(VLOOKUP(UE!G113,Parametros!$B$24:$C$26,2,FALSE),"")</f>
        <v/>
      </c>
      <c r="O113" s="130" t="str">
        <f>IF(B113,UE!H113,"")</f>
        <v/>
      </c>
      <c r="P113" s="167" t="str">
        <f>IF($B113,Estimados!D116,"")</f>
        <v/>
      </c>
      <c r="Q113" s="167" t="str">
        <f>IF($B113,Estimados!E116,"")</f>
        <v/>
      </c>
      <c r="R113" s="167" t="str">
        <f>IF($B113,Estimados!F116,"")</f>
        <v/>
      </c>
      <c r="S113" s="167" t="str">
        <f>IF($B113,Estimados!G116,"")</f>
        <v/>
      </c>
      <c r="T113" s="167" t="str">
        <f>IF($B113,Estimados!H116,"")</f>
        <v/>
      </c>
      <c r="U113" s="167" t="str">
        <f>IF($B113,Estimados!I116,"")</f>
        <v/>
      </c>
      <c r="V113" s="167" t="str">
        <f>IF($B113,Estimados!J116,"")</f>
        <v/>
      </c>
      <c r="W113" s="167" t="str">
        <f>IF($B113,Estimados!K116,"")</f>
        <v/>
      </c>
      <c r="X113" s="167" t="str">
        <f>IF($B113,Estimados!L116,"")</f>
        <v/>
      </c>
      <c r="Y113" s="167" t="str">
        <f>IF($B113,Estimados!M116,"")</f>
        <v/>
      </c>
      <c r="Z113" s="167" t="str">
        <f>IF($B113,Estimados!N116,"")</f>
        <v/>
      </c>
      <c r="AA113" s="167" t="str">
        <f>IF($B113,Estimados!O116,"")</f>
        <v/>
      </c>
      <c r="AB113" s="167" t="str">
        <f>IF($B113,Estimados!P116,"")</f>
        <v/>
      </c>
      <c r="AC113" s="167" t="str">
        <f>IF($B113,Estimados!Q116,"")</f>
        <v/>
      </c>
      <c r="AD113" s="167" t="str">
        <f>IF($B113,Estimados!R116,"")</f>
        <v/>
      </c>
      <c r="AE113" s="167" t="str">
        <f>IF($B113,Estimados!S116,"")</f>
        <v/>
      </c>
      <c r="AF113" s="167" t="str">
        <f>IF($B113,Estimados!T116,"")</f>
        <v/>
      </c>
      <c r="AG113" s="167" t="str">
        <f>IF($B113,Estimados!U116,"")</f>
        <v/>
      </c>
      <c r="AH113" s="167" t="str">
        <f>IF($B113,Estimados!V116,"")</f>
        <v/>
      </c>
      <c r="AI113" s="167" t="str">
        <f>IF($B113,Estimados!W116,"")</f>
        <v/>
      </c>
      <c r="AJ113" s="167" t="str">
        <f>IF($B113,Estimados!X116,"")</f>
        <v/>
      </c>
      <c r="AK113" s="167" t="str">
        <f>IF($B113,Estimados!Y116,"")</f>
        <v/>
      </c>
      <c r="AL113" s="167" t="str">
        <f>IF($B113,Estimados!Z116,"")</f>
        <v/>
      </c>
      <c r="AM113" s="167" t="str">
        <f>IF($B113,Estimados!AA116,"")</f>
        <v/>
      </c>
      <c r="AN113" s="167" t="str">
        <f>IF($B113,Estimados!AB116,"")</f>
        <v/>
      </c>
      <c r="AO113" s="167" t="str">
        <f>IF($B113,Estimados!AC116,"")</f>
        <v/>
      </c>
      <c r="AP113" s="167" t="str">
        <f>IF($B113,Estimados!AD116,"")</f>
        <v/>
      </c>
      <c r="AQ113" s="167" t="str">
        <f>IF($B113,Estimados!AE116,"")</f>
        <v/>
      </c>
    </row>
    <row r="114" spans="2:43">
      <c r="B114" s="131" t="b">
        <f t="shared" si="9"/>
        <v>0</v>
      </c>
      <c r="C114" s="162" t="str">
        <f t="shared" ca="1" si="10"/>
        <v/>
      </c>
      <c r="D114" s="131" t="str">
        <f>IF($B114,Caracteristicas!$D$5,"")</f>
        <v/>
      </c>
      <c r="E114" s="131" t="str">
        <f>IF($B114,Caracteristicas!$D$8,"")</f>
        <v/>
      </c>
      <c r="F114" s="131" t="str">
        <f>IF($B114,Caracteristicas!$D$9,"")</f>
        <v/>
      </c>
      <c r="G114" s="131" t="str">
        <f>IF($B114,Caracteristicas!$D$6,"")</f>
        <v/>
      </c>
      <c r="H114" s="207" t="str">
        <f t="shared" ca="1" si="11"/>
        <v/>
      </c>
      <c r="I114" s="131" t="str">
        <f>IF($B114,UE!B114,"")</f>
        <v/>
      </c>
      <c r="J114" s="131" t="str">
        <f>IF(UE!C114=0,"",UE!C114)</f>
        <v/>
      </c>
      <c r="K114" s="131" t="str">
        <f>IF($B114,UE!D114,"")</f>
        <v/>
      </c>
      <c r="L114" s="152" t="str">
        <f>IF($B114,UE!E114,"")</f>
        <v/>
      </c>
      <c r="M114" s="130" t="str">
        <f>_xlfn.IFNA(VLOOKUP(UE!F114,Parametros!$B$6:$X$12,23,FALSE),"")</f>
        <v/>
      </c>
      <c r="N114" s="130" t="str">
        <f>_xlfn.IFNA(VLOOKUP(UE!G114,Parametros!$B$24:$C$26,2,FALSE),"")</f>
        <v/>
      </c>
      <c r="O114" s="130" t="str">
        <f>IF(B114,UE!H114,"")</f>
        <v/>
      </c>
      <c r="P114" s="167" t="str">
        <f>IF($B114,Estimados!D117,"")</f>
        <v/>
      </c>
      <c r="Q114" s="167" t="str">
        <f>IF($B114,Estimados!E117,"")</f>
        <v/>
      </c>
      <c r="R114" s="167" t="str">
        <f>IF($B114,Estimados!F117,"")</f>
        <v/>
      </c>
      <c r="S114" s="167" t="str">
        <f>IF($B114,Estimados!G117,"")</f>
        <v/>
      </c>
      <c r="T114" s="167" t="str">
        <f>IF($B114,Estimados!H117,"")</f>
        <v/>
      </c>
      <c r="U114" s="167" t="str">
        <f>IF($B114,Estimados!I117,"")</f>
        <v/>
      </c>
      <c r="V114" s="167" t="str">
        <f>IF($B114,Estimados!J117,"")</f>
        <v/>
      </c>
      <c r="W114" s="167" t="str">
        <f>IF($B114,Estimados!K117,"")</f>
        <v/>
      </c>
      <c r="X114" s="167" t="str">
        <f>IF($B114,Estimados!L117,"")</f>
        <v/>
      </c>
      <c r="Y114" s="167" t="str">
        <f>IF($B114,Estimados!M117,"")</f>
        <v/>
      </c>
      <c r="Z114" s="167" t="str">
        <f>IF($B114,Estimados!N117,"")</f>
        <v/>
      </c>
      <c r="AA114" s="167" t="str">
        <f>IF($B114,Estimados!O117,"")</f>
        <v/>
      </c>
      <c r="AB114" s="167" t="str">
        <f>IF($B114,Estimados!P117,"")</f>
        <v/>
      </c>
      <c r="AC114" s="167" t="str">
        <f>IF($B114,Estimados!Q117,"")</f>
        <v/>
      </c>
      <c r="AD114" s="167" t="str">
        <f>IF($B114,Estimados!R117,"")</f>
        <v/>
      </c>
      <c r="AE114" s="167" t="str">
        <f>IF($B114,Estimados!S117,"")</f>
        <v/>
      </c>
      <c r="AF114" s="167" t="str">
        <f>IF($B114,Estimados!T117,"")</f>
        <v/>
      </c>
      <c r="AG114" s="167" t="str">
        <f>IF($B114,Estimados!U117,"")</f>
        <v/>
      </c>
      <c r="AH114" s="167" t="str">
        <f>IF($B114,Estimados!V117,"")</f>
        <v/>
      </c>
      <c r="AI114" s="167" t="str">
        <f>IF($B114,Estimados!W117,"")</f>
        <v/>
      </c>
      <c r="AJ114" s="167" t="str">
        <f>IF($B114,Estimados!X117,"")</f>
        <v/>
      </c>
      <c r="AK114" s="167" t="str">
        <f>IF($B114,Estimados!Y117,"")</f>
        <v/>
      </c>
      <c r="AL114" s="167" t="str">
        <f>IF($B114,Estimados!Z117,"")</f>
        <v/>
      </c>
      <c r="AM114" s="167" t="str">
        <f>IF($B114,Estimados!AA117,"")</f>
        <v/>
      </c>
      <c r="AN114" s="167" t="str">
        <f>IF($B114,Estimados!AB117,"")</f>
        <v/>
      </c>
      <c r="AO114" s="167" t="str">
        <f>IF($B114,Estimados!AC117,"")</f>
        <v/>
      </c>
      <c r="AP114" s="167" t="str">
        <f>IF($B114,Estimados!AD117,"")</f>
        <v/>
      </c>
      <c r="AQ114" s="167" t="str">
        <f>IF($B114,Estimados!AE117,"")</f>
        <v/>
      </c>
    </row>
    <row r="115" spans="2:43">
      <c r="B115" s="131" t="b">
        <f t="shared" si="9"/>
        <v>0</v>
      </c>
      <c r="C115" s="162" t="str">
        <f t="shared" ca="1" si="10"/>
        <v/>
      </c>
      <c r="D115" s="131" t="str">
        <f>IF($B115,Caracteristicas!$D$5,"")</f>
        <v/>
      </c>
      <c r="E115" s="131" t="str">
        <f>IF($B115,Caracteristicas!$D$8,"")</f>
        <v/>
      </c>
      <c r="F115" s="131" t="str">
        <f>IF($B115,Caracteristicas!$D$9,"")</f>
        <v/>
      </c>
      <c r="G115" s="131" t="str">
        <f>IF($B115,Caracteristicas!$D$6,"")</f>
        <v/>
      </c>
      <c r="H115" s="207" t="str">
        <f t="shared" ca="1" si="11"/>
        <v/>
      </c>
      <c r="I115" s="131" t="str">
        <f>IF($B115,UE!B115,"")</f>
        <v/>
      </c>
      <c r="J115" s="131" t="str">
        <f>IF(UE!C115=0,"",UE!C115)</f>
        <v/>
      </c>
      <c r="K115" s="131" t="str">
        <f>IF($B115,UE!D115,"")</f>
        <v/>
      </c>
      <c r="L115" s="152" t="str">
        <f>IF($B115,UE!E115,"")</f>
        <v/>
      </c>
      <c r="M115" s="130" t="str">
        <f>_xlfn.IFNA(VLOOKUP(UE!F115,Parametros!$B$6:$X$12,23,FALSE),"")</f>
        <v/>
      </c>
      <c r="N115" s="130" t="str">
        <f>_xlfn.IFNA(VLOOKUP(UE!G115,Parametros!$B$24:$C$26,2,FALSE),"")</f>
        <v/>
      </c>
      <c r="O115" s="130" t="str">
        <f>IF(B115,UE!H115,"")</f>
        <v/>
      </c>
      <c r="P115" s="167" t="str">
        <f>IF($B115,Estimados!D118,"")</f>
        <v/>
      </c>
      <c r="Q115" s="167" t="str">
        <f>IF($B115,Estimados!E118,"")</f>
        <v/>
      </c>
      <c r="R115" s="167" t="str">
        <f>IF($B115,Estimados!F118,"")</f>
        <v/>
      </c>
      <c r="S115" s="167" t="str">
        <f>IF($B115,Estimados!G118,"")</f>
        <v/>
      </c>
      <c r="T115" s="167" t="str">
        <f>IF($B115,Estimados!H118,"")</f>
        <v/>
      </c>
      <c r="U115" s="167" t="str">
        <f>IF($B115,Estimados!I118,"")</f>
        <v/>
      </c>
      <c r="V115" s="167" t="str">
        <f>IF($B115,Estimados!J118,"")</f>
        <v/>
      </c>
      <c r="W115" s="167" t="str">
        <f>IF($B115,Estimados!K118,"")</f>
        <v/>
      </c>
      <c r="X115" s="167" t="str">
        <f>IF($B115,Estimados!L118,"")</f>
        <v/>
      </c>
      <c r="Y115" s="167" t="str">
        <f>IF($B115,Estimados!M118,"")</f>
        <v/>
      </c>
      <c r="Z115" s="167" t="str">
        <f>IF($B115,Estimados!N118,"")</f>
        <v/>
      </c>
      <c r="AA115" s="167" t="str">
        <f>IF($B115,Estimados!O118,"")</f>
        <v/>
      </c>
      <c r="AB115" s="167" t="str">
        <f>IF($B115,Estimados!P118,"")</f>
        <v/>
      </c>
      <c r="AC115" s="167" t="str">
        <f>IF($B115,Estimados!Q118,"")</f>
        <v/>
      </c>
      <c r="AD115" s="167" t="str">
        <f>IF($B115,Estimados!R118,"")</f>
        <v/>
      </c>
      <c r="AE115" s="167" t="str">
        <f>IF($B115,Estimados!S118,"")</f>
        <v/>
      </c>
      <c r="AF115" s="167" t="str">
        <f>IF($B115,Estimados!T118,"")</f>
        <v/>
      </c>
      <c r="AG115" s="167" t="str">
        <f>IF($B115,Estimados!U118,"")</f>
        <v/>
      </c>
      <c r="AH115" s="167" t="str">
        <f>IF($B115,Estimados!V118,"")</f>
        <v/>
      </c>
      <c r="AI115" s="167" t="str">
        <f>IF($B115,Estimados!W118,"")</f>
        <v/>
      </c>
      <c r="AJ115" s="167" t="str">
        <f>IF($B115,Estimados!X118,"")</f>
        <v/>
      </c>
      <c r="AK115" s="167" t="str">
        <f>IF($B115,Estimados!Y118,"")</f>
        <v/>
      </c>
      <c r="AL115" s="167" t="str">
        <f>IF($B115,Estimados!Z118,"")</f>
        <v/>
      </c>
      <c r="AM115" s="167" t="str">
        <f>IF($B115,Estimados!AA118,"")</f>
        <v/>
      </c>
      <c r="AN115" s="167" t="str">
        <f>IF($B115,Estimados!AB118,"")</f>
        <v/>
      </c>
      <c r="AO115" s="167" t="str">
        <f>IF($B115,Estimados!AC118,"")</f>
        <v/>
      </c>
      <c r="AP115" s="167" t="str">
        <f>IF($B115,Estimados!AD118,"")</f>
        <v/>
      </c>
      <c r="AQ115" s="167" t="str">
        <f>IF($B115,Estimados!AE118,"")</f>
        <v/>
      </c>
    </row>
    <row r="116" spans="2:43">
      <c r="B116" s="131" t="b">
        <f t="shared" si="9"/>
        <v>0</v>
      </c>
      <c r="C116" s="162" t="str">
        <f t="shared" ca="1" si="10"/>
        <v/>
      </c>
      <c r="D116" s="131" t="str">
        <f>IF($B116,Caracteristicas!$D$5,"")</f>
        <v/>
      </c>
      <c r="E116" s="131" t="str">
        <f>IF($B116,Caracteristicas!$D$8,"")</f>
        <v/>
      </c>
      <c r="F116" s="131" t="str">
        <f>IF($B116,Caracteristicas!$D$9,"")</f>
        <v/>
      </c>
      <c r="G116" s="131" t="str">
        <f>IF($B116,Caracteristicas!$D$6,"")</f>
        <v/>
      </c>
      <c r="H116" s="207" t="str">
        <f t="shared" ca="1" si="11"/>
        <v/>
      </c>
      <c r="I116" s="131" t="str">
        <f>IF($B116,UE!B116,"")</f>
        <v/>
      </c>
      <c r="J116" s="131" t="str">
        <f>IF(UE!C116=0,"",UE!C116)</f>
        <v/>
      </c>
      <c r="K116" s="131" t="str">
        <f>IF($B116,UE!D116,"")</f>
        <v/>
      </c>
      <c r="L116" s="152" t="str">
        <f>IF($B116,UE!E116,"")</f>
        <v/>
      </c>
      <c r="M116" s="130" t="str">
        <f>_xlfn.IFNA(VLOOKUP(UE!F116,Parametros!$B$6:$X$12,23,FALSE),"")</f>
        <v/>
      </c>
      <c r="N116" s="130" t="str">
        <f>_xlfn.IFNA(VLOOKUP(UE!G116,Parametros!$B$24:$C$26,2,FALSE),"")</f>
        <v/>
      </c>
      <c r="O116" s="130" t="str">
        <f>IF(B116,UE!H116,"")</f>
        <v/>
      </c>
      <c r="P116" s="167" t="str">
        <f>IF($B116,Estimados!D119,"")</f>
        <v/>
      </c>
      <c r="Q116" s="167" t="str">
        <f>IF($B116,Estimados!E119,"")</f>
        <v/>
      </c>
      <c r="R116" s="167" t="str">
        <f>IF($B116,Estimados!F119,"")</f>
        <v/>
      </c>
      <c r="S116" s="167" t="str">
        <f>IF($B116,Estimados!G119,"")</f>
        <v/>
      </c>
      <c r="T116" s="167" t="str">
        <f>IF($B116,Estimados!H119,"")</f>
        <v/>
      </c>
      <c r="U116" s="167" t="str">
        <f>IF($B116,Estimados!I119,"")</f>
        <v/>
      </c>
      <c r="V116" s="167" t="str">
        <f>IF($B116,Estimados!J119,"")</f>
        <v/>
      </c>
      <c r="W116" s="167" t="str">
        <f>IF($B116,Estimados!K119,"")</f>
        <v/>
      </c>
      <c r="X116" s="167" t="str">
        <f>IF($B116,Estimados!L119,"")</f>
        <v/>
      </c>
      <c r="Y116" s="167" t="str">
        <f>IF($B116,Estimados!M119,"")</f>
        <v/>
      </c>
      <c r="Z116" s="167" t="str">
        <f>IF($B116,Estimados!N119,"")</f>
        <v/>
      </c>
      <c r="AA116" s="167" t="str">
        <f>IF($B116,Estimados!O119,"")</f>
        <v/>
      </c>
      <c r="AB116" s="167" t="str">
        <f>IF($B116,Estimados!P119,"")</f>
        <v/>
      </c>
      <c r="AC116" s="167" t="str">
        <f>IF($B116,Estimados!Q119,"")</f>
        <v/>
      </c>
      <c r="AD116" s="167" t="str">
        <f>IF($B116,Estimados!R119,"")</f>
        <v/>
      </c>
      <c r="AE116" s="167" t="str">
        <f>IF($B116,Estimados!S119,"")</f>
        <v/>
      </c>
      <c r="AF116" s="167" t="str">
        <f>IF($B116,Estimados!T119,"")</f>
        <v/>
      </c>
      <c r="AG116" s="167" t="str">
        <f>IF($B116,Estimados!U119,"")</f>
        <v/>
      </c>
      <c r="AH116" s="167" t="str">
        <f>IF($B116,Estimados!V119,"")</f>
        <v/>
      </c>
      <c r="AI116" s="167" t="str">
        <f>IF($B116,Estimados!W119,"")</f>
        <v/>
      </c>
      <c r="AJ116" s="167" t="str">
        <f>IF($B116,Estimados!X119,"")</f>
        <v/>
      </c>
      <c r="AK116" s="167" t="str">
        <f>IF($B116,Estimados!Y119,"")</f>
        <v/>
      </c>
      <c r="AL116" s="167" t="str">
        <f>IF($B116,Estimados!Z119,"")</f>
        <v/>
      </c>
      <c r="AM116" s="167" t="str">
        <f>IF($B116,Estimados!AA119,"")</f>
        <v/>
      </c>
      <c r="AN116" s="167" t="str">
        <f>IF($B116,Estimados!AB119,"")</f>
        <v/>
      </c>
      <c r="AO116" s="167" t="str">
        <f>IF($B116,Estimados!AC119,"")</f>
        <v/>
      </c>
      <c r="AP116" s="167" t="str">
        <f>IF($B116,Estimados!AD119,"")</f>
        <v/>
      </c>
      <c r="AQ116" s="167" t="str">
        <f>IF($B116,Estimados!AE119,"")</f>
        <v/>
      </c>
    </row>
    <row r="117" spans="2:43">
      <c r="B117" s="131" t="b">
        <f t="shared" si="9"/>
        <v>0</v>
      </c>
      <c r="C117" s="162" t="str">
        <f t="shared" ca="1" si="10"/>
        <v/>
      </c>
      <c r="D117" s="131" t="str">
        <f>IF($B117,Caracteristicas!$D$5,"")</f>
        <v/>
      </c>
      <c r="E117" s="131" t="str">
        <f>IF($B117,Caracteristicas!$D$8,"")</f>
        <v/>
      </c>
      <c r="F117" s="131" t="str">
        <f>IF($B117,Caracteristicas!$D$9,"")</f>
        <v/>
      </c>
      <c r="G117" s="131" t="str">
        <f>IF($B117,Caracteristicas!$D$6,"")</f>
        <v/>
      </c>
      <c r="H117" s="207" t="str">
        <f t="shared" ca="1" si="11"/>
        <v/>
      </c>
      <c r="I117" s="131" t="str">
        <f>IF($B117,UE!B117,"")</f>
        <v/>
      </c>
      <c r="J117" s="131" t="str">
        <f>IF(UE!C117=0,"",UE!C117)</f>
        <v/>
      </c>
      <c r="K117" s="131" t="str">
        <f>IF($B117,UE!D117,"")</f>
        <v/>
      </c>
      <c r="L117" s="152" t="str">
        <f>IF($B117,UE!E117,"")</f>
        <v/>
      </c>
      <c r="M117" s="130" t="str">
        <f>_xlfn.IFNA(VLOOKUP(UE!F117,Parametros!$B$6:$X$12,23,FALSE),"")</f>
        <v/>
      </c>
      <c r="N117" s="130" t="str">
        <f>_xlfn.IFNA(VLOOKUP(UE!G117,Parametros!$B$24:$C$26,2,FALSE),"")</f>
        <v/>
      </c>
      <c r="O117" s="130" t="str">
        <f>IF(B117,UE!H117,"")</f>
        <v/>
      </c>
      <c r="P117" s="167" t="str">
        <f>IF($B117,Estimados!D120,"")</f>
        <v/>
      </c>
      <c r="Q117" s="167" t="str">
        <f>IF($B117,Estimados!E120,"")</f>
        <v/>
      </c>
      <c r="R117" s="167" t="str">
        <f>IF($B117,Estimados!F120,"")</f>
        <v/>
      </c>
      <c r="S117" s="167" t="str">
        <f>IF($B117,Estimados!G120,"")</f>
        <v/>
      </c>
      <c r="T117" s="167" t="str">
        <f>IF($B117,Estimados!H120,"")</f>
        <v/>
      </c>
      <c r="U117" s="167" t="str">
        <f>IF($B117,Estimados!I120,"")</f>
        <v/>
      </c>
      <c r="V117" s="167" t="str">
        <f>IF($B117,Estimados!J120,"")</f>
        <v/>
      </c>
      <c r="W117" s="167" t="str">
        <f>IF($B117,Estimados!K120,"")</f>
        <v/>
      </c>
      <c r="X117" s="167" t="str">
        <f>IF($B117,Estimados!L120,"")</f>
        <v/>
      </c>
      <c r="Y117" s="167" t="str">
        <f>IF($B117,Estimados!M120,"")</f>
        <v/>
      </c>
      <c r="Z117" s="167" t="str">
        <f>IF($B117,Estimados!N120,"")</f>
        <v/>
      </c>
      <c r="AA117" s="167" t="str">
        <f>IF($B117,Estimados!O120,"")</f>
        <v/>
      </c>
      <c r="AB117" s="167" t="str">
        <f>IF($B117,Estimados!P120,"")</f>
        <v/>
      </c>
      <c r="AC117" s="167" t="str">
        <f>IF($B117,Estimados!Q120,"")</f>
        <v/>
      </c>
      <c r="AD117" s="167" t="str">
        <f>IF($B117,Estimados!R120,"")</f>
        <v/>
      </c>
      <c r="AE117" s="167" t="str">
        <f>IF($B117,Estimados!S120,"")</f>
        <v/>
      </c>
      <c r="AF117" s="167" t="str">
        <f>IF($B117,Estimados!T120,"")</f>
        <v/>
      </c>
      <c r="AG117" s="167" t="str">
        <f>IF($B117,Estimados!U120,"")</f>
        <v/>
      </c>
      <c r="AH117" s="167" t="str">
        <f>IF($B117,Estimados!V120,"")</f>
        <v/>
      </c>
      <c r="AI117" s="167" t="str">
        <f>IF($B117,Estimados!W120,"")</f>
        <v/>
      </c>
      <c r="AJ117" s="167" t="str">
        <f>IF($B117,Estimados!X120,"")</f>
        <v/>
      </c>
      <c r="AK117" s="167" t="str">
        <f>IF($B117,Estimados!Y120,"")</f>
        <v/>
      </c>
      <c r="AL117" s="167" t="str">
        <f>IF($B117,Estimados!Z120,"")</f>
        <v/>
      </c>
      <c r="AM117" s="167" t="str">
        <f>IF($B117,Estimados!AA120,"")</f>
        <v/>
      </c>
      <c r="AN117" s="167" t="str">
        <f>IF($B117,Estimados!AB120,"")</f>
        <v/>
      </c>
      <c r="AO117" s="167" t="str">
        <f>IF($B117,Estimados!AC120,"")</f>
        <v/>
      </c>
      <c r="AP117" s="167" t="str">
        <f>IF($B117,Estimados!AD120,"")</f>
        <v/>
      </c>
      <c r="AQ117" s="167" t="str">
        <f>IF($B117,Estimados!AE120,"")</f>
        <v/>
      </c>
    </row>
    <row r="118" spans="2:43">
      <c r="B118" s="131" t="b">
        <f t="shared" si="9"/>
        <v>0</v>
      </c>
      <c r="C118" s="162" t="str">
        <f t="shared" ca="1" si="10"/>
        <v/>
      </c>
      <c r="D118" s="131" t="str">
        <f>IF($B118,Caracteristicas!$D$5,"")</f>
        <v/>
      </c>
      <c r="E118" s="131" t="str">
        <f>IF($B118,Caracteristicas!$D$8,"")</f>
        <v/>
      </c>
      <c r="F118" s="131" t="str">
        <f>IF($B118,Caracteristicas!$D$9,"")</f>
        <v/>
      </c>
      <c r="G118" s="131" t="str">
        <f>IF($B118,Caracteristicas!$D$6,"")</f>
        <v/>
      </c>
      <c r="H118" s="207" t="str">
        <f t="shared" ca="1" si="11"/>
        <v/>
      </c>
      <c r="I118" s="131" t="str">
        <f>IF($B118,UE!B118,"")</f>
        <v/>
      </c>
      <c r="J118" s="131" t="str">
        <f>IF(UE!C118=0,"",UE!C118)</f>
        <v/>
      </c>
      <c r="K118" s="131" t="str">
        <f>IF($B118,UE!D118,"")</f>
        <v/>
      </c>
      <c r="L118" s="152" t="str">
        <f>IF($B118,UE!E118,"")</f>
        <v/>
      </c>
      <c r="M118" s="130" t="str">
        <f>_xlfn.IFNA(VLOOKUP(UE!F118,Parametros!$B$6:$X$12,23,FALSE),"")</f>
        <v/>
      </c>
      <c r="N118" s="130" t="str">
        <f>_xlfn.IFNA(VLOOKUP(UE!G118,Parametros!$B$24:$C$26,2,FALSE),"")</f>
        <v/>
      </c>
      <c r="O118" s="130" t="str">
        <f>IF(B118,UE!H118,"")</f>
        <v/>
      </c>
      <c r="P118" s="167" t="str">
        <f>IF($B118,Estimados!D121,"")</f>
        <v/>
      </c>
      <c r="Q118" s="167" t="str">
        <f>IF($B118,Estimados!E121,"")</f>
        <v/>
      </c>
      <c r="R118" s="167" t="str">
        <f>IF($B118,Estimados!F121,"")</f>
        <v/>
      </c>
      <c r="S118" s="167" t="str">
        <f>IF($B118,Estimados!G121,"")</f>
        <v/>
      </c>
      <c r="T118" s="167" t="str">
        <f>IF($B118,Estimados!H121,"")</f>
        <v/>
      </c>
      <c r="U118" s="167" t="str">
        <f>IF($B118,Estimados!I121,"")</f>
        <v/>
      </c>
      <c r="V118" s="167" t="str">
        <f>IF($B118,Estimados!J121,"")</f>
        <v/>
      </c>
      <c r="W118" s="167" t="str">
        <f>IF($B118,Estimados!K121,"")</f>
        <v/>
      </c>
      <c r="X118" s="167" t="str">
        <f>IF($B118,Estimados!L121,"")</f>
        <v/>
      </c>
      <c r="Y118" s="167" t="str">
        <f>IF($B118,Estimados!M121,"")</f>
        <v/>
      </c>
      <c r="Z118" s="167" t="str">
        <f>IF($B118,Estimados!N121,"")</f>
        <v/>
      </c>
      <c r="AA118" s="167" t="str">
        <f>IF($B118,Estimados!O121,"")</f>
        <v/>
      </c>
      <c r="AB118" s="167" t="str">
        <f>IF($B118,Estimados!P121,"")</f>
        <v/>
      </c>
      <c r="AC118" s="167" t="str">
        <f>IF($B118,Estimados!Q121,"")</f>
        <v/>
      </c>
      <c r="AD118" s="167" t="str">
        <f>IF($B118,Estimados!R121,"")</f>
        <v/>
      </c>
      <c r="AE118" s="167" t="str">
        <f>IF($B118,Estimados!S121,"")</f>
        <v/>
      </c>
      <c r="AF118" s="167" t="str">
        <f>IF($B118,Estimados!T121,"")</f>
        <v/>
      </c>
      <c r="AG118" s="167" t="str">
        <f>IF($B118,Estimados!U121,"")</f>
        <v/>
      </c>
      <c r="AH118" s="167" t="str">
        <f>IF($B118,Estimados!V121,"")</f>
        <v/>
      </c>
      <c r="AI118" s="167" t="str">
        <f>IF($B118,Estimados!W121,"")</f>
        <v/>
      </c>
      <c r="AJ118" s="167" t="str">
        <f>IF($B118,Estimados!X121,"")</f>
        <v/>
      </c>
      <c r="AK118" s="167" t="str">
        <f>IF($B118,Estimados!Y121,"")</f>
        <v/>
      </c>
      <c r="AL118" s="167" t="str">
        <f>IF($B118,Estimados!Z121,"")</f>
        <v/>
      </c>
      <c r="AM118" s="167" t="str">
        <f>IF($B118,Estimados!AA121,"")</f>
        <v/>
      </c>
      <c r="AN118" s="167" t="str">
        <f>IF($B118,Estimados!AB121,"")</f>
        <v/>
      </c>
      <c r="AO118" s="167" t="str">
        <f>IF($B118,Estimados!AC121,"")</f>
        <v/>
      </c>
      <c r="AP118" s="167" t="str">
        <f>IF($B118,Estimados!AD121,"")</f>
        <v/>
      </c>
      <c r="AQ118" s="167" t="str">
        <f>IF($B118,Estimados!AE121,"")</f>
        <v/>
      </c>
    </row>
    <row r="119" spans="2:43">
      <c r="B119" s="131" t="b">
        <f t="shared" si="9"/>
        <v>0</v>
      </c>
      <c r="C119" s="162" t="str">
        <f t="shared" ca="1" si="10"/>
        <v/>
      </c>
      <c r="D119" s="131" t="str">
        <f>IF($B119,Caracteristicas!$D$5,"")</f>
        <v/>
      </c>
      <c r="E119" s="131" t="str">
        <f>IF($B119,Caracteristicas!$D$8,"")</f>
        <v/>
      </c>
      <c r="F119" s="131" t="str">
        <f>IF($B119,Caracteristicas!$D$9,"")</f>
        <v/>
      </c>
      <c r="G119" s="131" t="str">
        <f>IF($B119,Caracteristicas!$D$6,"")</f>
        <v/>
      </c>
      <c r="H119" s="207" t="str">
        <f t="shared" ca="1" si="11"/>
        <v/>
      </c>
      <c r="I119" s="131" t="str">
        <f>IF($B119,UE!B119,"")</f>
        <v/>
      </c>
      <c r="J119" s="131" t="str">
        <f>IF(UE!C119=0,"",UE!C119)</f>
        <v/>
      </c>
      <c r="K119" s="131" t="str">
        <f>IF($B119,UE!D119,"")</f>
        <v/>
      </c>
      <c r="L119" s="152" t="str">
        <f>IF($B119,UE!E119,"")</f>
        <v/>
      </c>
      <c r="M119" s="130" t="str">
        <f>_xlfn.IFNA(VLOOKUP(UE!F119,Parametros!$B$6:$X$12,23,FALSE),"")</f>
        <v/>
      </c>
      <c r="N119" s="130" t="str">
        <f>_xlfn.IFNA(VLOOKUP(UE!G119,Parametros!$B$24:$C$26,2,FALSE),"")</f>
        <v/>
      </c>
      <c r="O119" s="130" t="str">
        <f>IF(B119,UE!H119,"")</f>
        <v/>
      </c>
      <c r="P119" s="167" t="str">
        <f>IF($B119,Estimados!D122,"")</f>
        <v/>
      </c>
      <c r="Q119" s="167" t="str">
        <f>IF($B119,Estimados!E122,"")</f>
        <v/>
      </c>
      <c r="R119" s="167" t="str">
        <f>IF($B119,Estimados!F122,"")</f>
        <v/>
      </c>
      <c r="S119" s="167" t="str">
        <f>IF($B119,Estimados!G122,"")</f>
        <v/>
      </c>
      <c r="T119" s="167" t="str">
        <f>IF($B119,Estimados!H122,"")</f>
        <v/>
      </c>
      <c r="U119" s="167" t="str">
        <f>IF($B119,Estimados!I122,"")</f>
        <v/>
      </c>
      <c r="V119" s="167" t="str">
        <f>IF($B119,Estimados!J122,"")</f>
        <v/>
      </c>
      <c r="W119" s="167" t="str">
        <f>IF($B119,Estimados!K122,"")</f>
        <v/>
      </c>
      <c r="X119" s="167" t="str">
        <f>IF($B119,Estimados!L122,"")</f>
        <v/>
      </c>
      <c r="Y119" s="167" t="str">
        <f>IF($B119,Estimados!M122,"")</f>
        <v/>
      </c>
      <c r="Z119" s="167" t="str">
        <f>IF($B119,Estimados!N122,"")</f>
        <v/>
      </c>
      <c r="AA119" s="167" t="str">
        <f>IF($B119,Estimados!O122,"")</f>
        <v/>
      </c>
      <c r="AB119" s="167" t="str">
        <f>IF($B119,Estimados!P122,"")</f>
        <v/>
      </c>
      <c r="AC119" s="167" t="str">
        <f>IF($B119,Estimados!Q122,"")</f>
        <v/>
      </c>
      <c r="AD119" s="167" t="str">
        <f>IF($B119,Estimados!R122,"")</f>
        <v/>
      </c>
      <c r="AE119" s="167" t="str">
        <f>IF($B119,Estimados!S122,"")</f>
        <v/>
      </c>
      <c r="AF119" s="167" t="str">
        <f>IF($B119,Estimados!T122,"")</f>
        <v/>
      </c>
      <c r="AG119" s="167" t="str">
        <f>IF($B119,Estimados!U122,"")</f>
        <v/>
      </c>
      <c r="AH119" s="167" t="str">
        <f>IF($B119,Estimados!V122,"")</f>
        <v/>
      </c>
      <c r="AI119" s="167" t="str">
        <f>IF($B119,Estimados!W122,"")</f>
        <v/>
      </c>
      <c r="AJ119" s="167" t="str">
        <f>IF($B119,Estimados!X122,"")</f>
        <v/>
      </c>
      <c r="AK119" s="167" t="str">
        <f>IF($B119,Estimados!Y122,"")</f>
        <v/>
      </c>
      <c r="AL119" s="167" t="str">
        <f>IF($B119,Estimados!Z122,"")</f>
        <v/>
      </c>
      <c r="AM119" s="167" t="str">
        <f>IF($B119,Estimados!AA122,"")</f>
        <v/>
      </c>
      <c r="AN119" s="167" t="str">
        <f>IF($B119,Estimados!AB122,"")</f>
        <v/>
      </c>
      <c r="AO119" s="167" t="str">
        <f>IF($B119,Estimados!AC122,"")</f>
        <v/>
      </c>
      <c r="AP119" s="167" t="str">
        <f>IF($B119,Estimados!AD122,"")</f>
        <v/>
      </c>
      <c r="AQ119" s="167" t="str">
        <f>IF($B119,Estimados!AE122,"")</f>
        <v/>
      </c>
    </row>
    <row r="120" spans="2:43">
      <c r="B120" s="131" t="b">
        <f t="shared" si="9"/>
        <v>0</v>
      </c>
      <c r="C120" s="162" t="str">
        <f t="shared" ca="1" si="10"/>
        <v/>
      </c>
      <c r="D120" s="131" t="str">
        <f>IF($B120,Caracteristicas!$D$5,"")</f>
        <v/>
      </c>
      <c r="E120" s="131" t="str">
        <f>IF($B120,Caracteristicas!$D$8,"")</f>
        <v/>
      </c>
      <c r="F120" s="131" t="str">
        <f>IF($B120,Caracteristicas!$D$9,"")</f>
        <v/>
      </c>
      <c r="G120" s="131" t="str">
        <f>IF($B120,Caracteristicas!$D$6,"")</f>
        <v/>
      </c>
      <c r="H120" s="207" t="str">
        <f t="shared" ca="1" si="11"/>
        <v/>
      </c>
      <c r="I120" s="131" t="str">
        <f>IF($B120,UE!B120,"")</f>
        <v/>
      </c>
      <c r="J120" s="131" t="str">
        <f>IF(UE!C120=0,"",UE!C120)</f>
        <v/>
      </c>
      <c r="K120" s="131" t="str">
        <f>IF($B120,UE!D120,"")</f>
        <v/>
      </c>
      <c r="L120" s="152" t="str">
        <f>IF($B120,UE!E120,"")</f>
        <v/>
      </c>
      <c r="M120" s="130" t="str">
        <f>_xlfn.IFNA(VLOOKUP(UE!F120,Parametros!$B$6:$X$12,23,FALSE),"")</f>
        <v/>
      </c>
      <c r="N120" s="130" t="str">
        <f>_xlfn.IFNA(VLOOKUP(UE!G120,Parametros!$B$24:$C$26,2,FALSE),"")</f>
        <v/>
      </c>
      <c r="O120" s="130" t="str">
        <f>IF(B120,UE!H120,"")</f>
        <v/>
      </c>
      <c r="P120" s="167" t="str">
        <f>IF($B120,Estimados!D123,"")</f>
        <v/>
      </c>
      <c r="Q120" s="167" t="str">
        <f>IF($B120,Estimados!E123,"")</f>
        <v/>
      </c>
      <c r="R120" s="167" t="str">
        <f>IF($B120,Estimados!F123,"")</f>
        <v/>
      </c>
      <c r="S120" s="167" t="str">
        <f>IF($B120,Estimados!G123,"")</f>
        <v/>
      </c>
      <c r="T120" s="167" t="str">
        <f>IF($B120,Estimados!H123,"")</f>
        <v/>
      </c>
      <c r="U120" s="167" t="str">
        <f>IF($B120,Estimados!I123,"")</f>
        <v/>
      </c>
      <c r="V120" s="167" t="str">
        <f>IF($B120,Estimados!J123,"")</f>
        <v/>
      </c>
      <c r="W120" s="167" t="str">
        <f>IF($B120,Estimados!K123,"")</f>
        <v/>
      </c>
      <c r="X120" s="167" t="str">
        <f>IF($B120,Estimados!L123,"")</f>
        <v/>
      </c>
      <c r="Y120" s="167" t="str">
        <f>IF($B120,Estimados!M123,"")</f>
        <v/>
      </c>
      <c r="Z120" s="167" t="str">
        <f>IF($B120,Estimados!N123,"")</f>
        <v/>
      </c>
      <c r="AA120" s="167" t="str">
        <f>IF($B120,Estimados!O123,"")</f>
        <v/>
      </c>
      <c r="AB120" s="167" t="str">
        <f>IF($B120,Estimados!P123,"")</f>
        <v/>
      </c>
      <c r="AC120" s="167" t="str">
        <f>IF($B120,Estimados!Q123,"")</f>
        <v/>
      </c>
      <c r="AD120" s="167" t="str">
        <f>IF($B120,Estimados!R123,"")</f>
        <v/>
      </c>
      <c r="AE120" s="167" t="str">
        <f>IF($B120,Estimados!S123,"")</f>
        <v/>
      </c>
      <c r="AF120" s="167" t="str">
        <f>IF($B120,Estimados!T123,"")</f>
        <v/>
      </c>
      <c r="AG120" s="167" t="str">
        <f>IF($B120,Estimados!U123,"")</f>
        <v/>
      </c>
      <c r="AH120" s="167" t="str">
        <f>IF($B120,Estimados!V123,"")</f>
        <v/>
      </c>
      <c r="AI120" s="167" t="str">
        <f>IF($B120,Estimados!W123,"")</f>
        <v/>
      </c>
      <c r="AJ120" s="167" t="str">
        <f>IF($B120,Estimados!X123,"")</f>
        <v/>
      </c>
      <c r="AK120" s="167" t="str">
        <f>IF($B120,Estimados!Y123,"")</f>
        <v/>
      </c>
      <c r="AL120" s="167" t="str">
        <f>IF($B120,Estimados!Z123,"")</f>
        <v/>
      </c>
      <c r="AM120" s="167" t="str">
        <f>IF($B120,Estimados!AA123,"")</f>
        <v/>
      </c>
      <c r="AN120" s="167" t="str">
        <f>IF($B120,Estimados!AB123,"")</f>
        <v/>
      </c>
      <c r="AO120" s="167" t="str">
        <f>IF($B120,Estimados!AC123,"")</f>
        <v/>
      </c>
      <c r="AP120" s="167" t="str">
        <f>IF($B120,Estimados!AD123,"")</f>
        <v/>
      </c>
      <c r="AQ120" s="167" t="str">
        <f>IF($B120,Estimados!AE123,"")</f>
        <v/>
      </c>
    </row>
    <row r="121" spans="2:43">
      <c r="B121" s="131" t="b">
        <f t="shared" si="9"/>
        <v>0</v>
      </c>
      <c r="C121" s="162" t="str">
        <f t="shared" ca="1" si="10"/>
        <v/>
      </c>
      <c r="D121" s="131" t="str">
        <f>IF($B121,Caracteristicas!$D$5,"")</f>
        <v/>
      </c>
      <c r="E121" s="131" t="str">
        <f>IF($B121,Caracteristicas!$D$8,"")</f>
        <v/>
      </c>
      <c r="F121" s="131" t="str">
        <f>IF($B121,Caracteristicas!$D$9,"")</f>
        <v/>
      </c>
      <c r="G121" s="131" t="str">
        <f>IF($B121,Caracteristicas!$D$6,"")</f>
        <v/>
      </c>
      <c r="H121" s="207" t="str">
        <f t="shared" ca="1" si="11"/>
        <v/>
      </c>
      <c r="I121" s="131" t="str">
        <f>IF($B121,UE!B121,"")</f>
        <v/>
      </c>
      <c r="J121" s="131" t="str">
        <f>IF(UE!C121=0,"",UE!C121)</f>
        <v/>
      </c>
      <c r="K121" s="131" t="str">
        <f>IF($B121,UE!D121,"")</f>
        <v/>
      </c>
      <c r="L121" s="152" t="str">
        <f>IF($B121,UE!E121,"")</f>
        <v/>
      </c>
      <c r="M121" s="130" t="str">
        <f>_xlfn.IFNA(VLOOKUP(UE!F121,Parametros!$B$6:$X$12,23,FALSE),"")</f>
        <v/>
      </c>
      <c r="N121" s="130" t="str">
        <f>_xlfn.IFNA(VLOOKUP(UE!G121,Parametros!$B$24:$C$26,2,FALSE),"")</f>
        <v/>
      </c>
      <c r="O121" s="130" t="str">
        <f>IF(B121,UE!H121,"")</f>
        <v/>
      </c>
      <c r="P121" s="167" t="str">
        <f>IF($B121,Estimados!D124,"")</f>
        <v/>
      </c>
      <c r="Q121" s="167" t="str">
        <f>IF($B121,Estimados!E124,"")</f>
        <v/>
      </c>
      <c r="R121" s="167" t="str">
        <f>IF($B121,Estimados!F124,"")</f>
        <v/>
      </c>
      <c r="S121" s="167" t="str">
        <f>IF($B121,Estimados!G124,"")</f>
        <v/>
      </c>
      <c r="T121" s="167" t="str">
        <f>IF($B121,Estimados!H124,"")</f>
        <v/>
      </c>
      <c r="U121" s="167" t="str">
        <f>IF($B121,Estimados!I124,"")</f>
        <v/>
      </c>
      <c r="V121" s="167" t="str">
        <f>IF($B121,Estimados!J124,"")</f>
        <v/>
      </c>
      <c r="W121" s="167" t="str">
        <f>IF($B121,Estimados!K124,"")</f>
        <v/>
      </c>
      <c r="X121" s="167" t="str">
        <f>IF($B121,Estimados!L124,"")</f>
        <v/>
      </c>
      <c r="Y121" s="167" t="str">
        <f>IF($B121,Estimados!M124,"")</f>
        <v/>
      </c>
      <c r="Z121" s="167" t="str">
        <f>IF($B121,Estimados!N124,"")</f>
        <v/>
      </c>
      <c r="AA121" s="167" t="str">
        <f>IF($B121,Estimados!O124,"")</f>
        <v/>
      </c>
      <c r="AB121" s="167" t="str">
        <f>IF($B121,Estimados!P124,"")</f>
        <v/>
      </c>
      <c r="AC121" s="167" t="str">
        <f>IF($B121,Estimados!Q124,"")</f>
        <v/>
      </c>
      <c r="AD121" s="167" t="str">
        <f>IF($B121,Estimados!R124,"")</f>
        <v/>
      </c>
      <c r="AE121" s="167" t="str">
        <f>IF($B121,Estimados!S124,"")</f>
        <v/>
      </c>
      <c r="AF121" s="167" t="str">
        <f>IF($B121,Estimados!T124,"")</f>
        <v/>
      </c>
      <c r="AG121" s="167" t="str">
        <f>IF($B121,Estimados!U124,"")</f>
        <v/>
      </c>
      <c r="AH121" s="167" t="str">
        <f>IF($B121,Estimados!V124,"")</f>
        <v/>
      </c>
      <c r="AI121" s="167" t="str">
        <f>IF($B121,Estimados!W124,"")</f>
        <v/>
      </c>
      <c r="AJ121" s="167" t="str">
        <f>IF($B121,Estimados!X124,"")</f>
        <v/>
      </c>
      <c r="AK121" s="167" t="str">
        <f>IF($B121,Estimados!Y124,"")</f>
        <v/>
      </c>
      <c r="AL121" s="167" t="str">
        <f>IF($B121,Estimados!Z124,"")</f>
        <v/>
      </c>
      <c r="AM121" s="167" t="str">
        <f>IF($B121,Estimados!AA124,"")</f>
        <v/>
      </c>
      <c r="AN121" s="167" t="str">
        <f>IF($B121,Estimados!AB124,"")</f>
        <v/>
      </c>
      <c r="AO121" s="167" t="str">
        <f>IF($B121,Estimados!AC124,"")</f>
        <v/>
      </c>
      <c r="AP121" s="167" t="str">
        <f>IF($B121,Estimados!AD124,"")</f>
        <v/>
      </c>
      <c r="AQ121" s="167" t="str">
        <f>IF($B121,Estimados!AE124,"")</f>
        <v/>
      </c>
    </row>
    <row r="122" spans="2:43">
      <c r="B122" s="131" t="b">
        <f t="shared" si="9"/>
        <v>0</v>
      </c>
      <c r="C122" s="162" t="str">
        <f t="shared" ca="1" si="10"/>
        <v/>
      </c>
      <c r="D122" s="131" t="str">
        <f>IF($B122,Caracteristicas!$D$5,"")</f>
        <v/>
      </c>
      <c r="E122" s="131" t="str">
        <f>IF($B122,Caracteristicas!$D$8,"")</f>
        <v/>
      </c>
      <c r="F122" s="131" t="str">
        <f>IF($B122,Caracteristicas!$D$9,"")</f>
        <v/>
      </c>
      <c r="G122" s="131" t="str">
        <f>IF($B122,Caracteristicas!$D$6,"")</f>
        <v/>
      </c>
      <c r="H122" s="207" t="str">
        <f t="shared" ca="1" si="11"/>
        <v/>
      </c>
      <c r="I122" s="131" t="str">
        <f>IF($B122,UE!B122,"")</f>
        <v/>
      </c>
      <c r="J122" s="131" t="str">
        <f>IF(UE!C122=0,"",UE!C122)</f>
        <v/>
      </c>
      <c r="K122" s="131" t="str">
        <f>IF($B122,UE!D122,"")</f>
        <v/>
      </c>
      <c r="L122" s="152" t="str">
        <f>IF($B122,UE!E122,"")</f>
        <v/>
      </c>
      <c r="M122" s="130" t="str">
        <f>_xlfn.IFNA(VLOOKUP(UE!F122,Parametros!$B$6:$X$12,23,FALSE),"")</f>
        <v/>
      </c>
      <c r="N122" s="130" t="str">
        <f>_xlfn.IFNA(VLOOKUP(UE!G122,Parametros!$B$24:$C$26,2,FALSE),"")</f>
        <v/>
      </c>
      <c r="O122" s="130" t="str">
        <f>IF(B122,UE!H122,"")</f>
        <v/>
      </c>
      <c r="P122" s="167" t="str">
        <f>IF($B122,Estimados!D125,"")</f>
        <v/>
      </c>
      <c r="Q122" s="167" t="str">
        <f>IF($B122,Estimados!E125,"")</f>
        <v/>
      </c>
      <c r="R122" s="167" t="str">
        <f>IF($B122,Estimados!F125,"")</f>
        <v/>
      </c>
      <c r="S122" s="167" t="str">
        <f>IF($B122,Estimados!G125,"")</f>
        <v/>
      </c>
      <c r="T122" s="167" t="str">
        <f>IF($B122,Estimados!H125,"")</f>
        <v/>
      </c>
      <c r="U122" s="167" t="str">
        <f>IF($B122,Estimados!I125,"")</f>
        <v/>
      </c>
      <c r="V122" s="167" t="str">
        <f>IF($B122,Estimados!J125,"")</f>
        <v/>
      </c>
      <c r="W122" s="167" t="str">
        <f>IF($B122,Estimados!K125,"")</f>
        <v/>
      </c>
      <c r="X122" s="167" t="str">
        <f>IF($B122,Estimados!L125,"")</f>
        <v/>
      </c>
      <c r="Y122" s="167" t="str">
        <f>IF($B122,Estimados!M125,"")</f>
        <v/>
      </c>
      <c r="Z122" s="167" t="str">
        <f>IF($B122,Estimados!N125,"")</f>
        <v/>
      </c>
      <c r="AA122" s="167" t="str">
        <f>IF($B122,Estimados!O125,"")</f>
        <v/>
      </c>
      <c r="AB122" s="167" t="str">
        <f>IF($B122,Estimados!P125,"")</f>
        <v/>
      </c>
      <c r="AC122" s="167" t="str">
        <f>IF($B122,Estimados!Q125,"")</f>
        <v/>
      </c>
      <c r="AD122" s="167" t="str">
        <f>IF($B122,Estimados!R125,"")</f>
        <v/>
      </c>
      <c r="AE122" s="167" t="str">
        <f>IF($B122,Estimados!S125,"")</f>
        <v/>
      </c>
      <c r="AF122" s="167" t="str">
        <f>IF($B122,Estimados!T125,"")</f>
        <v/>
      </c>
      <c r="AG122" s="167" t="str">
        <f>IF($B122,Estimados!U125,"")</f>
        <v/>
      </c>
      <c r="AH122" s="167" t="str">
        <f>IF($B122,Estimados!V125,"")</f>
        <v/>
      </c>
      <c r="AI122" s="167" t="str">
        <f>IF($B122,Estimados!W125,"")</f>
        <v/>
      </c>
      <c r="AJ122" s="167" t="str">
        <f>IF($B122,Estimados!X125,"")</f>
        <v/>
      </c>
      <c r="AK122" s="167" t="str">
        <f>IF($B122,Estimados!Y125,"")</f>
        <v/>
      </c>
      <c r="AL122" s="167" t="str">
        <f>IF($B122,Estimados!Z125,"")</f>
        <v/>
      </c>
      <c r="AM122" s="167" t="str">
        <f>IF($B122,Estimados!AA125,"")</f>
        <v/>
      </c>
      <c r="AN122" s="167" t="str">
        <f>IF($B122,Estimados!AB125,"")</f>
        <v/>
      </c>
      <c r="AO122" s="167" t="str">
        <f>IF($B122,Estimados!AC125,"")</f>
        <v/>
      </c>
      <c r="AP122" s="167" t="str">
        <f>IF($B122,Estimados!AD125,"")</f>
        <v/>
      </c>
      <c r="AQ122" s="167" t="str">
        <f>IF($B122,Estimados!AE125,"")</f>
        <v/>
      </c>
    </row>
    <row r="123" spans="2:43">
      <c r="B123" s="131" t="b">
        <f t="shared" si="9"/>
        <v>0</v>
      </c>
      <c r="C123" s="162" t="str">
        <f t="shared" ca="1" si="10"/>
        <v/>
      </c>
      <c r="D123" s="131" t="str">
        <f>IF($B123,Caracteristicas!$D$5,"")</f>
        <v/>
      </c>
      <c r="E123" s="131" t="str">
        <f>IF($B123,Caracteristicas!$D$8,"")</f>
        <v/>
      </c>
      <c r="F123" s="131" t="str">
        <f>IF($B123,Caracteristicas!$D$9,"")</f>
        <v/>
      </c>
      <c r="G123" s="131" t="str">
        <f>IF($B123,Caracteristicas!$D$6,"")</f>
        <v/>
      </c>
      <c r="H123" s="207" t="str">
        <f t="shared" ca="1" si="11"/>
        <v/>
      </c>
      <c r="I123" s="131" t="str">
        <f>IF($B123,UE!B123,"")</f>
        <v/>
      </c>
      <c r="J123" s="131" t="str">
        <f>IF(UE!C123=0,"",UE!C123)</f>
        <v/>
      </c>
      <c r="K123" s="131" t="str">
        <f>IF($B123,UE!D123,"")</f>
        <v/>
      </c>
      <c r="L123" s="152" t="str">
        <f>IF($B123,UE!E123,"")</f>
        <v/>
      </c>
      <c r="M123" s="130" t="str">
        <f>_xlfn.IFNA(VLOOKUP(UE!F123,Parametros!$B$6:$X$12,23,FALSE),"")</f>
        <v/>
      </c>
      <c r="N123" s="130" t="str">
        <f>_xlfn.IFNA(VLOOKUP(UE!G123,Parametros!$B$24:$C$26,2,FALSE),"")</f>
        <v/>
      </c>
      <c r="O123" s="130" t="str">
        <f>IF(B123,UE!H123,"")</f>
        <v/>
      </c>
      <c r="P123" s="167" t="str">
        <f>IF($B123,Estimados!D126,"")</f>
        <v/>
      </c>
      <c r="Q123" s="167" t="str">
        <f>IF($B123,Estimados!E126,"")</f>
        <v/>
      </c>
      <c r="R123" s="167" t="str">
        <f>IF($B123,Estimados!F126,"")</f>
        <v/>
      </c>
      <c r="S123" s="167" t="str">
        <f>IF($B123,Estimados!G126,"")</f>
        <v/>
      </c>
      <c r="T123" s="167" t="str">
        <f>IF($B123,Estimados!H126,"")</f>
        <v/>
      </c>
      <c r="U123" s="167" t="str">
        <f>IF($B123,Estimados!I126,"")</f>
        <v/>
      </c>
      <c r="V123" s="167" t="str">
        <f>IF($B123,Estimados!J126,"")</f>
        <v/>
      </c>
      <c r="W123" s="167" t="str">
        <f>IF($B123,Estimados!K126,"")</f>
        <v/>
      </c>
      <c r="X123" s="167" t="str">
        <f>IF($B123,Estimados!L126,"")</f>
        <v/>
      </c>
      <c r="Y123" s="167" t="str">
        <f>IF($B123,Estimados!M126,"")</f>
        <v/>
      </c>
      <c r="Z123" s="167" t="str">
        <f>IF($B123,Estimados!N126,"")</f>
        <v/>
      </c>
      <c r="AA123" s="167" t="str">
        <f>IF($B123,Estimados!O126,"")</f>
        <v/>
      </c>
      <c r="AB123" s="167" t="str">
        <f>IF($B123,Estimados!P126,"")</f>
        <v/>
      </c>
      <c r="AC123" s="167" t="str">
        <f>IF($B123,Estimados!Q126,"")</f>
        <v/>
      </c>
      <c r="AD123" s="167" t="str">
        <f>IF($B123,Estimados!R126,"")</f>
        <v/>
      </c>
      <c r="AE123" s="167" t="str">
        <f>IF($B123,Estimados!S126,"")</f>
        <v/>
      </c>
      <c r="AF123" s="167" t="str">
        <f>IF($B123,Estimados!T126,"")</f>
        <v/>
      </c>
      <c r="AG123" s="167" t="str">
        <f>IF($B123,Estimados!U126,"")</f>
        <v/>
      </c>
      <c r="AH123" s="167" t="str">
        <f>IF($B123,Estimados!V126,"")</f>
        <v/>
      </c>
      <c r="AI123" s="167" t="str">
        <f>IF($B123,Estimados!W126,"")</f>
        <v/>
      </c>
      <c r="AJ123" s="167" t="str">
        <f>IF($B123,Estimados!X126,"")</f>
        <v/>
      </c>
      <c r="AK123" s="167" t="str">
        <f>IF($B123,Estimados!Y126,"")</f>
        <v/>
      </c>
      <c r="AL123" s="167" t="str">
        <f>IF($B123,Estimados!Z126,"")</f>
        <v/>
      </c>
      <c r="AM123" s="167" t="str">
        <f>IF($B123,Estimados!AA126,"")</f>
        <v/>
      </c>
      <c r="AN123" s="167" t="str">
        <f>IF($B123,Estimados!AB126,"")</f>
        <v/>
      </c>
      <c r="AO123" s="167" t="str">
        <f>IF($B123,Estimados!AC126,"")</f>
        <v/>
      </c>
      <c r="AP123" s="167" t="str">
        <f>IF($B123,Estimados!AD126,"")</f>
        <v/>
      </c>
      <c r="AQ123" s="167" t="str">
        <f>IF($B123,Estimados!AE126,"")</f>
        <v/>
      </c>
    </row>
    <row r="124" spans="2:43">
      <c r="B124" s="131" t="b">
        <f t="shared" si="9"/>
        <v>0</v>
      </c>
      <c r="C124" s="162" t="str">
        <f t="shared" ca="1" si="10"/>
        <v/>
      </c>
      <c r="D124" s="131" t="str">
        <f>IF($B124,Caracteristicas!$D$5,"")</f>
        <v/>
      </c>
      <c r="E124" s="131" t="str">
        <f>IF($B124,Caracteristicas!$D$8,"")</f>
        <v/>
      </c>
      <c r="F124" s="131" t="str">
        <f>IF($B124,Caracteristicas!$D$9,"")</f>
        <v/>
      </c>
      <c r="G124" s="131" t="str">
        <f>IF($B124,Caracteristicas!$D$6,"")</f>
        <v/>
      </c>
      <c r="H124" s="207" t="str">
        <f t="shared" ca="1" si="11"/>
        <v/>
      </c>
      <c r="I124" s="131" t="str">
        <f>IF($B124,UE!B124,"")</f>
        <v/>
      </c>
      <c r="J124" s="131" t="str">
        <f>IF(UE!C124=0,"",UE!C124)</f>
        <v/>
      </c>
      <c r="K124" s="131" t="str">
        <f>IF($B124,UE!D124,"")</f>
        <v/>
      </c>
      <c r="L124" s="152" t="str">
        <f>IF($B124,UE!E124,"")</f>
        <v/>
      </c>
      <c r="M124" s="130" t="str">
        <f>_xlfn.IFNA(VLOOKUP(UE!F124,Parametros!$B$6:$X$12,23,FALSE),"")</f>
        <v/>
      </c>
      <c r="N124" s="130" t="str">
        <f>_xlfn.IFNA(VLOOKUP(UE!G124,Parametros!$B$24:$C$26,2,FALSE),"")</f>
        <v/>
      </c>
      <c r="O124" s="130" t="str">
        <f>IF(B124,UE!H124,"")</f>
        <v/>
      </c>
      <c r="P124" s="167" t="str">
        <f>IF($B124,Estimados!D127,"")</f>
        <v/>
      </c>
      <c r="Q124" s="167" t="str">
        <f>IF($B124,Estimados!E127,"")</f>
        <v/>
      </c>
      <c r="R124" s="167" t="str">
        <f>IF($B124,Estimados!F127,"")</f>
        <v/>
      </c>
      <c r="S124" s="167" t="str">
        <f>IF($B124,Estimados!G127,"")</f>
        <v/>
      </c>
      <c r="T124" s="167" t="str">
        <f>IF($B124,Estimados!H127,"")</f>
        <v/>
      </c>
      <c r="U124" s="167" t="str">
        <f>IF($B124,Estimados!I127,"")</f>
        <v/>
      </c>
      <c r="V124" s="167" t="str">
        <f>IF($B124,Estimados!J127,"")</f>
        <v/>
      </c>
      <c r="W124" s="167" t="str">
        <f>IF($B124,Estimados!K127,"")</f>
        <v/>
      </c>
      <c r="X124" s="167" t="str">
        <f>IF($B124,Estimados!L127,"")</f>
        <v/>
      </c>
      <c r="Y124" s="167" t="str">
        <f>IF($B124,Estimados!M127,"")</f>
        <v/>
      </c>
      <c r="Z124" s="167" t="str">
        <f>IF($B124,Estimados!N127,"")</f>
        <v/>
      </c>
      <c r="AA124" s="167" t="str">
        <f>IF($B124,Estimados!O127,"")</f>
        <v/>
      </c>
      <c r="AB124" s="167" t="str">
        <f>IF($B124,Estimados!P127,"")</f>
        <v/>
      </c>
      <c r="AC124" s="167" t="str">
        <f>IF($B124,Estimados!Q127,"")</f>
        <v/>
      </c>
      <c r="AD124" s="167" t="str">
        <f>IF($B124,Estimados!R127,"")</f>
        <v/>
      </c>
      <c r="AE124" s="167" t="str">
        <f>IF($B124,Estimados!S127,"")</f>
        <v/>
      </c>
      <c r="AF124" s="167" t="str">
        <f>IF($B124,Estimados!T127,"")</f>
        <v/>
      </c>
      <c r="AG124" s="167" t="str">
        <f>IF($B124,Estimados!U127,"")</f>
        <v/>
      </c>
      <c r="AH124" s="167" t="str">
        <f>IF($B124,Estimados!V127,"")</f>
        <v/>
      </c>
      <c r="AI124" s="167" t="str">
        <f>IF($B124,Estimados!W127,"")</f>
        <v/>
      </c>
      <c r="AJ124" s="167" t="str">
        <f>IF($B124,Estimados!X127,"")</f>
        <v/>
      </c>
      <c r="AK124" s="167" t="str">
        <f>IF($B124,Estimados!Y127,"")</f>
        <v/>
      </c>
      <c r="AL124" s="167" t="str">
        <f>IF($B124,Estimados!Z127,"")</f>
        <v/>
      </c>
      <c r="AM124" s="167" t="str">
        <f>IF($B124,Estimados!AA127,"")</f>
        <v/>
      </c>
      <c r="AN124" s="167" t="str">
        <f>IF($B124,Estimados!AB127,"")</f>
        <v/>
      </c>
      <c r="AO124" s="167" t="str">
        <f>IF($B124,Estimados!AC127,"")</f>
        <v/>
      </c>
      <c r="AP124" s="167" t="str">
        <f>IF($B124,Estimados!AD127,"")</f>
        <v/>
      </c>
      <c r="AQ124" s="167" t="str">
        <f>IF($B124,Estimados!AE127,"")</f>
        <v/>
      </c>
    </row>
    <row r="125" spans="2:43">
      <c r="B125" s="131" t="b">
        <f t="shared" si="9"/>
        <v>0</v>
      </c>
      <c r="C125" s="162" t="str">
        <f t="shared" ca="1" si="10"/>
        <v/>
      </c>
      <c r="D125" s="131" t="str">
        <f>IF($B125,Caracteristicas!$D$5,"")</f>
        <v/>
      </c>
      <c r="E125" s="131" t="str">
        <f>IF($B125,Caracteristicas!$D$8,"")</f>
        <v/>
      </c>
      <c r="F125" s="131" t="str">
        <f>IF($B125,Caracteristicas!$D$9,"")</f>
        <v/>
      </c>
      <c r="G125" s="131" t="str">
        <f>IF($B125,Caracteristicas!$D$6,"")</f>
        <v/>
      </c>
      <c r="H125" s="207" t="str">
        <f t="shared" ca="1" si="11"/>
        <v/>
      </c>
      <c r="I125" s="131" t="str">
        <f>IF($B125,UE!B125,"")</f>
        <v/>
      </c>
      <c r="J125" s="131" t="str">
        <f>IF(UE!C125=0,"",UE!C125)</f>
        <v/>
      </c>
      <c r="K125" s="131" t="str">
        <f>IF($B125,UE!D125,"")</f>
        <v/>
      </c>
      <c r="L125" s="152" t="str">
        <f>IF($B125,UE!E125,"")</f>
        <v/>
      </c>
      <c r="M125" s="130" t="str">
        <f>_xlfn.IFNA(VLOOKUP(UE!F125,Parametros!$B$6:$X$12,23,FALSE),"")</f>
        <v/>
      </c>
      <c r="N125" s="130" t="str">
        <f>_xlfn.IFNA(VLOOKUP(UE!G125,Parametros!$B$24:$C$26,2,FALSE),"")</f>
        <v/>
      </c>
      <c r="O125" s="130" t="str">
        <f>IF(B125,UE!H125,"")</f>
        <v/>
      </c>
      <c r="P125" s="167" t="str">
        <f>IF($B125,Estimados!D128,"")</f>
        <v/>
      </c>
      <c r="Q125" s="167" t="str">
        <f>IF($B125,Estimados!E128,"")</f>
        <v/>
      </c>
      <c r="R125" s="167" t="str">
        <f>IF($B125,Estimados!F128,"")</f>
        <v/>
      </c>
      <c r="S125" s="167" t="str">
        <f>IF($B125,Estimados!G128,"")</f>
        <v/>
      </c>
      <c r="T125" s="167" t="str">
        <f>IF($B125,Estimados!H128,"")</f>
        <v/>
      </c>
      <c r="U125" s="167" t="str">
        <f>IF($B125,Estimados!I128,"")</f>
        <v/>
      </c>
      <c r="V125" s="167" t="str">
        <f>IF($B125,Estimados!J128,"")</f>
        <v/>
      </c>
      <c r="W125" s="167" t="str">
        <f>IF($B125,Estimados!K128,"")</f>
        <v/>
      </c>
      <c r="X125" s="167" t="str">
        <f>IF($B125,Estimados!L128,"")</f>
        <v/>
      </c>
      <c r="Y125" s="167" t="str">
        <f>IF($B125,Estimados!M128,"")</f>
        <v/>
      </c>
      <c r="Z125" s="167" t="str">
        <f>IF($B125,Estimados!N128,"")</f>
        <v/>
      </c>
      <c r="AA125" s="167" t="str">
        <f>IF($B125,Estimados!O128,"")</f>
        <v/>
      </c>
      <c r="AB125" s="167" t="str">
        <f>IF($B125,Estimados!P128,"")</f>
        <v/>
      </c>
      <c r="AC125" s="167" t="str">
        <f>IF($B125,Estimados!Q128,"")</f>
        <v/>
      </c>
      <c r="AD125" s="167" t="str">
        <f>IF($B125,Estimados!R128,"")</f>
        <v/>
      </c>
      <c r="AE125" s="167" t="str">
        <f>IF($B125,Estimados!S128,"")</f>
        <v/>
      </c>
      <c r="AF125" s="167" t="str">
        <f>IF($B125,Estimados!T128,"")</f>
        <v/>
      </c>
      <c r="AG125" s="167" t="str">
        <f>IF($B125,Estimados!U128,"")</f>
        <v/>
      </c>
      <c r="AH125" s="167" t="str">
        <f>IF($B125,Estimados!V128,"")</f>
        <v/>
      </c>
      <c r="AI125" s="167" t="str">
        <f>IF($B125,Estimados!W128,"")</f>
        <v/>
      </c>
      <c r="AJ125" s="167" t="str">
        <f>IF($B125,Estimados!X128,"")</f>
        <v/>
      </c>
      <c r="AK125" s="167" t="str">
        <f>IF($B125,Estimados!Y128,"")</f>
        <v/>
      </c>
      <c r="AL125" s="167" t="str">
        <f>IF($B125,Estimados!Z128,"")</f>
        <v/>
      </c>
      <c r="AM125" s="167" t="str">
        <f>IF($B125,Estimados!AA128,"")</f>
        <v/>
      </c>
      <c r="AN125" s="167" t="str">
        <f>IF($B125,Estimados!AB128,"")</f>
        <v/>
      </c>
      <c r="AO125" s="167" t="str">
        <f>IF($B125,Estimados!AC128,"")</f>
        <v/>
      </c>
      <c r="AP125" s="167" t="str">
        <f>IF($B125,Estimados!AD128,"")</f>
        <v/>
      </c>
      <c r="AQ125" s="167" t="str">
        <f>IF($B125,Estimados!AE128,"")</f>
        <v/>
      </c>
    </row>
    <row r="126" spans="2:43">
      <c r="B126" s="131" t="b">
        <f t="shared" si="9"/>
        <v>0</v>
      </c>
      <c r="C126" s="162" t="str">
        <f t="shared" ca="1" si="10"/>
        <v/>
      </c>
      <c r="D126" s="131" t="str">
        <f>IF($B126,Caracteristicas!$D$5,"")</f>
        <v/>
      </c>
      <c r="E126" s="131" t="str">
        <f>IF($B126,Caracteristicas!$D$8,"")</f>
        <v/>
      </c>
      <c r="F126" s="131" t="str">
        <f>IF($B126,Caracteristicas!$D$9,"")</f>
        <v/>
      </c>
      <c r="G126" s="131" t="str">
        <f>IF($B126,Caracteristicas!$D$6,"")</f>
        <v/>
      </c>
      <c r="H126" s="207" t="str">
        <f t="shared" ca="1" si="11"/>
        <v/>
      </c>
      <c r="I126" s="131" t="str">
        <f>IF($B126,UE!B126,"")</f>
        <v/>
      </c>
      <c r="J126" s="131" t="str">
        <f>IF(UE!C126=0,"",UE!C126)</f>
        <v/>
      </c>
      <c r="K126" s="131" t="str">
        <f>IF($B126,UE!D126,"")</f>
        <v/>
      </c>
      <c r="L126" s="152" t="str">
        <f>IF($B126,UE!E126,"")</f>
        <v/>
      </c>
      <c r="M126" s="130" t="str">
        <f>_xlfn.IFNA(VLOOKUP(UE!F126,Parametros!$B$6:$X$12,23,FALSE),"")</f>
        <v/>
      </c>
      <c r="N126" s="130" t="str">
        <f>_xlfn.IFNA(VLOOKUP(UE!G126,Parametros!$B$24:$C$26,2,FALSE),"")</f>
        <v/>
      </c>
      <c r="O126" s="130" t="str">
        <f>IF(B126,UE!H126,"")</f>
        <v/>
      </c>
      <c r="P126" s="167" t="str">
        <f>IF($B126,Estimados!D129,"")</f>
        <v/>
      </c>
      <c r="Q126" s="167" t="str">
        <f>IF($B126,Estimados!E129,"")</f>
        <v/>
      </c>
      <c r="R126" s="167" t="str">
        <f>IF($B126,Estimados!F129,"")</f>
        <v/>
      </c>
      <c r="S126" s="167" t="str">
        <f>IF($B126,Estimados!G129,"")</f>
        <v/>
      </c>
      <c r="T126" s="167" t="str">
        <f>IF($B126,Estimados!H129,"")</f>
        <v/>
      </c>
      <c r="U126" s="167" t="str">
        <f>IF($B126,Estimados!I129,"")</f>
        <v/>
      </c>
      <c r="V126" s="167" t="str">
        <f>IF($B126,Estimados!J129,"")</f>
        <v/>
      </c>
      <c r="W126" s="167" t="str">
        <f>IF($B126,Estimados!K129,"")</f>
        <v/>
      </c>
      <c r="X126" s="167" t="str">
        <f>IF($B126,Estimados!L129,"")</f>
        <v/>
      </c>
      <c r="Y126" s="167" t="str">
        <f>IF($B126,Estimados!M129,"")</f>
        <v/>
      </c>
      <c r="Z126" s="167" t="str">
        <f>IF($B126,Estimados!N129,"")</f>
        <v/>
      </c>
      <c r="AA126" s="167" t="str">
        <f>IF($B126,Estimados!O129,"")</f>
        <v/>
      </c>
      <c r="AB126" s="167" t="str">
        <f>IF($B126,Estimados!P129,"")</f>
        <v/>
      </c>
      <c r="AC126" s="167" t="str">
        <f>IF($B126,Estimados!Q129,"")</f>
        <v/>
      </c>
      <c r="AD126" s="167" t="str">
        <f>IF($B126,Estimados!R129,"")</f>
        <v/>
      </c>
      <c r="AE126" s="167" t="str">
        <f>IF($B126,Estimados!S129,"")</f>
        <v/>
      </c>
      <c r="AF126" s="167" t="str">
        <f>IF($B126,Estimados!T129,"")</f>
        <v/>
      </c>
      <c r="AG126" s="167" t="str">
        <f>IF($B126,Estimados!U129,"")</f>
        <v/>
      </c>
      <c r="AH126" s="167" t="str">
        <f>IF($B126,Estimados!V129,"")</f>
        <v/>
      </c>
      <c r="AI126" s="167" t="str">
        <f>IF($B126,Estimados!W129,"")</f>
        <v/>
      </c>
      <c r="AJ126" s="167" t="str">
        <f>IF($B126,Estimados!X129,"")</f>
        <v/>
      </c>
      <c r="AK126" s="167" t="str">
        <f>IF($B126,Estimados!Y129,"")</f>
        <v/>
      </c>
      <c r="AL126" s="167" t="str">
        <f>IF($B126,Estimados!Z129,"")</f>
        <v/>
      </c>
      <c r="AM126" s="167" t="str">
        <f>IF($B126,Estimados!AA129,"")</f>
        <v/>
      </c>
      <c r="AN126" s="167" t="str">
        <f>IF($B126,Estimados!AB129,"")</f>
        <v/>
      </c>
      <c r="AO126" s="167" t="str">
        <f>IF($B126,Estimados!AC129,"")</f>
        <v/>
      </c>
      <c r="AP126" s="167" t="str">
        <f>IF($B126,Estimados!AD129,"")</f>
        <v/>
      </c>
      <c r="AQ126" s="167" t="str">
        <f>IF($B126,Estimados!AE129,"")</f>
        <v/>
      </c>
    </row>
    <row r="127" spans="2:43">
      <c r="B127" s="131" t="b">
        <f t="shared" si="9"/>
        <v>0</v>
      </c>
      <c r="C127" s="162" t="str">
        <f t="shared" ca="1" si="10"/>
        <v/>
      </c>
      <c r="D127" s="131" t="str">
        <f>IF($B127,Caracteristicas!$D$5,"")</f>
        <v/>
      </c>
      <c r="E127" s="131" t="str">
        <f>IF($B127,Caracteristicas!$D$8,"")</f>
        <v/>
      </c>
      <c r="F127" s="131" t="str">
        <f>IF($B127,Caracteristicas!$D$9,"")</f>
        <v/>
      </c>
      <c r="G127" s="131" t="str">
        <f>IF($B127,Caracteristicas!$D$6,"")</f>
        <v/>
      </c>
      <c r="H127" s="207" t="str">
        <f t="shared" ca="1" si="11"/>
        <v/>
      </c>
      <c r="I127" s="131" t="str">
        <f>IF($B127,UE!B127,"")</f>
        <v/>
      </c>
      <c r="J127" s="131" t="str">
        <f>IF(UE!C127=0,"",UE!C127)</f>
        <v/>
      </c>
      <c r="K127" s="131" t="str">
        <f>IF($B127,UE!D127,"")</f>
        <v/>
      </c>
      <c r="L127" s="152" t="str">
        <f>IF($B127,UE!E127,"")</f>
        <v/>
      </c>
      <c r="M127" s="130" t="str">
        <f>_xlfn.IFNA(VLOOKUP(UE!F127,Parametros!$B$6:$X$12,23,FALSE),"")</f>
        <v/>
      </c>
      <c r="N127" s="130" t="str">
        <f>_xlfn.IFNA(VLOOKUP(UE!G127,Parametros!$B$24:$C$26,2,FALSE),"")</f>
        <v/>
      </c>
      <c r="O127" s="130" t="str">
        <f>IF(B127,UE!H127,"")</f>
        <v/>
      </c>
      <c r="P127" s="167" t="str">
        <f>IF($B127,Estimados!D130,"")</f>
        <v/>
      </c>
      <c r="Q127" s="167" t="str">
        <f>IF($B127,Estimados!E130,"")</f>
        <v/>
      </c>
      <c r="R127" s="167" t="str">
        <f>IF($B127,Estimados!F130,"")</f>
        <v/>
      </c>
      <c r="S127" s="167" t="str">
        <f>IF($B127,Estimados!G130,"")</f>
        <v/>
      </c>
      <c r="T127" s="167" t="str">
        <f>IF($B127,Estimados!H130,"")</f>
        <v/>
      </c>
      <c r="U127" s="167" t="str">
        <f>IF($B127,Estimados!I130,"")</f>
        <v/>
      </c>
      <c r="V127" s="167" t="str">
        <f>IF($B127,Estimados!J130,"")</f>
        <v/>
      </c>
      <c r="W127" s="167" t="str">
        <f>IF($B127,Estimados!K130,"")</f>
        <v/>
      </c>
      <c r="X127" s="167" t="str">
        <f>IF($B127,Estimados!L130,"")</f>
        <v/>
      </c>
      <c r="Y127" s="167" t="str">
        <f>IF($B127,Estimados!M130,"")</f>
        <v/>
      </c>
      <c r="Z127" s="167" t="str">
        <f>IF($B127,Estimados!N130,"")</f>
        <v/>
      </c>
      <c r="AA127" s="167" t="str">
        <f>IF($B127,Estimados!O130,"")</f>
        <v/>
      </c>
      <c r="AB127" s="167" t="str">
        <f>IF($B127,Estimados!P130,"")</f>
        <v/>
      </c>
      <c r="AC127" s="167" t="str">
        <f>IF($B127,Estimados!Q130,"")</f>
        <v/>
      </c>
      <c r="AD127" s="167" t="str">
        <f>IF($B127,Estimados!R130,"")</f>
        <v/>
      </c>
      <c r="AE127" s="167" t="str">
        <f>IF($B127,Estimados!S130,"")</f>
        <v/>
      </c>
      <c r="AF127" s="167" t="str">
        <f>IF($B127,Estimados!T130,"")</f>
        <v/>
      </c>
      <c r="AG127" s="167" t="str">
        <f>IF($B127,Estimados!U130,"")</f>
        <v/>
      </c>
      <c r="AH127" s="167" t="str">
        <f>IF($B127,Estimados!V130,"")</f>
        <v/>
      </c>
      <c r="AI127" s="167" t="str">
        <f>IF($B127,Estimados!W130,"")</f>
        <v/>
      </c>
      <c r="AJ127" s="167" t="str">
        <f>IF($B127,Estimados!X130,"")</f>
        <v/>
      </c>
      <c r="AK127" s="167" t="str">
        <f>IF($B127,Estimados!Y130,"")</f>
        <v/>
      </c>
      <c r="AL127" s="167" t="str">
        <f>IF($B127,Estimados!Z130,"")</f>
        <v/>
      </c>
      <c r="AM127" s="167" t="str">
        <f>IF($B127,Estimados!AA130,"")</f>
        <v/>
      </c>
      <c r="AN127" s="167" t="str">
        <f>IF($B127,Estimados!AB130,"")</f>
        <v/>
      </c>
      <c r="AO127" s="167" t="str">
        <f>IF($B127,Estimados!AC130,"")</f>
        <v/>
      </c>
      <c r="AP127" s="167" t="str">
        <f>IF($B127,Estimados!AD130,"")</f>
        <v/>
      </c>
      <c r="AQ127" s="167" t="str">
        <f>IF($B127,Estimados!AE130,"")</f>
        <v/>
      </c>
    </row>
    <row r="128" spans="2:43">
      <c r="B128" s="131" t="b">
        <f t="shared" si="9"/>
        <v>0</v>
      </c>
      <c r="C128" s="162" t="str">
        <f t="shared" ca="1" si="10"/>
        <v/>
      </c>
      <c r="D128" s="131" t="str">
        <f>IF($B128,Caracteristicas!$D$5,"")</f>
        <v/>
      </c>
      <c r="E128" s="131" t="str">
        <f>IF($B128,Caracteristicas!$D$8,"")</f>
        <v/>
      </c>
      <c r="F128" s="131" t="str">
        <f>IF($B128,Caracteristicas!$D$9,"")</f>
        <v/>
      </c>
      <c r="G128" s="131" t="str">
        <f>IF($B128,Caracteristicas!$D$6,"")</f>
        <v/>
      </c>
      <c r="H128" s="207" t="str">
        <f t="shared" ca="1" si="11"/>
        <v/>
      </c>
      <c r="I128" s="131" t="str">
        <f>IF($B128,UE!B128,"")</f>
        <v/>
      </c>
      <c r="J128" s="131" t="str">
        <f>IF(UE!C128=0,"",UE!C128)</f>
        <v/>
      </c>
      <c r="K128" s="131" t="str">
        <f>IF($B128,UE!D128,"")</f>
        <v/>
      </c>
      <c r="L128" s="152" t="str">
        <f>IF($B128,UE!E128,"")</f>
        <v/>
      </c>
      <c r="M128" s="130" t="str">
        <f>_xlfn.IFNA(VLOOKUP(UE!F128,Parametros!$B$6:$X$12,23,FALSE),"")</f>
        <v/>
      </c>
      <c r="N128" s="130" t="str">
        <f>_xlfn.IFNA(VLOOKUP(UE!G128,Parametros!$B$24:$C$26,2,FALSE),"")</f>
        <v/>
      </c>
      <c r="O128" s="130" t="str">
        <f>IF(B128,UE!H128,"")</f>
        <v/>
      </c>
      <c r="P128" s="167" t="str">
        <f>IF($B128,Estimados!D131,"")</f>
        <v/>
      </c>
      <c r="Q128" s="167" t="str">
        <f>IF($B128,Estimados!E131,"")</f>
        <v/>
      </c>
      <c r="R128" s="167" t="str">
        <f>IF($B128,Estimados!F131,"")</f>
        <v/>
      </c>
      <c r="S128" s="167" t="str">
        <f>IF($B128,Estimados!G131,"")</f>
        <v/>
      </c>
      <c r="T128" s="167" t="str">
        <f>IF($B128,Estimados!H131,"")</f>
        <v/>
      </c>
      <c r="U128" s="167" t="str">
        <f>IF($B128,Estimados!I131,"")</f>
        <v/>
      </c>
      <c r="V128" s="167" t="str">
        <f>IF($B128,Estimados!J131,"")</f>
        <v/>
      </c>
      <c r="W128" s="167" t="str">
        <f>IF($B128,Estimados!K131,"")</f>
        <v/>
      </c>
      <c r="X128" s="167" t="str">
        <f>IF($B128,Estimados!L131,"")</f>
        <v/>
      </c>
      <c r="Y128" s="167" t="str">
        <f>IF($B128,Estimados!M131,"")</f>
        <v/>
      </c>
      <c r="Z128" s="167" t="str">
        <f>IF($B128,Estimados!N131,"")</f>
        <v/>
      </c>
      <c r="AA128" s="167" t="str">
        <f>IF($B128,Estimados!O131,"")</f>
        <v/>
      </c>
      <c r="AB128" s="167" t="str">
        <f>IF($B128,Estimados!P131,"")</f>
        <v/>
      </c>
      <c r="AC128" s="167" t="str">
        <f>IF($B128,Estimados!Q131,"")</f>
        <v/>
      </c>
      <c r="AD128" s="167" t="str">
        <f>IF($B128,Estimados!R131,"")</f>
        <v/>
      </c>
      <c r="AE128" s="167" t="str">
        <f>IF($B128,Estimados!S131,"")</f>
        <v/>
      </c>
      <c r="AF128" s="167" t="str">
        <f>IF($B128,Estimados!T131,"")</f>
        <v/>
      </c>
      <c r="AG128" s="167" t="str">
        <f>IF($B128,Estimados!U131,"")</f>
        <v/>
      </c>
      <c r="AH128" s="167" t="str">
        <f>IF($B128,Estimados!V131,"")</f>
        <v/>
      </c>
      <c r="AI128" s="167" t="str">
        <f>IF($B128,Estimados!W131,"")</f>
        <v/>
      </c>
      <c r="AJ128" s="167" t="str">
        <f>IF($B128,Estimados!X131,"")</f>
        <v/>
      </c>
      <c r="AK128" s="167" t="str">
        <f>IF($B128,Estimados!Y131,"")</f>
        <v/>
      </c>
      <c r="AL128" s="167" t="str">
        <f>IF($B128,Estimados!Z131,"")</f>
        <v/>
      </c>
      <c r="AM128" s="167" t="str">
        <f>IF($B128,Estimados!AA131,"")</f>
        <v/>
      </c>
      <c r="AN128" s="167" t="str">
        <f>IF($B128,Estimados!AB131,"")</f>
        <v/>
      </c>
      <c r="AO128" s="167" t="str">
        <f>IF($B128,Estimados!AC131,"")</f>
        <v/>
      </c>
      <c r="AP128" s="167" t="str">
        <f>IF($B128,Estimados!AD131,"")</f>
        <v/>
      </c>
      <c r="AQ128" s="167" t="str">
        <f>IF($B128,Estimados!AE131,"")</f>
        <v/>
      </c>
    </row>
    <row r="129" spans="2:43">
      <c r="B129" s="131" t="b">
        <f t="shared" si="9"/>
        <v>0</v>
      </c>
      <c r="C129" s="162" t="str">
        <f t="shared" ca="1" si="10"/>
        <v/>
      </c>
      <c r="D129" s="131" t="str">
        <f>IF($B129,Caracteristicas!$D$5,"")</f>
        <v/>
      </c>
      <c r="E129" s="131" t="str">
        <f>IF($B129,Caracteristicas!$D$8,"")</f>
        <v/>
      </c>
      <c r="F129" s="131" t="str">
        <f>IF($B129,Caracteristicas!$D$9,"")</f>
        <v/>
      </c>
      <c r="G129" s="131" t="str">
        <f>IF($B129,Caracteristicas!$D$6,"")</f>
        <v/>
      </c>
      <c r="H129" s="207" t="str">
        <f t="shared" ca="1" si="11"/>
        <v/>
      </c>
      <c r="I129" s="131" t="str">
        <f>IF($B129,UE!B129,"")</f>
        <v/>
      </c>
      <c r="J129" s="131" t="str">
        <f>IF(UE!C129=0,"",UE!C129)</f>
        <v/>
      </c>
      <c r="K129" s="131" t="str">
        <f>IF($B129,UE!D129,"")</f>
        <v/>
      </c>
      <c r="L129" s="152" t="str">
        <f>IF($B129,UE!E129,"")</f>
        <v/>
      </c>
      <c r="M129" s="130" t="str">
        <f>_xlfn.IFNA(VLOOKUP(UE!F129,Parametros!$B$6:$X$12,23,FALSE),"")</f>
        <v/>
      </c>
      <c r="N129" s="130" t="str">
        <f>_xlfn.IFNA(VLOOKUP(UE!G129,Parametros!$B$24:$C$26,2,FALSE),"")</f>
        <v/>
      </c>
      <c r="O129" s="130" t="str">
        <f>IF(B129,UE!H129,"")</f>
        <v/>
      </c>
      <c r="P129" s="167" t="str">
        <f>IF($B129,Estimados!D132,"")</f>
        <v/>
      </c>
      <c r="Q129" s="167" t="str">
        <f>IF($B129,Estimados!E132,"")</f>
        <v/>
      </c>
      <c r="R129" s="167" t="str">
        <f>IF($B129,Estimados!F132,"")</f>
        <v/>
      </c>
      <c r="S129" s="167" t="str">
        <f>IF($B129,Estimados!G132,"")</f>
        <v/>
      </c>
      <c r="T129" s="167" t="str">
        <f>IF($B129,Estimados!H132,"")</f>
        <v/>
      </c>
      <c r="U129" s="167" t="str">
        <f>IF($B129,Estimados!I132,"")</f>
        <v/>
      </c>
      <c r="V129" s="167" t="str">
        <f>IF($B129,Estimados!J132,"")</f>
        <v/>
      </c>
      <c r="W129" s="167" t="str">
        <f>IF($B129,Estimados!K132,"")</f>
        <v/>
      </c>
      <c r="X129" s="167" t="str">
        <f>IF($B129,Estimados!L132,"")</f>
        <v/>
      </c>
      <c r="Y129" s="167" t="str">
        <f>IF($B129,Estimados!M132,"")</f>
        <v/>
      </c>
      <c r="Z129" s="167" t="str">
        <f>IF($B129,Estimados!N132,"")</f>
        <v/>
      </c>
      <c r="AA129" s="167" t="str">
        <f>IF($B129,Estimados!O132,"")</f>
        <v/>
      </c>
      <c r="AB129" s="167" t="str">
        <f>IF($B129,Estimados!P132,"")</f>
        <v/>
      </c>
      <c r="AC129" s="167" t="str">
        <f>IF($B129,Estimados!Q132,"")</f>
        <v/>
      </c>
      <c r="AD129" s="167" t="str">
        <f>IF($B129,Estimados!R132,"")</f>
        <v/>
      </c>
      <c r="AE129" s="167" t="str">
        <f>IF($B129,Estimados!S132,"")</f>
        <v/>
      </c>
      <c r="AF129" s="167" t="str">
        <f>IF($B129,Estimados!T132,"")</f>
        <v/>
      </c>
      <c r="AG129" s="167" t="str">
        <f>IF($B129,Estimados!U132,"")</f>
        <v/>
      </c>
      <c r="AH129" s="167" t="str">
        <f>IF($B129,Estimados!V132,"")</f>
        <v/>
      </c>
      <c r="AI129" s="167" t="str">
        <f>IF($B129,Estimados!W132,"")</f>
        <v/>
      </c>
      <c r="AJ129" s="167" t="str">
        <f>IF($B129,Estimados!X132,"")</f>
        <v/>
      </c>
      <c r="AK129" s="167" t="str">
        <f>IF($B129,Estimados!Y132,"")</f>
        <v/>
      </c>
      <c r="AL129" s="167" t="str">
        <f>IF($B129,Estimados!Z132,"")</f>
        <v/>
      </c>
      <c r="AM129" s="167" t="str">
        <f>IF($B129,Estimados!AA132,"")</f>
        <v/>
      </c>
      <c r="AN129" s="167" t="str">
        <f>IF($B129,Estimados!AB132,"")</f>
        <v/>
      </c>
      <c r="AO129" s="167" t="str">
        <f>IF($B129,Estimados!AC132,"")</f>
        <v/>
      </c>
      <c r="AP129" s="167" t="str">
        <f>IF($B129,Estimados!AD132,"")</f>
        <v/>
      </c>
      <c r="AQ129" s="167" t="str">
        <f>IF($B129,Estimados!AE132,"")</f>
        <v/>
      </c>
    </row>
    <row r="130" spans="2:43">
      <c r="B130" s="131" t="b">
        <f t="shared" si="9"/>
        <v>0</v>
      </c>
      <c r="C130" s="162" t="str">
        <f t="shared" ca="1" si="10"/>
        <v/>
      </c>
      <c r="D130" s="131" t="str">
        <f>IF($B130,Caracteristicas!$D$5,"")</f>
        <v/>
      </c>
      <c r="E130" s="131" t="str">
        <f>IF($B130,Caracteristicas!$D$8,"")</f>
        <v/>
      </c>
      <c r="F130" s="131" t="str">
        <f>IF($B130,Caracteristicas!$D$9,"")</f>
        <v/>
      </c>
      <c r="G130" s="131" t="str">
        <f>IF($B130,Caracteristicas!$D$6,"")</f>
        <v/>
      </c>
      <c r="H130" s="207" t="str">
        <f t="shared" ca="1" si="11"/>
        <v/>
      </c>
      <c r="I130" s="131" t="str">
        <f>IF($B130,UE!B130,"")</f>
        <v/>
      </c>
      <c r="J130" s="131" t="str">
        <f>IF(UE!C130=0,"",UE!C130)</f>
        <v/>
      </c>
      <c r="K130" s="131" t="str">
        <f>IF($B130,UE!D130,"")</f>
        <v/>
      </c>
      <c r="L130" s="152" t="str">
        <f>IF($B130,UE!E130,"")</f>
        <v/>
      </c>
      <c r="M130" s="130" t="str">
        <f>_xlfn.IFNA(VLOOKUP(UE!F130,Parametros!$B$6:$X$12,23,FALSE),"")</f>
        <v/>
      </c>
      <c r="N130" s="130" t="str">
        <f>_xlfn.IFNA(VLOOKUP(UE!G130,Parametros!$B$24:$C$26,2,FALSE),"")</f>
        <v/>
      </c>
      <c r="O130" s="130" t="str">
        <f>IF(B130,UE!H130,"")</f>
        <v/>
      </c>
      <c r="P130" s="167" t="str">
        <f>IF($B130,Estimados!D133,"")</f>
        <v/>
      </c>
      <c r="Q130" s="167" t="str">
        <f>IF($B130,Estimados!E133,"")</f>
        <v/>
      </c>
      <c r="R130" s="167" t="str">
        <f>IF($B130,Estimados!F133,"")</f>
        <v/>
      </c>
      <c r="S130" s="167" t="str">
        <f>IF($B130,Estimados!G133,"")</f>
        <v/>
      </c>
      <c r="T130" s="167" t="str">
        <f>IF($B130,Estimados!H133,"")</f>
        <v/>
      </c>
      <c r="U130" s="167" t="str">
        <f>IF($B130,Estimados!I133,"")</f>
        <v/>
      </c>
      <c r="V130" s="167" t="str">
        <f>IF($B130,Estimados!J133,"")</f>
        <v/>
      </c>
      <c r="W130" s="167" t="str">
        <f>IF($B130,Estimados!K133,"")</f>
        <v/>
      </c>
      <c r="X130" s="167" t="str">
        <f>IF($B130,Estimados!L133,"")</f>
        <v/>
      </c>
      <c r="Y130" s="167" t="str">
        <f>IF($B130,Estimados!M133,"")</f>
        <v/>
      </c>
      <c r="Z130" s="167" t="str">
        <f>IF($B130,Estimados!N133,"")</f>
        <v/>
      </c>
      <c r="AA130" s="167" t="str">
        <f>IF($B130,Estimados!O133,"")</f>
        <v/>
      </c>
      <c r="AB130" s="167" t="str">
        <f>IF($B130,Estimados!P133,"")</f>
        <v/>
      </c>
      <c r="AC130" s="167" t="str">
        <f>IF($B130,Estimados!Q133,"")</f>
        <v/>
      </c>
      <c r="AD130" s="167" t="str">
        <f>IF($B130,Estimados!R133,"")</f>
        <v/>
      </c>
      <c r="AE130" s="167" t="str">
        <f>IF($B130,Estimados!S133,"")</f>
        <v/>
      </c>
      <c r="AF130" s="167" t="str">
        <f>IF($B130,Estimados!T133,"")</f>
        <v/>
      </c>
      <c r="AG130" s="167" t="str">
        <f>IF($B130,Estimados!U133,"")</f>
        <v/>
      </c>
      <c r="AH130" s="167" t="str">
        <f>IF($B130,Estimados!V133,"")</f>
        <v/>
      </c>
      <c r="AI130" s="167" t="str">
        <f>IF($B130,Estimados!W133,"")</f>
        <v/>
      </c>
      <c r="AJ130" s="167" t="str">
        <f>IF($B130,Estimados!X133,"")</f>
        <v/>
      </c>
      <c r="AK130" s="167" t="str">
        <f>IF($B130,Estimados!Y133,"")</f>
        <v/>
      </c>
      <c r="AL130" s="167" t="str">
        <f>IF($B130,Estimados!Z133,"")</f>
        <v/>
      </c>
      <c r="AM130" s="167" t="str">
        <f>IF($B130,Estimados!AA133,"")</f>
        <v/>
      </c>
      <c r="AN130" s="167" t="str">
        <f>IF($B130,Estimados!AB133,"")</f>
        <v/>
      </c>
      <c r="AO130" s="167" t="str">
        <f>IF($B130,Estimados!AC133,"")</f>
        <v/>
      </c>
      <c r="AP130" s="167" t="str">
        <f>IF($B130,Estimados!AD133,"")</f>
        <v/>
      </c>
      <c r="AQ130" s="167" t="str">
        <f>IF($B130,Estimados!AE133,"")</f>
        <v/>
      </c>
    </row>
    <row r="131" spans="2:43">
      <c r="B131" s="131" t="b">
        <f t="shared" si="9"/>
        <v>0</v>
      </c>
      <c r="C131" s="162" t="str">
        <f t="shared" ca="1" si="10"/>
        <v/>
      </c>
      <c r="D131" s="131" t="str">
        <f>IF($B131,Caracteristicas!$D$5,"")</f>
        <v/>
      </c>
      <c r="E131" s="131" t="str">
        <f>IF($B131,Caracteristicas!$D$8,"")</f>
        <v/>
      </c>
      <c r="F131" s="131" t="str">
        <f>IF($B131,Caracteristicas!$D$9,"")</f>
        <v/>
      </c>
      <c r="G131" s="131" t="str">
        <f>IF($B131,Caracteristicas!$D$6,"")</f>
        <v/>
      </c>
      <c r="H131" s="207" t="str">
        <f t="shared" ca="1" si="11"/>
        <v/>
      </c>
      <c r="I131" s="131" t="str">
        <f>IF($B131,UE!B131,"")</f>
        <v/>
      </c>
      <c r="J131" s="131" t="str">
        <f>IF(UE!C131=0,"",UE!C131)</f>
        <v/>
      </c>
      <c r="K131" s="131" t="str">
        <f>IF($B131,UE!D131,"")</f>
        <v/>
      </c>
      <c r="L131" s="152" t="str">
        <f>IF($B131,UE!E131,"")</f>
        <v/>
      </c>
      <c r="M131" s="130" t="str">
        <f>_xlfn.IFNA(VLOOKUP(UE!F131,Parametros!$B$6:$X$12,23,FALSE),"")</f>
        <v/>
      </c>
      <c r="N131" s="130" t="str">
        <f>_xlfn.IFNA(VLOOKUP(UE!G131,Parametros!$B$24:$C$26,2,FALSE),"")</f>
        <v/>
      </c>
      <c r="O131" s="130" t="str">
        <f>IF(B131,UE!H131,"")</f>
        <v/>
      </c>
      <c r="P131" s="167" t="str">
        <f>IF($B131,Estimados!D134,"")</f>
        <v/>
      </c>
      <c r="Q131" s="167" t="str">
        <f>IF($B131,Estimados!E134,"")</f>
        <v/>
      </c>
      <c r="R131" s="167" t="str">
        <f>IF($B131,Estimados!F134,"")</f>
        <v/>
      </c>
      <c r="S131" s="167" t="str">
        <f>IF($B131,Estimados!G134,"")</f>
        <v/>
      </c>
      <c r="T131" s="167" t="str">
        <f>IF($B131,Estimados!H134,"")</f>
        <v/>
      </c>
      <c r="U131" s="167" t="str">
        <f>IF($B131,Estimados!I134,"")</f>
        <v/>
      </c>
      <c r="V131" s="167" t="str">
        <f>IF($B131,Estimados!J134,"")</f>
        <v/>
      </c>
      <c r="W131" s="167" t="str">
        <f>IF($B131,Estimados!K134,"")</f>
        <v/>
      </c>
      <c r="X131" s="167" t="str">
        <f>IF($B131,Estimados!L134,"")</f>
        <v/>
      </c>
      <c r="Y131" s="167" t="str">
        <f>IF($B131,Estimados!M134,"")</f>
        <v/>
      </c>
      <c r="Z131" s="167" t="str">
        <f>IF($B131,Estimados!N134,"")</f>
        <v/>
      </c>
      <c r="AA131" s="167" t="str">
        <f>IF($B131,Estimados!O134,"")</f>
        <v/>
      </c>
      <c r="AB131" s="167" t="str">
        <f>IF($B131,Estimados!P134,"")</f>
        <v/>
      </c>
      <c r="AC131" s="167" t="str">
        <f>IF($B131,Estimados!Q134,"")</f>
        <v/>
      </c>
      <c r="AD131" s="167" t="str">
        <f>IF($B131,Estimados!R134,"")</f>
        <v/>
      </c>
      <c r="AE131" s="167" t="str">
        <f>IF($B131,Estimados!S134,"")</f>
        <v/>
      </c>
      <c r="AF131" s="167" t="str">
        <f>IF($B131,Estimados!T134,"")</f>
        <v/>
      </c>
      <c r="AG131" s="167" t="str">
        <f>IF($B131,Estimados!U134,"")</f>
        <v/>
      </c>
      <c r="AH131" s="167" t="str">
        <f>IF($B131,Estimados!V134,"")</f>
        <v/>
      </c>
      <c r="AI131" s="167" t="str">
        <f>IF($B131,Estimados!W134,"")</f>
        <v/>
      </c>
      <c r="AJ131" s="167" t="str">
        <f>IF($B131,Estimados!X134,"")</f>
        <v/>
      </c>
      <c r="AK131" s="167" t="str">
        <f>IF($B131,Estimados!Y134,"")</f>
        <v/>
      </c>
      <c r="AL131" s="167" t="str">
        <f>IF($B131,Estimados!Z134,"")</f>
        <v/>
      </c>
      <c r="AM131" s="167" t="str">
        <f>IF($B131,Estimados!AA134,"")</f>
        <v/>
      </c>
      <c r="AN131" s="167" t="str">
        <f>IF($B131,Estimados!AB134,"")</f>
        <v/>
      </c>
      <c r="AO131" s="167" t="str">
        <f>IF($B131,Estimados!AC134,"")</f>
        <v/>
      </c>
      <c r="AP131" s="167" t="str">
        <f>IF($B131,Estimados!AD134,"")</f>
        <v/>
      </c>
      <c r="AQ131" s="167" t="str">
        <f>IF($B131,Estimados!AE134,"")</f>
        <v/>
      </c>
    </row>
    <row r="132" spans="2:43">
      <c r="B132" s="131" t="b">
        <f t="shared" si="9"/>
        <v>0</v>
      </c>
      <c r="C132" s="162" t="str">
        <f t="shared" ca="1" si="10"/>
        <v/>
      </c>
      <c r="D132" s="131" t="str">
        <f>IF($B132,Caracteristicas!$D$5,"")</f>
        <v/>
      </c>
      <c r="E132" s="131" t="str">
        <f>IF($B132,Caracteristicas!$D$8,"")</f>
        <v/>
      </c>
      <c r="F132" s="131" t="str">
        <f>IF($B132,Caracteristicas!$D$9,"")</f>
        <v/>
      </c>
      <c r="G132" s="131" t="str">
        <f>IF($B132,Caracteristicas!$D$6,"")</f>
        <v/>
      </c>
      <c r="H132" s="207" t="str">
        <f t="shared" ca="1" si="11"/>
        <v/>
      </c>
      <c r="I132" s="131" t="str">
        <f>IF($B132,UE!B132,"")</f>
        <v/>
      </c>
      <c r="J132" s="131" t="str">
        <f>IF(UE!C132=0,"",UE!C132)</f>
        <v/>
      </c>
      <c r="K132" s="131" t="str">
        <f>IF($B132,UE!D132,"")</f>
        <v/>
      </c>
      <c r="L132" s="152" t="str">
        <f>IF($B132,UE!E132,"")</f>
        <v/>
      </c>
      <c r="M132" s="130" t="str">
        <f>_xlfn.IFNA(VLOOKUP(UE!F132,Parametros!$B$6:$X$12,23,FALSE),"")</f>
        <v/>
      </c>
      <c r="N132" s="130" t="str">
        <f>_xlfn.IFNA(VLOOKUP(UE!G132,Parametros!$B$24:$C$26,2,FALSE),"")</f>
        <v/>
      </c>
      <c r="O132" s="130" t="str">
        <f>IF(B132,UE!H132,"")</f>
        <v/>
      </c>
      <c r="P132" s="167" t="str">
        <f>IF($B132,Estimados!D135,"")</f>
        <v/>
      </c>
      <c r="Q132" s="167" t="str">
        <f>IF($B132,Estimados!E135,"")</f>
        <v/>
      </c>
      <c r="R132" s="167" t="str">
        <f>IF($B132,Estimados!F135,"")</f>
        <v/>
      </c>
      <c r="S132" s="167" t="str">
        <f>IF($B132,Estimados!G135,"")</f>
        <v/>
      </c>
      <c r="T132" s="167" t="str">
        <f>IF($B132,Estimados!H135,"")</f>
        <v/>
      </c>
      <c r="U132" s="167" t="str">
        <f>IF($B132,Estimados!I135,"")</f>
        <v/>
      </c>
      <c r="V132" s="167" t="str">
        <f>IF($B132,Estimados!J135,"")</f>
        <v/>
      </c>
      <c r="W132" s="167" t="str">
        <f>IF($B132,Estimados!K135,"")</f>
        <v/>
      </c>
      <c r="X132" s="167" t="str">
        <f>IF($B132,Estimados!L135,"")</f>
        <v/>
      </c>
      <c r="Y132" s="167" t="str">
        <f>IF($B132,Estimados!M135,"")</f>
        <v/>
      </c>
      <c r="Z132" s="167" t="str">
        <f>IF($B132,Estimados!N135,"")</f>
        <v/>
      </c>
      <c r="AA132" s="167" t="str">
        <f>IF($B132,Estimados!O135,"")</f>
        <v/>
      </c>
      <c r="AB132" s="167" t="str">
        <f>IF($B132,Estimados!P135,"")</f>
        <v/>
      </c>
      <c r="AC132" s="167" t="str">
        <f>IF($B132,Estimados!Q135,"")</f>
        <v/>
      </c>
      <c r="AD132" s="167" t="str">
        <f>IF($B132,Estimados!R135,"")</f>
        <v/>
      </c>
      <c r="AE132" s="167" t="str">
        <f>IF($B132,Estimados!S135,"")</f>
        <v/>
      </c>
      <c r="AF132" s="167" t="str">
        <f>IF($B132,Estimados!T135,"")</f>
        <v/>
      </c>
      <c r="AG132" s="167" t="str">
        <f>IF($B132,Estimados!U135,"")</f>
        <v/>
      </c>
      <c r="AH132" s="167" t="str">
        <f>IF($B132,Estimados!V135,"")</f>
        <v/>
      </c>
      <c r="AI132" s="167" t="str">
        <f>IF($B132,Estimados!W135,"")</f>
        <v/>
      </c>
      <c r="AJ132" s="167" t="str">
        <f>IF($B132,Estimados!X135,"")</f>
        <v/>
      </c>
      <c r="AK132" s="167" t="str">
        <f>IF($B132,Estimados!Y135,"")</f>
        <v/>
      </c>
      <c r="AL132" s="167" t="str">
        <f>IF($B132,Estimados!Z135,"")</f>
        <v/>
      </c>
      <c r="AM132" s="167" t="str">
        <f>IF($B132,Estimados!AA135,"")</f>
        <v/>
      </c>
      <c r="AN132" s="167" t="str">
        <f>IF($B132,Estimados!AB135,"")</f>
        <v/>
      </c>
      <c r="AO132" s="167" t="str">
        <f>IF($B132,Estimados!AC135,"")</f>
        <v/>
      </c>
      <c r="AP132" s="167" t="str">
        <f>IF($B132,Estimados!AD135,"")</f>
        <v/>
      </c>
      <c r="AQ132" s="167" t="str">
        <f>IF($B132,Estimados!AE135,"")</f>
        <v/>
      </c>
    </row>
    <row r="133" spans="2:43">
      <c r="B133" s="131" t="b">
        <f t="shared" ref="B133:B164" si="12">IF(J133="",FALSE,TRUE)</f>
        <v>0</v>
      </c>
      <c r="C133" s="162" t="str">
        <f t="shared" ref="C133:C164" ca="1" si="13">IF($B133,MID(CELL("filename",A129),FIND("[",CELL("filename",A129))+1,FIND("]", CELL("filename",A129))-FIND("[",CELL("filename",A129))-1),"")</f>
        <v/>
      </c>
      <c r="D133" s="131" t="str">
        <f>IF($B133,Caracteristicas!$D$5,"")</f>
        <v/>
      </c>
      <c r="E133" s="131" t="str">
        <f>IF($B133,Caracteristicas!$D$8,"")</f>
        <v/>
      </c>
      <c r="F133" s="131" t="str">
        <f>IF($B133,Caracteristicas!$D$9,"")</f>
        <v/>
      </c>
      <c r="G133" s="131" t="str">
        <f>IF($B133,Caracteristicas!$D$6,"")</f>
        <v/>
      </c>
      <c r="H133" s="207" t="str">
        <f t="shared" ref="H133:H164" ca="1" si="14">IF($B133,NOW(),"")</f>
        <v/>
      </c>
      <c r="I133" s="131" t="str">
        <f>IF($B133,UE!B133,"")</f>
        <v/>
      </c>
      <c r="J133" s="131" t="str">
        <f>IF(UE!C133=0,"",UE!C133)</f>
        <v/>
      </c>
      <c r="K133" s="131" t="str">
        <f>IF($B133,UE!D133,"")</f>
        <v/>
      </c>
      <c r="L133" s="152" t="str">
        <f>IF($B133,UE!E133,"")</f>
        <v/>
      </c>
      <c r="M133" s="130" t="str">
        <f>_xlfn.IFNA(VLOOKUP(UE!F133,Parametros!$B$6:$X$12,23,FALSE),"")</f>
        <v/>
      </c>
      <c r="N133" s="130" t="str">
        <f>_xlfn.IFNA(VLOOKUP(UE!G133,Parametros!$B$24:$C$26,2,FALSE),"")</f>
        <v/>
      </c>
      <c r="O133" s="130" t="str">
        <f>IF(B133,UE!H133,"")</f>
        <v/>
      </c>
      <c r="P133" s="167" t="str">
        <f>IF($B133,Estimados!D136,"")</f>
        <v/>
      </c>
      <c r="Q133" s="167" t="str">
        <f>IF($B133,Estimados!E136,"")</f>
        <v/>
      </c>
      <c r="R133" s="167" t="str">
        <f>IF($B133,Estimados!F136,"")</f>
        <v/>
      </c>
      <c r="S133" s="167" t="str">
        <f>IF($B133,Estimados!G136,"")</f>
        <v/>
      </c>
      <c r="T133" s="167" t="str">
        <f>IF($B133,Estimados!H136,"")</f>
        <v/>
      </c>
      <c r="U133" s="167" t="str">
        <f>IF($B133,Estimados!I136,"")</f>
        <v/>
      </c>
      <c r="V133" s="167" t="str">
        <f>IF($B133,Estimados!J136,"")</f>
        <v/>
      </c>
      <c r="W133" s="167" t="str">
        <f>IF($B133,Estimados!K136,"")</f>
        <v/>
      </c>
      <c r="X133" s="167" t="str">
        <f>IF($B133,Estimados!L136,"")</f>
        <v/>
      </c>
      <c r="Y133" s="167" t="str">
        <f>IF($B133,Estimados!M136,"")</f>
        <v/>
      </c>
      <c r="Z133" s="167" t="str">
        <f>IF($B133,Estimados!N136,"")</f>
        <v/>
      </c>
      <c r="AA133" s="167" t="str">
        <f>IF($B133,Estimados!O136,"")</f>
        <v/>
      </c>
      <c r="AB133" s="167" t="str">
        <f>IF($B133,Estimados!P136,"")</f>
        <v/>
      </c>
      <c r="AC133" s="167" t="str">
        <f>IF($B133,Estimados!Q136,"")</f>
        <v/>
      </c>
      <c r="AD133" s="167" t="str">
        <f>IF($B133,Estimados!R136,"")</f>
        <v/>
      </c>
      <c r="AE133" s="167" t="str">
        <f>IF($B133,Estimados!S136,"")</f>
        <v/>
      </c>
      <c r="AF133" s="167" t="str">
        <f>IF($B133,Estimados!T136,"")</f>
        <v/>
      </c>
      <c r="AG133" s="167" t="str">
        <f>IF($B133,Estimados!U136,"")</f>
        <v/>
      </c>
      <c r="AH133" s="167" t="str">
        <f>IF($B133,Estimados!V136,"")</f>
        <v/>
      </c>
      <c r="AI133" s="167" t="str">
        <f>IF($B133,Estimados!W136,"")</f>
        <v/>
      </c>
      <c r="AJ133" s="167" t="str">
        <f>IF($B133,Estimados!X136,"")</f>
        <v/>
      </c>
      <c r="AK133" s="167" t="str">
        <f>IF($B133,Estimados!Y136,"")</f>
        <v/>
      </c>
      <c r="AL133" s="167" t="str">
        <f>IF($B133,Estimados!Z136,"")</f>
        <v/>
      </c>
      <c r="AM133" s="167" t="str">
        <f>IF($B133,Estimados!AA136,"")</f>
        <v/>
      </c>
      <c r="AN133" s="167" t="str">
        <f>IF($B133,Estimados!AB136,"")</f>
        <v/>
      </c>
      <c r="AO133" s="167" t="str">
        <f>IF($B133,Estimados!AC136,"")</f>
        <v/>
      </c>
      <c r="AP133" s="167" t="str">
        <f>IF($B133,Estimados!AD136,"")</f>
        <v/>
      </c>
      <c r="AQ133" s="167" t="str">
        <f>IF($B133,Estimados!AE136,"")</f>
        <v/>
      </c>
    </row>
    <row r="134" spans="2:43">
      <c r="B134" s="131" t="b">
        <f t="shared" si="12"/>
        <v>0</v>
      </c>
      <c r="C134" s="162" t="str">
        <f t="shared" ca="1" si="13"/>
        <v/>
      </c>
      <c r="D134" s="131" t="str">
        <f>IF($B134,Caracteristicas!$D$5,"")</f>
        <v/>
      </c>
      <c r="E134" s="131" t="str">
        <f>IF($B134,Caracteristicas!$D$8,"")</f>
        <v/>
      </c>
      <c r="F134" s="131" t="str">
        <f>IF($B134,Caracteristicas!$D$9,"")</f>
        <v/>
      </c>
      <c r="G134" s="131" t="str">
        <f>IF($B134,Caracteristicas!$D$6,"")</f>
        <v/>
      </c>
      <c r="H134" s="207" t="str">
        <f t="shared" ca="1" si="14"/>
        <v/>
      </c>
      <c r="I134" s="131" t="str">
        <f>IF($B134,UE!B134,"")</f>
        <v/>
      </c>
      <c r="J134" s="131" t="str">
        <f>IF(UE!C134=0,"",UE!C134)</f>
        <v/>
      </c>
      <c r="K134" s="131" t="str">
        <f>IF($B134,UE!D134,"")</f>
        <v/>
      </c>
      <c r="L134" s="152" t="str">
        <f>IF($B134,UE!E134,"")</f>
        <v/>
      </c>
      <c r="M134" s="130" t="str">
        <f>_xlfn.IFNA(VLOOKUP(UE!F134,Parametros!$B$6:$X$12,23,FALSE),"")</f>
        <v/>
      </c>
      <c r="N134" s="130" t="str">
        <f>_xlfn.IFNA(VLOOKUP(UE!G134,Parametros!$B$24:$C$26,2,FALSE),"")</f>
        <v/>
      </c>
      <c r="O134" s="130" t="str">
        <f>IF(B134,UE!H134,"")</f>
        <v/>
      </c>
      <c r="P134" s="167" t="str">
        <f>IF($B134,Estimados!D137,"")</f>
        <v/>
      </c>
      <c r="Q134" s="167" t="str">
        <f>IF($B134,Estimados!E137,"")</f>
        <v/>
      </c>
      <c r="R134" s="167" t="str">
        <f>IF($B134,Estimados!F137,"")</f>
        <v/>
      </c>
      <c r="S134" s="167" t="str">
        <f>IF($B134,Estimados!G137,"")</f>
        <v/>
      </c>
      <c r="T134" s="167" t="str">
        <f>IF($B134,Estimados!H137,"")</f>
        <v/>
      </c>
      <c r="U134" s="167" t="str">
        <f>IF($B134,Estimados!I137,"")</f>
        <v/>
      </c>
      <c r="V134" s="167" t="str">
        <f>IF($B134,Estimados!J137,"")</f>
        <v/>
      </c>
      <c r="W134" s="167" t="str">
        <f>IF($B134,Estimados!K137,"")</f>
        <v/>
      </c>
      <c r="X134" s="167" t="str">
        <f>IF($B134,Estimados!L137,"")</f>
        <v/>
      </c>
      <c r="Y134" s="167" t="str">
        <f>IF($B134,Estimados!M137,"")</f>
        <v/>
      </c>
      <c r="Z134" s="167" t="str">
        <f>IF($B134,Estimados!N137,"")</f>
        <v/>
      </c>
      <c r="AA134" s="167" t="str">
        <f>IF($B134,Estimados!O137,"")</f>
        <v/>
      </c>
      <c r="AB134" s="167" t="str">
        <f>IF($B134,Estimados!P137,"")</f>
        <v/>
      </c>
      <c r="AC134" s="167" t="str">
        <f>IF($B134,Estimados!Q137,"")</f>
        <v/>
      </c>
      <c r="AD134" s="167" t="str">
        <f>IF($B134,Estimados!R137,"")</f>
        <v/>
      </c>
      <c r="AE134" s="167" t="str">
        <f>IF($B134,Estimados!S137,"")</f>
        <v/>
      </c>
      <c r="AF134" s="167" t="str">
        <f>IF($B134,Estimados!T137,"")</f>
        <v/>
      </c>
      <c r="AG134" s="167" t="str">
        <f>IF($B134,Estimados!U137,"")</f>
        <v/>
      </c>
      <c r="AH134" s="167" t="str">
        <f>IF($B134,Estimados!V137,"")</f>
        <v/>
      </c>
      <c r="AI134" s="167" t="str">
        <f>IF($B134,Estimados!W137,"")</f>
        <v/>
      </c>
      <c r="AJ134" s="167" t="str">
        <f>IF($B134,Estimados!X137,"")</f>
        <v/>
      </c>
      <c r="AK134" s="167" t="str">
        <f>IF($B134,Estimados!Y137,"")</f>
        <v/>
      </c>
      <c r="AL134" s="167" t="str">
        <f>IF($B134,Estimados!Z137,"")</f>
        <v/>
      </c>
      <c r="AM134" s="167" t="str">
        <f>IF($B134,Estimados!AA137,"")</f>
        <v/>
      </c>
      <c r="AN134" s="167" t="str">
        <f>IF($B134,Estimados!AB137,"")</f>
        <v/>
      </c>
      <c r="AO134" s="167" t="str">
        <f>IF($B134,Estimados!AC137,"")</f>
        <v/>
      </c>
      <c r="AP134" s="167" t="str">
        <f>IF($B134,Estimados!AD137,"")</f>
        <v/>
      </c>
      <c r="AQ134" s="167" t="str">
        <f>IF($B134,Estimados!AE137,"")</f>
        <v/>
      </c>
    </row>
    <row r="135" spans="2:43">
      <c r="B135" s="131" t="b">
        <f t="shared" si="12"/>
        <v>0</v>
      </c>
      <c r="C135" s="162" t="str">
        <f t="shared" ca="1" si="13"/>
        <v/>
      </c>
      <c r="D135" s="131" t="str">
        <f>IF($B135,Caracteristicas!$D$5,"")</f>
        <v/>
      </c>
      <c r="E135" s="131" t="str">
        <f>IF($B135,Caracteristicas!$D$8,"")</f>
        <v/>
      </c>
      <c r="F135" s="131" t="str">
        <f>IF($B135,Caracteristicas!$D$9,"")</f>
        <v/>
      </c>
      <c r="G135" s="131" t="str">
        <f>IF($B135,Caracteristicas!$D$6,"")</f>
        <v/>
      </c>
      <c r="H135" s="207" t="str">
        <f t="shared" ca="1" si="14"/>
        <v/>
      </c>
      <c r="I135" s="131" t="str">
        <f>IF($B135,UE!B135,"")</f>
        <v/>
      </c>
      <c r="J135" s="131" t="str">
        <f>IF(UE!C135=0,"",UE!C135)</f>
        <v/>
      </c>
      <c r="K135" s="131" t="str">
        <f>IF($B135,UE!D135,"")</f>
        <v/>
      </c>
      <c r="L135" s="152" t="str">
        <f>IF($B135,UE!E135,"")</f>
        <v/>
      </c>
      <c r="M135" s="130" t="str">
        <f>_xlfn.IFNA(VLOOKUP(UE!F135,Parametros!$B$6:$X$12,23,FALSE),"")</f>
        <v/>
      </c>
      <c r="N135" s="130" t="str">
        <f>_xlfn.IFNA(VLOOKUP(UE!G135,Parametros!$B$24:$C$26,2,FALSE),"")</f>
        <v/>
      </c>
      <c r="O135" s="130" t="str">
        <f>IF(B135,UE!H135,"")</f>
        <v/>
      </c>
      <c r="P135" s="167" t="str">
        <f>IF($B135,Estimados!D138,"")</f>
        <v/>
      </c>
      <c r="Q135" s="167" t="str">
        <f>IF($B135,Estimados!E138,"")</f>
        <v/>
      </c>
      <c r="R135" s="167" t="str">
        <f>IF($B135,Estimados!F138,"")</f>
        <v/>
      </c>
      <c r="S135" s="167" t="str">
        <f>IF($B135,Estimados!G138,"")</f>
        <v/>
      </c>
      <c r="T135" s="167" t="str">
        <f>IF($B135,Estimados!H138,"")</f>
        <v/>
      </c>
      <c r="U135" s="167" t="str">
        <f>IF($B135,Estimados!I138,"")</f>
        <v/>
      </c>
      <c r="V135" s="167" t="str">
        <f>IF($B135,Estimados!J138,"")</f>
        <v/>
      </c>
      <c r="W135" s="167" t="str">
        <f>IF($B135,Estimados!K138,"")</f>
        <v/>
      </c>
      <c r="X135" s="167" t="str">
        <f>IF($B135,Estimados!L138,"")</f>
        <v/>
      </c>
      <c r="Y135" s="167" t="str">
        <f>IF($B135,Estimados!M138,"")</f>
        <v/>
      </c>
      <c r="Z135" s="167" t="str">
        <f>IF($B135,Estimados!N138,"")</f>
        <v/>
      </c>
      <c r="AA135" s="167" t="str">
        <f>IF($B135,Estimados!O138,"")</f>
        <v/>
      </c>
      <c r="AB135" s="167" t="str">
        <f>IF($B135,Estimados!P138,"")</f>
        <v/>
      </c>
      <c r="AC135" s="167" t="str">
        <f>IF($B135,Estimados!Q138,"")</f>
        <v/>
      </c>
      <c r="AD135" s="167" t="str">
        <f>IF($B135,Estimados!R138,"")</f>
        <v/>
      </c>
      <c r="AE135" s="167" t="str">
        <f>IF($B135,Estimados!S138,"")</f>
        <v/>
      </c>
      <c r="AF135" s="167" t="str">
        <f>IF($B135,Estimados!T138,"")</f>
        <v/>
      </c>
      <c r="AG135" s="167" t="str">
        <f>IF($B135,Estimados!U138,"")</f>
        <v/>
      </c>
      <c r="AH135" s="167" t="str">
        <f>IF($B135,Estimados!V138,"")</f>
        <v/>
      </c>
      <c r="AI135" s="167" t="str">
        <f>IF($B135,Estimados!W138,"")</f>
        <v/>
      </c>
      <c r="AJ135" s="167" t="str">
        <f>IF($B135,Estimados!X138,"")</f>
        <v/>
      </c>
      <c r="AK135" s="167" t="str">
        <f>IF($B135,Estimados!Y138,"")</f>
        <v/>
      </c>
      <c r="AL135" s="167" t="str">
        <f>IF($B135,Estimados!Z138,"")</f>
        <v/>
      </c>
      <c r="AM135" s="167" t="str">
        <f>IF($B135,Estimados!AA138,"")</f>
        <v/>
      </c>
      <c r="AN135" s="167" t="str">
        <f>IF($B135,Estimados!AB138,"")</f>
        <v/>
      </c>
      <c r="AO135" s="167" t="str">
        <f>IF($B135,Estimados!AC138,"")</f>
        <v/>
      </c>
      <c r="AP135" s="167" t="str">
        <f>IF($B135,Estimados!AD138,"")</f>
        <v/>
      </c>
      <c r="AQ135" s="167" t="str">
        <f>IF($B135,Estimados!AE138,"")</f>
        <v/>
      </c>
    </row>
    <row r="136" spans="2:43">
      <c r="B136" s="131" t="b">
        <f t="shared" si="12"/>
        <v>0</v>
      </c>
      <c r="C136" s="162" t="str">
        <f t="shared" ca="1" si="13"/>
        <v/>
      </c>
      <c r="D136" s="131" t="str">
        <f>IF($B136,Caracteristicas!$D$5,"")</f>
        <v/>
      </c>
      <c r="E136" s="131" t="str">
        <f>IF($B136,Caracteristicas!$D$8,"")</f>
        <v/>
      </c>
      <c r="F136" s="131" t="str">
        <f>IF($B136,Caracteristicas!$D$9,"")</f>
        <v/>
      </c>
      <c r="G136" s="131" t="str">
        <f>IF($B136,Caracteristicas!$D$6,"")</f>
        <v/>
      </c>
      <c r="H136" s="207" t="str">
        <f t="shared" ca="1" si="14"/>
        <v/>
      </c>
      <c r="I136" s="131" t="str">
        <f>IF($B136,UE!B136,"")</f>
        <v/>
      </c>
      <c r="J136" s="131" t="str">
        <f>IF(UE!C136=0,"",UE!C136)</f>
        <v/>
      </c>
      <c r="K136" s="131" t="str">
        <f>IF($B136,UE!D136,"")</f>
        <v/>
      </c>
      <c r="L136" s="152" t="str">
        <f>IF($B136,UE!E136,"")</f>
        <v/>
      </c>
      <c r="M136" s="130" t="str">
        <f>_xlfn.IFNA(VLOOKUP(UE!F136,Parametros!$B$6:$X$12,23,FALSE),"")</f>
        <v/>
      </c>
      <c r="N136" s="130" t="str">
        <f>_xlfn.IFNA(VLOOKUP(UE!G136,Parametros!$B$24:$C$26,2,FALSE),"")</f>
        <v/>
      </c>
      <c r="O136" s="130" t="str">
        <f>IF(B136,UE!H136,"")</f>
        <v/>
      </c>
      <c r="P136" s="167" t="str">
        <f>IF($B136,Estimados!D139,"")</f>
        <v/>
      </c>
      <c r="Q136" s="167" t="str">
        <f>IF($B136,Estimados!E139,"")</f>
        <v/>
      </c>
      <c r="R136" s="167" t="str">
        <f>IF($B136,Estimados!F139,"")</f>
        <v/>
      </c>
      <c r="S136" s="167" t="str">
        <f>IF($B136,Estimados!G139,"")</f>
        <v/>
      </c>
      <c r="T136" s="167" t="str">
        <f>IF($B136,Estimados!H139,"")</f>
        <v/>
      </c>
      <c r="U136" s="167" t="str">
        <f>IF($B136,Estimados!I139,"")</f>
        <v/>
      </c>
      <c r="V136" s="167" t="str">
        <f>IF($B136,Estimados!J139,"")</f>
        <v/>
      </c>
      <c r="W136" s="167" t="str">
        <f>IF($B136,Estimados!K139,"")</f>
        <v/>
      </c>
      <c r="X136" s="167" t="str">
        <f>IF($B136,Estimados!L139,"")</f>
        <v/>
      </c>
      <c r="Y136" s="167" t="str">
        <f>IF($B136,Estimados!M139,"")</f>
        <v/>
      </c>
      <c r="Z136" s="167" t="str">
        <f>IF($B136,Estimados!N139,"")</f>
        <v/>
      </c>
      <c r="AA136" s="167" t="str">
        <f>IF($B136,Estimados!O139,"")</f>
        <v/>
      </c>
      <c r="AB136" s="167" t="str">
        <f>IF($B136,Estimados!P139,"")</f>
        <v/>
      </c>
      <c r="AC136" s="167" t="str">
        <f>IF($B136,Estimados!Q139,"")</f>
        <v/>
      </c>
      <c r="AD136" s="167" t="str">
        <f>IF($B136,Estimados!R139,"")</f>
        <v/>
      </c>
      <c r="AE136" s="167" t="str">
        <f>IF($B136,Estimados!S139,"")</f>
        <v/>
      </c>
      <c r="AF136" s="167" t="str">
        <f>IF($B136,Estimados!T139,"")</f>
        <v/>
      </c>
      <c r="AG136" s="167" t="str">
        <f>IF($B136,Estimados!U139,"")</f>
        <v/>
      </c>
      <c r="AH136" s="167" t="str">
        <f>IF($B136,Estimados!V139,"")</f>
        <v/>
      </c>
      <c r="AI136" s="167" t="str">
        <f>IF($B136,Estimados!W139,"")</f>
        <v/>
      </c>
      <c r="AJ136" s="167" t="str">
        <f>IF($B136,Estimados!X139,"")</f>
        <v/>
      </c>
      <c r="AK136" s="167" t="str">
        <f>IF($B136,Estimados!Y139,"")</f>
        <v/>
      </c>
      <c r="AL136" s="167" t="str">
        <f>IF($B136,Estimados!Z139,"")</f>
        <v/>
      </c>
      <c r="AM136" s="167" t="str">
        <f>IF($B136,Estimados!AA139,"")</f>
        <v/>
      </c>
      <c r="AN136" s="167" t="str">
        <f>IF($B136,Estimados!AB139,"")</f>
        <v/>
      </c>
      <c r="AO136" s="167" t="str">
        <f>IF($B136,Estimados!AC139,"")</f>
        <v/>
      </c>
      <c r="AP136" s="167" t="str">
        <f>IF($B136,Estimados!AD139,"")</f>
        <v/>
      </c>
      <c r="AQ136" s="167" t="str">
        <f>IF($B136,Estimados!AE139,"")</f>
        <v/>
      </c>
    </row>
    <row r="137" spans="2:43">
      <c r="B137" s="131" t="b">
        <f t="shared" si="12"/>
        <v>0</v>
      </c>
      <c r="C137" s="162" t="str">
        <f t="shared" ca="1" si="13"/>
        <v/>
      </c>
      <c r="D137" s="131" t="str">
        <f>IF($B137,Caracteristicas!$D$5,"")</f>
        <v/>
      </c>
      <c r="E137" s="131" t="str">
        <f>IF($B137,Caracteristicas!$D$8,"")</f>
        <v/>
      </c>
      <c r="F137" s="131" t="str">
        <f>IF($B137,Caracteristicas!$D$9,"")</f>
        <v/>
      </c>
      <c r="G137" s="131" t="str">
        <f>IF($B137,Caracteristicas!$D$6,"")</f>
        <v/>
      </c>
      <c r="H137" s="207" t="str">
        <f t="shared" ca="1" si="14"/>
        <v/>
      </c>
      <c r="I137" s="131" t="str">
        <f>IF($B137,UE!B137,"")</f>
        <v/>
      </c>
      <c r="J137" s="131" t="str">
        <f>IF(UE!C137=0,"",UE!C137)</f>
        <v/>
      </c>
      <c r="K137" s="131" t="str">
        <f>IF($B137,UE!D137,"")</f>
        <v/>
      </c>
      <c r="L137" s="152" t="str">
        <f>IF($B137,UE!E137,"")</f>
        <v/>
      </c>
      <c r="M137" s="130" t="str">
        <f>_xlfn.IFNA(VLOOKUP(UE!F137,Parametros!$B$6:$X$12,23,FALSE),"")</f>
        <v/>
      </c>
      <c r="N137" s="130" t="str">
        <f>_xlfn.IFNA(VLOOKUP(UE!G137,Parametros!$B$24:$C$26,2,FALSE),"")</f>
        <v/>
      </c>
      <c r="O137" s="130" t="str">
        <f>IF(B137,UE!H137,"")</f>
        <v/>
      </c>
      <c r="P137" s="167" t="str">
        <f>IF($B137,Estimados!D140,"")</f>
        <v/>
      </c>
      <c r="Q137" s="167" t="str">
        <f>IF($B137,Estimados!E140,"")</f>
        <v/>
      </c>
      <c r="R137" s="167" t="str">
        <f>IF($B137,Estimados!F140,"")</f>
        <v/>
      </c>
      <c r="S137" s="167" t="str">
        <f>IF($B137,Estimados!G140,"")</f>
        <v/>
      </c>
      <c r="T137" s="167" t="str">
        <f>IF($B137,Estimados!H140,"")</f>
        <v/>
      </c>
      <c r="U137" s="167" t="str">
        <f>IF($B137,Estimados!I140,"")</f>
        <v/>
      </c>
      <c r="V137" s="167" t="str">
        <f>IF($B137,Estimados!J140,"")</f>
        <v/>
      </c>
      <c r="W137" s="167" t="str">
        <f>IF($B137,Estimados!K140,"")</f>
        <v/>
      </c>
      <c r="X137" s="167" t="str">
        <f>IF($B137,Estimados!L140,"")</f>
        <v/>
      </c>
      <c r="Y137" s="167" t="str">
        <f>IF($B137,Estimados!M140,"")</f>
        <v/>
      </c>
      <c r="Z137" s="167" t="str">
        <f>IF($B137,Estimados!N140,"")</f>
        <v/>
      </c>
      <c r="AA137" s="167" t="str">
        <f>IF($B137,Estimados!O140,"")</f>
        <v/>
      </c>
      <c r="AB137" s="167" t="str">
        <f>IF($B137,Estimados!P140,"")</f>
        <v/>
      </c>
      <c r="AC137" s="167" t="str">
        <f>IF($B137,Estimados!Q140,"")</f>
        <v/>
      </c>
      <c r="AD137" s="167" t="str">
        <f>IF($B137,Estimados!R140,"")</f>
        <v/>
      </c>
      <c r="AE137" s="167" t="str">
        <f>IF($B137,Estimados!S140,"")</f>
        <v/>
      </c>
      <c r="AF137" s="167" t="str">
        <f>IF($B137,Estimados!T140,"")</f>
        <v/>
      </c>
      <c r="AG137" s="167" t="str">
        <f>IF($B137,Estimados!U140,"")</f>
        <v/>
      </c>
      <c r="AH137" s="167" t="str">
        <f>IF($B137,Estimados!V140,"")</f>
        <v/>
      </c>
      <c r="AI137" s="167" t="str">
        <f>IF($B137,Estimados!W140,"")</f>
        <v/>
      </c>
      <c r="AJ137" s="167" t="str">
        <f>IF($B137,Estimados!X140,"")</f>
        <v/>
      </c>
      <c r="AK137" s="167" t="str">
        <f>IF($B137,Estimados!Y140,"")</f>
        <v/>
      </c>
      <c r="AL137" s="167" t="str">
        <f>IF($B137,Estimados!Z140,"")</f>
        <v/>
      </c>
      <c r="AM137" s="167" t="str">
        <f>IF($B137,Estimados!AA140,"")</f>
        <v/>
      </c>
      <c r="AN137" s="167" t="str">
        <f>IF($B137,Estimados!AB140,"")</f>
        <v/>
      </c>
      <c r="AO137" s="167" t="str">
        <f>IF($B137,Estimados!AC140,"")</f>
        <v/>
      </c>
      <c r="AP137" s="167" t="str">
        <f>IF($B137,Estimados!AD140,"")</f>
        <v/>
      </c>
      <c r="AQ137" s="167" t="str">
        <f>IF($B137,Estimados!AE140,"")</f>
        <v/>
      </c>
    </row>
    <row r="138" spans="2:43">
      <c r="B138" s="131" t="b">
        <f t="shared" si="12"/>
        <v>0</v>
      </c>
      <c r="C138" s="162" t="str">
        <f t="shared" ca="1" si="13"/>
        <v/>
      </c>
      <c r="D138" s="131" t="str">
        <f>IF($B138,Caracteristicas!$D$5,"")</f>
        <v/>
      </c>
      <c r="E138" s="131" t="str">
        <f>IF($B138,Caracteristicas!$D$8,"")</f>
        <v/>
      </c>
      <c r="F138" s="131" t="str">
        <f>IF($B138,Caracteristicas!$D$9,"")</f>
        <v/>
      </c>
      <c r="G138" s="131" t="str">
        <f>IF($B138,Caracteristicas!$D$6,"")</f>
        <v/>
      </c>
      <c r="H138" s="207" t="str">
        <f t="shared" ca="1" si="14"/>
        <v/>
      </c>
      <c r="I138" s="131" t="str">
        <f>IF($B138,UE!B138,"")</f>
        <v/>
      </c>
      <c r="J138" s="131" t="str">
        <f>IF(UE!C138=0,"",UE!C138)</f>
        <v/>
      </c>
      <c r="K138" s="131" t="str">
        <f>IF($B138,UE!D138,"")</f>
        <v/>
      </c>
      <c r="L138" s="152" t="str">
        <f>IF($B138,UE!E138,"")</f>
        <v/>
      </c>
      <c r="M138" s="130" t="str">
        <f>_xlfn.IFNA(VLOOKUP(UE!F138,Parametros!$B$6:$X$12,23,FALSE),"")</f>
        <v/>
      </c>
      <c r="N138" s="130" t="str">
        <f>_xlfn.IFNA(VLOOKUP(UE!G138,Parametros!$B$24:$C$26,2,FALSE),"")</f>
        <v/>
      </c>
      <c r="O138" s="130" t="str">
        <f>IF(B138,UE!H138,"")</f>
        <v/>
      </c>
      <c r="P138" s="167" t="str">
        <f>IF($B138,Estimados!D141,"")</f>
        <v/>
      </c>
      <c r="Q138" s="167" t="str">
        <f>IF($B138,Estimados!E141,"")</f>
        <v/>
      </c>
      <c r="R138" s="167" t="str">
        <f>IF($B138,Estimados!F141,"")</f>
        <v/>
      </c>
      <c r="S138" s="167" t="str">
        <f>IF($B138,Estimados!G141,"")</f>
        <v/>
      </c>
      <c r="T138" s="167" t="str">
        <f>IF($B138,Estimados!H141,"")</f>
        <v/>
      </c>
      <c r="U138" s="167" t="str">
        <f>IF($B138,Estimados!I141,"")</f>
        <v/>
      </c>
      <c r="V138" s="167" t="str">
        <f>IF($B138,Estimados!J141,"")</f>
        <v/>
      </c>
      <c r="W138" s="167" t="str">
        <f>IF($B138,Estimados!K141,"")</f>
        <v/>
      </c>
      <c r="X138" s="167" t="str">
        <f>IF($B138,Estimados!L141,"")</f>
        <v/>
      </c>
      <c r="Y138" s="167" t="str">
        <f>IF($B138,Estimados!M141,"")</f>
        <v/>
      </c>
      <c r="Z138" s="167" t="str">
        <f>IF($B138,Estimados!N141,"")</f>
        <v/>
      </c>
      <c r="AA138" s="167" t="str">
        <f>IF($B138,Estimados!O141,"")</f>
        <v/>
      </c>
      <c r="AB138" s="167" t="str">
        <f>IF($B138,Estimados!P141,"")</f>
        <v/>
      </c>
      <c r="AC138" s="167" t="str">
        <f>IF($B138,Estimados!Q141,"")</f>
        <v/>
      </c>
      <c r="AD138" s="167" t="str">
        <f>IF($B138,Estimados!R141,"")</f>
        <v/>
      </c>
      <c r="AE138" s="167" t="str">
        <f>IF($B138,Estimados!S141,"")</f>
        <v/>
      </c>
      <c r="AF138" s="167" t="str">
        <f>IF($B138,Estimados!T141,"")</f>
        <v/>
      </c>
      <c r="AG138" s="167" t="str">
        <f>IF($B138,Estimados!U141,"")</f>
        <v/>
      </c>
      <c r="AH138" s="167" t="str">
        <f>IF($B138,Estimados!V141,"")</f>
        <v/>
      </c>
      <c r="AI138" s="167" t="str">
        <f>IF($B138,Estimados!W141,"")</f>
        <v/>
      </c>
      <c r="AJ138" s="167" t="str">
        <f>IF($B138,Estimados!X141,"")</f>
        <v/>
      </c>
      <c r="AK138" s="167" t="str">
        <f>IF($B138,Estimados!Y141,"")</f>
        <v/>
      </c>
      <c r="AL138" s="167" t="str">
        <f>IF($B138,Estimados!Z141,"")</f>
        <v/>
      </c>
      <c r="AM138" s="167" t="str">
        <f>IF($B138,Estimados!AA141,"")</f>
        <v/>
      </c>
      <c r="AN138" s="167" t="str">
        <f>IF($B138,Estimados!AB141,"")</f>
        <v/>
      </c>
      <c r="AO138" s="167" t="str">
        <f>IF($B138,Estimados!AC141,"")</f>
        <v/>
      </c>
      <c r="AP138" s="167" t="str">
        <f>IF($B138,Estimados!AD141,"")</f>
        <v/>
      </c>
      <c r="AQ138" s="167" t="str">
        <f>IF($B138,Estimados!AE141,"")</f>
        <v/>
      </c>
    </row>
    <row r="139" spans="2:43">
      <c r="B139" s="131" t="b">
        <f t="shared" si="12"/>
        <v>0</v>
      </c>
      <c r="C139" s="162" t="str">
        <f t="shared" ca="1" si="13"/>
        <v/>
      </c>
      <c r="D139" s="131" t="str">
        <f>IF($B139,Caracteristicas!$D$5,"")</f>
        <v/>
      </c>
      <c r="E139" s="131" t="str">
        <f>IF($B139,Caracteristicas!$D$8,"")</f>
        <v/>
      </c>
      <c r="F139" s="131" t="str">
        <f>IF($B139,Caracteristicas!$D$9,"")</f>
        <v/>
      </c>
      <c r="G139" s="131" t="str">
        <f>IF($B139,Caracteristicas!$D$6,"")</f>
        <v/>
      </c>
      <c r="H139" s="207" t="str">
        <f t="shared" ca="1" si="14"/>
        <v/>
      </c>
      <c r="I139" s="131" t="str">
        <f>IF($B139,UE!B139,"")</f>
        <v/>
      </c>
      <c r="J139" s="131" t="str">
        <f>IF(UE!C139=0,"",UE!C139)</f>
        <v/>
      </c>
      <c r="K139" s="131" t="str">
        <f>IF($B139,UE!D139,"")</f>
        <v/>
      </c>
      <c r="L139" s="152" t="str">
        <f>IF($B139,UE!E139,"")</f>
        <v/>
      </c>
      <c r="M139" s="130" t="str">
        <f>_xlfn.IFNA(VLOOKUP(UE!F139,Parametros!$B$6:$X$12,23,FALSE),"")</f>
        <v/>
      </c>
      <c r="N139" s="130" t="str">
        <f>_xlfn.IFNA(VLOOKUP(UE!G139,Parametros!$B$24:$C$26,2,FALSE),"")</f>
        <v/>
      </c>
      <c r="O139" s="130" t="str">
        <f>IF(B139,UE!H139,"")</f>
        <v/>
      </c>
      <c r="P139" s="167" t="str">
        <f>IF($B139,Estimados!D142,"")</f>
        <v/>
      </c>
      <c r="Q139" s="167" t="str">
        <f>IF($B139,Estimados!E142,"")</f>
        <v/>
      </c>
      <c r="R139" s="167" t="str">
        <f>IF($B139,Estimados!F142,"")</f>
        <v/>
      </c>
      <c r="S139" s="167" t="str">
        <f>IF($B139,Estimados!G142,"")</f>
        <v/>
      </c>
      <c r="T139" s="167" t="str">
        <f>IF($B139,Estimados!H142,"")</f>
        <v/>
      </c>
      <c r="U139" s="167" t="str">
        <f>IF($B139,Estimados!I142,"")</f>
        <v/>
      </c>
      <c r="V139" s="167" t="str">
        <f>IF($B139,Estimados!J142,"")</f>
        <v/>
      </c>
      <c r="W139" s="167" t="str">
        <f>IF($B139,Estimados!K142,"")</f>
        <v/>
      </c>
      <c r="X139" s="167" t="str">
        <f>IF($B139,Estimados!L142,"")</f>
        <v/>
      </c>
      <c r="Y139" s="167" t="str">
        <f>IF($B139,Estimados!M142,"")</f>
        <v/>
      </c>
      <c r="Z139" s="167" t="str">
        <f>IF($B139,Estimados!N142,"")</f>
        <v/>
      </c>
      <c r="AA139" s="167" t="str">
        <f>IF($B139,Estimados!O142,"")</f>
        <v/>
      </c>
      <c r="AB139" s="167" t="str">
        <f>IF($B139,Estimados!P142,"")</f>
        <v/>
      </c>
      <c r="AC139" s="167" t="str">
        <f>IF($B139,Estimados!Q142,"")</f>
        <v/>
      </c>
      <c r="AD139" s="167" t="str">
        <f>IF($B139,Estimados!R142,"")</f>
        <v/>
      </c>
      <c r="AE139" s="167" t="str">
        <f>IF($B139,Estimados!S142,"")</f>
        <v/>
      </c>
      <c r="AF139" s="167" t="str">
        <f>IF($B139,Estimados!T142,"")</f>
        <v/>
      </c>
      <c r="AG139" s="167" t="str">
        <f>IF($B139,Estimados!U142,"")</f>
        <v/>
      </c>
      <c r="AH139" s="167" t="str">
        <f>IF($B139,Estimados!V142,"")</f>
        <v/>
      </c>
      <c r="AI139" s="167" t="str">
        <f>IF($B139,Estimados!W142,"")</f>
        <v/>
      </c>
      <c r="AJ139" s="167" t="str">
        <f>IF($B139,Estimados!X142,"")</f>
        <v/>
      </c>
      <c r="AK139" s="167" t="str">
        <f>IF($B139,Estimados!Y142,"")</f>
        <v/>
      </c>
      <c r="AL139" s="167" t="str">
        <f>IF($B139,Estimados!Z142,"")</f>
        <v/>
      </c>
      <c r="AM139" s="167" t="str">
        <f>IF($B139,Estimados!AA142,"")</f>
        <v/>
      </c>
      <c r="AN139" s="167" t="str">
        <f>IF($B139,Estimados!AB142,"")</f>
        <v/>
      </c>
      <c r="AO139" s="167" t="str">
        <f>IF($B139,Estimados!AC142,"")</f>
        <v/>
      </c>
      <c r="AP139" s="167" t="str">
        <f>IF($B139,Estimados!AD142,"")</f>
        <v/>
      </c>
      <c r="AQ139" s="167" t="str">
        <f>IF($B139,Estimados!AE142,"")</f>
        <v/>
      </c>
    </row>
    <row r="140" spans="2:43">
      <c r="B140" s="131" t="b">
        <f t="shared" si="12"/>
        <v>0</v>
      </c>
      <c r="C140" s="162" t="str">
        <f t="shared" ca="1" si="13"/>
        <v/>
      </c>
      <c r="D140" s="131" t="str">
        <f>IF($B140,Caracteristicas!$D$5,"")</f>
        <v/>
      </c>
      <c r="E140" s="131" t="str">
        <f>IF($B140,Caracteristicas!$D$8,"")</f>
        <v/>
      </c>
      <c r="F140" s="131" t="str">
        <f>IF($B140,Caracteristicas!$D$9,"")</f>
        <v/>
      </c>
      <c r="G140" s="131" t="str">
        <f>IF($B140,Caracteristicas!$D$6,"")</f>
        <v/>
      </c>
      <c r="H140" s="207" t="str">
        <f t="shared" ca="1" si="14"/>
        <v/>
      </c>
      <c r="I140" s="131" t="str">
        <f>IF($B140,UE!B140,"")</f>
        <v/>
      </c>
      <c r="J140" s="131" t="str">
        <f>IF(UE!C140=0,"",UE!C140)</f>
        <v/>
      </c>
      <c r="K140" s="131" t="str">
        <f>IF($B140,UE!D140,"")</f>
        <v/>
      </c>
      <c r="L140" s="152" t="str">
        <f>IF($B140,UE!E140,"")</f>
        <v/>
      </c>
      <c r="M140" s="130" t="str">
        <f>_xlfn.IFNA(VLOOKUP(UE!F140,Parametros!$B$6:$X$12,23,FALSE),"")</f>
        <v/>
      </c>
      <c r="N140" s="130" t="str">
        <f>_xlfn.IFNA(VLOOKUP(UE!G140,Parametros!$B$24:$C$26,2,FALSE),"")</f>
        <v/>
      </c>
      <c r="O140" s="130" t="str">
        <f>IF(B140,UE!H140,"")</f>
        <v/>
      </c>
      <c r="P140" s="167" t="str">
        <f>IF($B140,Estimados!D143,"")</f>
        <v/>
      </c>
      <c r="Q140" s="167" t="str">
        <f>IF($B140,Estimados!E143,"")</f>
        <v/>
      </c>
      <c r="R140" s="167" t="str">
        <f>IF($B140,Estimados!F143,"")</f>
        <v/>
      </c>
      <c r="S140" s="167" t="str">
        <f>IF($B140,Estimados!G143,"")</f>
        <v/>
      </c>
      <c r="T140" s="167" t="str">
        <f>IF($B140,Estimados!H143,"")</f>
        <v/>
      </c>
      <c r="U140" s="167" t="str">
        <f>IF($B140,Estimados!I143,"")</f>
        <v/>
      </c>
      <c r="V140" s="167" t="str">
        <f>IF($B140,Estimados!J143,"")</f>
        <v/>
      </c>
      <c r="W140" s="167" t="str">
        <f>IF($B140,Estimados!K143,"")</f>
        <v/>
      </c>
      <c r="X140" s="167" t="str">
        <f>IF($B140,Estimados!L143,"")</f>
        <v/>
      </c>
      <c r="Y140" s="167" t="str">
        <f>IF($B140,Estimados!M143,"")</f>
        <v/>
      </c>
      <c r="Z140" s="167" t="str">
        <f>IF($B140,Estimados!N143,"")</f>
        <v/>
      </c>
      <c r="AA140" s="167" t="str">
        <f>IF($B140,Estimados!O143,"")</f>
        <v/>
      </c>
      <c r="AB140" s="167" t="str">
        <f>IF($B140,Estimados!P143,"")</f>
        <v/>
      </c>
      <c r="AC140" s="167" t="str">
        <f>IF($B140,Estimados!Q143,"")</f>
        <v/>
      </c>
      <c r="AD140" s="167" t="str">
        <f>IF($B140,Estimados!R143,"")</f>
        <v/>
      </c>
      <c r="AE140" s="167" t="str">
        <f>IF($B140,Estimados!S143,"")</f>
        <v/>
      </c>
      <c r="AF140" s="167" t="str">
        <f>IF($B140,Estimados!T143,"")</f>
        <v/>
      </c>
      <c r="AG140" s="167" t="str">
        <f>IF($B140,Estimados!U143,"")</f>
        <v/>
      </c>
      <c r="AH140" s="167" t="str">
        <f>IF($B140,Estimados!V143,"")</f>
        <v/>
      </c>
      <c r="AI140" s="167" t="str">
        <f>IF($B140,Estimados!W143,"")</f>
        <v/>
      </c>
      <c r="AJ140" s="167" t="str">
        <f>IF($B140,Estimados!X143,"")</f>
        <v/>
      </c>
      <c r="AK140" s="167" t="str">
        <f>IF($B140,Estimados!Y143,"")</f>
        <v/>
      </c>
      <c r="AL140" s="167" t="str">
        <f>IF($B140,Estimados!Z143,"")</f>
        <v/>
      </c>
      <c r="AM140" s="167" t="str">
        <f>IF($B140,Estimados!AA143,"")</f>
        <v/>
      </c>
      <c r="AN140" s="167" t="str">
        <f>IF($B140,Estimados!AB143,"")</f>
        <v/>
      </c>
      <c r="AO140" s="167" t="str">
        <f>IF($B140,Estimados!AC143,"")</f>
        <v/>
      </c>
      <c r="AP140" s="167" t="str">
        <f>IF($B140,Estimados!AD143,"")</f>
        <v/>
      </c>
      <c r="AQ140" s="167" t="str">
        <f>IF($B140,Estimados!AE143,"")</f>
        <v/>
      </c>
    </row>
    <row r="141" spans="2:43">
      <c r="B141" s="131" t="b">
        <f t="shared" si="12"/>
        <v>0</v>
      </c>
      <c r="C141" s="162" t="str">
        <f t="shared" ca="1" si="13"/>
        <v/>
      </c>
      <c r="D141" s="131" t="str">
        <f>IF($B141,Caracteristicas!$D$5,"")</f>
        <v/>
      </c>
      <c r="E141" s="131" t="str">
        <f>IF($B141,Caracteristicas!$D$8,"")</f>
        <v/>
      </c>
      <c r="F141" s="131" t="str">
        <f>IF($B141,Caracteristicas!$D$9,"")</f>
        <v/>
      </c>
      <c r="G141" s="131" t="str">
        <f>IF($B141,Caracteristicas!$D$6,"")</f>
        <v/>
      </c>
      <c r="H141" s="207" t="str">
        <f t="shared" ca="1" si="14"/>
        <v/>
      </c>
      <c r="I141" s="131" t="str">
        <f>IF($B141,UE!B141,"")</f>
        <v/>
      </c>
      <c r="J141" s="131" t="str">
        <f>IF(UE!C141=0,"",UE!C141)</f>
        <v/>
      </c>
      <c r="K141" s="131" t="str">
        <f>IF($B141,UE!D141,"")</f>
        <v/>
      </c>
      <c r="L141" s="152" t="str">
        <f>IF($B141,UE!E141,"")</f>
        <v/>
      </c>
      <c r="M141" s="130" t="str">
        <f>_xlfn.IFNA(VLOOKUP(UE!F141,Parametros!$B$6:$X$12,23,FALSE),"")</f>
        <v/>
      </c>
      <c r="N141" s="130" t="str">
        <f>_xlfn.IFNA(VLOOKUP(UE!G141,Parametros!$B$24:$C$26,2,FALSE),"")</f>
        <v/>
      </c>
      <c r="O141" s="130" t="str">
        <f>IF(B141,UE!H141,"")</f>
        <v/>
      </c>
      <c r="P141" s="167" t="str">
        <f>IF($B141,Estimados!D144,"")</f>
        <v/>
      </c>
      <c r="Q141" s="167" t="str">
        <f>IF($B141,Estimados!E144,"")</f>
        <v/>
      </c>
      <c r="R141" s="167" t="str">
        <f>IF($B141,Estimados!F144,"")</f>
        <v/>
      </c>
      <c r="S141" s="167" t="str">
        <f>IF($B141,Estimados!G144,"")</f>
        <v/>
      </c>
      <c r="T141" s="167" t="str">
        <f>IF($B141,Estimados!H144,"")</f>
        <v/>
      </c>
      <c r="U141" s="167" t="str">
        <f>IF($B141,Estimados!I144,"")</f>
        <v/>
      </c>
      <c r="V141" s="167" t="str">
        <f>IF($B141,Estimados!J144,"")</f>
        <v/>
      </c>
      <c r="W141" s="167" t="str">
        <f>IF($B141,Estimados!K144,"")</f>
        <v/>
      </c>
      <c r="X141" s="167" t="str">
        <f>IF($B141,Estimados!L144,"")</f>
        <v/>
      </c>
      <c r="Y141" s="167" t="str">
        <f>IF($B141,Estimados!M144,"")</f>
        <v/>
      </c>
      <c r="Z141" s="167" t="str">
        <f>IF($B141,Estimados!N144,"")</f>
        <v/>
      </c>
      <c r="AA141" s="167" t="str">
        <f>IF($B141,Estimados!O144,"")</f>
        <v/>
      </c>
      <c r="AB141" s="167" t="str">
        <f>IF($B141,Estimados!P144,"")</f>
        <v/>
      </c>
      <c r="AC141" s="167" t="str">
        <f>IF($B141,Estimados!Q144,"")</f>
        <v/>
      </c>
      <c r="AD141" s="167" t="str">
        <f>IF($B141,Estimados!R144,"")</f>
        <v/>
      </c>
      <c r="AE141" s="167" t="str">
        <f>IF($B141,Estimados!S144,"")</f>
        <v/>
      </c>
      <c r="AF141" s="167" t="str">
        <f>IF($B141,Estimados!T144,"")</f>
        <v/>
      </c>
      <c r="AG141" s="167" t="str">
        <f>IF($B141,Estimados!U144,"")</f>
        <v/>
      </c>
      <c r="AH141" s="167" t="str">
        <f>IF($B141,Estimados!V144,"")</f>
        <v/>
      </c>
      <c r="AI141" s="167" t="str">
        <f>IF($B141,Estimados!W144,"")</f>
        <v/>
      </c>
      <c r="AJ141" s="167" t="str">
        <f>IF($B141,Estimados!X144,"")</f>
        <v/>
      </c>
      <c r="AK141" s="167" t="str">
        <f>IF($B141,Estimados!Y144,"")</f>
        <v/>
      </c>
      <c r="AL141" s="167" t="str">
        <f>IF($B141,Estimados!Z144,"")</f>
        <v/>
      </c>
      <c r="AM141" s="167" t="str">
        <f>IF($B141,Estimados!AA144,"")</f>
        <v/>
      </c>
      <c r="AN141" s="167" t="str">
        <f>IF($B141,Estimados!AB144,"")</f>
        <v/>
      </c>
      <c r="AO141" s="167" t="str">
        <f>IF($B141,Estimados!AC144,"")</f>
        <v/>
      </c>
      <c r="AP141" s="167" t="str">
        <f>IF($B141,Estimados!AD144,"")</f>
        <v/>
      </c>
      <c r="AQ141" s="167" t="str">
        <f>IF($B141,Estimados!AE144,"")</f>
        <v/>
      </c>
    </row>
    <row r="142" spans="2:43">
      <c r="B142" s="131" t="b">
        <f t="shared" si="12"/>
        <v>0</v>
      </c>
      <c r="C142" s="162" t="str">
        <f t="shared" ca="1" si="13"/>
        <v/>
      </c>
      <c r="D142" s="131" t="str">
        <f>IF($B142,Caracteristicas!$D$5,"")</f>
        <v/>
      </c>
      <c r="E142" s="131" t="str">
        <f>IF($B142,Caracteristicas!$D$8,"")</f>
        <v/>
      </c>
      <c r="F142" s="131" t="str">
        <f>IF($B142,Caracteristicas!$D$9,"")</f>
        <v/>
      </c>
      <c r="G142" s="131" t="str">
        <f>IF($B142,Caracteristicas!$D$6,"")</f>
        <v/>
      </c>
      <c r="H142" s="207" t="str">
        <f t="shared" ca="1" si="14"/>
        <v/>
      </c>
      <c r="I142" s="131" t="str">
        <f>IF($B142,UE!B142,"")</f>
        <v/>
      </c>
      <c r="J142" s="131" t="str">
        <f>IF(UE!C142=0,"",UE!C142)</f>
        <v/>
      </c>
      <c r="K142" s="131" t="str">
        <f>IF($B142,UE!D142,"")</f>
        <v/>
      </c>
      <c r="L142" s="152" t="str">
        <f>IF($B142,UE!E142,"")</f>
        <v/>
      </c>
      <c r="M142" s="130" t="str">
        <f>_xlfn.IFNA(VLOOKUP(UE!F142,Parametros!$B$6:$X$12,23,FALSE),"")</f>
        <v/>
      </c>
      <c r="N142" s="130" t="str">
        <f>_xlfn.IFNA(VLOOKUP(UE!G142,Parametros!$B$24:$C$26,2,FALSE),"")</f>
        <v/>
      </c>
      <c r="O142" s="130" t="str">
        <f>IF(B142,UE!H142,"")</f>
        <v/>
      </c>
      <c r="P142" s="167" t="str">
        <f>IF($B142,Estimados!D145,"")</f>
        <v/>
      </c>
      <c r="Q142" s="167" t="str">
        <f>IF($B142,Estimados!E145,"")</f>
        <v/>
      </c>
      <c r="R142" s="167" t="str">
        <f>IF($B142,Estimados!F145,"")</f>
        <v/>
      </c>
      <c r="S142" s="167" t="str">
        <f>IF($B142,Estimados!G145,"")</f>
        <v/>
      </c>
      <c r="T142" s="167" t="str">
        <f>IF($B142,Estimados!H145,"")</f>
        <v/>
      </c>
      <c r="U142" s="167" t="str">
        <f>IF($B142,Estimados!I145,"")</f>
        <v/>
      </c>
      <c r="V142" s="167" t="str">
        <f>IF($B142,Estimados!J145,"")</f>
        <v/>
      </c>
      <c r="W142" s="167" t="str">
        <f>IF($B142,Estimados!K145,"")</f>
        <v/>
      </c>
      <c r="X142" s="167" t="str">
        <f>IF($B142,Estimados!L145,"")</f>
        <v/>
      </c>
      <c r="Y142" s="167" t="str">
        <f>IF($B142,Estimados!M145,"")</f>
        <v/>
      </c>
      <c r="Z142" s="167" t="str">
        <f>IF($B142,Estimados!N145,"")</f>
        <v/>
      </c>
      <c r="AA142" s="167" t="str">
        <f>IF($B142,Estimados!O145,"")</f>
        <v/>
      </c>
      <c r="AB142" s="167" t="str">
        <f>IF($B142,Estimados!P145,"")</f>
        <v/>
      </c>
      <c r="AC142" s="167" t="str">
        <f>IF($B142,Estimados!Q145,"")</f>
        <v/>
      </c>
      <c r="AD142" s="167" t="str">
        <f>IF($B142,Estimados!R145,"")</f>
        <v/>
      </c>
      <c r="AE142" s="167" t="str">
        <f>IF($B142,Estimados!S145,"")</f>
        <v/>
      </c>
      <c r="AF142" s="167" t="str">
        <f>IF($B142,Estimados!T145,"")</f>
        <v/>
      </c>
      <c r="AG142" s="167" t="str">
        <f>IF($B142,Estimados!U145,"")</f>
        <v/>
      </c>
      <c r="AH142" s="167" t="str">
        <f>IF($B142,Estimados!V145,"")</f>
        <v/>
      </c>
      <c r="AI142" s="167" t="str">
        <f>IF($B142,Estimados!W145,"")</f>
        <v/>
      </c>
      <c r="AJ142" s="167" t="str">
        <f>IF($B142,Estimados!X145,"")</f>
        <v/>
      </c>
      <c r="AK142" s="167" t="str">
        <f>IF($B142,Estimados!Y145,"")</f>
        <v/>
      </c>
      <c r="AL142" s="167" t="str">
        <f>IF($B142,Estimados!Z145,"")</f>
        <v/>
      </c>
      <c r="AM142" s="167" t="str">
        <f>IF($B142,Estimados!AA145,"")</f>
        <v/>
      </c>
      <c r="AN142" s="167" t="str">
        <f>IF($B142,Estimados!AB145,"")</f>
        <v/>
      </c>
      <c r="AO142" s="167" t="str">
        <f>IF($B142,Estimados!AC145,"")</f>
        <v/>
      </c>
      <c r="AP142" s="167" t="str">
        <f>IF($B142,Estimados!AD145,"")</f>
        <v/>
      </c>
      <c r="AQ142" s="167" t="str">
        <f>IF($B142,Estimados!AE145,"")</f>
        <v/>
      </c>
    </row>
    <row r="143" spans="2:43">
      <c r="B143" s="131" t="b">
        <f t="shared" si="12"/>
        <v>0</v>
      </c>
      <c r="C143" s="162" t="str">
        <f t="shared" ca="1" si="13"/>
        <v/>
      </c>
      <c r="D143" s="131" t="str">
        <f>IF($B143,Caracteristicas!$D$5,"")</f>
        <v/>
      </c>
      <c r="E143" s="131" t="str">
        <f>IF($B143,Caracteristicas!$D$8,"")</f>
        <v/>
      </c>
      <c r="F143" s="131" t="str">
        <f>IF($B143,Caracteristicas!$D$9,"")</f>
        <v/>
      </c>
      <c r="G143" s="131" t="str">
        <f>IF($B143,Caracteristicas!$D$6,"")</f>
        <v/>
      </c>
      <c r="H143" s="207" t="str">
        <f t="shared" ca="1" si="14"/>
        <v/>
      </c>
      <c r="I143" s="131" t="str">
        <f>IF($B143,UE!B143,"")</f>
        <v/>
      </c>
      <c r="J143" s="131" t="str">
        <f>IF(UE!C143=0,"",UE!C143)</f>
        <v/>
      </c>
      <c r="K143" s="131" t="str">
        <f>IF($B143,UE!D143,"")</f>
        <v/>
      </c>
      <c r="L143" s="152" t="str">
        <f>IF($B143,UE!E143,"")</f>
        <v/>
      </c>
      <c r="M143" s="130" t="str">
        <f>_xlfn.IFNA(VLOOKUP(UE!F143,Parametros!$B$6:$X$12,23,FALSE),"")</f>
        <v/>
      </c>
      <c r="N143" s="130" t="str">
        <f>_xlfn.IFNA(VLOOKUP(UE!G143,Parametros!$B$24:$C$26,2,FALSE),"")</f>
        <v/>
      </c>
      <c r="O143" s="130" t="str">
        <f>IF(B143,UE!H143,"")</f>
        <v/>
      </c>
      <c r="P143" s="167" t="str">
        <f>IF($B143,Estimados!D146,"")</f>
        <v/>
      </c>
      <c r="Q143" s="167" t="str">
        <f>IF($B143,Estimados!E146,"")</f>
        <v/>
      </c>
      <c r="R143" s="167" t="str">
        <f>IF($B143,Estimados!F146,"")</f>
        <v/>
      </c>
      <c r="S143" s="167" t="str">
        <f>IF($B143,Estimados!G146,"")</f>
        <v/>
      </c>
      <c r="T143" s="167" t="str">
        <f>IF($B143,Estimados!H146,"")</f>
        <v/>
      </c>
      <c r="U143" s="167" t="str">
        <f>IF($B143,Estimados!I146,"")</f>
        <v/>
      </c>
      <c r="V143" s="167" t="str">
        <f>IF($B143,Estimados!J146,"")</f>
        <v/>
      </c>
      <c r="W143" s="167" t="str">
        <f>IF($B143,Estimados!K146,"")</f>
        <v/>
      </c>
      <c r="X143" s="167" t="str">
        <f>IF($B143,Estimados!L146,"")</f>
        <v/>
      </c>
      <c r="Y143" s="167" t="str">
        <f>IF($B143,Estimados!M146,"")</f>
        <v/>
      </c>
      <c r="Z143" s="167" t="str">
        <f>IF($B143,Estimados!N146,"")</f>
        <v/>
      </c>
      <c r="AA143" s="167" t="str">
        <f>IF($B143,Estimados!O146,"")</f>
        <v/>
      </c>
      <c r="AB143" s="167" t="str">
        <f>IF($B143,Estimados!P146,"")</f>
        <v/>
      </c>
      <c r="AC143" s="167" t="str">
        <f>IF($B143,Estimados!Q146,"")</f>
        <v/>
      </c>
      <c r="AD143" s="167" t="str">
        <f>IF($B143,Estimados!R146,"")</f>
        <v/>
      </c>
      <c r="AE143" s="167" t="str">
        <f>IF($B143,Estimados!S146,"")</f>
        <v/>
      </c>
      <c r="AF143" s="167" t="str">
        <f>IF($B143,Estimados!T146,"")</f>
        <v/>
      </c>
      <c r="AG143" s="167" t="str">
        <f>IF($B143,Estimados!U146,"")</f>
        <v/>
      </c>
      <c r="AH143" s="167" t="str">
        <f>IF($B143,Estimados!V146,"")</f>
        <v/>
      </c>
      <c r="AI143" s="167" t="str">
        <f>IF($B143,Estimados!W146,"")</f>
        <v/>
      </c>
      <c r="AJ143" s="167" t="str">
        <f>IF($B143,Estimados!X146,"")</f>
        <v/>
      </c>
      <c r="AK143" s="167" t="str">
        <f>IF($B143,Estimados!Y146,"")</f>
        <v/>
      </c>
      <c r="AL143" s="167" t="str">
        <f>IF($B143,Estimados!Z146,"")</f>
        <v/>
      </c>
      <c r="AM143" s="167" t="str">
        <f>IF($B143,Estimados!AA146,"")</f>
        <v/>
      </c>
      <c r="AN143" s="167" t="str">
        <f>IF($B143,Estimados!AB146,"")</f>
        <v/>
      </c>
      <c r="AO143" s="167" t="str">
        <f>IF($B143,Estimados!AC146,"")</f>
        <v/>
      </c>
      <c r="AP143" s="167" t="str">
        <f>IF($B143,Estimados!AD146,"")</f>
        <v/>
      </c>
      <c r="AQ143" s="167" t="str">
        <f>IF($B143,Estimados!AE146,"")</f>
        <v/>
      </c>
    </row>
    <row r="144" spans="2:43">
      <c r="B144" s="131" t="b">
        <f t="shared" si="12"/>
        <v>0</v>
      </c>
      <c r="C144" s="162" t="str">
        <f t="shared" ca="1" si="13"/>
        <v/>
      </c>
      <c r="D144" s="131" t="str">
        <f>IF($B144,Caracteristicas!$D$5,"")</f>
        <v/>
      </c>
      <c r="E144" s="131" t="str">
        <f>IF($B144,Caracteristicas!$D$8,"")</f>
        <v/>
      </c>
      <c r="F144" s="131" t="str">
        <f>IF($B144,Caracteristicas!$D$9,"")</f>
        <v/>
      </c>
      <c r="G144" s="131" t="str">
        <f>IF($B144,Caracteristicas!$D$6,"")</f>
        <v/>
      </c>
      <c r="H144" s="207" t="str">
        <f t="shared" ca="1" si="14"/>
        <v/>
      </c>
      <c r="I144" s="131" t="str">
        <f>IF($B144,UE!B144,"")</f>
        <v/>
      </c>
      <c r="J144" s="131" t="str">
        <f>IF(UE!C144=0,"",UE!C144)</f>
        <v/>
      </c>
      <c r="K144" s="131" t="str">
        <f>IF($B144,UE!D144,"")</f>
        <v/>
      </c>
      <c r="L144" s="152" t="str">
        <f>IF($B144,UE!E144,"")</f>
        <v/>
      </c>
      <c r="M144" s="130" t="str">
        <f>_xlfn.IFNA(VLOOKUP(UE!F144,Parametros!$B$6:$X$12,23,FALSE),"")</f>
        <v/>
      </c>
      <c r="N144" s="130" t="str">
        <f>_xlfn.IFNA(VLOOKUP(UE!G144,Parametros!$B$24:$C$26,2,FALSE),"")</f>
        <v/>
      </c>
      <c r="O144" s="130" t="str">
        <f>IF(B144,UE!H144,"")</f>
        <v/>
      </c>
      <c r="P144" s="167" t="str">
        <f>IF($B144,Estimados!D147,"")</f>
        <v/>
      </c>
      <c r="Q144" s="167" t="str">
        <f>IF($B144,Estimados!E147,"")</f>
        <v/>
      </c>
      <c r="R144" s="167" t="str">
        <f>IF($B144,Estimados!F147,"")</f>
        <v/>
      </c>
      <c r="S144" s="167" t="str">
        <f>IF($B144,Estimados!G147,"")</f>
        <v/>
      </c>
      <c r="T144" s="167" t="str">
        <f>IF($B144,Estimados!H147,"")</f>
        <v/>
      </c>
      <c r="U144" s="167" t="str">
        <f>IF($B144,Estimados!I147,"")</f>
        <v/>
      </c>
      <c r="V144" s="167" t="str">
        <f>IF($B144,Estimados!J147,"")</f>
        <v/>
      </c>
      <c r="W144" s="167" t="str">
        <f>IF($B144,Estimados!K147,"")</f>
        <v/>
      </c>
      <c r="X144" s="167" t="str">
        <f>IF($B144,Estimados!L147,"")</f>
        <v/>
      </c>
      <c r="Y144" s="167" t="str">
        <f>IF($B144,Estimados!M147,"")</f>
        <v/>
      </c>
      <c r="Z144" s="167" t="str">
        <f>IF($B144,Estimados!N147,"")</f>
        <v/>
      </c>
      <c r="AA144" s="167" t="str">
        <f>IF($B144,Estimados!O147,"")</f>
        <v/>
      </c>
      <c r="AB144" s="167" t="str">
        <f>IF($B144,Estimados!P147,"")</f>
        <v/>
      </c>
      <c r="AC144" s="167" t="str">
        <f>IF($B144,Estimados!Q147,"")</f>
        <v/>
      </c>
      <c r="AD144" s="167" t="str">
        <f>IF($B144,Estimados!R147,"")</f>
        <v/>
      </c>
      <c r="AE144" s="167" t="str">
        <f>IF($B144,Estimados!S147,"")</f>
        <v/>
      </c>
      <c r="AF144" s="167" t="str">
        <f>IF($B144,Estimados!T147,"")</f>
        <v/>
      </c>
      <c r="AG144" s="167" t="str">
        <f>IF($B144,Estimados!U147,"")</f>
        <v/>
      </c>
      <c r="AH144" s="167" t="str">
        <f>IF($B144,Estimados!V147,"")</f>
        <v/>
      </c>
      <c r="AI144" s="167" t="str">
        <f>IF($B144,Estimados!W147,"")</f>
        <v/>
      </c>
      <c r="AJ144" s="167" t="str">
        <f>IF($B144,Estimados!X147,"")</f>
        <v/>
      </c>
      <c r="AK144" s="167" t="str">
        <f>IF($B144,Estimados!Y147,"")</f>
        <v/>
      </c>
      <c r="AL144" s="167" t="str">
        <f>IF($B144,Estimados!Z147,"")</f>
        <v/>
      </c>
      <c r="AM144" s="167" t="str">
        <f>IF($B144,Estimados!AA147,"")</f>
        <v/>
      </c>
      <c r="AN144" s="167" t="str">
        <f>IF($B144,Estimados!AB147,"")</f>
        <v/>
      </c>
      <c r="AO144" s="167" t="str">
        <f>IF($B144,Estimados!AC147,"")</f>
        <v/>
      </c>
      <c r="AP144" s="167" t="str">
        <f>IF($B144,Estimados!AD147,"")</f>
        <v/>
      </c>
      <c r="AQ144" s="167" t="str">
        <f>IF($B144,Estimados!AE147,"")</f>
        <v/>
      </c>
    </row>
    <row r="145" spans="2:43">
      <c r="B145" s="131" t="b">
        <f t="shared" si="12"/>
        <v>0</v>
      </c>
      <c r="C145" s="162" t="str">
        <f t="shared" ca="1" si="13"/>
        <v/>
      </c>
      <c r="D145" s="131" t="str">
        <f>IF($B145,Caracteristicas!$D$5,"")</f>
        <v/>
      </c>
      <c r="E145" s="131" t="str">
        <f>IF($B145,Caracteristicas!$D$8,"")</f>
        <v/>
      </c>
      <c r="F145" s="131" t="str">
        <f>IF($B145,Caracteristicas!$D$9,"")</f>
        <v/>
      </c>
      <c r="G145" s="131" t="str">
        <f>IF($B145,Caracteristicas!$D$6,"")</f>
        <v/>
      </c>
      <c r="H145" s="207" t="str">
        <f t="shared" ca="1" si="14"/>
        <v/>
      </c>
      <c r="I145" s="131" t="str">
        <f>IF($B145,UE!B145,"")</f>
        <v/>
      </c>
      <c r="J145" s="131" t="str">
        <f>IF(UE!C145=0,"",UE!C145)</f>
        <v/>
      </c>
      <c r="K145" s="131" t="str">
        <f>IF($B145,UE!D145,"")</f>
        <v/>
      </c>
      <c r="L145" s="152" t="str">
        <f>IF($B145,UE!E145,"")</f>
        <v/>
      </c>
      <c r="M145" s="130" t="str">
        <f>_xlfn.IFNA(VLOOKUP(UE!F145,Parametros!$B$6:$X$12,23,FALSE),"")</f>
        <v/>
      </c>
      <c r="N145" s="130" t="str">
        <f>_xlfn.IFNA(VLOOKUP(UE!G145,Parametros!$B$24:$C$26,2,FALSE),"")</f>
        <v/>
      </c>
      <c r="O145" s="130" t="str">
        <f>IF(B145,UE!H145,"")</f>
        <v/>
      </c>
      <c r="P145" s="167" t="str">
        <f>IF($B145,Estimados!D148,"")</f>
        <v/>
      </c>
      <c r="Q145" s="167" t="str">
        <f>IF($B145,Estimados!E148,"")</f>
        <v/>
      </c>
      <c r="R145" s="167" t="str">
        <f>IF($B145,Estimados!F148,"")</f>
        <v/>
      </c>
      <c r="S145" s="167" t="str">
        <f>IF($B145,Estimados!G148,"")</f>
        <v/>
      </c>
      <c r="T145" s="167" t="str">
        <f>IF($B145,Estimados!H148,"")</f>
        <v/>
      </c>
      <c r="U145" s="167" t="str">
        <f>IF($B145,Estimados!I148,"")</f>
        <v/>
      </c>
      <c r="V145" s="167" t="str">
        <f>IF($B145,Estimados!J148,"")</f>
        <v/>
      </c>
      <c r="W145" s="167" t="str">
        <f>IF($B145,Estimados!K148,"")</f>
        <v/>
      </c>
      <c r="X145" s="167" t="str">
        <f>IF($B145,Estimados!L148,"")</f>
        <v/>
      </c>
      <c r="Y145" s="167" t="str">
        <f>IF($B145,Estimados!M148,"")</f>
        <v/>
      </c>
      <c r="Z145" s="167" t="str">
        <f>IF($B145,Estimados!N148,"")</f>
        <v/>
      </c>
      <c r="AA145" s="167" t="str">
        <f>IF($B145,Estimados!O148,"")</f>
        <v/>
      </c>
      <c r="AB145" s="167" t="str">
        <f>IF($B145,Estimados!P148,"")</f>
        <v/>
      </c>
      <c r="AC145" s="167" t="str">
        <f>IF($B145,Estimados!Q148,"")</f>
        <v/>
      </c>
      <c r="AD145" s="167" t="str">
        <f>IF($B145,Estimados!R148,"")</f>
        <v/>
      </c>
      <c r="AE145" s="167" t="str">
        <f>IF($B145,Estimados!S148,"")</f>
        <v/>
      </c>
      <c r="AF145" s="167" t="str">
        <f>IF($B145,Estimados!T148,"")</f>
        <v/>
      </c>
      <c r="AG145" s="167" t="str">
        <f>IF($B145,Estimados!U148,"")</f>
        <v/>
      </c>
      <c r="AH145" s="167" t="str">
        <f>IF($B145,Estimados!V148,"")</f>
        <v/>
      </c>
      <c r="AI145" s="167" t="str">
        <f>IF($B145,Estimados!W148,"")</f>
        <v/>
      </c>
      <c r="AJ145" s="167" t="str">
        <f>IF($B145,Estimados!X148,"")</f>
        <v/>
      </c>
      <c r="AK145" s="167" t="str">
        <f>IF($B145,Estimados!Y148,"")</f>
        <v/>
      </c>
      <c r="AL145" s="167" t="str">
        <f>IF($B145,Estimados!Z148,"")</f>
        <v/>
      </c>
      <c r="AM145" s="167" t="str">
        <f>IF($B145,Estimados!AA148,"")</f>
        <v/>
      </c>
      <c r="AN145" s="167" t="str">
        <f>IF($B145,Estimados!AB148,"")</f>
        <v/>
      </c>
      <c r="AO145" s="167" t="str">
        <f>IF($B145,Estimados!AC148,"")</f>
        <v/>
      </c>
      <c r="AP145" s="167" t="str">
        <f>IF($B145,Estimados!AD148,"")</f>
        <v/>
      </c>
      <c r="AQ145" s="167" t="str">
        <f>IF($B145,Estimados!AE148,"")</f>
        <v/>
      </c>
    </row>
    <row r="146" spans="2:43">
      <c r="B146" s="131" t="b">
        <f t="shared" si="12"/>
        <v>0</v>
      </c>
      <c r="C146" s="162" t="str">
        <f t="shared" ca="1" si="13"/>
        <v/>
      </c>
      <c r="D146" s="131" t="str">
        <f>IF($B146,Caracteristicas!$D$5,"")</f>
        <v/>
      </c>
      <c r="E146" s="131" t="str">
        <f>IF($B146,Caracteristicas!$D$8,"")</f>
        <v/>
      </c>
      <c r="F146" s="131" t="str">
        <f>IF($B146,Caracteristicas!$D$9,"")</f>
        <v/>
      </c>
      <c r="G146" s="131" t="str">
        <f>IF($B146,Caracteristicas!$D$6,"")</f>
        <v/>
      </c>
      <c r="H146" s="207" t="str">
        <f t="shared" ca="1" si="14"/>
        <v/>
      </c>
      <c r="I146" s="131" t="str">
        <f>IF($B146,UE!B146,"")</f>
        <v/>
      </c>
      <c r="J146" s="131" t="str">
        <f>IF(UE!C146=0,"",UE!C146)</f>
        <v/>
      </c>
      <c r="K146" s="131" t="str">
        <f>IF($B146,UE!D146,"")</f>
        <v/>
      </c>
      <c r="L146" s="152" t="str">
        <f>IF($B146,UE!E146,"")</f>
        <v/>
      </c>
      <c r="M146" s="130" t="str">
        <f>_xlfn.IFNA(VLOOKUP(UE!F146,Parametros!$B$6:$X$12,23,FALSE),"")</f>
        <v/>
      </c>
      <c r="N146" s="130" t="str">
        <f>_xlfn.IFNA(VLOOKUP(UE!G146,Parametros!$B$24:$C$26,2,FALSE),"")</f>
        <v/>
      </c>
      <c r="O146" s="130" t="str">
        <f>IF(B146,UE!H146,"")</f>
        <v/>
      </c>
      <c r="P146" s="167" t="str">
        <f>IF($B146,Estimados!D149,"")</f>
        <v/>
      </c>
      <c r="Q146" s="167" t="str">
        <f>IF($B146,Estimados!E149,"")</f>
        <v/>
      </c>
      <c r="R146" s="167" t="str">
        <f>IF($B146,Estimados!F149,"")</f>
        <v/>
      </c>
      <c r="S146" s="167" t="str">
        <f>IF($B146,Estimados!G149,"")</f>
        <v/>
      </c>
      <c r="T146" s="167" t="str">
        <f>IF($B146,Estimados!H149,"")</f>
        <v/>
      </c>
      <c r="U146" s="167" t="str">
        <f>IF($B146,Estimados!I149,"")</f>
        <v/>
      </c>
      <c r="V146" s="167" t="str">
        <f>IF($B146,Estimados!J149,"")</f>
        <v/>
      </c>
      <c r="W146" s="167" t="str">
        <f>IF($B146,Estimados!K149,"")</f>
        <v/>
      </c>
      <c r="X146" s="167" t="str">
        <f>IF($B146,Estimados!L149,"")</f>
        <v/>
      </c>
      <c r="Y146" s="167" t="str">
        <f>IF($B146,Estimados!M149,"")</f>
        <v/>
      </c>
      <c r="Z146" s="167" t="str">
        <f>IF($B146,Estimados!N149,"")</f>
        <v/>
      </c>
      <c r="AA146" s="167" t="str">
        <f>IF($B146,Estimados!O149,"")</f>
        <v/>
      </c>
      <c r="AB146" s="167" t="str">
        <f>IF($B146,Estimados!P149,"")</f>
        <v/>
      </c>
      <c r="AC146" s="167" t="str">
        <f>IF($B146,Estimados!Q149,"")</f>
        <v/>
      </c>
      <c r="AD146" s="167" t="str">
        <f>IF($B146,Estimados!R149,"")</f>
        <v/>
      </c>
      <c r="AE146" s="167" t="str">
        <f>IF($B146,Estimados!S149,"")</f>
        <v/>
      </c>
      <c r="AF146" s="167" t="str">
        <f>IF($B146,Estimados!T149,"")</f>
        <v/>
      </c>
      <c r="AG146" s="167" t="str">
        <f>IF($B146,Estimados!U149,"")</f>
        <v/>
      </c>
      <c r="AH146" s="167" t="str">
        <f>IF($B146,Estimados!V149,"")</f>
        <v/>
      </c>
      <c r="AI146" s="167" t="str">
        <f>IF($B146,Estimados!W149,"")</f>
        <v/>
      </c>
      <c r="AJ146" s="167" t="str">
        <f>IF($B146,Estimados!X149,"")</f>
        <v/>
      </c>
      <c r="AK146" s="167" t="str">
        <f>IF($B146,Estimados!Y149,"")</f>
        <v/>
      </c>
      <c r="AL146" s="167" t="str">
        <f>IF($B146,Estimados!Z149,"")</f>
        <v/>
      </c>
      <c r="AM146" s="167" t="str">
        <f>IF($B146,Estimados!AA149,"")</f>
        <v/>
      </c>
      <c r="AN146" s="167" t="str">
        <f>IF($B146,Estimados!AB149,"")</f>
        <v/>
      </c>
      <c r="AO146" s="167" t="str">
        <f>IF($B146,Estimados!AC149,"")</f>
        <v/>
      </c>
      <c r="AP146" s="167" t="str">
        <f>IF($B146,Estimados!AD149,"")</f>
        <v/>
      </c>
      <c r="AQ146" s="167" t="str">
        <f>IF($B146,Estimados!AE149,"")</f>
        <v/>
      </c>
    </row>
    <row r="147" spans="2:43">
      <c r="B147" s="131" t="b">
        <f t="shared" si="12"/>
        <v>0</v>
      </c>
      <c r="C147" s="162" t="str">
        <f t="shared" ca="1" si="13"/>
        <v/>
      </c>
      <c r="D147" s="131" t="str">
        <f>IF($B147,Caracteristicas!$D$5,"")</f>
        <v/>
      </c>
      <c r="E147" s="131" t="str">
        <f>IF($B147,Caracteristicas!$D$8,"")</f>
        <v/>
      </c>
      <c r="F147" s="131" t="str">
        <f>IF($B147,Caracteristicas!$D$9,"")</f>
        <v/>
      </c>
      <c r="G147" s="131" t="str">
        <f>IF($B147,Caracteristicas!$D$6,"")</f>
        <v/>
      </c>
      <c r="H147" s="207" t="str">
        <f t="shared" ca="1" si="14"/>
        <v/>
      </c>
      <c r="I147" s="131" t="str">
        <f>IF($B147,UE!B147,"")</f>
        <v/>
      </c>
      <c r="J147" s="131" t="str">
        <f>IF(UE!C147=0,"",UE!C147)</f>
        <v/>
      </c>
      <c r="K147" s="131" t="str">
        <f>IF($B147,UE!D147,"")</f>
        <v/>
      </c>
      <c r="L147" s="152" t="str">
        <f>IF($B147,UE!E147,"")</f>
        <v/>
      </c>
      <c r="M147" s="130" t="str">
        <f>_xlfn.IFNA(VLOOKUP(UE!F147,Parametros!$B$6:$X$12,23,FALSE),"")</f>
        <v/>
      </c>
      <c r="N147" s="130" t="str">
        <f>_xlfn.IFNA(VLOOKUP(UE!G147,Parametros!$B$24:$C$26,2,FALSE),"")</f>
        <v/>
      </c>
      <c r="O147" s="130" t="str">
        <f>IF(B147,UE!H147,"")</f>
        <v/>
      </c>
      <c r="P147" s="167" t="str">
        <f>IF($B147,Estimados!D150,"")</f>
        <v/>
      </c>
      <c r="Q147" s="167" t="str">
        <f>IF($B147,Estimados!E150,"")</f>
        <v/>
      </c>
      <c r="R147" s="167" t="str">
        <f>IF($B147,Estimados!F150,"")</f>
        <v/>
      </c>
      <c r="S147" s="167" t="str">
        <f>IF($B147,Estimados!G150,"")</f>
        <v/>
      </c>
      <c r="T147" s="167" t="str">
        <f>IF($B147,Estimados!H150,"")</f>
        <v/>
      </c>
      <c r="U147" s="167" t="str">
        <f>IF($B147,Estimados!I150,"")</f>
        <v/>
      </c>
      <c r="V147" s="167" t="str">
        <f>IF($B147,Estimados!J150,"")</f>
        <v/>
      </c>
      <c r="W147" s="167" t="str">
        <f>IF($B147,Estimados!K150,"")</f>
        <v/>
      </c>
      <c r="X147" s="167" t="str">
        <f>IF($B147,Estimados!L150,"")</f>
        <v/>
      </c>
      <c r="Y147" s="167" t="str">
        <f>IF($B147,Estimados!M150,"")</f>
        <v/>
      </c>
      <c r="Z147" s="167" t="str">
        <f>IF($B147,Estimados!N150,"")</f>
        <v/>
      </c>
      <c r="AA147" s="167" t="str">
        <f>IF($B147,Estimados!O150,"")</f>
        <v/>
      </c>
      <c r="AB147" s="167" t="str">
        <f>IF($B147,Estimados!P150,"")</f>
        <v/>
      </c>
      <c r="AC147" s="167" t="str">
        <f>IF($B147,Estimados!Q150,"")</f>
        <v/>
      </c>
      <c r="AD147" s="167" t="str">
        <f>IF($B147,Estimados!R150,"")</f>
        <v/>
      </c>
      <c r="AE147" s="167" t="str">
        <f>IF($B147,Estimados!S150,"")</f>
        <v/>
      </c>
      <c r="AF147" s="167" t="str">
        <f>IF($B147,Estimados!T150,"")</f>
        <v/>
      </c>
      <c r="AG147" s="167" t="str">
        <f>IF($B147,Estimados!U150,"")</f>
        <v/>
      </c>
      <c r="AH147" s="167" t="str">
        <f>IF($B147,Estimados!V150,"")</f>
        <v/>
      </c>
      <c r="AI147" s="167" t="str">
        <f>IF($B147,Estimados!W150,"")</f>
        <v/>
      </c>
      <c r="AJ147" s="167" t="str">
        <f>IF($B147,Estimados!X150,"")</f>
        <v/>
      </c>
      <c r="AK147" s="167" t="str">
        <f>IF($B147,Estimados!Y150,"")</f>
        <v/>
      </c>
      <c r="AL147" s="167" t="str">
        <f>IF($B147,Estimados!Z150,"")</f>
        <v/>
      </c>
      <c r="AM147" s="167" t="str">
        <f>IF($B147,Estimados!AA150,"")</f>
        <v/>
      </c>
      <c r="AN147" s="167" t="str">
        <f>IF($B147,Estimados!AB150,"")</f>
        <v/>
      </c>
      <c r="AO147" s="167" t="str">
        <f>IF($B147,Estimados!AC150,"")</f>
        <v/>
      </c>
      <c r="AP147" s="167" t="str">
        <f>IF($B147,Estimados!AD150,"")</f>
        <v/>
      </c>
      <c r="AQ147" s="167" t="str">
        <f>IF($B147,Estimados!AE150,"")</f>
        <v/>
      </c>
    </row>
    <row r="148" spans="2:43">
      <c r="B148" s="131" t="b">
        <f t="shared" si="12"/>
        <v>0</v>
      </c>
      <c r="C148" s="162" t="str">
        <f t="shared" ca="1" si="13"/>
        <v/>
      </c>
      <c r="D148" s="131" t="str">
        <f>IF($B148,Caracteristicas!$D$5,"")</f>
        <v/>
      </c>
      <c r="E148" s="131" t="str">
        <f>IF($B148,Caracteristicas!$D$8,"")</f>
        <v/>
      </c>
      <c r="F148" s="131" t="str">
        <f>IF($B148,Caracteristicas!$D$9,"")</f>
        <v/>
      </c>
      <c r="G148" s="131" t="str">
        <f>IF($B148,Caracteristicas!$D$6,"")</f>
        <v/>
      </c>
      <c r="H148" s="207" t="str">
        <f t="shared" ca="1" si="14"/>
        <v/>
      </c>
      <c r="I148" s="131" t="str">
        <f>IF($B148,UE!B148,"")</f>
        <v/>
      </c>
      <c r="J148" s="131" t="str">
        <f>IF(UE!C148=0,"",UE!C148)</f>
        <v/>
      </c>
      <c r="K148" s="131" t="str">
        <f>IF($B148,UE!D148,"")</f>
        <v/>
      </c>
      <c r="L148" s="152" t="str">
        <f>IF($B148,UE!E148,"")</f>
        <v/>
      </c>
      <c r="M148" s="130" t="str">
        <f>_xlfn.IFNA(VLOOKUP(UE!F148,Parametros!$B$6:$X$12,23,FALSE),"")</f>
        <v/>
      </c>
      <c r="N148" s="130" t="str">
        <f>_xlfn.IFNA(VLOOKUP(UE!G148,Parametros!$B$24:$C$26,2,FALSE),"")</f>
        <v/>
      </c>
      <c r="O148" s="130" t="str">
        <f>IF(B148,UE!H148,"")</f>
        <v/>
      </c>
      <c r="P148" s="167" t="str">
        <f>IF($B148,Estimados!D151,"")</f>
        <v/>
      </c>
      <c r="Q148" s="167" t="str">
        <f>IF($B148,Estimados!E151,"")</f>
        <v/>
      </c>
      <c r="R148" s="167" t="str">
        <f>IF($B148,Estimados!F151,"")</f>
        <v/>
      </c>
      <c r="S148" s="167" t="str">
        <f>IF($B148,Estimados!G151,"")</f>
        <v/>
      </c>
      <c r="T148" s="167" t="str">
        <f>IF($B148,Estimados!H151,"")</f>
        <v/>
      </c>
      <c r="U148" s="167" t="str">
        <f>IF($B148,Estimados!I151,"")</f>
        <v/>
      </c>
      <c r="V148" s="167" t="str">
        <f>IF($B148,Estimados!J151,"")</f>
        <v/>
      </c>
      <c r="W148" s="167" t="str">
        <f>IF($B148,Estimados!K151,"")</f>
        <v/>
      </c>
      <c r="X148" s="167" t="str">
        <f>IF($B148,Estimados!L151,"")</f>
        <v/>
      </c>
      <c r="Y148" s="167" t="str">
        <f>IF($B148,Estimados!M151,"")</f>
        <v/>
      </c>
      <c r="Z148" s="167" t="str">
        <f>IF($B148,Estimados!N151,"")</f>
        <v/>
      </c>
      <c r="AA148" s="167" t="str">
        <f>IF($B148,Estimados!O151,"")</f>
        <v/>
      </c>
      <c r="AB148" s="167" t="str">
        <f>IF($B148,Estimados!P151,"")</f>
        <v/>
      </c>
      <c r="AC148" s="167" t="str">
        <f>IF($B148,Estimados!Q151,"")</f>
        <v/>
      </c>
      <c r="AD148" s="167" t="str">
        <f>IF($B148,Estimados!R151,"")</f>
        <v/>
      </c>
      <c r="AE148" s="167" t="str">
        <f>IF($B148,Estimados!S151,"")</f>
        <v/>
      </c>
      <c r="AF148" s="167" t="str">
        <f>IF($B148,Estimados!T151,"")</f>
        <v/>
      </c>
      <c r="AG148" s="167" t="str">
        <f>IF($B148,Estimados!U151,"")</f>
        <v/>
      </c>
      <c r="AH148" s="167" t="str">
        <f>IF($B148,Estimados!V151,"")</f>
        <v/>
      </c>
      <c r="AI148" s="167" t="str">
        <f>IF($B148,Estimados!W151,"")</f>
        <v/>
      </c>
      <c r="AJ148" s="167" t="str">
        <f>IF($B148,Estimados!X151,"")</f>
        <v/>
      </c>
      <c r="AK148" s="167" t="str">
        <f>IF($B148,Estimados!Y151,"")</f>
        <v/>
      </c>
      <c r="AL148" s="167" t="str">
        <f>IF($B148,Estimados!Z151,"")</f>
        <v/>
      </c>
      <c r="AM148" s="167" t="str">
        <f>IF($B148,Estimados!AA151,"")</f>
        <v/>
      </c>
      <c r="AN148" s="167" t="str">
        <f>IF($B148,Estimados!AB151,"")</f>
        <v/>
      </c>
      <c r="AO148" s="167" t="str">
        <f>IF($B148,Estimados!AC151,"")</f>
        <v/>
      </c>
      <c r="AP148" s="167" t="str">
        <f>IF($B148,Estimados!AD151,"")</f>
        <v/>
      </c>
      <c r="AQ148" s="167" t="str">
        <f>IF($B148,Estimados!AE151,"")</f>
        <v/>
      </c>
    </row>
    <row r="149" spans="2:43">
      <c r="B149" s="131" t="b">
        <f t="shared" si="12"/>
        <v>0</v>
      </c>
      <c r="C149" s="162" t="str">
        <f t="shared" ca="1" si="13"/>
        <v/>
      </c>
      <c r="D149" s="131" t="str">
        <f>IF($B149,Caracteristicas!$D$5,"")</f>
        <v/>
      </c>
      <c r="E149" s="131" t="str">
        <f>IF($B149,Caracteristicas!$D$8,"")</f>
        <v/>
      </c>
      <c r="F149" s="131" t="str">
        <f>IF($B149,Caracteristicas!$D$9,"")</f>
        <v/>
      </c>
      <c r="G149" s="131" t="str">
        <f>IF($B149,Caracteristicas!$D$6,"")</f>
        <v/>
      </c>
      <c r="H149" s="207" t="str">
        <f t="shared" ca="1" si="14"/>
        <v/>
      </c>
      <c r="I149" s="131" t="str">
        <f>IF($B149,UE!B149,"")</f>
        <v/>
      </c>
      <c r="J149" s="131" t="str">
        <f>IF(UE!C149=0,"",UE!C149)</f>
        <v/>
      </c>
      <c r="K149" s="131" t="str">
        <f>IF($B149,UE!D149,"")</f>
        <v/>
      </c>
      <c r="L149" s="152" t="str">
        <f>IF($B149,UE!E149,"")</f>
        <v/>
      </c>
      <c r="M149" s="130" t="str">
        <f>_xlfn.IFNA(VLOOKUP(UE!F149,Parametros!$B$6:$X$12,23,FALSE),"")</f>
        <v/>
      </c>
      <c r="N149" s="130" t="str">
        <f>_xlfn.IFNA(VLOOKUP(UE!G149,Parametros!$B$24:$C$26,2,FALSE),"")</f>
        <v/>
      </c>
      <c r="O149" s="130" t="str">
        <f>IF(B149,UE!H149,"")</f>
        <v/>
      </c>
      <c r="P149" s="167" t="str">
        <f>IF($B149,Estimados!D152,"")</f>
        <v/>
      </c>
      <c r="Q149" s="167" t="str">
        <f>IF($B149,Estimados!E152,"")</f>
        <v/>
      </c>
      <c r="R149" s="167" t="str">
        <f>IF($B149,Estimados!F152,"")</f>
        <v/>
      </c>
      <c r="S149" s="167" t="str">
        <f>IF($B149,Estimados!G152,"")</f>
        <v/>
      </c>
      <c r="T149" s="167" t="str">
        <f>IF($B149,Estimados!H152,"")</f>
        <v/>
      </c>
      <c r="U149" s="167" t="str">
        <f>IF($B149,Estimados!I152,"")</f>
        <v/>
      </c>
      <c r="V149" s="167" t="str">
        <f>IF($B149,Estimados!J152,"")</f>
        <v/>
      </c>
      <c r="W149" s="167" t="str">
        <f>IF($B149,Estimados!K152,"")</f>
        <v/>
      </c>
      <c r="X149" s="167" t="str">
        <f>IF($B149,Estimados!L152,"")</f>
        <v/>
      </c>
      <c r="Y149" s="167" t="str">
        <f>IF($B149,Estimados!M152,"")</f>
        <v/>
      </c>
      <c r="Z149" s="167" t="str">
        <f>IF($B149,Estimados!N152,"")</f>
        <v/>
      </c>
      <c r="AA149" s="167" t="str">
        <f>IF($B149,Estimados!O152,"")</f>
        <v/>
      </c>
      <c r="AB149" s="167" t="str">
        <f>IF($B149,Estimados!P152,"")</f>
        <v/>
      </c>
      <c r="AC149" s="167" t="str">
        <f>IF($B149,Estimados!Q152,"")</f>
        <v/>
      </c>
      <c r="AD149" s="167" t="str">
        <f>IF($B149,Estimados!R152,"")</f>
        <v/>
      </c>
      <c r="AE149" s="167" t="str">
        <f>IF($B149,Estimados!S152,"")</f>
        <v/>
      </c>
      <c r="AF149" s="167" t="str">
        <f>IF($B149,Estimados!T152,"")</f>
        <v/>
      </c>
      <c r="AG149" s="167" t="str">
        <f>IF($B149,Estimados!U152,"")</f>
        <v/>
      </c>
      <c r="AH149" s="167" t="str">
        <f>IF($B149,Estimados!V152,"")</f>
        <v/>
      </c>
      <c r="AI149" s="167" t="str">
        <f>IF($B149,Estimados!W152,"")</f>
        <v/>
      </c>
      <c r="AJ149" s="167" t="str">
        <f>IF($B149,Estimados!X152,"")</f>
        <v/>
      </c>
      <c r="AK149" s="167" t="str">
        <f>IF($B149,Estimados!Y152,"")</f>
        <v/>
      </c>
      <c r="AL149" s="167" t="str">
        <f>IF($B149,Estimados!Z152,"")</f>
        <v/>
      </c>
      <c r="AM149" s="167" t="str">
        <f>IF($B149,Estimados!AA152,"")</f>
        <v/>
      </c>
      <c r="AN149" s="167" t="str">
        <f>IF($B149,Estimados!AB152,"")</f>
        <v/>
      </c>
      <c r="AO149" s="167" t="str">
        <f>IF($B149,Estimados!AC152,"")</f>
        <v/>
      </c>
      <c r="AP149" s="167" t="str">
        <f>IF($B149,Estimados!AD152,"")</f>
        <v/>
      </c>
      <c r="AQ149" s="167" t="str">
        <f>IF($B149,Estimados!AE152,"")</f>
        <v/>
      </c>
    </row>
    <row r="150" spans="2:43">
      <c r="B150" s="131" t="b">
        <f t="shared" si="12"/>
        <v>0</v>
      </c>
      <c r="C150" s="162" t="str">
        <f t="shared" ca="1" si="13"/>
        <v/>
      </c>
      <c r="D150" s="131" t="str">
        <f>IF($B150,Caracteristicas!$D$5,"")</f>
        <v/>
      </c>
      <c r="E150" s="131" t="str">
        <f>IF($B150,Caracteristicas!$D$8,"")</f>
        <v/>
      </c>
      <c r="F150" s="131" t="str">
        <f>IF($B150,Caracteristicas!$D$9,"")</f>
        <v/>
      </c>
      <c r="G150" s="131" t="str">
        <f>IF($B150,Caracteristicas!$D$6,"")</f>
        <v/>
      </c>
      <c r="H150" s="207" t="str">
        <f t="shared" ca="1" si="14"/>
        <v/>
      </c>
      <c r="I150" s="131" t="str">
        <f>IF($B150,UE!B150,"")</f>
        <v/>
      </c>
      <c r="J150" s="131" t="str">
        <f>IF(UE!C150=0,"",UE!C150)</f>
        <v/>
      </c>
      <c r="K150" s="131" t="str">
        <f>IF($B150,UE!D150,"")</f>
        <v/>
      </c>
      <c r="L150" s="152" t="str">
        <f>IF($B150,UE!E150,"")</f>
        <v/>
      </c>
      <c r="M150" s="130" t="str">
        <f>_xlfn.IFNA(VLOOKUP(UE!F150,Parametros!$B$6:$X$12,23,FALSE),"")</f>
        <v/>
      </c>
      <c r="N150" s="130" t="str">
        <f>_xlfn.IFNA(VLOOKUP(UE!G150,Parametros!$B$24:$C$26,2,FALSE),"")</f>
        <v/>
      </c>
      <c r="O150" s="130" t="str">
        <f>IF(B150,UE!H150,"")</f>
        <v/>
      </c>
      <c r="P150" s="167" t="str">
        <f>IF($B150,Estimados!D153,"")</f>
        <v/>
      </c>
      <c r="Q150" s="167" t="str">
        <f>IF($B150,Estimados!E153,"")</f>
        <v/>
      </c>
      <c r="R150" s="167" t="str">
        <f>IF($B150,Estimados!F153,"")</f>
        <v/>
      </c>
      <c r="S150" s="167" t="str">
        <f>IF($B150,Estimados!G153,"")</f>
        <v/>
      </c>
      <c r="T150" s="167" t="str">
        <f>IF($B150,Estimados!H153,"")</f>
        <v/>
      </c>
      <c r="U150" s="167" t="str">
        <f>IF($B150,Estimados!I153,"")</f>
        <v/>
      </c>
      <c r="V150" s="167" t="str">
        <f>IF($B150,Estimados!J153,"")</f>
        <v/>
      </c>
      <c r="W150" s="167" t="str">
        <f>IF($B150,Estimados!K153,"")</f>
        <v/>
      </c>
      <c r="X150" s="167" t="str">
        <f>IF($B150,Estimados!L153,"")</f>
        <v/>
      </c>
      <c r="Y150" s="167" t="str">
        <f>IF($B150,Estimados!M153,"")</f>
        <v/>
      </c>
      <c r="Z150" s="167" t="str">
        <f>IF($B150,Estimados!N153,"")</f>
        <v/>
      </c>
      <c r="AA150" s="167" t="str">
        <f>IF($B150,Estimados!O153,"")</f>
        <v/>
      </c>
      <c r="AB150" s="167" t="str">
        <f>IF($B150,Estimados!P153,"")</f>
        <v/>
      </c>
      <c r="AC150" s="167" t="str">
        <f>IF($B150,Estimados!Q153,"")</f>
        <v/>
      </c>
      <c r="AD150" s="167" t="str">
        <f>IF($B150,Estimados!R153,"")</f>
        <v/>
      </c>
      <c r="AE150" s="167" t="str">
        <f>IF($B150,Estimados!S153,"")</f>
        <v/>
      </c>
      <c r="AF150" s="167" t="str">
        <f>IF($B150,Estimados!T153,"")</f>
        <v/>
      </c>
      <c r="AG150" s="167" t="str">
        <f>IF($B150,Estimados!U153,"")</f>
        <v/>
      </c>
      <c r="AH150" s="167" t="str">
        <f>IF($B150,Estimados!V153,"")</f>
        <v/>
      </c>
      <c r="AI150" s="167" t="str">
        <f>IF($B150,Estimados!W153,"")</f>
        <v/>
      </c>
      <c r="AJ150" s="167" t="str">
        <f>IF($B150,Estimados!X153,"")</f>
        <v/>
      </c>
      <c r="AK150" s="167" t="str">
        <f>IF($B150,Estimados!Y153,"")</f>
        <v/>
      </c>
      <c r="AL150" s="167" t="str">
        <f>IF($B150,Estimados!Z153,"")</f>
        <v/>
      </c>
      <c r="AM150" s="167" t="str">
        <f>IF($B150,Estimados!AA153,"")</f>
        <v/>
      </c>
      <c r="AN150" s="167" t="str">
        <f>IF($B150,Estimados!AB153,"")</f>
        <v/>
      </c>
      <c r="AO150" s="167" t="str">
        <f>IF($B150,Estimados!AC153,"")</f>
        <v/>
      </c>
      <c r="AP150" s="167" t="str">
        <f>IF($B150,Estimados!AD153,"")</f>
        <v/>
      </c>
      <c r="AQ150" s="167" t="str">
        <f>IF($B150,Estimados!AE153,"")</f>
        <v/>
      </c>
    </row>
    <row r="151" spans="2:43">
      <c r="B151" s="131" t="b">
        <f t="shared" si="12"/>
        <v>0</v>
      </c>
      <c r="C151" s="162" t="str">
        <f t="shared" ca="1" si="13"/>
        <v/>
      </c>
      <c r="D151" s="131" t="str">
        <f>IF($B151,Caracteristicas!$D$5,"")</f>
        <v/>
      </c>
      <c r="E151" s="131" t="str">
        <f>IF($B151,Caracteristicas!$D$8,"")</f>
        <v/>
      </c>
      <c r="F151" s="131" t="str">
        <f>IF($B151,Caracteristicas!$D$9,"")</f>
        <v/>
      </c>
      <c r="G151" s="131" t="str">
        <f>IF($B151,Caracteristicas!$D$6,"")</f>
        <v/>
      </c>
      <c r="H151" s="207" t="str">
        <f t="shared" ca="1" si="14"/>
        <v/>
      </c>
      <c r="I151" s="131" t="str">
        <f>IF($B151,UE!B151,"")</f>
        <v/>
      </c>
      <c r="J151" s="131" t="str">
        <f>IF(UE!C151=0,"",UE!C151)</f>
        <v/>
      </c>
      <c r="K151" s="131" t="str">
        <f>IF($B151,UE!D151,"")</f>
        <v/>
      </c>
      <c r="L151" s="152" t="str">
        <f>IF($B151,UE!E151,"")</f>
        <v/>
      </c>
      <c r="M151" s="130" t="str">
        <f>_xlfn.IFNA(VLOOKUP(UE!F151,Parametros!$B$6:$X$12,23,FALSE),"")</f>
        <v/>
      </c>
      <c r="N151" s="130" t="str">
        <f>_xlfn.IFNA(VLOOKUP(UE!G151,Parametros!$B$24:$C$26,2,FALSE),"")</f>
        <v/>
      </c>
      <c r="O151" s="130" t="str">
        <f>IF(B151,UE!H151,"")</f>
        <v/>
      </c>
      <c r="P151" s="167" t="str">
        <f>IF($B151,Estimados!D154,"")</f>
        <v/>
      </c>
      <c r="Q151" s="167" t="str">
        <f>IF($B151,Estimados!E154,"")</f>
        <v/>
      </c>
      <c r="R151" s="167" t="str">
        <f>IF($B151,Estimados!F154,"")</f>
        <v/>
      </c>
      <c r="S151" s="167" t="str">
        <f>IF($B151,Estimados!G154,"")</f>
        <v/>
      </c>
      <c r="T151" s="167" t="str">
        <f>IF($B151,Estimados!H154,"")</f>
        <v/>
      </c>
      <c r="U151" s="167" t="str">
        <f>IF($B151,Estimados!I154,"")</f>
        <v/>
      </c>
      <c r="V151" s="167" t="str">
        <f>IF($B151,Estimados!J154,"")</f>
        <v/>
      </c>
      <c r="W151" s="167" t="str">
        <f>IF($B151,Estimados!K154,"")</f>
        <v/>
      </c>
      <c r="X151" s="167" t="str">
        <f>IF($B151,Estimados!L154,"")</f>
        <v/>
      </c>
      <c r="Y151" s="167" t="str">
        <f>IF($B151,Estimados!M154,"")</f>
        <v/>
      </c>
      <c r="Z151" s="167" t="str">
        <f>IF($B151,Estimados!N154,"")</f>
        <v/>
      </c>
      <c r="AA151" s="167" t="str">
        <f>IF($B151,Estimados!O154,"")</f>
        <v/>
      </c>
      <c r="AB151" s="167" t="str">
        <f>IF($B151,Estimados!P154,"")</f>
        <v/>
      </c>
      <c r="AC151" s="167" t="str">
        <f>IF($B151,Estimados!Q154,"")</f>
        <v/>
      </c>
      <c r="AD151" s="167" t="str">
        <f>IF($B151,Estimados!R154,"")</f>
        <v/>
      </c>
      <c r="AE151" s="167" t="str">
        <f>IF($B151,Estimados!S154,"")</f>
        <v/>
      </c>
      <c r="AF151" s="167" t="str">
        <f>IF($B151,Estimados!T154,"")</f>
        <v/>
      </c>
      <c r="AG151" s="167" t="str">
        <f>IF($B151,Estimados!U154,"")</f>
        <v/>
      </c>
      <c r="AH151" s="167" t="str">
        <f>IF($B151,Estimados!V154,"")</f>
        <v/>
      </c>
      <c r="AI151" s="167" t="str">
        <f>IF($B151,Estimados!W154,"")</f>
        <v/>
      </c>
      <c r="AJ151" s="167" t="str">
        <f>IF($B151,Estimados!X154,"")</f>
        <v/>
      </c>
      <c r="AK151" s="167" t="str">
        <f>IF($B151,Estimados!Y154,"")</f>
        <v/>
      </c>
      <c r="AL151" s="167" t="str">
        <f>IF($B151,Estimados!Z154,"")</f>
        <v/>
      </c>
      <c r="AM151" s="167" t="str">
        <f>IF($B151,Estimados!AA154,"")</f>
        <v/>
      </c>
      <c r="AN151" s="167" t="str">
        <f>IF($B151,Estimados!AB154,"")</f>
        <v/>
      </c>
      <c r="AO151" s="167" t="str">
        <f>IF($B151,Estimados!AC154,"")</f>
        <v/>
      </c>
      <c r="AP151" s="167" t="str">
        <f>IF($B151,Estimados!AD154,"")</f>
        <v/>
      </c>
      <c r="AQ151" s="167" t="str">
        <f>IF($B151,Estimados!AE154,"")</f>
        <v/>
      </c>
    </row>
    <row r="152" spans="2:43">
      <c r="B152" s="131" t="b">
        <f t="shared" si="12"/>
        <v>0</v>
      </c>
      <c r="C152" s="162" t="str">
        <f t="shared" ca="1" si="13"/>
        <v/>
      </c>
      <c r="D152" s="131" t="str">
        <f>IF($B152,Caracteristicas!$D$5,"")</f>
        <v/>
      </c>
      <c r="E152" s="131" t="str">
        <f>IF($B152,Caracteristicas!$D$8,"")</f>
        <v/>
      </c>
      <c r="F152" s="131" t="str">
        <f>IF($B152,Caracteristicas!$D$9,"")</f>
        <v/>
      </c>
      <c r="G152" s="131" t="str">
        <f>IF($B152,Caracteristicas!$D$6,"")</f>
        <v/>
      </c>
      <c r="H152" s="207" t="str">
        <f t="shared" ca="1" si="14"/>
        <v/>
      </c>
      <c r="I152" s="131" t="str">
        <f>IF($B152,UE!B152,"")</f>
        <v/>
      </c>
      <c r="J152" s="131" t="str">
        <f>IF(UE!C152=0,"",UE!C152)</f>
        <v/>
      </c>
      <c r="K152" s="131" t="str">
        <f>IF($B152,UE!D152,"")</f>
        <v/>
      </c>
      <c r="L152" s="152" t="str">
        <f>IF($B152,UE!E152,"")</f>
        <v/>
      </c>
      <c r="M152" s="130" t="str">
        <f>_xlfn.IFNA(VLOOKUP(UE!F152,Parametros!$B$6:$X$12,23,FALSE),"")</f>
        <v/>
      </c>
      <c r="N152" s="130" t="str">
        <f>_xlfn.IFNA(VLOOKUP(UE!G152,Parametros!$B$24:$C$26,2,FALSE),"")</f>
        <v/>
      </c>
      <c r="O152" s="130" t="str">
        <f>IF(B152,UE!H152,"")</f>
        <v/>
      </c>
      <c r="P152" s="167" t="str">
        <f>IF($B152,Estimados!D155,"")</f>
        <v/>
      </c>
      <c r="Q152" s="167" t="str">
        <f>IF($B152,Estimados!E155,"")</f>
        <v/>
      </c>
      <c r="R152" s="167" t="str">
        <f>IF($B152,Estimados!F155,"")</f>
        <v/>
      </c>
      <c r="S152" s="167" t="str">
        <f>IF($B152,Estimados!G155,"")</f>
        <v/>
      </c>
      <c r="T152" s="167" t="str">
        <f>IF($B152,Estimados!H155,"")</f>
        <v/>
      </c>
      <c r="U152" s="167" t="str">
        <f>IF($B152,Estimados!I155,"")</f>
        <v/>
      </c>
      <c r="V152" s="167" t="str">
        <f>IF($B152,Estimados!J155,"")</f>
        <v/>
      </c>
      <c r="W152" s="167" t="str">
        <f>IF($B152,Estimados!K155,"")</f>
        <v/>
      </c>
      <c r="X152" s="167" t="str">
        <f>IF($B152,Estimados!L155,"")</f>
        <v/>
      </c>
      <c r="Y152" s="167" t="str">
        <f>IF($B152,Estimados!M155,"")</f>
        <v/>
      </c>
      <c r="Z152" s="167" t="str">
        <f>IF($B152,Estimados!N155,"")</f>
        <v/>
      </c>
      <c r="AA152" s="167" t="str">
        <f>IF($B152,Estimados!O155,"")</f>
        <v/>
      </c>
      <c r="AB152" s="167" t="str">
        <f>IF($B152,Estimados!P155,"")</f>
        <v/>
      </c>
      <c r="AC152" s="167" t="str">
        <f>IF($B152,Estimados!Q155,"")</f>
        <v/>
      </c>
      <c r="AD152" s="167" t="str">
        <f>IF($B152,Estimados!R155,"")</f>
        <v/>
      </c>
      <c r="AE152" s="167" t="str">
        <f>IF($B152,Estimados!S155,"")</f>
        <v/>
      </c>
      <c r="AF152" s="167" t="str">
        <f>IF($B152,Estimados!T155,"")</f>
        <v/>
      </c>
      <c r="AG152" s="167" t="str">
        <f>IF($B152,Estimados!U155,"")</f>
        <v/>
      </c>
      <c r="AH152" s="167" t="str">
        <f>IF($B152,Estimados!V155,"")</f>
        <v/>
      </c>
      <c r="AI152" s="167" t="str">
        <f>IF($B152,Estimados!W155,"")</f>
        <v/>
      </c>
      <c r="AJ152" s="167" t="str">
        <f>IF($B152,Estimados!X155,"")</f>
        <v/>
      </c>
      <c r="AK152" s="167" t="str">
        <f>IF($B152,Estimados!Y155,"")</f>
        <v/>
      </c>
      <c r="AL152" s="167" t="str">
        <f>IF($B152,Estimados!Z155,"")</f>
        <v/>
      </c>
      <c r="AM152" s="167" t="str">
        <f>IF($B152,Estimados!AA155,"")</f>
        <v/>
      </c>
      <c r="AN152" s="167" t="str">
        <f>IF($B152,Estimados!AB155,"")</f>
        <v/>
      </c>
      <c r="AO152" s="167" t="str">
        <f>IF($B152,Estimados!AC155,"")</f>
        <v/>
      </c>
      <c r="AP152" s="167" t="str">
        <f>IF($B152,Estimados!AD155,"")</f>
        <v/>
      </c>
      <c r="AQ152" s="167" t="str">
        <f>IF($B152,Estimados!AE155,"")</f>
        <v/>
      </c>
    </row>
    <row r="153" spans="2:43">
      <c r="B153" s="131" t="b">
        <f t="shared" si="12"/>
        <v>0</v>
      </c>
      <c r="C153" s="162" t="str">
        <f t="shared" ca="1" si="13"/>
        <v/>
      </c>
      <c r="D153" s="131" t="str">
        <f>IF($B153,Caracteristicas!$D$5,"")</f>
        <v/>
      </c>
      <c r="E153" s="131" t="str">
        <f>IF($B153,Caracteristicas!$D$8,"")</f>
        <v/>
      </c>
      <c r="F153" s="131" t="str">
        <f>IF($B153,Caracteristicas!$D$9,"")</f>
        <v/>
      </c>
      <c r="G153" s="131" t="str">
        <f>IF($B153,Caracteristicas!$D$6,"")</f>
        <v/>
      </c>
      <c r="H153" s="207" t="str">
        <f t="shared" ca="1" si="14"/>
        <v/>
      </c>
      <c r="I153" s="131" t="str">
        <f>IF($B153,UE!B153,"")</f>
        <v/>
      </c>
      <c r="J153" s="131" t="str">
        <f>IF(UE!C153=0,"",UE!C153)</f>
        <v/>
      </c>
      <c r="K153" s="131" t="str">
        <f>IF($B153,UE!D153,"")</f>
        <v/>
      </c>
      <c r="L153" s="152" t="str">
        <f>IF($B153,UE!E153,"")</f>
        <v/>
      </c>
      <c r="M153" s="130" t="str">
        <f>_xlfn.IFNA(VLOOKUP(UE!F153,Parametros!$B$6:$X$12,23,FALSE),"")</f>
        <v/>
      </c>
      <c r="N153" s="130" t="str">
        <f>_xlfn.IFNA(VLOOKUP(UE!G153,Parametros!$B$24:$C$26,2,FALSE),"")</f>
        <v/>
      </c>
      <c r="O153" s="130" t="str">
        <f>IF(B153,UE!H153,"")</f>
        <v/>
      </c>
      <c r="P153" s="167" t="str">
        <f>IF($B153,Estimados!D156,"")</f>
        <v/>
      </c>
      <c r="Q153" s="167" t="str">
        <f>IF($B153,Estimados!E156,"")</f>
        <v/>
      </c>
      <c r="R153" s="167" t="str">
        <f>IF($B153,Estimados!F156,"")</f>
        <v/>
      </c>
      <c r="S153" s="167" t="str">
        <f>IF($B153,Estimados!G156,"")</f>
        <v/>
      </c>
      <c r="T153" s="167" t="str">
        <f>IF($B153,Estimados!H156,"")</f>
        <v/>
      </c>
      <c r="U153" s="167" t="str">
        <f>IF($B153,Estimados!I156,"")</f>
        <v/>
      </c>
      <c r="V153" s="167" t="str">
        <f>IF($B153,Estimados!J156,"")</f>
        <v/>
      </c>
      <c r="W153" s="167" t="str">
        <f>IF($B153,Estimados!K156,"")</f>
        <v/>
      </c>
      <c r="X153" s="167" t="str">
        <f>IF($B153,Estimados!L156,"")</f>
        <v/>
      </c>
      <c r="Y153" s="167" t="str">
        <f>IF($B153,Estimados!M156,"")</f>
        <v/>
      </c>
      <c r="Z153" s="167" t="str">
        <f>IF($B153,Estimados!N156,"")</f>
        <v/>
      </c>
      <c r="AA153" s="167" t="str">
        <f>IF($B153,Estimados!O156,"")</f>
        <v/>
      </c>
      <c r="AB153" s="167" t="str">
        <f>IF($B153,Estimados!P156,"")</f>
        <v/>
      </c>
      <c r="AC153" s="167" t="str">
        <f>IF($B153,Estimados!Q156,"")</f>
        <v/>
      </c>
      <c r="AD153" s="167" t="str">
        <f>IF($B153,Estimados!R156,"")</f>
        <v/>
      </c>
      <c r="AE153" s="167" t="str">
        <f>IF($B153,Estimados!S156,"")</f>
        <v/>
      </c>
      <c r="AF153" s="167" t="str">
        <f>IF($B153,Estimados!T156,"")</f>
        <v/>
      </c>
      <c r="AG153" s="167" t="str">
        <f>IF($B153,Estimados!U156,"")</f>
        <v/>
      </c>
      <c r="AH153" s="167" t="str">
        <f>IF($B153,Estimados!V156,"")</f>
        <v/>
      </c>
      <c r="AI153" s="167" t="str">
        <f>IF($B153,Estimados!W156,"")</f>
        <v/>
      </c>
      <c r="AJ153" s="167" t="str">
        <f>IF($B153,Estimados!X156,"")</f>
        <v/>
      </c>
      <c r="AK153" s="167" t="str">
        <f>IF($B153,Estimados!Y156,"")</f>
        <v/>
      </c>
      <c r="AL153" s="167" t="str">
        <f>IF($B153,Estimados!Z156,"")</f>
        <v/>
      </c>
      <c r="AM153" s="167" t="str">
        <f>IF($B153,Estimados!AA156,"")</f>
        <v/>
      </c>
      <c r="AN153" s="167" t="str">
        <f>IF($B153,Estimados!AB156,"")</f>
        <v/>
      </c>
      <c r="AO153" s="167" t="str">
        <f>IF($B153,Estimados!AC156,"")</f>
        <v/>
      </c>
      <c r="AP153" s="167" t="str">
        <f>IF($B153,Estimados!AD156,"")</f>
        <v/>
      </c>
      <c r="AQ153" s="167" t="str">
        <f>IF($B153,Estimados!AE156,"")</f>
        <v/>
      </c>
    </row>
    <row r="154" spans="2:43">
      <c r="B154" s="131" t="b">
        <f t="shared" si="12"/>
        <v>0</v>
      </c>
      <c r="C154" s="162" t="str">
        <f t="shared" ca="1" si="13"/>
        <v/>
      </c>
      <c r="D154" s="131" t="str">
        <f>IF($B154,Caracteristicas!$D$5,"")</f>
        <v/>
      </c>
      <c r="E154" s="131" t="str">
        <f>IF($B154,Caracteristicas!$D$8,"")</f>
        <v/>
      </c>
      <c r="F154" s="131" t="str">
        <f>IF($B154,Caracteristicas!$D$9,"")</f>
        <v/>
      </c>
      <c r="G154" s="131" t="str">
        <f>IF($B154,Caracteristicas!$D$6,"")</f>
        <v/>
      </c>
      <c r="H154" s="207" t="str">
        <f t="shared" ca="1" si="14"/>
        <v/>
      </c>
      <c r="I154" s="131" t="str">
        <f>IF($B154,UE!B154,"")</f>
        <v/>
      </c>
      <c r="J154" s="131" t="str">
        <f>IF(UE!C154=0,"",UE!C154)</f>
        <v/>
      </c>
      <c r="K154" s="131" t="str">
        <f>IF($B154,UE!D154,"")</f>
        <v/>
      </c>
      <c r="L154" s="152" t="str">
        <f>IF($B154,UE!E154,"")</f>
        <v/>
      </c>
      <c r="M154" s="130" t="str">
        <f>_xlfn.IFNA(VLOOKUP(UE!F154,Parametros!$B$6:$X$12,23,FALSE),"")</f>
        <v/>
      </c>
      <c r="N154" s="130" t="str">
        <f>_xlfn.IFNA(VLOOKUP(UE!G154,Parametros!$B$24:$C$26,2,FALSE),"")</f>
        <v/>
      </c>
      <c r="O154" s="130" t="str">
        <f>IF(B154,UE!H154,"")</f>
        <v/>
      </c>
      <c r="P154" s="167" t="str">
        <f>IF($B154,Estimados!D157,"")</f>
        <v/>
      </c>
      <c r="Q154" s="167" t="str">
        <f>IF($B154,Estimados!E157,"")</f>
        <v/>
      </c>
      <c r="R154" s="167" t="str">
        <f>IF($B154,Estimados!F157,"")</f>
        <v/>
      </c>
      <c r="S154" s="167" t="str">
        <f>IF($B154,Estimados!G157,"")</f>
        <v/>
      </c>
      <c r="T154" s="167" t="str">
        <f>IF($B154,Estimados!H157,"")</f>
        <v/>
      </c>
      <c r="U154" s="167" t="str">
        <f>IF($B154,Estimados!I157,"")</f>
        <v/>
      </c>
      <c r="V154" s="167" t="str">
        <f>IF($B154,Estimados!J157,"")</f>
        <v/>
      </c>
      <c r="W154" s="167" t="str">
        <f>IF($B154,Estimados!K157,"")</f>
        <v/>
      </c>
      <c r="X154" s="167" t="str">
        <f>IF($B154,Estimados!L157,"")</f>
        <v/>
      </c>
      <c r="Y154" s="167" t="str">
        <f>IF($B154,Estimados!M157,"")</f>
        <v/>
      </c>
      <c r="Z154" s="167" t="str">
        <f>IF($B154,Estimados!N157,"")</f>
        <v/>
      </c>
      <c r="AA154" s="167" t="str">
        <f>IF($B154,Estimados!O157,"")</f>
        <v/>
      </c>
      <c r="AB154" s="167" t="str">
        <f>IF($B154,Estimados!P157,"")</f>
        <v/>
      </c>
      <c r="AC154" s="167" t="str">
        <f>IF($B154,Estimados!Q157,"")</f>
        <v/>
      </c>
      <c r="AD154" s="167" t="str">
        <f>IF($B154,Estimados!R157,"")</f>
        <v/>
      </c>
      <c r="AE154" s="167" t="str">
        <f>IF($B154,Estimados!S157,"")</f>
        <v/>
      </c>
      <c r="AF154" s="167" t="str">
        <f>IF($B154,Estimados!T157,"")</f>
        <v/>
      </c>
      <c r="AG154" s="167" t="str">
        <f>IF($B154,Estimados!U157,"")</f>
        <v/>
      </c>
      <c r="AH154" s="167" t="str">
        <f>IF($B154,Estimados!V157,"")</f>
        <v/>
      </c>
      <c r="AI154" s="167" t="str">
        <f>IF($B154,Estimados!W157,"")</f>
        <v/>
      </c>
      <c r="AJ154" s="167" t="str">
        <f>IF($B154,Estimados!X157,"")</f>
        <v/>
      </c>
      <c r="AK154" s="167" t="str">
        <f>IF($B154,Estimados!Y157,"")</f>
        <v/>
      </c>
      <c r="AL154" s="167" t="str">
        <f>IF($B154,Estimados!Z157,"")</f>
        <v/>
      </c>
      <c r="AM154" s="167" t="str">
        <f>IF($B154,Estimados!AA157,"")</f>
        <v/>
      </c>
      <c r="AN154" s="167" t="str">
        <f>IF($B154,Estimados!AB157,"")</f>
        <v/>
      </c>
      <c r="AO154" s="167" t="str">
        <f>IF($B154,Estimados!AC157,"")</f>
        <v/>
      </c>
      <c r="AP154" s="167" t="str">
        <f>IF($B154,Estimados!AD157,"")</f>
        <v/>
      </c>
      <c r="AQ154" s="167" t="str">
        <f>IF($B154,Estimados!AE157,"")</f>
        <v/>
      </c>
    </row>
    <row r="155" spans="2:43">
      <c r="B155" s="131" t="b">
        <f t="shared" si="12"/>
        <v>0</v>
      </c>
      <c r="C155" s="162" t="str">
        <f t="shared" ca="1" si="13"/>
        <v/>
      </c>
      <c r="D155" s="131" t="str">
        <f>IF($B155,Caracteristicas!$D$5,"")</f>
        <v/>
      </c>
      <c r="E155" s="131" t="str">
        <f>IF($B155,Caracteristicas!$D$8,"")</f>
        <v/>
      </c>
      <c r="F155" s="131" t="str">
        <f>IF($B155,Caracteristicas!$D$9,"")</f>
        <v/>
      </c>
      <c r="G155" s="131" t="str">
        <f>IF($B155,Caracteristicas!$D$6,"")</f>
        <v/>
      </c>
      <c r="H155" s="207" t="str">
        <f t="shared" ca="1" si="14"/>
        <v/>
      </c>
      <c r="I155" s="131" t="str">
        <f>IF($B155,UE!B155,"")</f>
        <v/>
      </c>
      <c r="J155" s="131" t="str">
        <f>IF(UE!C155=0,"",UE!C155)</f>
        <v/>
      </c>
      <c r="K155" s="131" t="str">
        <f>IF($B155,UE!D155,"")</f>
        <v/>
      </c>
      <c r="L155" s="152" t="str">
        <f>IF($B155,UE!E155,"")</f>
        <v/>
      </c>
      <c r="M155" s="130" t="str">
        <f>_xlfn.IFNA(VLOOKUP(UE!F155,Parametros!$B$6:$X$12,23,FALSE),"")</f>
        <v/>
      </c>
      <c r="N155" s="130" t="str">
        <f>_xlfn.IFNA(VLOOKUP(UE!G155,Parametros!$B$24:$C$26,2,FALSE),"")</f>
        <v/>
      </c>
      <c r="O155" s="130" t="str">
        <f>IF(B155,UE!H155,"")</f>
        <v/>
      </c>
      <c r="P155" s="167" t="str">
        <f>IF($B155,Estimados!D158,"")</f>
        <v/>
      </c>
      <c r="Q155" s="167" t="str">
        <f>IF($B155,Estimados!E158,"")</f>
        <v/>
      </c>
      <c r="R155" s="167" t="str">
        <f>IF($B155,Estimados!F158,"")</f>
        <v/>
      </c>
      <c r="S155" s="167" t="str">
        <f>IF($B155,Estimados!G158,"")</f>
        <v/>
      </c>
      <c r="T155" s="167" t="str">
        <f>IF($B155,Estimados!H158,"")</f>
        <v/>
      </c>
      <c r="U155" s="167" t="str">
        <f>IF($B155,Estimados!I158,"")</f>
        <v/>
      </c>
      <c r="V155" s="167" t="str">
        <f>IF($B155,Estimados!J158,"")</f>
        <v/>
      </c>
      <c r="W155" s="167" t="str">
        <f>IF($B155,Estimados!K158,"")</f>
        <v/>
      </c>
      <c r="X155" s="167" t="str">
        <f>IF($B155,Estimados!L158,"")</f>
        <v/>
      </c>
      <c r="Y155" s="167" t="str">
        <f>IF($B155,Estimados!M158,"")</f>
        <v/>
      </c>
      <c r="Z155" s="167" t="str">
        <f>IF($B155,Estimados!N158,"")</f>
        <v/>
      </c>
      <c r="AA155" s="167" t="str">
        <f>IF($B155,Estimados!O158,"")</f>
        <v/>
      </c>
      <c r="AB155" s="167" t="str">
        <f>IF($B155,Estimados!P158,"")</f>
        <v/>
      </c>
      <c r="AC155" s="167" t="str">
        <f>IF($B155,Estimados!Q158,"")</f>
        <v/>
      </c>
      <c r="AD155" s="167" t="str">
        <f>IF($B155,Estimados!R158,"")</f>
        <v/>
      </c>
      <c r="AE155" s="167" t="str">
        <f>IF($B155,Estimados!S158,"")</f>
        <v/>
      </c>
      <c r="AF155" s="167" t="str">
        <f>IF($B155,Estimados!T158,"")</f>
        <v/>
      </c>
      <c r="AG155" s="167" t="str">
        <f>IF($B155,Estimados!U158,"")</f>
        <v/>
      </c>
      <c r="AH155" s="167" t="str">
        <f>IF($B155,Estimados!V158,"")</f>
        <v/>
      </c>
      <c r="AI155" s="167" t="str">
        <f>IF($B155,Estimados!W158,"")</f>
        <v/>
      </c>
      <c r="AJ155" s="167" t="str">
        <f>IF($B155,Estimados!X158,"")</f>
        <v/>
      </c>
      <c r="AK155" s="167" t="str">
        <f>IF($B155,Estimados!Y158,"")</f>
        <v/>
      </c>
      <c r="AL155" s="167" t="str">
        <f>IF($B155,Estimados!Z158,"")</f>
        <v/>
      </c>
      <c r="AM155" s="167" t="str">
        <f>IF($B155,Estimados!AA158,"")</f>
        <v/>
      </c>
      <c r="AN155" s="167" t="str">
        <f>IF($B155,Estimados!AB158,"")</f>
        <v/>
      </c>
      <c r="AO155" s="167" t="str">
        <f>IF($B155,Estimados!AC158,"")</f>
        <v/>
      </c>
      <c r="AP155" s="167" t="str">
        <f>IF($B155,Estimados!AD158,"")</f>
        <v/>
      </c>
      <c r="AQ155" s="167" t="str">
        <f>IF($B155,Estimados!AE158,"")</f>
        <v/>
      </c>
    </row>
    <row r="156" spans="2:43">
      <c r="B156" s="131" t="b">
        <f t="shared" si="12"/>
        <v>0</v>
      </c>
      <c r="C156" s="162" t="str">
        <f t="shared" ca="1" si="13"/>
        <v/>
      </c>
      <c r="D156" s="131" t="str">
        <f>IF($B156,Caracteristicas!$D$5,"")</f>
        <v/>
      </c>
      <c r="E156" s="131" t="str">
        <f>IF($B156,Caracteristicas!$D$8,"")</f>
        <v/>
      </c>
      <c r="F156" s="131" t="str">
        <f>IF($B156,Caracteristicas!$D$9,"")</f>
        <v/>
      </c>
      <c r="G156" s="131" t="str">
        <f>IF($B156,Caracteristicas!$D$6,"")</f>
        <v/>
      </c>
      <c r="H156" s="207" t="str">
        <f t="shared" ca="1" si="14"/>
        <v/>
      </c>
      <c r="I156" s="131" t="str">
        <f>IF($B156,UE!B156,"")</f>
        <v/>
      </c>
      <c r="J156" s="131" t="str">
        <f>IF(UE!C156=0,"",UE!C156)</f>
        <v/>
      </c>
      <c r="K156" s="131" t="str">
        <f>IF($B156,UE!D156,"")</f>
        <v/>
      </c>
      <c r="L156" s="152" t="str">
        <f>IF($B156,UE!E156,"")</f>
        <v/>
      </c>
      <c r="M156" s="130" t="str">
        <f>_xlfn.IFNA(VLOOKUP(UE!F156,Parametros!$B$6:$X$12,23,FALSE),"")</f>
        <v/>
      </c>
      <c r="N156" s="130" t="str">
        <f>_xlfn.IFNA(VLOOKUP(UE!G156,Parametros!$B$24:$C$26,2,FALSE),"")</f>
        <v/>
      </c>
      <c r="O156" s="130" t="str">
        <f>IF(B156,UE!H156,"")</f>
        <v/>
      </c>
      <c r="P156" s="167" t="str">
        <f>IF($B156,Estimados!D159,"")</f>
        <v/>
      </c>
      <c r="Q156" s="167" t="str">
        <f>IF($B156,Estimados!E159,"")</f>
        <v/>
      </c>
      <c r="R156" s="167" t="str">
        <f>IF($B156,Estimados!F159,"")</f>
        <v/>
      </c>
      <c r="S156" s="167" t="str">
        <f>IF($B156,Estimados!G159,"")</f>
        <v/>
      </c>
      <c r="T156" s="167" t="str">
        <f>IF($B156,Estimados!H159,"")</f>
        <v/>
      </c>
      <c r="U156" s="167" t="str">
        <f>IF($B156,Estimados!I159,"")</f>
        <v/>
      </c>
      <c r="V156" s="167" t="str">
        <f>IF($B156,Estimados!J159,"")</f>
        <v/>
      </c>
      <c r="W156" s="167" t="str">
        <f>IF($B156,Estimados!K159,"")</f>
        <v/>
      </c>
      <c r="X156" s="167" t="str">
        <f>IF($B156,Estimados!L159,"")</f>
        <v/>
      </c>
      <c r="Y156" s="167" t="str">
        <f>IF($B156,Estimados!M159,"")</f>
        <v/>
      </c>
      <c r="Z156" s="167" t="str">
        <f>IF($B156,Estimados!N159,"")</f>
        <v/>
      </c>
      <c r="AA156" s="167" t="str">
        <f>IF($B156,Estimados!O159,"")</f>
        <v/>
      </c>
      <c r="AB156" s="167" t="str">
        <f>IF($B156,Estimados!P159,"")</f>
        <v/>
      </c>
      <c r="AC156" s="167" t="str">
        <f>IF($B156,Estimados!Q159,"")</f>
        <v/>
      </c>
      <c r="AD156" s="167" t="str">
        <f>IF($B156,Estimados!R159,"")</f>
        <v/>
      </c>
      <c r="AE156" s="167" t="str">
        <f>IF($B156,Estimados!S159,"")</f>
        <v/>
      </c>
      <c r="AF156" s="167" t="str">
        <f>IF($B156,Estimados!T159,"")</f>
        <v/>
      </c>
      <c r="AG156" s="167" t="str">
        <f>IF($B156,Estimados!U159,"")</f>
        <v/>
      </c>
      <c r="AH156" s="167" t="str">
        <f>IF($B156,Estimados!V159,"")</f>
        <v/>
      </c>
      <c r="AI156" s="167" t="str">
        <f>IF($B156,Estimados!W159,"")</f>
        <v/>
      </c>
      <c r="AJ156" s="167" t="str">
        <f>IF($B156,Estimados!X159,"")</f>
        <v/>
      </c>
      <c r="AK156" s="167" t="str">
        <f>IF($B156,Estimados!Y159,"")</f>
        <v/>
      </c>
      <c r="AL156" s="167" t="str">
        <f>IF($B156,Estimados!Z159,"")</f>
        <v/>
      </c>
      <c r="AM156" s="167" t="str">
        <f>IF($B156,Estimados!AA159,"")</f>
        <v/>
      </c>
      <c r="AN156" s="167" t="str">
        <f>IF($B156,Estimados!AB159,"")</f>
        <v/>
      </c>
      <c r="AO156" s="167" t="str">
        <f>IF($B156,Estimados!AC159,"")</f>
        <v/>
      </c>
      <c r="AP156" s="167" t="str">
        <f>IF($B156,Estimados!AD159,"")</f>
        <v/>
      </c>
      <c r="AQ156" s="167" t="str">
        <f>IF($B156,Estimados!AE159,"")</f>
        <v/>
      </c>
    </row>
    <row r="157" spans="2:43">
      <c r="B157" s="131" t="b">
        <f t="shared" si="12"/>
        <v>0</v>
      </c>
      <c r="C157" s="162" t="str">
        <f t="shared" ca="1" si="13"/>
        <v/>
      </c>
      <c r="D157" s="131" t="str">
        <f>IF($B157,Caracteristicas!$D$5,"")</f>
        <v/>
      </c>
      <c r="E157" s="131" t="str">
        <f>IF($B157,Caracteristicas!$D$8,"")</f>
        <v/>
      </c>
      <c r="F157" s="131" t="str">
        <f>IF($B157,Caracteristicas!$D$9,"")</f>
        <v/>
      </c>
      <c r="G157" s="131" t="str">
        <f>IF($B157,Caracteristicas!$D$6,"")</f>
        <v/>
      </c>
      <c r="H157" s="207" t="str">
        <f t="shared" ca="1" si="14"/>
        <v/>
      </c>
      <c r="I157" s="131" t="str">
        <f>IF($B157,UE!B157,"")</f>
        <v/>
      </c>
      <c r="J157" s="131" t="str">
        <f>IF(UE!C157=0,"",UE!C157)</f>
        <v/>
      </c>
      <c r="K157" s="131" t="str">
        <f>IF($B157,UE!D157,"")</f>
        <v/>
      </c>
      <c r="L157" s="152" t="str">
        <f>IF($B157,UE!E157,"")</f>
        <v/>
      </c>
      <c r="M157" s="130" t="str">
        <f>_xlfn.IFNA(VLOOKUP(UE!F157,Parametros!$B$6:$X$12,23,FALSE),"")</f>
        <v/>
      </c>
      <c r="N157" s="130" t="str">
        <f>_xlfn.IFNA(VLOOKUP(UE!G157,Parametros!$B$24:$C$26,2,FALSE),"")</f>
        <v/>
      </c>
      <c r="O157" s="130" t="str">
        <f>IF(B157,UE!H157,"")</f>
        <v/>
      </c>
      <c r="P157" s="167" t="str">
        <f>IF($B157,Estimados!D160,"")</f>
        <v/>
      </c>
      <c r="Q157" s="167" t="str">
        <f>IF($B157,Estimados!E160,"")</f>
        <v/>
      </c>
      <c r="R157" s="167" t="str">
        <f>IF($B157,Estimados!F160,"")</f>
        <v/>
      </c>
      <c r="S157" s="167" t="str">
        <f>IF($B157,Estimados!G160,"")</f>
        <v/>
      </c>
      <c r="T157" s="167" t="str">
        <f>IF($B157,Estimados!H160,"")</f>
        <v/>
      </c>
      <c r="U157" s="167" t="str">
        <f>IF($B157,Estimados!I160,"")</f>
        <v/>
      </c>
      <c r="V157" s="167" t="str">
        <f>IF($B157,Estimados!J160,"")</f>
        <v/>
      </c>
      <c r="W157" s="167" t="str">
        <f>IF($B157,Estimados!K160,"")</f>
        <v/>
      </c>
      <c r="X157" s="167" t="str">
        <f>IF($B157,Estimados!L160,"")</f>
        <v/>
      </c>
      <c r="Y157" s="167" t="str">
        <f>IF($B157,Estimados!M160,"")</f>
        <v/>
      </c>
      <c r="Z157" s="167" t="str">
        <f>IF($B157,Estimados!N160,"")</f>
        <v/>
      </c>
      <c r="AA157" s="167" t="str">
        <f>IF($B157,Estimados!O160,"")</f>
        <v/>
      </c>
      <c r="AB157" s="167" t="str">
        <f>IF($B157,Estimados!P160,"")</f>
        <v/>
      </c>
      <c r="AC157" s="167" t="str">
        <f>IF($B157,Estimados!Q160,"")</f>
        <v/>
      </c>
      <c r="AD157" s="167" t="str">
        <f>IF($B157,Estimados!R160,"")</f>
        <v/>
      </c>
      <c r="AE157" s="167" t="str">
        <f>IF($B157,Estimados!S160,"")</f>
        <v/>
      </c>
      <c r="AF157" s="167" t="str">
        <f>IF($B157,Estimados!T160,"")</f>
        <v/>
      </c>
      <c r="AG157" s="167" t="str">
        <f>IF($B157,Estimados!U160,"")</f>
        <v/>
      </c>
      <c r="AH157" s="167" t="str">
        <f>IF($B157,Estimados!V160,"")</f>
        <v/>
      </c>
      <c r="AI157" s="167" t="str">
        <f>IF($B157,Estimados!W160,"")</f>
        <v/>
      </c>
      <c r="AJ157" s="167" t="str">
        <f>IF($B157,Estimados!X160,"")</f>
        <v/>
      </c>
      <c r="AK157" s="167" t="str">
        <f>IF($B157,Estimados!Y160,"")</f>
        <v/>
      </c>
      <c r="AL157" s="167" t="str">
        <f>IF($B157,Estimados!Z160,"")</f>
        <v/>
      </c>
      <c r="AM157" s="167" t="str">
        <f>IF($B157,Estimados!AA160,"")</f>
        <v/>
      </c>
      <c r="AN157" s="167" t="str">
        <f>IF($B157,Estimados!AB160,"")</f>
        <v/>
      </c>
      <c r="AO157" s="167" t="str">
        <f>IF($B157,Estimados!AC160,"")</f>
        <v/>
      </c>
      <c r="AP157" s="167" t="str">
        <f>IF($B157,Estimados!AD160,"")</f>
        <v/>
      </c>
      <c r="AQ157" s="167" t="str">
        <f>IF($B157,Estimados!AE160,"")</f>
        <v/>
      </c>
    </row>
    <row r="158" spans="2:43">
      <c r="B158" s="131" t="b">
        <f t="shared" si="12"/>
        <v>0</v>
      </c>
      <c r="C158" s="162" t="str">
        <f t="shared" ca="1" si="13"/>
        <v/>
      </c>
      <c r="D158" s="131" t="str">
        <f>IF($B158,Caracteristicas!$D$5,"")</f>
        <v/>
      </c>
      <c r="E158" s="131" t="str">
        <f>IF($B158,Caracteristicas!$D$8,"")</f>
        <v/>
      </c>
      <c r="F158" s="131" t="str">
        <f>IF($B158,Caracteristicas!$D$9,"")</f>
        <v/>
      </c>
      <c r="G158" s="131" t="str">
        <f>IF($B158,Caracteristicas!$D$6,"")</f>
        <v/>
      </c>
      <c r="H158" s="207" t="str">
        <f t="shared" ca="1" si="14"/>
        <v/>
      </c>
      <c r="I158" s="131" t="str">
        <f>IF($B158,UE!B158,"")</f>
        <v/>
      </c>
      <c r="J158" s="131" t="str">
        <f>IF(UE!C158=0,"",UE!C158)</f>
        <v/>
      </c>
      <c r="K158" s="131" t="str">
        <f>IF($B158,UE!D158,"")</f>
        <v/>
      </c>
      <c r="L158" s="152" t="str">
        <f>IF($B158,UE!E158,"")</f>
        <v/>
      </c>
      <c r="M158" s="130" t="str">
        <f>_xlfn.IFNA(VLOOKUP(UE!F158,Parametros!$B$6:$X$12,23,FALSE),"")</f>
        <v/>
      </c>
      <c r="N158" s="130" t="str">
        <f>_xlfn.IFNA(VLOOKUP(UE!G158,Parametros!$B$24:$C$26,2,FALSE),"")</f>
        <v/>
      </c>
      <c r="O158" s="130" t="str">
        <f>IF(B158,UE!H158,"")</f>
        <v/>
      </c>
      <c r="P158" s="167" t="str">
        <f>IF($B158,Estimados!D161,"")</f>
        <v/>
      </c>
      <c r="Q158" s="167" t="str">
        <f>IF($B158,Estimados!E161,"")</f>
        <v/>
      </c>
      <c r="R158" s="167" t="str">
        <f>IF($B158,Estimados!F161,"")</f>
        <v/>
      </c>
      <c r="S158" s="167" t="str">
        <f>IF($B158,Estimados!G161,"")</f>
        <v/>
      </c>
      <c r="T158" s="167" t="str">
        <f>IF($B158,Estimados!H161,"")</f>
        <v/>
      </c>
      <c r="U158" s="167" t="str">
        <f>IF($B158,Estimados!I161,"")</f>
        <v/>
      </c>
      <c r="V158" s="167" t="str">
        <f>IF($B158,Estimados!J161,"")</f>
        <v/>
      </c>
      <c r="W158" s="167" t="str">
        <f>IF($B158,Estimados!K161,"")</f>
        <v/>
      </c>
      <c r="X158" s="167" t="str">
        <f>IF($B158,Estimados!L161,"")</f>
        <v/>
      </c>
      <c r="Y158" s="167" t="str">
        <f>IF($B158,Estimados!M161,"")</f>
        <v/>
      </c>
      <c r="Z158" s="167" t="str">
        <f>IF($B158,Estimados!N161,"")</f>
        <v/>
      </c>
      <c r="AA158" s="167" t="str">
        <f>IF($B158,Estimados!O161,"")</f>
        <v/>
      </c>
      <c r="AB158" s="167" t="str">
        <f>IF($B158,Estimados!P161,"")</f>
        <v/>
      </c>
      <c r="AC158" s="167" t="str">
        <f>IF($B158,Estimados!Q161,"")</f>
        <v/>
      </c>
      <c r="AD158" s="167" t="str">
        <f>IF($B158,Estimados!R161,"")</f>
        <v/>
      </c>
      <c r="AE158" s="167" t="str">
        <f>IF($B158,Estimados!S161,"")</f>
        <v/>
      </c>
      <c r="AF158" s="167" t="str">
        <f>IF($B158,Estimados!T161,"")</f>
        <v/>
      </c>
      <c r="AG158" s="167" t="str">
        <f>IF($B158,Estimados!U161,"")</f>
        <v/>
      </c>
      <c r="AH158" s="167" t="str">
        <f>IF($B158,Estimados!V161,"")</f>
        <v/>
      </c>
      <c r="AI158" s="167" t="str">
        <f>IF($B158,Estimados!W161,"")</f>
        <v/>
      </c>
      <c r="AJ158" s="167" t="str">
        <f>IF($B158,Estimados!X161,"")</f>
        <v/>
      </c>
      <c r="AK158" s="167" t="str">
        <f>IF($B158,Estimados!Y161,"")</f>
        <v/>
      </c>
      <c r="AL158" s="167" t="str">
        <f>IF($B158,Estimados!Z161,"")</f>
        <v/>
      </c>
      <c r="AM158" s="167" t="str">
        <f>IF($B158,Estimados!AA161,"")</f>
        <v/>
      </c>
      <c r="AN158" s="167" t="str">
        <f>IF($B158,Estimados!AB161,"")</f>
        <v/>
      </c>
      <c r="AO158" s="167" t="str">
        <f>IF($B158,Estimados!AC161,"")</f>
        <v/>
      </c>
      <c r="AP158" s="167" t="str">
        <f>IF($B158,Estimados!AD161,"")</f>
        <v/>
      </c>
      <c r="AQ158" s="167" t="str">
        <f>IF($B158,Estimados!AE161,"")</f>
        <v/>
      </c>
    </row>
    <row r="159" spans="2:43">
      <c r="B159" s="131" t="b">
        <f t="shared" si="12"/>
        <v>0</v>
      </c>
      <c r="C159" s="162" t="str">
        <f t="shared" ca="1" si="13"/>
        <v/>
      </c>
      <c r="D159" s="131" t="str">
        <f>IF($B159,Caracteristicas!$D$5,"")</f>
        <v/>
      </c>
      <c r="E159" s="131" t="str">
        <f>IF($B159,Caracteristicas!$D$8,"")</f>
        <v/>
      </c>
      <c r="F159" s="131" t="str">
        <f>IF($B159,Caracteristicas!$D$9,"")</f>
        <v/>
      </c>
      <c r="G159" s="131" t="str">
        <f>IF($B159,Caracteristicas!$D$6,"")</f>
        <v/>
      </c>
      <c r="H159" s="207" t="str">
        <f t="shared" ca="1" si="14"/>
        <v/>
      </c>
      <c r="I159" s="131" t="str">
        <f>IF($B159,UE!B159,"")</f>
        <v/>
      </c>
      <c r="J159" s="131" t="str">
        <f>IF(UE!C159=0,"",UE!C159)</f>
        <v/>
      </c>
      <c r="K159" s="131" t="str">
        <f>IF($B159,UE!D159,"")</f>
        <v/>
      </c>
      <c r="L159" s="152" t="str">
        <f>IF($B159,UE!E159,"")</f>
        <v/>
      </c>
      <c r="M159" s="130" t="str">
        <f>_xlfn.IFNA(VLOOKUP(UE!F159,Parametros!$B$6:$X$12,23,FALSE),"")</f>
        <v/>
      </c>
      <c r="N159" s="130" t="str">
        <f>_xlfn.IFNA(VLOOKUP(UE!G159,Parametros!$B$24:$C$26,2,FALSE),"")</f>
        <v/>
      </c>
      <c r="O159" s="130" t="str">
        <f>IF(B159,UE!H159,"")</f>
        <v/>
      </c>
      <c r="P159" s="167" t="str">
        <f>IF($B159,Estimados!D162,"")</f>
        <v/>
      </c>
      <c r="Q159" s="167" t="str">
        <f>IF($B159,Estimados!E162,"")</f>
        <v/>
      </c>
      <c r="R159" s="167" t="str">
        <f>IF($B159,Estimados!F162,"")</f>
        <v/>
      </c>
      <c r="S159" s="167" t="str">
        <f>IF($B159,Estimados!G162,"")</f>
        <v/>
      </c>
      <c r="T159" s="167" t="str">
        <f>IF($B159,Estimados!H162,"")</f>
        <v/>
      </c>
      <c r="U159" s="167" t="str">
        <f>IF($B159,Estimados!I162,"")</f>
        <v/>
      </c>
      <c r="V159" s="167" t="str">
        <f>IF($B159,Estimados!J162,"")</f>
        <v/>
      </c>
      <c r="W159" s="167" t="str">
        <f>IF($B159,Estimados!K162,"")</f>
        <v/>
      </c>
      <c r="X159" s="167" t="str">
        <f>IF($B159,Estimados!L162,"")</f>
        <v/>
      </c>
      <c r="Y159" s="167" t="str">
        <f>IF($B159,Estimados!M162,"")</f>
        <v/>
      </c>
      <c r="Z159" s="167" t="str">
        <f>IF($B159,Estimados!N162,"")</f>
        <v/>
      </c>
      <c r="AA159" s="167" t="str">
        <f>IF($B159,Estimados!O162,"")</f>
        <v/>
      </c>
      <c r="AB159" s="167" t="str">
        <f>IF($B159,Estimados!P162,"")</f>
        <v/>
      </c>
      <c r="AC159" s="167" t="str">
        <f>IF($B159,Estimados!Q162,"")</f>
        <v/>
      </c>
      <c r="AD159" s="167" t="str">
        <f>IF($B159,Estimados!R162,"")</f>
        <v/>
      </c>
      <c r="AE159" s="167" t="str">
        <f>IF($B159,Estimados!S162,"")</f>
        <v/>
      </c>
      <c r="AF159" s="167" t="str">
        <f>IF($B159,Estimados!T162,"")</f>
        <v/>
      </c>
      <c r="AG159" s="167" t="str">
        <f>IF($B159,Estimados!U162,"")</f>
        <v/>
      </c>
      <c r="AH159" s="167" t="str">
        <f>IF($B159,Estimados!V162,"")</f>
        <v/>
      </c>
      <c r="AI159" s="167" t="str">
        <f>IF($B159,Estimados!W162,"")</f>
        <v/>
      </c>
      <c r="AJ159" s="167" t="str">
        <f>IF($B159,Estimados!X162,"")</f>
        <v/>
      </c>
      <c r="AK159" s="167" t="str">
        <f>IF($B159,Estimados!Y162,"")</f>
        <v/>
      </c>
      <c r="AL159" s="167" t="str">
        <f>IF($B159,Estimados!Z162,"")</f>
        <v/>
      </c>
      <c r="AM159" s="167" t="str">
        <f>IF($B159,Estimados!AA162,"")</f>
        <v/>
      </c>
      <c r="AN159" s="167" t="str">
        <f>IF($B159,Estimados!AB162,"")</f>
        <v/>
      </c>
      <c r="AO159" s="167" t="str">
        <f>IF($B159,Estimados!AC162,"")</f>
        <v/>
      </c>
      <c r="AP159" s="167" t="str">
        <f>IF($B159,Estimados!AD162,"")</f>
        <v/>
      </c>
      <c r="AQ159" s="167" t="str">
        <f>IF($B159,Estimados!AE162,"")</f>
        <v/>
      </c>
    </row>
    <row r="160" spans="2:43">
      <c r="B160" s="131" t="b">
        <f t="shared" si="12"/>
        <v>0</v>
      </c>
      <c r="C160" s="162" t="str">
        <f t="shared" ca="1" si="13"/>
        <v/>
      </c>
      <c r="D160" s="131" t="str">
        <f>IF($B160,Caracteristicas!$D$5,"")</f>
        <v/>
      </c>
      <c r="E160" s="131" t="str">
        <f>IF($B160,Caracteristicas!$D$8,"")</f>
        <v/>
      </c>
      <c r="F160" s="131" t="str">
        <f>IF($B160,Caracteristicas!$D$9,"")</f>
        <v/>
      </c>
      <c r="G160" s="131" t="str">
        <f>IF($B160,Caracteristicas!$D$6,"")</f>
        <v/>
      </c>
      <c r="H160" s="207" t="str">
        <f t="shared" ca="1" si="14"/>
        <v/>
      </c>
      <c r="I160" s="131" t="str">
        <f>IF($B160,UE!B160,"")</f>
        <v/>
      </c>
      <c r="J160" s="131" t="str">
        <f>IF(UE!C160=0,"",UE!C160)</f>
        <v/>
      </c>
      <c r="K160" s="131" t="str">
        <f>IF($B160,UE!D160,"")</f>
        <v/>
      </c>
      <c r="L160" s="152" t="str">
        <f>IF($B160,UE!E160,"")</f>
        <v/>
      </c>
      <c r="M160" s="130" t="str">
        <f>_xlfn.IFNA(VLOOKUP(UE!F160,Parametros!$B$6:$X$12,23,FALSE),"")</f>
        <v/>
      </c>
      <c r="N160" s="130" t="str">
        <f>_xlfn.IFNA(VLOOKUP(UE!G160,Parametros!$B$24:$C$26,2,FALSE),"")</f>
        <v/>
      </c>
      <c r="O160" s="130" t="str">
        <f>IF(B160,UE!H160,"")</f>
        <v/>
      </c>
      <c r="P160" s="167" t="str">
        <f>IF($B160,Estimados!D163,"")</f>
        <v/>
      </c>
      <c r="Q160" s="167" t="str">
        <f>IF($B160,Estimados!E163,"")</f>
        <v/>
      </c>
      <c r="R160" s="167" t="str">
        <f>IF($B160,Estimados!F163,"")</f>
        <v/>
      </c>
      <c r="S160" s="167" t="str">
        <f>IF($B160,Estimados!G163,"")</f>
        <v/>
      </c>
      <c r="T160" s="167" t="str">
        <f>IF($B160,Estimados!H163,"")</f>
        <v/>
      </c>
      <c r="U160" s="167" t="str">
        <f>IF($B160,Estimados!I163,"")</f>
        <v/>
      </c>
      <c r="V160" s="167" t="str">
        <f>IF($B160,Estimados!J163,"")</f>
        <v/>
      </c>
      <c r="W160" s="167" t="str">
        <f>IF($B160,Estimados!K163,"")</f>
        <v/>
      </c>
      <c r="X160" s="167" t="str">
        <f>IF($B160,Estimados!L163,"")</f>
        <v/>
      </c>
      <c r="Y160" s="167" t="str">
        <f>IF($B160,Estimados!M163,"")</f>
        <v/>
      </c>
      <c r="Z160" s="167" t="str">
        <f>IF($B160,Estimados!N163,"")</f>
        <v/>
      </c>
      <c r="AA160" s="167" t="str">
        <f>IF($B160,Estimados!O163,"")</f>
        <v/>
      </c>
      <c r="AB160" s="167" t="str">
        <f>IF($B160,Estimados!P163,"")</f>
        <v/>
      </c>
      <c r="AC160" s="167" t="str">
        <f>IF($B160,Estimados!Q163,"")</f>
        <v/>
      </c>
      <c r="AD160" s="167" t="str">
        <f>IF($B160,Estimados!R163,"")</f>
        <v/>
      </c>
      <c r="AE160" s="167" t="str">
        <f>IF($B160,Estimados!S163,"")</f>
        <v/>
      </c>
      <c r="AF160" s="167" t="str">
        <f>IF($B160,Estimados!T163,"")</f>
        <v/>
      </c>
      <c r="AG160" s="167" t="str">
        <f>IF($B160,Estimados!U163,"")</f>
        <v/>
      </c>
      <c r="AH160" s="167" t="str">
        <f>IF($B160,Estimados!V163,"")</f>
        <v/>
      </c>
      <c r="AI160" s="167" t="str">
        <f>IF($B160,Estimados!W163,"")</f>
        <v/>
      </c>
      <c r="AJ160" s="167" t="str">
        <f>IF($B160,Estimados!X163,"")</f>
        <v/>
      </c>
      <c r="AK160" s="167" t="str">
        <f>IF($B160,Estimados!Y163,"")</f>
        <v/>
      </c>
      <c r="AL160" s="167" t="str">
        <f>IF($B160,Estimados!Z163,"")</f>
        <v/>
      </c>
      <c r="AM160" s="167" t="str">
        <f>IF($B160,Estimados!AA163,"")</f>
        <v/>
      </c>
      <c r="AN160" s="167" t="str">
        <f>IF($B160,Estimados!AB163,"")</f>
        <v/>
      </c>
      <c r="AO160" s="167" t="str">
        <f>IF($B160,Estimados!AC163,"")</f>
        <v/>
      </c>
      <c r="AP160" s="167" t="str">
        <f>IF($B160,Estimados!AD163,"")</f>
        <v/>
      </c>
      <c r="AQ160" s="167" t="str">
        <f>IF($B160,Estimados!AE163,"")</f>
        <v/>
      </c>
    </row>
    <row r="161" spans="2:43">
      <c r="B161" s="131" t="b">
        <f t="shared" si="12"/>
        <v>0</v>
      </c>
      <c r="C161" s="162" t="str">
        <f t="shared" ca="1" si="13"/>
        <v/>
      </c>
      <c r="D161" s="131" t="str">
        <f>IF($B161,Caracteristicas!$D$5,"")</f>
        <v/>
      </c>
      <c r="E161" s="131" t="str">
        <f>IF($B161,Caracteristicas!$D$8,"")</f>
        <v/>
      </c>
      <c r="F161" s="131" t="str">
        <f>IF($B161,Caracteristicas!$D$9,"")</f>
        <v/>
      </c>
      <c r="G161" s="131" t="str">
        <f>IF($B161,Caracteristicas!$D$6,"")</f>
        <v/>
      </c>
      <c r="H161" s="207" t="str">
        <f t="shared" ca="1" si="14"/>
        <v/>
      </c>
      <c r="I161" s="131" t="str">
        <f>IF($B161,UE!B161,"")</f>
        <v/>
      </c>
      <c r="J161" s="131" t="str">
        <f>IF(UE!C161=0,"",UE!C161)</f>
        <v/>
      </c>
      <c r="K161" s="131" t="str">
        <f>IF($B161,UE!D161,"")</f>
        <v/>
      </c>
      <c r="L161" s="152" t="str">
        <f>IF($B161,UE!E161,"")</f>
        <v/>
      </c>
      <c r="M161" s="130" t="str">
        <f>_xlfn.IFNA(VLOOKUP(UE!F161,Parametros!$B$6:$X$12,23,FALSE),"")</f>
        <v/>
      </c>
      <c r="N161" s="130" t="str">
        <f>_xlfn.IFNA(VLOOKUP(UE!G161,Parametros!$B$24:$C$26,2,FALSE),"")</f>
        <v/>
      </c>
      <c r="O161" s="130" t="str">
        <f>IF(B161,UE!H161,"")</f>
        <v/>
      </c>
      <c r="P161" s="167" t="str">
        <f>IF($B161,Estimados!D164,"")</f>
        <v/>
      </c>
      <c r="Q161" s="167" t="str">
        <f>IF($B161,Estimados!E164,"")</f>
        <v/>
      </c>
      <c r="R161" s="167" t="str">
        <f>IF($B161,Estimados!F164,"")</f>
        <v/>
      </c>
      <c r="S161" s="167" t="str">
        <f>IF($B161,Estimados!G164,"")</f>
        <v/>
      </c>
      <c r="T161" s="167" t="str">
        <f>IF($B161,Estimados!H164,"")</f>
        <v/>
      </c>
      <c r="U161" s="167" t="str">
        <f>IF($B161,Estimados!I164,"")</f>
        <v/>
      </c>
      <c r="V161" s="167" t="str">
        <f>IF($B161,Estimados!J164,"")</f>
        <v/>
      </c>
      <c r="W161" s="167" t="str">
        <f>IF($B161,Estimados!K164,"")</f>
        <v/>
      </c>
      <c r="X161" s="167" t="str">
        <f>IF($B161,Estimados!L164,"")</f>
        <v/>
      </c>
      <c r="Y161" s="167" t="str">
        <f>IF($B161,Estimados!M164,"")</f>
        <v/>
      </c>
      <c r="Z161" s="167" t="str">
        <f>IF($B161,Estimados!N164,"")</f>
        <v/>
      </c>
      <c r="AA161" s="167" t="str">
        <f>IF($B161,Estimados!O164,"")</f>
        <v/>
      </c>
      <c r="AB161" s="167" t="str">
        <f>IF($B161,Estimados!P164,"")</f>
        <v/>
      </c>
      <c r="AC161" s="167" t="str">
        <f>IF($B161,Estimados!Q164,"")</f>
        <v/>
      </c>
      <c r="AD161" s="167" t="str">
        <f>IF($B161,Estimados!R164,"")</f>
        <v/>
      </c>
      <c r="AE161" s="167" t="str">
        <f>IF($B161,Estimados!S164,"")</f>
        <v/>
      </c>
      <c r="AF161" s="167" t="str">
        <f>IF($B161,Estimados!T164,"")</f>
        <v/>
      </c>
      <c r="AG161" s="167" t="str">
        <f>IF($B161,Estimados!U164,"")</f>
        <v/>
      </c>
      <c r="AH161" s="167" t="str">
        <f>IF($B161,Estimados!V164,"")</f>
        <v/>
      </c>
      <c r="AI161" s="167" t="str">
        <f>IF($B161,Estimados!W164,"")</f>
        <v/>
      </c>
      <c r="AJ161" s="167" t="str">
        <f>IF($B161,Estimados!X164,"")</f>
        <v/>
      </c>
      <c r="AK161" s="167" t="str">
        <f>IF($B161,Estimados!Y164,"")</f>
        <v/>
      </c>
      <c r="AL161" s="167" t="str">
        <f>IF($B161,Estimados!Z164,"")</f>
        <v/>
      </c>
      <c r="AM161" s="167" t="str">
        <f>IF($B161,Estimados!AA164,"")</f>
        <v/>
      </c>
      <c r="AN161" s="167" t="str">
        <f>IF($B161,Estimados!AB164,"")</f>
        <v/>
      </c>
      <c r="AO161" s="167" t="str">
        <f>IF($B161,Estimados!AC164,"")</f>
        <v/>
      </c>
      <c r="AP161" s="167" t="str">
        <f>IF($B161,Estimados!AD164,"")</f>
        <v/>
      </c>
      <c r="AQ161" s="167" t="str">
        <f>IF($B161,Estimados!AE164,"")</f>
        <v/>
      </c>
    </row>
    <row r="162" spans="2:43">
      <c r="B162" s="131" t="b">
        <f t="shared" si="12"/>
        <v>0</v>
      </c>
      <c r="C162" s="162" t="str">
        <f t="shared" ca="1" si="13"/>
        <v/>
      </c>
      <c r="D162" s="131" t="str">
        <f>IF($B162,Caracteristicas!$D$5,"")</f>
        <v/>
      </c>
      <c r="E162" s="131" t="str">
        <f>IF($B162,Caracteristicas!$D$8,"")</f>
        <v/>
      </c>
      <c r="F162" s="131" t="str">
        <f>IF($B162,Caracteristicas!$D$9,"")</f>
        <v/>
      </c>
      <c r="G162" s="131" t="str">
        <f>IF($B162,Caracteristicas!$D$6,"")</f>
        <v/>
      </c>
      <c r="H162" s="207" t="str">
        <f t="shared" ca="1" si="14"/>
        <v/>
      </c>
      <c r="I162" s="131" t="str">
        <f>IF($B162,UE!B162,"")</f>
        <v/>
      </c>
      <c r="J162" s="131" t="str">
        <f>IF(UE!C162=0,"",UE!C162)</f>
        <v/>
      </c>
      <c r="K162" s="131" t="str">
        <f>IF($B162,UE!D162,"")</f>
        <v/>
      </c>
      <c r="L162" s="152" t="str">
        <f>IF($B162,UE!E162,"")</f>
        <v/>
      </c>
      <c r="M162" s="130" t="str">
        <f>_xlfn.IFNA(VLOOKUP(UE!F162,Parametros!$B$6:$X$12,23,FALSE),"")</f>
        <v/>
      </c>
      <c r="N162" s="130" t="str">
        <f>_xlfn.IFNA(VLOOKUP(UE!G162,Parametros!$B$24:$C$26,2,FALSE),"")</f>
        <v/>
      </c>
      <c r="O162" s="130" t="str">
        <f>IF(B162,UE!H162,"")</f>
        <v/>
      </c>
      <c r="P162" s="167" t="str">
        <f>IF($B162,Estimados!D165,"")</f>
        <v/>
      </c>
      <c r="Q162" s="167" t="str">
        <f>IF($B162,Estimados!E165,"")</f>
        <v/>
      </c>
      <c r="R162" s="167" t="str">
        <f>IF($B162,Estimados!F165,"")</f>
        <v/>
      </c>
      <c r="S162" s="167" t="str">
        <f>IF($B162,Estimados!G165,"")</f>
        <v/>
      </c>
      <c r="T162" s="167" t="str">
        <f>IF($B162,Estimados!H165,"")</f>
        <v/>
      </c>
      <c r="U162" s="167" t="str">
        <f>IF($B162,Estimados!I165,"")</f>
        <v/>
      </c>
      <c r="V162" s="167" t="str">
        <f>IF($B162,Estimados!J165,"")</f>
        <v/>
      </c>
      <c r="W162" s="167" t="str">
        <f>IF($B162,Estimados!K165,"")</f>
        <v/>
      </c>
      <c r="X162" s="167" t="str">
        <f>IF($B162,Estimados!L165,"")</f>
        <v/>
      </c>
      <c r="Y162" s="167" t="str">
        <f>IF($B162,Estimados!M165,"")</f>
        <v/>
      </c>
      <c r="Z162" s="167" t="str">
        <f>IF($B162,Estimados!N165,"")</f>
        <v/>
      </c>
      <c r="AA162" s="167" t="str">
        <f>IF($B162,Estimados!O165,"")</f>
        <v/>
      </c>
      <c r="AB162" s="167" t="str">
        <f>IF($B162,Estimados!P165,"")</f>
        <v/>
      </c>
      <c r="AC162" s="167" t="str">
        <f>IF($B162,Estimados!Q165,"")</f>
        <v/>
      </c>
      <c r="AD162" s="167" t="str">
        <f>IF($B162,Estimados!R165,"")</f>
        <v/>
      </c>
      <c r="AE162" s="167" t="str">
        <f>IF($B162,Estimados!S165,"")</f>
        <v/>
      </c>
      <c r="AF162" s="167" t="str">
        <f>IF($B162,Estimados!T165,"")</f>
        <v/>
      </c>
      <c r="AG162" s="167" t="str">
        <f>IF($B162,Estimados!U165,"")</f>
        <v/>
      </c>
      <c r="AH162" s="167" t="str">
        <f>IF($B162,Estimados!V165,"")</f>
        <v/>
      </c>
      <c r="AI162" s="167" t="str">
        <f>IF($B162,Estimados!W165,"")</f>
        <v/>
      </c>
      <c r="AJ162" s="167" t="str">
        <f>IF($B162,Estimados!X165,"")</f>
        <v/>
      </c>
      <c r="AK162" s="167" t="str">
        <f>IF($B162,Estimados!Y165,"")</f>
        <v/>
      </c>
      <c r="AL162" s="167" t="str">
        <f>IF($B162,Estimados!Z165,"")</f>
        <v/>
      </c>
      <c r="AM162" s="167" t="str">
        <f>IF($B162,Estimados!AA165,"")</f>
        <v/>
      </c>
      <c r="AN162" s="167" t="str">
        <f>IF($B162,Estimados!AB165,"")</f>
        <v/>
      </c>
      <c r="AO162" s="167" t="str">
        <f>IF($B162,Estimados!AC165,"")</f>
        <v/>
      </c>
      <c r="AP162" s="167" t="str">
        <f>IF($B162,Estimados!AD165,"")</f>
        <v/>
      </c>
      <c r="AQ162" s="167" t="str">
        <f>IF($B162,Estimados!AE165,"")</f>
        <v/>
      </c>
    </row>
    <row r="163" spans="2:43">
      <c r="B163" s="131" t="b">
        <f t="shared" si="12"/>
        <v>0</v>
      </c>
      <c r="C163" s="162" t="str">
        <f t="shared" ca="1" si="13"/>
        <v/>
      </c>
      <c r="D163" s="131" t="str">
        <f>IF($B163,Caracteristicas!$D$5,"")</f>
        <v/>
      </c>
      <c r="E163" s="131" t="str">
        <f>IF($B163,Caracteristicas!$D$8,"")</f>
        <v/>
      </c>
      <c r="F163" s="131" t="str">
        <f>IF($B163,Caracteristicas!$D$9,"")</f>
        <v/>
      </c>
      <c r="G163" s="131" t="str">
        <f>IF($B163,Caracteristicas!$D$6,"")</f>
        <v/>
      </c>
      <c r="H163" s="207" t="str">
        <f t="shared" ca="1" si="14"/>
        <v/>
      </c>
      <c r="I163" s="131" t="str">
        <f>IF($B163,UE!B163,"")</f>
        <v/>
      </c>
      <c r="J163" s="131" t="str">
        <f>IF(UE!C163=0,"",UE!C163)</f>
        <v/>
      </c>
      <c r="K163" s="131" t="str">
        <f>IF($B163,UE!D163,"")</f>
        <v/>
      </c>
      <c r="L163" s="152" t="str">
        <f>IF($B163,UE!E163,"")</f>
        <v/>
      </c>
      <c r="M163" s="130" t="str">
        <f>_xlfn.IFNA(VLOOKUP(UE!F163,Parametros!$B$6:$X$12,23,FALSE),"")</f>
        <v/>
      </c>
      <c r="N163" s="130" t="str">
        <f>_xlfn.IFNA(VLOOKUP(UE!G163,Parametros!$B$24:$C$26,2,FALSE),"")</f>
        <v/>
      </c>
      <c r="O163" s="130" t="str">
        <f>IF(B163,UE!H163,"")</f>
        <v/>
      </c>
      <c r="P163" s="167" t="str">
        <f>IF($B163,Estimados!D166,"")</f>
        <v/>
      </c>
      <c r="Q163" s="167" t="str">
        <f>IF($B163,Estimados!E166,"")</f>
        <v/>
      </c>
      <c r="R163" s="167" t="str">
        <f>IF($B163,Estimados!F166,"")</f>
        <v/>
      </c>
      <c r="S163" s="167" t="str">
        <f>IF($B163,Estimados!G166,"")</f>
        <v/>
      </c>
      <c r="T163" s="167" t="str">
        <f>IF($B163,Estimados!H166,"")</f>
        <v/>
      </c>
      <c r="U163" s="167" t="str">
        <f>IF($B163,Estimados!I166,"")</f>
        <v/>
      </c>
      <c r="V163" s="167" t="str">
        <f>IF($B163,Estimados!J166,"")</f>
        <v/>
      </c>
      <c r="W163" s="167" t="str">
        <f>IF($B163,Estimados!K166,"")</f>
        <v/>
      </c>
      <c r="X163" s="167" t="str">
        <f>IF($B163,Estimados!L166,"")</f>
        <v/>
      </c>
      <c r="Y163" s="167" t="str">
        <f>IF($B163,Estimados!M166,"")</f>
        <v/>
      </c>
      <c r="Z163" s="167" t="str">
        <f>IF($B163,Estimados!N166,"")</f>
        <v/>
      </c>
      <c r="AA163" s="167" t="str">
        <f>IF($B163,Estimados!O166,"")</f>
        <v/>
      </c>
      <c r="AB163" s="167" t="str">
        <f>IF($B163,Estimados!P166,"")</f>
        <v/>
      </c>
      <c r="AC163" s="167" t="str">
        <f>IF($B163,Estimados!Q166,"")</f>
        <v/>
      </c>
      <c r="AD163" s="167" t="str">
        <f>IF($B163,Estimados!R166,"")</f>
        <v/>
      </c>
      <c r="AE163" s="167" t="str">
        <f>IF($B163,Estimados!S166,"")</f>
        <v/>
      </c>
      <c r="AF163" s="167" t="str">
        <f>IF($B163,Estimados!T166,"")</f>
        <v/>
      </c>
      <c r="AG163" s="167" t="str">
        <f>IF($B163,Estimados!U166,"")</f>
        <v/>
      </c>
      <c r="AH163" s="167" t="str">
        <f>IF($B163,Estimados!V166,"")</f>
        <v/>
      </c>
      <c r="AI163" s="167" t="str">
        <f>IF($B163,Estimados!W166,"")</f>
        <v/>
      </c>
      <c r="AJ163" s="167" t="str">
        <f>IF($B163,Estimados!X166,"")</f>
        <v/>
      </c>
      <c r="AK163" s="167" t="str">
        <f>IF($B163,Estimados!Y166,"")</f>
        <v/>
      </c>
      <c r="AL163" s="167" t="str">
        <f>IF($B163,Estimados!Z166,"")</f>
        <v/>
      </c>
      <c r="AM163" s="167" t="str">
        <f>IF($B163,Estimados!AA166,"")</f>
        <v/>
      </c>
      <c r="AN163" s="167" t="str">
        <f>IF($B163,Estimados!AB166,"")</f>
        <v/>
      </c>
      <c r="AO163" s="167" t="str">
        <f>IF($B163,Estimados!AC166,"")</f>
        <v/>
      </c>
      <c r="AP163" s="167" t="str">
        <f>IF($B163,Estimados!AD166,"")</f>
        <v/>
      </c>
      <c r="AQ163" s="167" t="str">
        <f>IF($B163,Estimados!AE166,"")</f>
        <v/>
      </c>
    </row>
    <row r="164" spans="2:43">
      <c r="B164" s="131" t="b">
        <f t="shared" si="12"/>
        <v>0</v>
      </c>
      <c r="C164" s="162" t="str">
        <f t="shared" ca="1" si="13"/>
        <v/>
      </c>
      <c r="D164" s="131" t="str">
        <f>IF($B164,Caracteristicas!$D$5,"")</f>
        <v/>
      </c>
      <c r="E164" s="131" t="str">
        <f>IF($B164,Caracteristicas!$D$8,"")</f>
        <v/>
      </c>
      <c r="F164" s="131" t="str">
        <f>IF($B164,Caracteristicas!$D$9,"")</f>
        <v/>
      </c>
      <c r="G164" s="131" t="str">
        <f>IF($B164,Caracteristicas!$D$6,"")</f>
        <v/>
      </c>
      <c r="H164" s="207" t="str">
        <f t="shared" ca="1" si="14"/>
        <v/>
      </c>
      <c r="I164" s="131" t="str">
        <f>IF($B164,UE!B164,"")</f>
        <v/>
      </c>
      <c r="J164" s="131" t="str">
        <f>IF(UE!C164=0,"",UE!C164)</f>
        <v/>
      </c>
      <c r="K164" s="131" t="str">
        <f>IF($B164,UE!D164,"")</f>
        <v/>
      </c>
      <c r="L164" s="152" t="str">
        <f>IF($B164,UE!E164,"")</f>
        <v/>
      </c>
      <c r="M164" s="130" t="str">
        <f>_xlfn.IFNA(VLOOKUP(UE!F164,Parametros!$B$6:$X$12,23,FALSE),"")</f>
        <v/>
      </c>
      <c r="N164" s="130" t="str">
        <f>_xlfn.IFNA(VLOOKUP(UE!G164,Parametros!$B$24:$C$26,2,FALSE),"")</f>
        <v/>
      </c>
      <c r="O164" s="130" t="str">
        <f>IF(B164,UE!H164,"")</f>
        <v/>
      </c>
      <c r="P164" s="167" t="str">
        <f>IF($B164,Estimados!D167,"")</f>
        <v/>
      </c>
      <c r="Q164" s="167" t="str">
        <f>IF($B164,Estimados!E167,"")</f>
        <v/>
      </c>
      <c r="R164" s="167" t="str">
        <f>IF($B164,Estimados!F167,"")</f>
        <v/>
      </c>
      <c r="S164" s="167" t="str">
        <f>IF($B164,Estimados!G167,"")</f>
        <v/>
      </c>
      <c r="T164" s="167" t="str">
        <f>IF($B164,Estimados!H167,"")</f>
        <v/>
      </c>
      <c r="U164" s="167" t="str">
        <f>IF($B164,Estimados!I167,"")</f>
        <v/>
      </c>
      <c r="V164" s="167" t="str">
        <f>IF($B164,Estimados!J167,"")</f>
        <v/>
      </c>
      <c r="W164" s="167" t="str">
        <f>IF($B164,Estimados!K167,"")</f>
        <v/>
      </c>
      <c r="X164" s="167" t="str">
        <f>IF($B164,Estimados!L167,"")</f>
        <v/>
      </c>
      <c r="Y164" s="167" t="str">
        <f>IF($B164,Estimados!M167,"")</f>
        <v/>
      </c>
      <c r="Z164" s="167" t="str">
        <f>IF($B164,Estimados!N167,"")</f>
        <v/>
      </c>
      <c r="AA164" s="167" t="str">
        <f>IF($B164,Estimados!O167,"")</f>
        <v/>
      </c>
      <c r="AB164" s="167" t="str">
        <f>IF($B164,Estimados!P167,"")</f>
        <v/>
      </c>
      <c r="AC164" s="167" t="str">
        <f>IF($B164,Estimados!Q167,"")</f>
        <v/>
      </c>
      <c r="AD164" s="167" t="str">
        <f>IF($B164,Estimados!R167,"")</f>
        <v/>
      </c>
      <c r="AE164" s="167" t="str">
        <f>IF($B164,Estimados!S167,"")</f>
        <v/>
      </c>
      <c r="AF164" s="167" t="str">
        <f>IF($B164,Estimados!T167,"")</f>
        <v/>
      </c>
      <c r="AG164" s="167" t="str">
        <f>IF($B164,Estimados!U167,"")</f>
        <v/>
      </c>
      <c r="AH164" s="167" t="str">
        <f>IF($B164,Estimados!V167,"")</f>
        <v/>
      </c>
      <c r="AI164" s="167" t="str">
        <f>IF($B164,Estimados!W167,"")</f>
        <v/>
      </c>
      <c r="AJ164" s="167" t="str">
        <f>IF($B164,Estimados!X167,"")</f>
        <v/>
      </c>
      <c r="AK164" s="167" t="str">
        <f>IF($B164,Estimados!Y167,"")</f>
        <v/>
      </c>
      <c r="AL164" s="167" t="str">
        <f>IF($B164,Estimados!Z167,"")</f>
        <v/>
      </c>
      <c r="AM164" s="167" t="str">
        <f>IF($B164,Estimados!AA167,"")</f>
        <v/>
      </c>
      <c r="AN164" s="167" t="str">
        <f>IF($B164,Estimados!AB167,"")</f>
        <v/>
      </c>
      <c r="AO164" s="167" t="str">
        <f>IF($B164,Estimados!AC167,"")</f>
        <v/>
      </c>
      <c r="AP164" s="167" t="str">
        <f>IF($B164,Estimados!AD167,"")</f>
        <v/>
      </c>
      <c r="AQ164" s="167" t="str">
        <f>IF($B164,Estimados!AE167,"")</f>
        <v/>
      </c>
    </row>
    <row r="165" spans="2:43">
      <c r="B165" s="131" t="b">
        <f t="shared" ref="B165:B196" si="15">IF(J165="",FALSE,TRUE)</f>
        <v>0</v>
      </c>
      <c r="C165" s="162" t="str">
        <f t="shared" ref="C165:C196" ca="1" si="16">IF($B165,MID(CELL("filename",A161),FIND("[",CELL("filename",A161))+1,FIND("]", CELL("filename",A161))-FIND("[",CELL("filename",A161))-1),"")</f>
        <v/>
      </c>
      <c r="D165" s="131" t="str">
        <f>IF($B165,Caracteristicas!$D$5,"")</f>
        <v/>
      </c>
      <c r="E165" s="131" t="str">
        <f>IF($B165,Caracteristicas!$D$8,"")</f>
        <v/>
      </c>
      <c r="F165" s="131" t="str">
        <f>IF($B165,Caracteristicas!$D$9,"")</f>
        <v/>
      </c>
      <c r="G165" s="131" t="str">
        <f>IF($B165,Caracteristicas!$D$6,"")</f>
        <v/>
      </c>
      <c r="H165" s="207" t="str">
        <f t="shared" ref="H165:H196" ca="1" si="17">IF($B165,NOW(),"")</f>
        <v/>
      </c>
      <c r="I165" s="131" t="str">
        <f>IF($B165,UE!B165,"")</f>
        <v/>
      </c>
      <c r="J165" s="131" t="str">
        <f>IF(UE!C165=0,"",UE!C165)</f>
        <v/>
      </c>
      <c r="K165" s="131" t="str">
        <f>IF($B165,UE!D165,"")</f>
        <v/>
      </c>
      <c r="L165" s="152" t="str">
        <f>IF($B165,UE!E165,"")</f>
        <v/>
      </c>
      <c r="M165" s="130" t="str">
        <f>_xlfn.IFNA(VLOOKUP(UE!F165,Parametros!$B$6:$X$12,23,FALSE),"")</f>
        <v/>
      </c>
      <c r="N165" s="130" t="str">
        <f>_xlfn.IFNA(VLOOKUP(UE!G165,Parametros!$B$24:$C$26,2,FALSE),"")</f>
        <v/>
      </c>
      <c r="O165" s="130" t="str">
        <f>IF(B165,UE!H165,"")</f>
        <v/>
      </c>
      <c r="P165" s="167" t="str">
        <f>IF($B165,Estimados!D168,"")</f>
        <v/>
      </c>
      <c r="Q165" s="167" t="str">
        <f>IF($B165,Estimados!E168,"")</f>
        <v/>
      </c>
      <c r="R165" s="167" t="str">
        <f>IF($B165,Estimados!F168,"")</f>
        <v/>
      </c>
      <c r="S165" s="167" t="str">
        <f>IF($B165,Estimados!G168,"")</f>
        <v/>
      </c>
      <c r="T165" s="167" t="str">
        <f>IF($B165,Estimados!H168,"")</f>
        <v/>
      </c>
      <c r="U165" s="167" t="str">
        <f>IF($B165,Estimados!I168,"")</f>
        <v/>
      </c>
      <c r="V165" s="167" t="str">
        <f>IF($B165,Estimados!J168,"")</f>
        <v/>
      </c>
      <c r="W165" s="167" t="str">
        <f>IF($B165,Estimados!K168,"")</f>
        <v/>
      </c>
      <c r="X165" s="167" t="str">
        <f>IF($B165,Estimados!L168,"")</f>
        <v/>
      </c>
      <c r="Y165" s="167" t="str">
        <f>IF($B165,Estimados!M168,"")</f>
        <v/>
      </c>
      <c r="Z165" s="167" t="str">
        <f>IF($B165,Estimados!N168,"")</f>
        <v/>
      </c>
      <c r="AA165" s="167" t="str">
        <f>IF($B165,Estimados!O168,"")</f>
        <v/>
      </c>
      <c r="AB165" s="167" t="str">
        <f>IF($B165,Estimados!P168,"")</f>
        <v/>
      </c>
      <c r="AC165" s="167" t="str">
        <f>IF($B165,Estimados!Q168,"")</f>
        <v/>
      </c>
      <c r="AD165" s="167" t="str">
        <f>IF($B165,Estimados!R168,"")</f>
        <v/>
      </c>
      <c r="AE165" s="167" t="str">
        <f>IF($B165,Estimados!S168,"")</f>
        <v/>
      </c>
      <c r="AF165" s="167" t="str">
        <f>IF($B165,Estimados!T168,"")</f>
        <v/>
      </c>
      <c r="AG165" s="167" t="str">
        <f>IF($B165,Estimados!U168,"")</f>
        <v/>
      </c>
      <c r="AH165" s="167" t="str">
        <f>IF($B165,Estimados!V168,"")</f>
        <v/>
      </c>
      <c r="AI165" s="167" t="str">
        <f>IF($B165,Estimados!W168,"")</f>
        <v/>
      </c>
      <c r="AJ165" s="167" t="str">
        <f>IF($B165,Estimados!X168,"")</f>
        <v/>
      </c>
      <c r="AK165" s="167" t="str">
        <f>IF($B165,Estimados!Y168,"")</f>
        <v/>
      </c>
      <c r="AL165" s="167" t="str">
        <f>IF($B165,Estimados!Z168,"")</f>
        <v/>
      </c>
      <c r="AM165" s="167" t="str">
        <f>IF($B165,Estimados!AA168,"")</f>
        <v/>
      </c>
      <c r="AN165" s="167" t="str">
        <f>IF($B165,Estimados!AB168,"")</f>
        <v/>
      </c>
      <c r="AO165" s="167" t="str">
        <f>IF($B165,Estimados!AC168,"")</f>
        <v/>
      </c>
      <c r="AP165" s="167" t="str">
        <f>IF($B165,Estimados!AD168,"")</f>
        <v/>
      </c>
      <c r="AQ165" s="167" t="str">
        <f>IF($B165,Estimados!AE168,"")</f>
        <v/>
      </c>
    </row>
    <row r="166" spans="2:43">
      <c r="B166" s="131" t="b">
        <f t="shared" si="15"/>
        <v>0</v>
      </c>
      <c r="C166" s="162" t="str">
        <f t="shared" ca="1" si="16"/>
        <v/>
      </c>
      <c r="D166" s="131" t="str">
        <f>IF($B166,Caracteristicas!$D$5,"")</f>
        <v/>
      </c>
      <c r="E166" s="131" t="str">
        <f>IF($B166,Caracteristicas!$D$8,"")</f>
        <v/>
      </c>
      <c r="F166" s="131" t="str">
        <f>IF($B166,Caracteristicas!$D$9,"")</f>
        <v/>
      </c>
      <c r="G166" s="131" t="str">
        <f>IF($B166,Caracteristicas!$D$6,"")</f>
        <v/>
      </c>
      <c r="H166" s="207" t="str">
        <f t="shared" ca="1" si="17"/>
        <v/>
      </c>
      <c r="I166" s="131" t="str">
        <f>IF($B166,UE!B166,"")</f>
        <v/>
      </c>
      <c r="J166" s="131" t="str">
        <f>IF(UE!C166=0,"",UE!C166)</f>
        <v/>
      </c>
      <c r="K166" s="131" t="str">
        <f>IF($B166,UE!D166,"")</f>
        <v/>
      </c>
      <c r="L166" s="152" t="str">
        <f>IF($B166,UE!E166,"")</f>
        <v/>
      </c>
      <c r="M166" s="130" t="str">
        <f>_xlfn.IFNA(VLOOKUP(UE!F166,Parametros!$B$6:$X$12,23,FALSE),"")</f>
        <v/>
      </c>
      <c r="N166" s="130" t="str">
        <f>_xlfn.IFNA(VLOOKUP(UE!G166,Parametros!$B$24:$C$26,2,FALSE),"")</f>
        <v/>
      </c>
      <c r="O166" s="130" t="str">
        <f>IF(B166,UE!H166,"")</f>
        <v/>
      </c>
      <c r="P166" s="167" t="str">
        <f>IF($B166,Estimados!D169,"")</f>
        <v/>
      </c>
      <c r="Q166" s="167" t="str">
        <f>IF($B166,Estimados!E169,"")</f>
        <v/>
      </c>
      <c r="R166" s="167" t="str">
        <f>IF($B166,Estimados!F169,"")</f>
        <v/>
      </c>
      <c r="S166" s="167" t="str">
        <f>IF($B166,Estimados!G169,"")</f>
        <v/>
      </c>
      <c r="T166" s="167" t="str">
        <f>IF($B166,Estimados!H169,"")</f>
        <v/>
      </c>
      <c r="U166" s="167" t="str">
        <f>IF($B166,Estimados!I169,"")</f>
        <v/>
      </c>
      <c r="V166" s="167" t="str">
        <f>IF($B166,Estimados!J169,"")</f>
        <v/>
      </c>
      <c r="W166" s="167" t="str">
        <f>IF($B166,Estimados!K169,"")</f>
        <v/>
      </c>
      <c r="X166" s="167" t="str">
        <f>IF($B166,Estimados!L169,"")</f>
        <v/>
      </c>
      <c r="Y166" s="167" t="str">
        <f>IF($B166,Estimados!M169,"")</f>
        <v/>
      </c>
      <c r="Z166" s="167" t="str">
        <f>IF($B166,Estimados!N169,"")</f>
        <v/>
      </c>
      <c r="AA166" s="167" t="str">
        <f>IF($B166,Estimados!O169,"")</f>
        <v/>
      </c>
      <c r="AB166" s="167" t="str">
        <f>IF($B166,Estimados!P169,"")</f>
        <v/>
      </c>
      <c r="AC166" s="167" t="str">
        <f>IF($B166,Estimados!Q169,"")</f>
        <v/>
      </c>
      <c r="AD166" s="167" t="str">
        <f>IF($B166,Estimados!R169,"")</f>
        <v/>
      </c>
      <c r="AE166" s="167" t="str">
        <f>IF($B166,Estimados!S169,"")</f>
        <v/>
      </c>
      <c r="AF166" s="167" t="str">
        <f>IF($B166,Estimados!T169,"")</f>
        <v/>
      </c>
      <c r="AG166" s="167" t="str">
        <f>IF($B166,Estimados!U169,"")</f>
        <v/>
      </c>
      <c r="AH166" s="167" t="str">
        <f>IF($B166,Estimados!V169,"")</f>
        <v/>
      </c>
      <c r="AI166" s="167" t="str">
        <f>IF($B166,Estimados!W169,"")</f>
        <v/>
      </c>
      <c r="AJ166" s="167" t="str">
        <f>IF($B166,Estimados!X169,"")</f>
        <v/>
      </c>
      <c r="AK166" s="167" t="str">
        <f>IF($B166,Estimados!Y169,"")</f>
        <v/>
      </c>
      <c r="AL166" s="167" t="str">
        <f>IF($B166,Estimados!Z169,"")</f>
        <v/>
      </c>
      <c r="AM166" s="167" t="str">
        <f>IF($B166,Estimados!AA169,"")</f>
        <v/>
      </c>
      <c r="AN166" s="167" t="str">
        <f>IF($B166,Estimados!AB169,"")</f>
        <v/>
      </c>
      <c r="AO166" s="167" t="str">
        <f>IF($B166,Estimados!AC169,"")</f>
        <v/>
      </c>
      <c r="AP166" s="167" t="str">
        <f>IF($B166,Estimados!AD169,"")</f>
        <v/>
      </c>
      <c r="AQ166" s="167" t="str">
        <f>IF($B166,Estimados!AE169,"")</f>
        <v/>
      </c>
    </row>
    <row r="167" spans="2:43">
      <c r="B167" s="131" t="b">
        <f t="shared" si="15"/>
        <v>0</v>
      </c>
      <c r="C167" s="162" t="str">
        <f t="shared" ca="1" si="16"/>
        <v/>
      </c>
      <c r="D167" s="131" t="str">
        <f>IF($B167,Caracteristicas!$D$5,"")</f>
        <v/>
      </c>
      <c r="E167" s="131" t="str">
        <f>IF($B167,Caracteristicas!$D$8,"")</f>
        <v/>
      </c>
      <c r="F167" s="131" t="str">
        <f>IF($B167,Caracteristicas!$D$9,"")</f>
        <v/>
      </c>
      <c r="G167" s="131" t="str">
        <f>IF($B167,Caracteristicas!$D$6,"")</f>
        <v/>
      </c>
      <c r="H167" s="207" t="str">
        <f t="shared" ca="1" si="17"/>
        <v/>
      </c>
      <c r="I167" s="131" t="str">
        <f>IF($B167,UE!B167,"")</f>
        <v/>
      </c>
      <c r="J167" s="131" t="str">
        <f>IF(UE!C167=0,"",UE!C167)</f>
        <v/>
      </c>
      <c r="K167" s="131" t="str">
        <f>IF($B167,UE!D167,"")</f>
        <v/>
      </c>
      <c r="L167" s="152" t="str">
        <f>IF($B167,UE!E167,"")</f>
        <v/>
      </c>
      <c r="M167" s="130" t="str">
        <f>_xlfn.IFNA(VLOOKUP(UE!F167,Parametros!$B$6:$X$12,23,FALSE),"")</f>
        <v/>
      </c>
      <c r="N167" s="130" t="str">
        <f>_xlfn.IFNA(VLOOKUP(UE!G167,Parametros!$B$24:$C$26,2,FALSE),"")</f>
        <v/>
      </c>
      <c r="O167" s="130" t="str">
        <f>IF(B167,UE!H167,"")</f>
        <v/>
      </c>
      <c r="P167" s="167" t="str">
        <f>IF($B167,Estimados!D170,"")</f>
        <v/>
      </c>
      <c r="Q167" s="167" t="str">
        <f>IF($B167,Estimados!E170,"")</f>
        <v/>
      </c>
      <c r="R167" s="167" t="str">
        <f>IF($B167,Estimados!F170,"")</f>
        <v/>
      </c>
      <c r="S167" s="167" t="str">
        <f>IF($B167,Estimados!G170,"")</f>
        <v/>
      </c>
      <c r="T167" s="167" t="str">
        <f>IF($B167,Estimados!H170,"")</f>
        <v/>
      </c>
      <c r="U167" s="167" t="str">
        <f>IF($B167,Estimados!I170,"")</f>
        <v/>
      </c>
      <c r="V167" s="167" t="str">
        <f>IF($B167,Estimados!J170,"")</f>
        <v/>
      </c>
      <c r="W167" s="167" t="str">
        <f>IF($B167,Estimados!K170,"")</f>
        <v/>
      </c>
      <c r="X167" s="167" t="str">
        <f>IF($B167,Estimados!L170,"")</f>
        <v/>
      </c>
      <c r="Y167" s="167" t="str">
        <f>IF($B167,Estimados!M170,"")</f>
        <v/>
      </c>
      <c r="Z167" s="167" t="str">
        <f>IF($B167,Estimados!N170,"")</f>
        <v/>
      </c>
      <c r="AA167" s="167" t="str">
        <f>IF($B167,Estimados!O170,"")</f>
        <v/>
      </c>
      <c r="AB167" s="167" t="str">
        <f>IF($B167,Estimados!P170,"")</f>
        <v/>
      </c>
      <c r="AC167" s="167" t="str">
        <f>IF($B167,Estimados!Q170,"")</f>
        <v/>
      </c>
      <c r="AD167" s="167" t="str">
        <f>IF($B167,Estimados!R170,"")</f>
        <v/>
      </c>
      <c r="AE167" s="167" t="str">
        <f>IF($B167,Estimados!S170,"")</f>
        <v/>
      </c>
      <c r="AF167" s="167" t="str">
        <f>IF($B167,Estimados!T170,"")</f>
        <v/>
      </c>
      <c r="AG167" s="167" t="str">
        <f>IF($B167,Estimados!U170,"")</f>
        <v/>
      </c>
      <c r="AH167" s="167" t="str">
        <f>IF($B167,Estimados!V170,"")</f>
        <v/>
      </c>
      <c r="AI167" s="167" t="str">
        <f>IF($B167,Estimados!W170,"")</f>
        <v/>
      </c>
      <c r="AJ167" s="167" t="str">
        <f>IF($B167,Estimados!X170,"")</f>
        <v/>
      </c>
      <c r="AK167" s="167" t="str">
        <f>IF($B167,Estimados!Y170,"")</f>
        <v/>
      </c>
      <c r="AL167" s="167" t="str">
        <f>IF($B167,Estimados!Z170,"")</f>
        <v/>
      </c>
      <c r="AM167" s="167" t="str">
        <f>IF($B167,Estimados!AA170,"")</f>
        <v/>
      </c>
      <c r="AN167" s="167" t="str">
        <f>IF($B167,Estimados!AB170,"")</f>
        <v/>
      </c>
      <c r="AO167" s="167" t="str">
        <f>IF($B167,Estimados!AC170,"")</f>
        <v/>
      </c>
      <c r="AP167" s="167" t="str">
        <f>IF($B167,Estimados!AD170,"")</f>
        <v/>
      </c>
      <c r="AQ167" s="167" t="str">
        <f>IF($B167,Estimados!AE170,"")</f>
        <v/>
      </c>
    </row>
    <row r="168" spans="2:43">
      <c r="B168" s="131" t="b">
        <f t="shared" si="15"/>
        <v>0</v>
      </c>
      <c r="C168" s="162" t="str">
        <f t="shared" ca="1" si="16"/>
        <v/>
      </c>
      <c r="D168" s="131" t="str">
        <f>IF($B168,Caracteristicas!$D$5,"")</f>
        <v/>
      </c>
      <c r="E168" s="131" t="str">
        <f>IF($B168,Caracteristicas!$D$8,"")</f>
        <v/>
      </c>
      <c r="F168" s="131" t="str">
        <f>IF($B168,Caracteristicas!$D$9,"")</f>
        <v/>
      </c>
      <c r="G168" s="131" t="str">
        <f>IF($B168,Caracteristicas!$D$6,"")</f>
        <v/>
      </c>
      <c r="H168" s="207" t="str">
        <f t="shared" ca="1" si="17"/>
        <v/>
      </c>
      <c r="I168" s="131" t="str">
        <f>IF($B168,UE!B168,"")</f>
        <v/>
      </c>
      <c r="J168" s="131" t="str">
        <f>IF(UE!C168=0,"",UE!C168)</f>
        <v/>
      </c>
      <c r="K168" s="131" t="str">
        <f>IF($B168,UE!D168,"")</f>
        <v/>
      </c>
      <c r="L168" s="152" t="str">
        <f>IF($B168,UE!E168,"")</f>
        <v/>
      </c>
      <c r="M168" s="130" t="str">
        <f>_xlfn.IFNA(VLOOKUP(UE!F168,Parametros!$B$6:$X$12,23,FALSE),"")</f>
        <v/>
      </c>
      <c r="N168" s="130" t="str">
        <f>_xlfn.IFNA(VLOOKUP(UE!G168,Parametros!$B$24:$C$26,2,FALSE),"")</f>
        <v/>
      </c>
      <c r="O168" s="130" t="str">
        <f>IF(B168,UE!H168,"")</f>
        <v/>
      </c>
      <c r="P168" s="167" t="str">
        <f>IF($B168,Estimados!D171,"")</f>
        <v/>
      </c>
      <c r="Q168" s="167" t="str">
        <f>IF($B168,Estimados!E171,"")</f>
        <v/>
      </c>
      <c r="R168" s="167" t="str">
        <f>IF($B168,Estimados!F171,"")</f>
        <v/>
      </c>
      <c r="S168" s="167" t="str">
        <f>IF($B168,Estimados!G171,"")</f>
        <v/>
      </c>
      <c r="T168" s="167" t="str">
        <f>IF($B168,Estimados!H171,"")</f>
        <v/>
      </c>
      <c r="U168" s="167" t="str">
        <f>IF($B168,Estimados!I171,"")</f>
        <v/>
      </c>
      <c r="V168" s="167" t="str">
        <f>IF($B168,Estimados!J171,"")</f>
        <v/>
      </c>
      <c r="W168" s="167" t="str">
        <f>IF($B168,Estimados!K171,"")</f>
        <v/>
      </c>
      <c r="X168" s="167" t="str">
        <f>IF($B168,Estimados!L171,"")</f>
        <v/>
      </c>
      <c r="Y168" s="167" t="str">
        <f>IF($B168,Estimados!M171,"")</f>
        <v/>
      </c>
      <c r="Z168" s="167" t="str">
        <f>IF($B168,Estimados!N171,"")</f>
        <v/>
      </c>
      <c r="AA168" s="167" t="str">
        <f>IF($B168,Estimados!O171,"")</f>
        <v/>
      </c>
      <c r="AB168" s="167" t="str">
        <f>IF($B168,Estimados!P171,"")</f>
        <v/>
      </c>
      <c r="AC168" s="167" t="str">
        <f>IF($B168,Estimados!Q171,"")</f>
        <v/>
      </c>
      <c r="AD168" s="167" t="str">
        <f>IF($B168,Estimados!R171,"")</f>
        <v/>
      </c>
      <c r="AE168" s="167" t="str">
        <f>IF($B168,Estimados!S171,"")</f>
        <v/>
      </c>
      <c r="AF168" s="167" t="str">
        <f>IF($B168,Estimados!T171,"")</f>
        <v/>
      </c>
      <c r="AG168" s="167" t="str">
        <f>IF($B168,Estimados!U171,"")</f>
        <v/>
      </c>
      <c r="AH168" s="167" t="str">
        <f>IF($B168,Estimados!V171,"")</f>
        <v/>
      </c>
      <c r="AI168" s="167" t="str">
        <f>IF($B168,Estimados!W171,"")</f>
        <v/>
      </c>
      <c r="AJ168" s="167" t="str">
        <f>IF($B168,Estimados!X171,"")</f>
        <v/>
      </c>
      <c r="AK168" s="167" t="str">
        <f>IF($B168,Estimados!Y171,"")</f>
        <v/>
      </c>
      <c r="AL168" s="167" t="str">
        <f>IF($B168,Estimados!Z171,"")</f>
        <v/>
      </c>
      <c r="AM168" s="167" t="str">
        <f>IF($B168,Estimados!AA171,"")</f>
        <v/>
      </c>
      <c r="AN168" s="167" t="str">
        <f>IF($B168,Estimados!AB171,"")</f>
        <v/>
      </c>
      <c r="AO168" s="167" t="str">
        <f>IF($B168,Estimados!AC171,"")</f>
        <v/>
      </c>
      <c r="AP168" s="167" t="str">
        <f>IF($B168,Estimados!AD171,"")</f>
        <v/>
      </c>
      <c r="AQ168" s="167" t="str">
        <f>IF($B168,Estimados!AE171,"")</f>
        <v/>
      </c>
    </row>
    <row r="169" spans="2:43">
      <c r="B169" s="131" t="b">
        <f t="shared" si="15"/>
        <v>0</v>
      </c>
      <c r="C169" s="162" t="str">
        <f t="shared" ca="1" si="16"/>
        <v/>
      </c>
      <c r="D169" s="131" t="str">
        <f>IF($B169,Caracteristicas!$D$5,"")</f>
        <v/>
      </c>
      <c r="E169" s="131" t="str">
        <f>IF($B169,Caracteristicas!$D$8,"")</f>
        <v/>
      </c>
      <c r="F169" s="131" t="str">
        <f>IF($B169,Caracteristicas!$D$9,"")</f>
        <v/>
      </c>
      <c r="G169" s="131" t="str">
        <f>IF($B169,Caracteristicas!$D$6,"")</f>
        <v/>
      </c>
      <c r="H169" s="207" t="str">
        <f t="shared" ca="1" si="17"/>
        <v/>
      </c>
      <c r="I169" s="131" t="str">
        <f>IF($B169,UE!B169,"")</f>
        <v/>
      </c>
      <c r="J169" s="131" t="str">
        <f>IF(UE!C169=0,"",UE!C169)</f>
        <v/>
      </c>
      <c r="K169" s="131" t="str">
        <f>IF($B169,UE!D169,"")</f>
        <v/>
      </c>
      <c r="L169" s="152" t="str">
        <f>IF($B169,UE!E169,"")</f>
        <v/>
      </c>
      <c r="M169" s="130" t="str">
        <f>_xlfn.IFNA(VLOOKUP(UE!F169,Parametros!$B$6:$X$12,23,FALSE),"")</f>
        <v/>
      </c>
      <c r="N169" s="130" t="str">
        <f>_xlfn.IFNA(VLOOKUP(UE!G169,Parametros!$B$24:$C$26,2,FALSE),"")</f>
        <v/>
      </c>
      <c r="O169" s="130" t="str">
        <f>IF(B169,UE!H169,"")</f>
        <v/>
      </c>
      <c r="P169" s="167" t="str">
        <f>IF($B169,Estimados!D172,"")</f>
        <v/>
      </c>
      <c r="Q169" s="167" t="str">
        <f>IF($B169,Estimados!E172,"")</f>
        <v/>
      </c>
      <c r="R169" s="167" t="str">
        <f>IF($B169,Estimados!F172,"")</f>
        <v/>
      </c>
      <c r="S169" s="167" t="str">
        <f>IF($B169,Estimados!G172,"")</f>
        <v/>
      </c>
      <c r="T169" s="167" t="str">
        <f>IF($B169,Estimados!H172,"")</f>
        <v/>
      </c>
      <c r="U169" s="167" t="str">
        <f>IF($B169,Estimados!I172,"")</f>
        <v/>
      </c>
      <c r="V169" s="167" t="str">
        <f>IF($B169,Estimados!J172,"")</f>
        <v/>
      </c>
      <c r="W169" s="167" t="str">
        <f>IF($B169,Estimados!K172,"")</f>
        <v/>
      </c>
      <c r="X169" s="167" t="str">
        <f>IF($B169,Estimados!L172,"")</f>
        <v/>
      </c>
      <c r="Y169" s="167" t="str">
        <f>IF($B169,Estimados!M172,"")</f>
        <v/>
      </c>
      <c r="Z169" s="167" t="str">
        <f>IF($B169,Estimados!N172,"")</f>
        <v/>
      </c>
      <c r="AA169" s="167" t="str">
        <f>IF($B169,Estimados!O172,"")</f>
        <v/>
      </c>
      <c r="AB169" s="167" t="str">
        <f>IF($B169,Estimados!P172,"")</f>
        <v/>
      </c>
      <c r="AC169" s="167" t="str">
        <f>IF($B169,Estimados!Q172,"")</f>
        <v/>
      </c>
      <c r="AD169" s="167" t="str">
        <f>IF($B169,Estimados!R172,"")</f>
        <v/>
      </c>
      <c r="AE169" s="167" t="str">
        <f>IF($B169,Estimados!S172,"")</f>
        <v/>
      </c>
      <c r="AF169" s="167" t="str">
        <f>IF($B169,Estimados!T172,"")</f>
        <v/>
      </c>
      <c r="AG169" s="167" t="str">
        <f>IF($B169,Estimados!U172,"")</f>
        <v/>
      </c>
      <c r="AH169" s="167" t="str">
        <f>IF($B169,Estimados!V172,"")</f>
        <v/>
      </c>
      <c r="AI169" s="167" t="str">
        <f>IF($B169,Estimados!W172,"")</f>
        <v/>
      </c>
      <c r="AJ169" s="167" t="str">
        <f>IF($B169,Estimados!X172,"")</f>
        <v/>
      </c>
      <c r="AK169" s="167" t="str">
        <f>IF($B169,Estimados!Y172,"")</f>
        <v/>
      </c>
      <c r="AL169" s="167" t="str">
        <f>IF($B169,Estimados!Z172,"")</f>
        <v/>
      </c>
      <c r="AM169" s="167" t="str">
        <f>IF($B169,Estimados!AA172,"")</f>
        <v/>
      </c>
      <c r="AN169" s="167" t="str">
        <f>IF($B169,Estimados!AB172,"")</f>
        <v/>
      </c>
      <c r="AO169" s="167" t="str">
        <f>IF($B169,Estimados!AC172,"")</f>
        <v/>
      </c>
      <c r="AP169" s="167" t="str">
        <f>IF($B169,Estimados!AD172,"")</f>
        <v/>
      </c>
      <c r="AQ169" s="167" t="str">
        <f>IF($B169,Estimados!AE172,"")</f>
        <v/>
      </c>
    </row>
    <row r="170" spans="2:43">
      <c r="B170" s="131" t="b">
        <f t="shared" si="15"/>
        <v>0</v>
      </c>
      <c r="C170" s="162" t="str">
        <f t="shared" ca="1" si="16"/>
        <v/>
      </c>
      <c r="D170" s="131" t="str">
        <f>IF($B170,Caracteristicas!$D$5,"")</f>
        <v/>
      </c>
      <c r="E170" s="131" t="str">
        <f>IF($B170,Caracteristicas!$D$8,"")</f>
        <v/>
      </c>
      <c r="F170" s="131" t="str">
        <f>IF($B170,Caracteristicas!$D$9,"")</f>
        <v/>
      </c>
      <c r="G170" s="131" t="str">
        <f>IF($B170,Caracteristicas!$D$6,"")</f>
        <v/>
      </c>
      <c r="H170" s="207" t="str">
        <f t="shared" ca="1" si="17"/>
        <v/>
      </c>
      <c r="I170" s="131" t="str">
        <f>IF($B170,UE!B170,"")</f>
        <v/>
      </c>
      <c r="J170" s="131" t="str">
        <f>IF(UE!C170=0,"",UE!C170)</f>
        <v/>
      </c>
      <c r="K170" s="131" t="str">
        <f>IF($B170,UE!D170,"")</f>
        <v/>
      </c>
      <c r="L170" s="152" t="str">
        <f>IF($B170,UE!E170,"")</f>
        <v/>
      </c>
      <c r="M170" s="130" t="str">
        <f>_xlfn.IFNA(VLOOKUP(UE!F170,Parametros!$B$6:$X$12,23,FALSE),"")</f>
        <v/>
      </c>
      <c r="N170" s="130" t="str">
        <f>_xlfn.IFNA(VLOOKUP(UE!G170,Parametros!$B$24:$C$26,2,FALSE),"")</f>
        <v/>
      </c>
      <c r="O170" s="130" t="str">
        <f>IF(B170,UE!H170,"")</f>
        <v/>
      </c>
      <c r="P170" s="167" t="str">
        <f>IF($B170,Estimados!D173,"")</f>
        <v/>
      </c>
      <c r="Q170" s="167" t="str">
        <f>IF($B170,Estimados!E173,"")</f>
        <v/>
      </c>
      <c r="R170" s="167" t="str">
        <f>IF($B170,Estimados!F173,"")</f>
        <v/>
      </c>
      <c r="S170" s="167" t="str">
        <f>IF($B170,Estimados!G173,"")</f>
        <v/>
      </c>
      <c r="T170" s="167" t="str">
        <f>IF($B170,Estimados!H173,"")</f>
        <v/>
      </c>
      <c r="U170" s="167" t="str">
        <f>IF($B170,Estimados!I173,"")</f>
        <v/>
      </c>
      <c r="V170" s="167" t="str">
        <f>IF($B170,Estimados!J173,"")</f>
        <v/>
      </c>
      <c r="W170" s="167" t="str">
        <f>IF($B170,Estimados!K173,"")</f>
        <v/>
      </c>
      <c r="X170" s="167" t="str">
        <f>IF($B170,Estimados!L173,"")</f>
        <v/>
      </c>
      <c r="Y170" s="167" t="str">
        <f>IF($B170,Estimados!M173,"")</f>
        <v/>
      </c>
      <c r="Z170" s="167" t="str">
        <f>IF($B170,Estimados!N173,"")</f>
        <v/>
      </c>
      <c r="AA170" s="167" t="str">
        <f>IF($B170,Estimados!O173,"")</f>
        <v/>
      </c>
      <c r="AB170" s="167" t="str">
        <f>IF($B170,Estimados!P173,"")</f>
        <v/>
      </c>
      <c r="AC170" s="167" t="str">
        <f>IF($B170,Estimados!Q173,"")</f>
        <v/>
      </c>
      <c r="AD170" s="167" t="str">
        <f>IF($B170,Estimados!R173,"")</f>
        <v/>
      </c>
      <c r="AE170" s="167" t="str">
        <f>IF($B170,Estimados!S173,"")</f>
        <v/>
      </c>
      <c r="AF170" s="167" t="str">
        <f>IF($B170,Estimados!T173,"")</f>
        <v/>
      </c>
      <c r="AG170" s="167" t="str">
        <f>IF($B170,Estimados!U173,"")</f>
        <v/>
      </c>
      <c r="AH170" s="167" t="str">
        <f>IF($B170,Estimados!V173,"")</f>
        <v/>
      </c>
      <c r="AI170" s="167" t="str">
        <f>IF($B170,Estimados!W173,"")</f>
        <v/>
      </c>
      <c r="AJ170" s="167" t="str">
        <f>IF($B170,Estimados!X173,"")</f>
        <v/>
      </c>
      <c r="AK170" s="167" t="str">
        <f>IF($B170,Estimados!Y173,"")</f>
        <v/>
      </c>
      <c r="AL170" s="167" t="str">
        <f>IF($B170,Estimados!Z173,"")</f>
        <v/>
      </c>
      <c r="AM170" s="167" t="str">
        <f>IF($B170,Estimados!AA173,"")</f>
        <v/>
      </c>
      <c r="AN170" s="167" t="str">
        <f>IF($B170,Estimados!AB173,"")</f>
        <v/>
      </c>
      <c r="AO170" s="167" t="str">
        <f>IF($B170,Estimados!AC173,"")</f>
        <v/>
      </c>
      <c r="AP170" s="167" t="str">
        <f>IF($B170,Estimados!AD173,"")</f>
        <v/>
      </c>
      <c r="AQ170" s="167" t="str">
        <f>IF($B170,Estimados!AE173,"")</f>
        <v/>
      </c>
    </row>
    <row r="171" spans="2:43">
      <c r="B171" s="131" t="b">
        <f t="shared" si="15"/>
        <v>0</v>
      </c>
      <c r="C171" s="162" t="str">
        <f t="shared" ca="1" si="16"/>
        <v/>
      </c>
      <c r="D171" s="131" t="str">
        <f>IF($B171,Caracteristicas!$D$5,"")</f>
        <v/>
      </c>
      <c r="E171" s="131" t="str">
        <f>IF($B171,Caracteristicas!$D$8,"")</f>
        <v/>
      </c>
      <c r="F171" s="131" t="str">
        <f>IF($B171,Caracteristicas!$D$9,"")</f>
        <v/>
      </c>
      <c r="G171" s="131" t="str">
        <f>IF($B171,Caracteristicas!$D$6,"")</f>
        <v/>
      </c>
      <c r="H171" s="207" t="str">
        <f t="shared" ca="1" si="17"/>
        <v/>
      </c>
      <c r="I171" s="131" t="str">
        <f>IF($B171,UE!B171,"")</f>
        <v/>
      </c>
      <c r="J171" s="131" t="str">
        <f>IF(UE!C171=0,"",UE!C171)</f>
        <v/>
      </c>
      <c r="K171" s="131" t="str">
        <f>IF($B171,UE!D171,"")</f>
        <v/>
      </c>
      <c r="L171" s="152" t="str">
        <f>IF($B171,UE!E171,"")</f>
        <v/>
      </c>
      <c r="M171" s="130" t="str">
        <f>_xlfn.IFNA(VLOOKUP(UE!F171,Parametros!$B$6:$X$12,23,FALSE),"")</f>
        <v/>
      </c>
      <c r="N171" s="130" t="str">
        <f>_xlfn.IFNA(VLOOKUP(UE!G171,Parametros!$B$24:$C$26,2,FALSE),"")</f>
        <v/>
      </c>
      <c r="O171" s="130" t="str">
        <f>IF(B171,UE!H171,"")</f>
        <v/>
      </c>
      <c r="P171" s="167" t="str">
        <f>IF($B171,Estimados!D174,"")</f>
        <v/>
      </c>
      <c r="Q171" s="167" t="str">
        <f>IF($B171,Estimados!E174,"")</f>
        <v/>
      </c>
      <c r="R171" s="167" t="str">
        <f>IF($B171,Estimados!F174,"")</f>
        <v/>
      </c>
      <c r="S171" s="167" t="str">
        <f>IF($B171,Estimados!G174,"")</f>
        <v/>
      </c>
      <c r="T171" s="167" t="str">
        <f>IF($B171,Estimados!H174,"")</f>
        <v/>
      </c>
      <c r="U171" s="167" t="str">
        <f>IF($B171,Estimados!I174,"")</f>
        <v/>
      </c>
      <c r="V171" s="167" t="str">
        <f>IF($B171,Estimados!J174,"")</f>
        <v/>
      </c>
      <c r="W171" s="167" t="str">
        <f>IF($B171,Estimados!K174,"")</f>
        <v/>
      </c>
      <c r="X171" s="167" t="str">
        <f>IF($B171,Estimados!L174,"")</f>
        <v/>
      </c>
      <c r="Y171" s="167" t="str">
        <f>IF($B171,Estimados!M174,"")</f>
        <v/>
      </c>
      <c r="Z171" s="167" t="str">
        <f>IF($B171,Estimados!N174,"")</f>
        <v/>
      </c>
      <c r="AA171" s="167" t="str">
        <f>IF($B171,Estimados!O174,"")</f>
        <v/>
      </c>
      <c r="AB171" s="167" t="str">
        <f>IF($B171,Estimados!P174,"")</f>
        <v/>
      </c>
      <c r="AC171" s="167" t="str">
        <f>IF($B171,Estimados!Q174,"")</f>
        <v/>
      </c>
      <c r="AD171" s="167" t="str">
        <f>IF($B171,Estimados!R174,"")</f>
        <v/>
      </c>
      <c r="AE171" s="167" t="str">
        <f>IF($B171,Estimados!S174,"")</f>
        <v/>
      </c>
      <c r="AF171" s="167" t="str">
        <f>IF($B171,Estimados!T174,"")</f>
        <v/>
      </c>
      <c r="AG171" s="167" t="str">
        <f>IF($B171,Estimados!U174,"")</f>
        <v/>
      </c>
      <c r="AH171" s="167" t="str">
        <f>IF($B171,Estimados!V174,"")</f>
        <v/>
      </c>
      <c r="AI171" s="167" t="str">
        <f>IF($B171,Estimados!W174,"")</f>
        <v/>
      </c>
      <c r="AJ171" s="167" t="str">
        <f>IF($B171,Estimados!X174,"")</f>
        <v/>
      </c>
      <c r="AK171" s="167" t="str">
        <f>IF($B171,Estimados!Y174,"")</f>
        <v/>
      </c>
      <c r="AL171" s="167" t="str">
        <f>IF($B171,Estimados!Z174,"")</f>
        <v/>
      </c>
      <c r="AM171" s="167" t="str">
        <f>IF($B171,Estimados!AA174,"")</f>
        <v/>
      </c>
      <c r="AN171" s="167" t="str">
        <f>IF($B171,Estimados!AB174,"")</f>
        <v/>
      </c>
      <c r="AO171" s="167" t="str">
        <f>IF($B171,Estimados!AC174,"")</f>
        <v/>
      </c>
      <c r="AP171" s="167" t="str">
        <f>IF($B171,Estimados!AD174,"")</f>
        <v/>
      </c>
      <c r="AQ171" s="167" t="str">
        <f>IF($B171,Estimados!AE174,"")</f>
        <v/>
      </c>
    </row>
    <row r="172" spans="2:43">
      <c r="B172" s="131" t="b">
        <f t="shared" si="15"/>
        <v>0</v>
      </c>
      <c r="C172" s="162" t="str">
        <f t="shared" ca="1" si="16"/>
        <v/>
      </c>
      <c r="D172" s="131" t="str">
        <f>IF($B172,Caracteristicas!$D$5,"")</f>
        <v/>
      </c>
      <c r="E172" s="131" t="str">
        <f>IF($B172,Caracteristicas!$D$8,"")</f>
        <v/>
      </c>
      <c r="F172" s="131" t="str">
        <f>IF($B172,Caracteristicas!$D$9,"")</f>
        <v/>
      </c>
      <c r="G172" s="131" t="str">
        <f>IF($B172,Caracteristicas!$D$6,"")</f>
        <v/>
      </c>
      <c r="H172" s="207" t="str">
        <f t="shared" ca="1" si="17"/>
        <v/>
      </c>
      <c r="I172" s="131" t="str">
        <f>IF($B172,UE!B172,"")</f>
        <v/>
      </c>
      <c r="J172" s="131" t="str">
        <f>IF(UE!C172=0,"",UE!C172)</f>
        <v/>
      </c>
      <c r="K172" s="131" t="str">
        <f>IF($B172,UE!D172,"")</f>
        <v/>
      </c>
      <c r="L172" s="152" t="str">
        <f>IF($B172,UE!E172,"")</f>
        <v/>
      </c>
      <c r="M172" s="130" t="str">
        <f>_xlfn.IFNA(VLOOKUP(UE!F172,Parametros!$B$6:$X$12,23,FALSE),"")</f>
        <v/>
      </c>
      <c r="N172" s="130" t="str">
        <f>_xlfn.IFNA(VLOOKUP(UE!G172,Parametros!$B$24:$C$26,2,FALSE),"")</f>
        <v/>
      </c>
      <c r="O172" s="130" t="str">
        <f>IF(B172,UE!H172,"")</f>
        <v/>
      </c>
      <c r="P172" s="167" t="str">
        <f>IF($B172,Estimados!D175,"")</f>
        <v/>
      </c>
      <c r="Q172" s="167" t="str">
        <f>IF($B172,Estimados!E175,"")</f>
        <v/>
      </c>
      <c r="R172" s="167" t="str">
        <f>IF($B172,Estimados!F175,"")</f>
        <v/>
      </c>
      <c r="S172" s="167" t="str">
        <f>IF($B172,Estimados!G175,"")</f>
        <v/>
      </c>
      <c r="T172" s="167" t="str">
        <f>IF($B172,Estimados!H175,"")</f>
        <v/>
      </c>
      <c r="U172" s="167" t="str">
        <f>IF($B172,Estimados!I175,"")</f>
        <v/>
      </c>
      <c r="V172" s="167" t="str">
        <f>IF($B172,Estimados!J175,"")</f>
        <v/>
      </c>
      <c r="W172" s="167" t="str">
        <f>IF($B172,Estimados!K175,"")</f>
        <v/>
      </c>
      <c r="X172" s="167" t="str">
        <f>IF($B172,Estimados!L175,"")</f>
        <v/>
      </c>
      <c r="Y172" s="167" t="str">
        <f>IF($B172,Estimados!M175,"")</f>
        <v/>
      </c>
      <c r="Z172" s="167" t="str">
        <f>IF($B172,Estimados!N175,"")</f>
        <v/>
      </c>
      <c r="AA172" s="167" t="str">
        <f>IF($B172,Estimados!O175,"")</f>
        <v/>
      </c>
      <c r="AB172" s="167" t="str">
        <f>IF($B172,Estimados!P175,"")</f>
        <v/>
      </c>
      <c r="AC172" s="167" t="str">
        <f>IF($B172,Estimados!Q175,"")</f>
        <v/>
      </c>
      <c r="AD172" s="167" t="str">
        <f>IF($B172,Estimados!R175,"")</f>
        <v/>
      </c>
      <c r="AE172" s="167" t="str">
        <f>IF($B172,Estimados!S175,"")</f>
        <v/>
      </c>
      <c r="AF172" s="167" t="str">
        <f>IF($B172,Estimados!T175,"")</f>
        <v/>
      </c>
      <c r="AG172" s="167" t="str">
        <f>IF($B172,Estimados!U175,"")</f>
        <v/>
      </c>
      <c r="AH172" s="167" t="str">
        <f>IF($B172,Estimados!V175,"")</f>
        <v/>
      </c>
      <c r="AI172" s="167" t="str">
        <f>IF($B172,Estimados!W175,"")</f>
        <v/>
      </c>
      <c r="AJ172" s="167" t="str">
        <f>IF($B172,Estimados!X175,"")</f>
        <v/>
      </c>
      <c r="AK172" s="167" t="str">
        <f>IF($B172,Estimados!Y175,"")</f>
        <v/>
      </c>
      <c r="AL172" s="167" t="str">
        <f>IF($B172,Estimados!Z175,"")</f>
        <v/>
      </c>
      <c r="AM172" s="167" t="str">
        <f>IF($B172,Estimados!AA175,"")</f>
        <v/>
      </c>
      <c r="AN172" s="167" t="str">
        <f>IF($B172,Estimados!AB175,"")</f>
        <v/>
      </c>
      <c r="AO172" s="167" t="str">
        <f>IF($B172,Estimados!AC175,"")</f>
        <v/>
      </c>
      <c r="AP172" s="167" t="str">
        <f>IF($B172,Estimados!AD175,"")</f>
        <v/>
      </c>
      <c r="AQ172" s="167" t="str">
        <f>IF($B172,Estimados!AE175,"")</f>
        <v/>
      </c>
    </row>
    <row r="173" spans="2:43">
      <c r="B173" s="131" t="b">
        <f t="shared" si="15"/>
        <v>0</v>
      </c>
      <c r="C173" s="162" t="str">
        <f t="shared" ca="1" si="16"/>
        <v/>
      </c>
      <c r="D173" s="131" t="str">
        <f>IF($B173,Caracteristicas!$D$5,"")</f>
        <v/>
      </c>
      <c r="E173" s="131" t="str">
        <f>IF($B173,Caracteristicas!$D$8,"")</f>
        <v/>
      </c>
      <c r="F173" s="131" t="str">
        <f>IF($B173,Caracteristicas!$D$9,"")</f>
        <v/>
      </c>
      <c r="G173" s="131" t="str">
        <f>IF($B173,Caracteristicas!$D$6,"")</f>
        <v/>
      </c>
      <c r="H173" s="207" t="str">
        <f t="shared" ca="1" si="17"/>
        <v/>
      </c>
      <c r="I173" s="131" t="str">
        <f>IF($B173,UE!B173,"")</f>
        <v/>
      </c>
      <c r="J173" s="131" t="str">
        <f>IF(UE!C173=0,"",UE!C173)</f>
        <v/>
      </c>
      <c r="K173" s="131" t="str">
        <f>IF($B173,UE!D173,"")</f>
        <v/>
      </c>
      <c r="L173" s="152" t="str">
        <f>IF($B173,UE!E173,"")</f>
        <v/>
      </c>
      <c r="M173" s="130" t="str">
        <f>_xlfn.IFNA(VLOOKUP(UE!F173,Parametros!$B$6:$X$12,23,FALSE),"")</f>
        <v/>
      </c>
      <c r="N173" s="130" t="str">
        <f>_xlfn.IFNA(VLOOKUP(UE!G173,Parametros!$B$24:$C$26,2,FALSE),"")</f>
        <v/>
      </c>
      <c r="O173" s="130" t="str">
        <f>IF(B173,UE!H173,"")</f>
        <v/>
      </c>
      <c r="P173" s="167" t="str">
        <f>IF($B173,Estimados!D176,"")</f>
        <v/>
      </c>
      <c r="Q173" s="167" t="str">
        <f>IF($B173,Estimados!E176,"")</f>
        <v/>
      </c>
      <c r="R173" s="167" t="str">
        <f>IF($B173,Estimados!F176,"")</f>
        <v/>
      </c>
      <c r="S173" s="167" t="str">
        <f>IF($B173,Estimados!G176,"")</f>
        <v/>
      </c>
      <c r="T173" s="167" t="str">
        <f>IF($B173,Estimados!H176,"")</f>
        <v/>
      </c>
      <c r="U173" s="167" t="str">
        <f>IF($B173,Estimados!I176,"")</f>
        <v/>
      </c>
      <c r="V173" s="167" t="str">
        <f>IF($B173,Estimados!J176,"")</f>
        <v/>
      </c>
      <c r="W173" s="167" t="str">
        <f>IF($B173,Estimados!K176,"")</f>
        <v/>
      </c>
      <c r="X173" s="167" t="str">
        <f>IF($B173,Estimados!L176,"")</f>
        <v/>
      </c>
      <c r="Y173" s="167" t="str">
        <f>IF($B173,Estimados!M176,"")</f>
        <v/>
      </c>
      <c r="Z173" s="167" t="str">
        <f>IF($B173,Estimados!N176,"")</f>
        <v/>
      </c>
      <c r="AA173" s="167" t="str">
        <f>IF($B173,Estimados!O176,"")</f>
        <v/>
      </c>
      <c r="AB173" s="167" t="str">
        <f>IF($B173,Estimados!P176,"")</f>
        <v/>
      </c>
      <c r="AC173" s="167" t="str">
        <f>IF($B173,Estimados!Q176,"")</f>
        <v/>
      </c>
      <c r="AD173" s="167" t="str">
        <f>IF($B173,Estimados!R176,"")</f>
        <v/>
      </c>
      <c r="AE173" s="167" t="str">
        <f>IF($B173,Estimados!S176,"")</f>
        <v/>
      </c>
      <c r="AF173" s="167" t="str">
        <f>IF($B173,Estimados!T176,"")</f>
        <v/>
      </c>
      <c r="AG173" s="167" t="str">
        <f>IF($B173,Estimados!U176,"")</f>
        <v/>
      </c>
      <c r="AH173" s="167" t="str">
        <f>IF($B173,Estimados!V176,"")</f>
        <v/>
      </c>
      <c r="AI173" s="167" t="str">
        <f>IF($B173,Estimados!W176,"")</f>
        <v/>
      </c>
      <c r="AJ173" s="167" t="str">
        <f>IF($B173,Estimados!X176,"")</f>
        <v/>
      </c>
      <c r="AK173" s="167" t="str">
        <f>IF($B173,Estimados!Y176,"")</f>
        <v/>
      </c>
      <c r="AL173" s="167" t="str">
        <f>IF($B173,Estimados!Z176,"")</f>
        <v/>
      </c>
      <c r="AM173" s="167" t="str">
        <f>IF($B173,Estimados!AA176,"")</f>
        <v/>
      </c>
      <c r="AN173" s="167" t="str">
        <f>IF($B173,Estimados!AB176,"")</f>
        <v/>
      </c>
      <c r="AO173" s="167" t="str">
        <f>IF($B173,Estimados!AC176,"")</f>
        <v/>
      </c>
      <c r="AP173" s="167" t="str">
        <f>IF($B173,Estimados!AD176,"")</f>
        <v/>
      </c>
      <c r="AQ173" s="167" t="str">
        <f>IF($B173,Estimados!AE176,"")</f>
        <v/>
      </c>
    </row>
    <row r="174" spans="2:43">
      <c r="B174" s="131" t="b">
        <f t="shared" si="15"/>
        <v>0</v>
      </c>
      <c r="C174" s="162" t="str">
        <f t="shared" ca="1" si="16"/>
        <v/>
      </c>
      <c r="D174" s="131" t="str">
        <f>IF($B174,Caracteristicas!$D$5,"")</f>
        <v/>
      </c>
      <c r="E174" s="131" t="str">
        <f>IF($B174,Caracteristicas!$D$8,"")</f>
        <v/>
      </c>
      <c r="F174" s="131" t="str">
        <f>IF($B174,Caracteristicas!$D$9,"")</f>
        <v/>
      </c>
      <c r="G174" s="131" t="str">
        <f>IF($B174,Caracteristicas!$D$6,"")</f>
        <v/>
      </c>
      <c r="H174" s="207" t="str">
        <f t="shared" ca="1" si="17"/>
        <v/>
      </c>
      <c r="I174" s="131" t="str">
        <f>IF($B174,UE!B174,"")</f>
        <v/>
      </c>
      <c r="J174" s="131" t="str">
        <f>IF(UE!C174=0,"",UE!C174)</f>
        <v/>
      </c>
      <c r="K174" s="131" t="str">
        <f>IF($B174,UE!D174,"")</f>
        <v/>
      </c>
      <c r="L174" s="152" t="str">
        <f>IF($B174,UE!E174,"")</f>
        <v/>
      </c>
      <c r="M174" s="130" t="str">
        <f>_xlfn.IFNA(VLOOKUP(UE!F174,Parametros!$B$6:$X$12,23,FALSE),"")</f>
        <v/>
      </c>
      <c r="N174" s="130" t="str">
        <f>_xlfn.IFNA(VLOOKUP(UE!G174,Parametros!$B$24:$C$26,2,FALSE),"")</f>
        <v/>
      </c>
      <c r="O174" s="130" t="str">
        <f>IF(B174,UE!H174,"")</f>
        <v/>
      </c>
      <c r="P174" s="167" t="str">
        <f>IF($B174,Estimados!D177,"")</f>
        <v/>
      </c>
      <c r="Q174" s="167" t="str">
        <f>IF($B174,Estimados!E177,"")</f>
        <v/>
      </c>
      <c r="R174" s="167" t="str">
        <f>IF($B174,Estimados!F177,"")</f>
        <v/>
      </c>
      <c r="S174" s="167" t="str">
        <f>IF($B174,Estimados!G177,"")</f>
        <v/>
      </c>
      <c r="T174" s="167" t="str">
        <f>IF($B174,Estimados!H177,"")</f>
        <v/>
      </c>
      <c r="U174" s="167" t="str">
        <f>IF($B174,Estimados!I177,"")</f>
        <v/>
      </c>
      <c r="V174" s="167" t="str">
        <f>IF($B174,Estimados!J177,"")</f>
        <v/>
      </c>
      <c r="W174" s="167" t="str">
        <f>IF($B174,Estimados!K177,"")</f>
        <v/>
      </c>
      <c r="X174" s="167" t="str">
        <f>IF($B174,Estimados!L177,"")</f>
        <v/>
      </c>
      <c r="Y174" s="167" t="str">
        <f>IF($B174,Estimados!M177,"")</f>
        <v/>
      </c>
      <c r="Z174" s="167" t="str">
        <f>IF($B174,Estimados!N177,"")</f>
        <v/>
      </c>
      <c r="AA174" s="167" t="str">
        <f>IF($B174,Estimados!O177,"")</f>
        <v/>
      </c>
      <c r="AB174" s="167" t="str">
        <f>IF($B174,Estimados!P177,"")</f>
        <v/>
      </c>
      <c r="AC174" s="167" t="str">
        <f>IF($B174,Estimados!Q177,"")</f>
        <v/>
      </c>
      <c r="AD174" s="167" t="str">
        <f>IF($B174,Estimados!R177,"")</f>
        <v/>
      </c>
      <c r="AE174" s="167" t="str">
        <f>IF($B174,Estimados!S177,"")</f>
        <v/>
      </c>
      <c r="AF174" s="167" t="str">
        <f>IF($B174,Estimados!T177,"")</f>
        <v/>
      </c>
      <c r="AG174" s="167" t="str">
        <f>IF($B174,Estimados!U177,"")</f>
        <v/>
      </c>
      <c r="AH174" s="167" t="str">
        <f>IF($B174,Estimados!V177,"")</f>
        <v/>
      </c>
      <c r="AI174" s="167" t="str">
        <f>IF($B174,Estimados!W177,"")</f>
        <v/>
      </c>
      <c r="AJ174" s="167" t="str">
        <f>IF($B174,Estimados!X177,"")</f>
        <v/>
      </c>
      <c r="AK174" s="167" t="str">
        <f>IF($B174,Estimados!Y177,"")</f>
        <v/>
      </c>
      <c r="AL174" s="167" t="str">
        <f>IF($B174,Estimados!Z177,"")</f>
        <v/>
      </c>
      <c r="AM174" s="167" t="str">
        <f>IF($B174,Estimados!AA177,"")</f>
        <v/>
      </c>
      <c r="AN174" s="167" t="str">
        <f>IF($B174,Estimados!AB177,"")</f>
        <v/>
      </c>
      <c r="AO174" s="167" t="str">
        <f>IF($B174,Estimados!AC177,"")</f>
        <v/>
      </c>
      <c r="AP174" s="167" t="str">
        <f>IF($B174,Estimados!AD177,"")</f>
        <v/>
      </c>
      <c r="AQ174" s="167" t="str">
        <f>IF($B174,Estimados!AE177,"")</f>
        <v/>
      </c>
    </row>
    <row r="175" spans="2:43">
      <c r="B175" s="131" t="b">
        <f t="shared" si="15"/>
        <v>0</v>
      </c>
      <c r="C175" s="162" t="str">
        <f t="shared" ca="1" si="16"/>
        <v/>
      </c>
      <c r="D175" s="131" t="str">
        <f>IF($B175,Caracteristicas!$D$5,"")</f>
        <v/>
      </c>
      <c r="E175" s="131" t="str">
        <f>IF($B175,Caracteristicas!$D$8,"")</f>
        <v/>
      </c>
      <c r="F175" s="131" t="str">
        <f>IF($B175,Caracteristicas!$D$9,"")</f>
        <v/>
      </c>
      <c r="G175" s="131" t="str">
        <f>IF($B175,Caracteristicas!$D$6,"")</f>
        <v/>
      </c>
      <c r="H175" s="207" t="str">
        <f t="shared" ca="1" si="17"/>
        <v/>
      </c>
      <c r="I175" s="131" t="str">
        <f>IF($B175,UE!B175,"")</f>
        <v/>
      </c>
      <c r="J175" s="131" t="str">
        <f>IF(UE!C175=0,"",UE!C175)</f>
        <v/>
      </c>
      <c r="K175" s="131" t="str">
        <f>IF($B175,UE!D175,"")</f>
        <v/>
      </c>
      <c r="L175" s="152" t="str">
        <f>IF($B175,UE!E175,"")</f>
        <v/>
      </c>
      <c r="M175" s="130" t="str">
        <f>_xlfn.IFNA(VLOOKUP(UE!F175,Parametros!$B$6:$X$12,23,FALSE),"")</f>
        <v/>
      </c>
      <c r="N175" s="130" t="str">
        <f>_xlfn.IFNA(VLOOKUP(UE!G175,Parametros!$B$24:$C$26,2,FALSE),"")</f>
        <v/>
      </c>
      <c r="O175" s="130" t="str">
        <f>IF(B175,UE!H175,"")</f>
        <v/>
      </c>
      <c r="P175" s="167" t="str">
        <f>IF($B175,Estimados!D178,"")</f>
        <v/>
      </c>
      <c r="Q175" s="167" t="str">
        <f>IF($B175,Estimados!E178,"")</f>
        <v/>
      </c>
      <c r="R175" s="167" t="str">
        <f>IF($B175,Estimados!F178,"")</f>
        <v/>
      </c>
      <c r="S175" s="167" t="str">
        <f>IF($B175,Estimados!G178,"")</f>
        <v/>
      </c>
      <c r="T175" s="167" t="str">
        <f>IF($B175,Estimados!H178,"")</f>
        <v/>
      </c>
      <c r="U175" s="167" t="str">
        <f>IF($B175,Estimados!I178,"")</f>
        <v/>
      </c>
      <c r="V175" s="167" t="str">
        <f>IF($B175,Estimados!J178,"")</f>
        <v/>
      </c>
      <c r="W175" s="167" t="str">
        <f>IF($B175,Estimados!K178,"")</f>
        <v/>
      </c>
      <c r="X175" s="167" t="str">
        <f>IF($B175,Estimados!L178,"")</f>
        <v/>
      </c>
      <c r="Y175" s="167" t="str">
        <f>IF($B175,Estimados!M178,"")</f>
        <v/>
      </c>
      <c r="Z175" s="167" t="str">
        <f>IF($B175,Estimados!N178,"")</f>
        <v/>
      </c>
      <c r="AA175" s="167" t="str">
        <f>IF($B175,Estimados!O178,"")</f>
        <v/>
      </c>
      <c r="AB175" s="167" t="str">
        <f>IF($B175,Estimados!P178,"")</f>
        <v/>
      </c>
      <c r="AC175" s="167" t="str">
        <f>IF($B175,Estimados!Q178,"")</f>
        <v/>
      </c>
      <c r="AD175" s="167" t="str">
        <f>IF($B175,Estimados!R178,"")</f>
        <v/>
      </c>
      <c r="AE175" s="167" t="str">
        <f>IF($B175,Estimados!S178,"")</f>
        <v/>
      </c>
      <c r="AF175" s="167" t="str">
        <f>IF($B175,Estimados!T178,"")</f>
        <v/>
      </c>
      <c r="AG175" s="167" t="str">
        <f>IF($B175,Estimados!U178,"")</f>
        <v/>
      </c>
      <c r="AH175" s="167" t="str">
        <f>IF($B175,Estimados!V178,"")</f>
        <v/>
      </c>
      <c r="AI175" s="167" t="str">
        <f>IF($B175,Estimados!W178,"")</f>
        <v/>
      </c>
      <c r="AJ175" s="167" t="str">
        <f>IF($B175,Estimados!X178,"")</f>
        <v/>
      </c>
      <c r="AK175" s="167" t="str">
        <f>IF($B175,Estimados!Y178,"")</f>
        <v/>
      </c>
      <c r="AL175" s="167" t="str">
        <f>IF($B175,Estimados!Z178,"")</f>
        <v/>
      </c>
      <c r="AM175" s="167" t="str">
        <f>IF($B175,Estimados!AA178,"")</f>
        <v/>
      </c>
      <c r="AN175" s="167" t="str">
        <f>IF($B175,Estimados!AB178,"")</f>
        <v/>
      </c>
      <c r="AO175" s="167" t="str">
        <f>IF($B175,Estimados!AC178,"")</f>
        <v/>
      </c>
      <c r="AP175" s="167" t="str">
        <f>IF($B175,Estimados!AD178,"")</f>
        <v/>
      </c>
      <c r="AQ175" s="167" t="str">
        <f>IF($B175,Estimados!AE178,"")</f>
        <v/>
      </c>
    </row>
    <row r="176" spans="2:43">
      <c r="B176" s="131" t="b">
        <f t="shared" si="15"/>
        <v>0</v>
      </c>
      <c r="C176" s="162" t="str">
        <f t="shared" ca="1" si="16"/>
        <v/>
      </c>
      <c r="D176" s="131" t="str">
        <f>IF($B176,Caracteristicas!$D$5,"")</f>
        <v/>
      </c>
      <c r="E176" s="131" t="str">
        <f>IF($B176,Caracteristicas!$D$8,"")</f>
        <v/>
      </c>
      <c r="F176" s="131" t="str">
        <f>IF($B176,Caracteristicas!$D$9,"")</f>
        <v/>
      </c>
      <c r="G176" s="131" t="str">
        <f>IF($B176,Caracteristicas!$D$6,"")</f>
        <v/>
      </c>
      <c r="H176" s="207" t="str">
        <f t="shared" ca="1" si="17"/>
        <v/>
      </c>
      <c r="I176" s="131" t="str">
        <f>IF($B176,UE!B176,"")</f>
        <v/>
      </c>
      <c r="J176" s="131" t="str">
        <f>IF(UE!C176=0,"",UE!C176)</f>
        <v/>
      </c>
      <c r="K176" s="131" t="str">
        <f>IF($B176,UE!D176,"")</f>
        <v/>
      </c>
      <c r="L176" s="152" t="str">
        <f>IF($B176,UE!E176,"")</f>
        <v/>
      </c>
      <c r="M176" s="130" t="str">
        <f>_xlfn.IFNA(VLOOKUP(UE!F176,Parametros!$B$6:$X$12,23,FALSE),"")</f>
        <v/>
      </c>
      <c r="N176" s="130" t="str">
        <f>_xlfn.IFNA(VLOOKUP(UE!G176,Parametros!$B$24:$C$26,2,FALSE),"")</f>
        <v/>
      </c>
      <c r="O176" s="130" t="str">
        <f>IF(B176,UE!H176,"")</f>
        <v/>
      </c>
      <c r="P176" s="167" t="str">
        <f>IF($B176,Estimados!D179,"")</f>
        <v/>
      </c>
      <c r="Q176" s="167" t="str">
        <f>IF($B176,Estimados!E179,"")</f>
        <v/>
      </c>
      <c r="R176" s="167" t="str">
        <f>IF($B176,Estimados!F179,"")</f>
        <v/>
      </c>
      <c r="S176" s="167" t="str">
        <f>IF($B176,Estimados!G179,"")</f>
        <v/>
      </c>
      <c r="T176" s="167" t="str">
        <f>IF($B176,Estimados!H179,"")</f>
        <v/>
      </c>
      <c r="U176" s="167" t="str">
        <f>IF($B176,Estimados!I179,"")</f>
        <v/>
      </c>
      <c r="V176" s="167" t="str">
        <f>IF($B176,Estimados!J179,"")</f>
        <v/>
      </c>
      <c r="W176" s="167" t="str">
        <f>IF($B176,Estimados!K179,"")</f>
        <v/>
      </c>
      <c r="X176" s="167" t="str">
        <f>IF($B176,Estimados!L179,"")</f>
        <v/>
      </c>
      <c r="Y176" s="167" t="str">
        <f>IF($B176,Estimados!M179,"")</f>
        <v/>
      </c>
      <c r="Z176" s="167" t="str">
        <f>IF($B176,Estimados!N179,"")</f>
        <v/>
      </c>
      <c r="AA176" s="167" t="str">
        <f>IF($B176,Estimados!O179,"")</f>
        <v/>
      </c>
      <c r="AB176" s="167" t="str">
        <f>IF($B176,Estimados!P179,"")</f>
        <v/>
      </c>
      <c r="AC176" s="167" t="str">
        <f>IF($B176,Estimados!Q179,"")</f>
        <v/>
      </c>
      <c r="AD176" s="167" t="str">
        <f>IF($B176,Estimados!R179,"")</f>
        <v/>
      </c>
      <c r="AE176" s="167" t="str">
        <f>IF($B176,Estimados!S179,"")</f>
        <v/>
      </c>
      <c r="AF176" s="167" t="str">
        <f>IF($B176,Estimados!T179,"")</f>
        <v/>
      </c>
      <c r="AG176" s="167" t="str">
        <f>IF($B176,Estimados!U179,"")</f>
        <v/>
      </c>
      <c r="AH176" s="167" t="str">
        <f>IF($B176,Estimados!V179,"")</f>
        <v/>
      </c>
      <c r="AI176" s="167" t="str">
        <f>IF($B176,Estimados!W179,"")</f>
        <v/>
      </c>
      <c r="AJ176" s="167" t="str">
        <f>IF($B176,Estimados!X179,"")</f>
        <v/>
      </c>
      <c r="AK176" s="167" t="str">
        <f>IF($B176,Estimados!Y179,"")</f>
        <v/>
      </c>
      <c r="AL176" s="167" t="str">
        <f>IF($B176,Estimados!Z179,"")</f>
        <v/>
      </c>
      <c r="AM176" s="167" t="str">
        <f>IF($B176,Estimados!AA179,"")</f>
        <v/>
      </c>
      <c r="AN176" s="167" t="str">
        <f>IF($B176,Estimados!AB179,"")</f>
        <v/>
      </c>
      <c r="AO176" s="167" t="str">
        <f>IF($B176,Estimados!AC179,"")</f>
        <v/>
      </c>
      <c r="AP176" s="167" t="str">
        <f>IF($B176,Estimados!AD179,"")</f>
        <v/>
      </c>
      <c r="AQ176" s="167" t="str">
        <f>IF($B176,Estimados!AE179,"")</f>
        <v/>
      </c>
    </row>
    <row r="177" spans="2:43">
      <c r="B177" s="131" t="b">
        <f t="shared" si="15"/>
        <v>0</v>
      </c>
      <c r="C177" s="162" t="str">
        <f t="shared" ca="1" si="16"/>
        <v/>
      </c>
      <c r="D177" s="131" t="str">
        <f>IF($B177,Caracteristicas!$D$5,"")</f>
        <v/>
      </c>
      <c r="E177" s="131" t="str">
        <f>IF($B177,Caracteristicas!$D$8,"")</f>
        <v/>
      </c>
      <c r="F177" s="131" t="str">
        <f>IF($B177,Caracteristicas!$D$9,"")</f>
        <v/>
      </c>
      <c r="G177" s="131" t="str">
        <f>IF($B177,Caracteristicas!$D$6,"")</f>
        <v/>
      </c>
      <c r="H177" s="207" t="str">
        <f t="shared" ca="1" si="17"/>
        <v/>
      </c>
      <c r="I177" s="131" t="str">
        <f>IF($B177,UE!B177,"")</f>
        <v/>
      </c>
      <c r="J177" s="131" t="str">
        <f>IF(UE!C177=0,"",UE!C177)</f>
        <v/>
      </c>
      <c r="K177" s="131" t="str">
        <f>IF($B177,UE!D177,"")</f>
        <v/>
      </c>
      <c r="L177" s="152" t="str">
        <f>IF($B177,UE!E177,"")</f>
        <v/>
      </c>
      <c r="M177" s="130" t="str">
        <f>_xlfn.IFNA(VLOOKUP(UE!F177,Parametros!$B$6:$X$12,23,FALSE),"")</f>
        <v/>
      </c>
      <c r="N177" s="130" t="str">
        <f>_xlfn.IFNA(VLOOKUP(UE!G177,Parametros!$B$24:$C$26,2,FALSE),"")</f>
        <v/>
      </c>
      <c r="O177" s="130" t="str">
        <f>IF(B177,UE!H177,"")</f>
        <v/>
      </c>
      <c r="P177" s="167" t="str">
        <f>IF($B177,Estimados!D180,"")</f>
        <v/>
      </c>
      <c r="Q177" s="167" t="str">
        <f>IF($B177,Estimados!E180,"")</f>
        <v/>
      </c>
      <c r="R177" s="167" t="str">
        <f>IF($B177,Estimados!F180,"")</f>
        <v/>
      </c>
      <c r="S177" s="167" t="str">
        <f>IF($B177,Estimados!G180,"")</f>
        <v/>
      </c>
      <c r="T177" s="167" t="str">
        <f>IF($B177,Estimados!H180,"")</f>
        <v/>
      </c>
      <c r="U177" s="167" t="str">
        <f>IF($B177,Estimados!I180,"")</f>
        <v/>
      </c>
      <c r="V177" s="167" t="str">
        <f>IF($B177,Estimados!J180,"")</f>
        <v/>
      </c>
      <c r="W177" s="167" t="str">
        <f>IF($B177,Estimados!K180,"")</f>
        <v/>
      </c>
      <c r="X177" s="167" t="str">
        <f>IF($B177,Estimados!L180,"")</f>
        <v/>
      </c>
      <c r="Y177" s="167" t="str">
        <f>IF($B177,Estimados!M180,"")</f>
        <v/>
      </c>
      <c r="Z177" s="167" t="str">
        <f>IF($B177,Estimados!N180,"")</f>
        <v/>
      </c>
      <c r="AA177" s="167" t="str">
        <f>IF($B177,Estimados!O180,"")</f>
        <v/>
      </c>
      <c r="AB177" s="167" t="str">
        <f>IF($B177,Estimados!P180,"")</f>
        <v/>
      </c>
      <c r="AC177" s="167" t="str">
        <f>IF($B177,Estimados!Q180,"")</f>
        <v/>
      </c>
      <c r="AD177" s="167" t="str">
        <f>IF($B177,Estimados!R180,"")</f>
        <v/>
      </c>
      <c r="AE177" s="167" t="str">
        <f>IF($B177,Estimados!S180,"")</f>
        <v/>
      </c>
      <c r="AF177" s="167" t="str">
        <f>IF($B177,Estimados!T180,"")</f>
        <v/>
      </c>
      <c r="AG177" s="167" t="str">
        <f>IF($B177,Estimados!U180,"")</f>
        <v/>
      </c>
      <c r="AH177" s="167" t="str">
        <f>IF($B177,Estimados!V180,"")</f>
        <v/>
      </c>
      <c r="AI177" s="167" t="str">
        <f>IF($B177,Estimados!W180,"")</f>
        <v/>
      </c>
      <c r="AJ177" s="167" t="str">
        <f>IF($B177,Estimados!X180,"")</f>
        <v/>
      </c>
      <c r="AK177" s="167" t="str">
        <f>IF($B177,Estimados!Y180,"")</f>
        <v/>
      </c>
      <c r="AL177" s="167" t="str">
        <f>IF($B177,Estimados!Z180,"")</f>
        <v/>
      </c>
      <c r="AM177" s="167" t="str">
        <f>IF($B177,Estimados!AA180,"")</f>
        <v/>
      </c>
      <c r="AN177" s="167" t="str">
        <f>IF($B177,Estimados!AB180,"")</f>
        <v/>
      </c>
      <c r="AO177" s="167" t="str">
        <f>IF($B177,Estimados!AC180,"")</f>
        <v/>
      </c>
      <c r="AP177" s="167" t="str">
        <f>IF($B177,Estimados!AD180,"")</f>
        <v/>
      </c>
      <c r="AQ177" s="167" t="str">
        <f>IF($B177,Estimados!AE180,"")</f>
        <v/>
      </c>
    </row>
    <row r="178" spans="2:43">
      <c r="B178" s="131" t="b">
        <f t="shared" si="15"/>
        <v>0</v>
      </c>
      <c r="C178" s="162" t="str">
        <f t="shared" ca="1" si="16"/>
        <v/>
      </c>
      <c r="D178" s="131" t="str">
        <f>IF($B178,Caracteristicas!$D$5,"")</f>
        <v/>
      </c>
      <c r="E178" s="131" t="str">
        <f>IF($B178,Caracteristicas!$D$8,"")</f>
        <v/>
      </c>
      <c r="F178" s="131" t="str">
        <f>IF($B178,Caracteristicas!$D$9,"")</f>
        <v/>
      </c>
      <c r="G178" s="131" t="str">
        <f>IF($B178,Caracteristicas!$D$6,"")</f>
        <v/>
      </c>
      <c r="H178" s="207" t="str">
        <f t="shared" ca="1" si="17"/>
        <v/>
      </c>
      <c r="I178" s="131" t="str">
        <f>IF($B178,UE!B178,"")</f>
        <v/>
      </c>
      <c r="J178" s="131" t="str">
        <f>IF(UE!C178=0,"",UE!C178)</f>
        <v/>
      </c>
      <c r="K178" s="131" t="str">
        <f>IF($B178,UE!D178,"")</f>
        <v/>
      </c>
      <c r="L178" s="152" t="str">
        <f>IF($B178,UE!E178,"")</f>
        <v/>
      </c>
      <c r="M178" s="130" t="str">
        <f>_xlfn.IFNA(VLOOKUP(UE!F178,Parametros!$B$6:$X$12,23,FALSE),"")</f>
        <v/>
      </c>
      <c r="N178" s="130" t="str">
        <f>_xlfn.IFNA(VLOOKUP(UE!G178,Parametros!$B$24:$C$26,2,FALSE),"")</f>
        <v/>
      </c>
      <c r="O178" s="130" t="str">
        <f>IF(B178,UE!H178,"")</f>
        <v/>
      </c>
      <c r="P178" s="167" t="str">
        <f>IF($B178,Estimados!D181,"")</f>
        <v/>
      </c>
      <c r="Q178" s="167" t="str">
        <f>IF($B178,Estimados!E181,"")</f>
        <v/>
      </c>
      <c r="R178" s="167" t="str">
        <f>IF($B178,Estimados!F181,"")</f>
        <v/>
      </c>
      <c r="S178" s="167" t="str">
        <f>IF($B178,Estimados!G181,"")</f>
        <v/>
      </c>
      <c r="T178" s="167" t="str">
        <f>IF($B178,Estimados!H181,"")</f>
        <v/>
      </c>
      <c r="U178" s="167" t="str">
        <f>IF($B178,Estimados!I181,"")</f>
        <v/>
      </c>
      <c r="V178" s="167" t="str">
        <f>IF($B178,Estimados!J181,"")</f>
        <v/>
      </c>
      <c r="W178" s="167" t="str">
        <f>IF($B178,Estimados!K181,"")</f>
        <v/>
      </c>
      <c r="X178" s="167" t="str">
        <f>IF($B178,Estimados!L181,"")</f>
        <v/>
      </c>
      <c r="Y178" s="167" t="str">
        <f>IF($B178,Estimados!M181,"")</f>
        <v/>
      </c>
      <c r="Z178" s="167" t="str">
        <f>IF($B178,Estimados!N181,"")</f>
        <v/>
      </c>
      <c r="AA178" s="167" t="str">
        <f>IF($B178,Estimados!O181,"")</f>
        <v/>
      </c>
      <c r="AB178" s="167" t="str">
        <f>IF($B178,Estimados!P181,"")</f>
        <v/>
      </c>
      <c r="AC178" s="167" t="str">
        <f>IF($B178,Estimados!Q181,"")</f>
        <v/>
      </c>
      <c r="AD178" s="167" t="str">
        <f>IF($B178,Estimados!R181,"")</f>
        <v/>
      </c>
      <c r="AE178" s="167" t="str">
        <f>IF($B178,Estimados!S181,"")</f>
        <v/>
      </c>
      <c r="AF178" s="167" t="str">
        <f>IF($B178,Estimados!T181,"")</f>
        <v/>
      </c>
      <c r="AG178" s="167" t="str">
        <f>IF($B178,Estimados!U181,"")</f>
        <v/>
      </c>
      <c r="AH178" s="167" t="str">
        <f>IF($B178,Estimados!V181,"")</f>
        <v/>
      </c>
      <c r="AI178" s="167" t="str">
        <f>IF($B178,Estimados!W181,"")</f>
        <v/>
      </c>
      <c r="AJ178" s="167" t="str">
        <f>IF($B178,Estimados!X181,"")</f>
        <v/>
      </c>
      <c r="AK178" s="167" t="str">
        <f>IF($B178,Estimados!Y181,"")</f>
        <v/>
      </c>
      <c r="AL178" s="167" t="str">
        <f>IF($B178,Estimados!Z181,"")</f>
        <v/>
      </c>
      <c r="AM178" s="167" t="str">
        <f>IF($B178,Estimados!AA181,"")</f>
        <v/>
      </c>
      <c r="AN178" s="167" t="str">
        <f>IF($B178,Estimados!AB181,"")</f>
        <v/>
      </c>
      <c r="AO178" s="167" t="str">
        <f>IF($B178,Estimados!AC181,"")</f>
        <v/>
      </c>
      <c r="AP178" s="167" t="str">
        <f>IF($B178,Estimados!AD181,"")</f>
        <v/>
      </c>
      <c r="AQ178" s="167" t="str">
        <f>IF($B178,Estimados!AE181,"")</f>
        <v/>
      </c>
    </row>
    <row r="179" spans="2:43">
      <c r="B179" s="131" t="b">
        <f t="shared" si="15"/>
        <v>0</v>
      </c>
      <c r="C179" s="162" t="str">
        <f t="shared" ca="1" si="16"/>
        <v/>
      </c>
      <c r="D179" s="131" t="str">
        <f>IF($B179,Caracteristicas!$D$5,"")</f>
        <v/>
      </c>
      <c r="E179" s="131" t="str">
        <f>IF($B179,Caracteristicas!$D$8,"")</f>
        <v/>
      </c>
      <c r="F179" s="131" t="str">
        <f>IF($B179,Caracteristicas!$D$9,"")</f>
        <v/>
      </c>
      <c r="G179" s="131" t="str">
        <f>IF($B179,Caracteristicas!$D$6,"")</f>
        <v/>
      </c>
      <c r="H179" s="207" t="str">
        <f t="shared" ca="1" si="17"/>
        <v/>
      </c>
      <c r="I179" s="131" t="str">
        <f>IF($B179,UE!B179,"")</f>
        <v/>
      </c>
      <c r="J179" s="131" t="str">
        <f>IF(UE!C179=0,"",UE!C179)</f>
        <v/>
      </c>
      <c r="K179" s="131" t="str">
        <f>IF($B179,UE!D179,"")</f>
        <v/>
      </c>
      <c r="L179" s="152" t="str">
        <f>IF($B179,UE!E179,"")</f>
        <v/>
      </c>
      <c r="M179" s="130" t="str">
        <f>_xlfn.IFNA(VLOOKUP(UE!F179,Parametros!$B$6:$X$12,23,FALSE),"")</f>
        <v/>
      </c>
      <c r="N179" s="130" t="str">
        <f>_xlfn.IFNA(VLOOKUP(UE!G179,Parametros!$B$24:$C$26,2,FALSE),"")</f>
        <v/>
      </c>
      <c r="O179" s="130" t="str">
        <f>IF(B179,UE!H179,"")</f>
        <v/>
      </c>
      <c r="P179" s="167" t="str">
        <f>IF($B179,Estimados!D182,"")</f>
        <v/>
      </c>
      <c r="Q179" s="167" t="str">
        <f>IF($B179,Estimados!E182,"")</f>
        <v/>
      </c>
      <c r="R179" s="167" t="str">
        <f>IF($B179,Estimados!F182,"")</f>
        <v/>
      </c>
      <c r="S179" s="167" t="str">
        <f>IF($B179,Estimados!G182,"")</f>
        <v/>
      </c>
      <c r="T179" s="167" t="str">
        <f>IF($B179,Estimados!H182,"")</f>
        <v/>
      </c>
      <c r="U179" s="167" t="str">
        <f>IF($B179,Estimados!I182,"")</f>
        <v/>
      </c>
      <c r="V179" s="167" t="str">
        <f>IF($B179,Estimados!J182,"")</f>
        <v/>
      </c>
      <c r="W179" s="167" t="str">
        <f>IF($B179,Estimados!K182,"")</f>
        <v/>
      </c>
      <c r="X179" s="167" t="str">
        <f>IF($B179,Estimados!L182,"")</f>
        <v/>
      </c>
      <c r="Y179" s="167" t="str">
        <f>IF($B179,Estimados!M182,"")</f>
        <v/>
      </c>
      <c r="Z179" s="167" t="str">
        <f>IF($B179,Estimados!N182,"")</f>
        <v/>
      </c>
      <c r="AA179" s="167" t="str">
        <f>IF($B179,Estimados!O182,"")</f>
        <v/>
      </c>
      <c r="AB179" s="167" t="str">
        <f>IF($B179,Estimados!P182,"")</f>
        <v/>
      </c>
      <c r="AC179" s="167" t="str">
        <f>IF($B179,Estimados!Q182,"")</f>
        <v/>
      </c>
      <c r="AD179" s="167" t="str">
        <f>IF($B179,Estimados!R182,"")</f>
        <v/>
      </c>
      <c r="AE179" s="167" t="str">
        <f>IF($B179,Estimados!S182,"")</f>
        <v/>
      </c>
      <c r="AF179" s="167" t="str">
        <f>IF($B179,Estimados!T182,"")</f>
        <v/>
      </c>
      <c r="AG179" s="167" t="str">
        <f>IF($B179,Estimados!U182,"")</f>
        <v/>
      </c>
      <c r="AH179" s="167" t="str">
        <f>IF($B179,Estimados!V182,"")</f>
        <v/>
      </c>
      <c r="AI179" s="167" t="str">
        <f>IF($B179,Estimados!W182,"")</f>
        <v/>
      </c>
      <c r="AJ179" s="167" t="str">
        <f>IF($B179,Estimados!X182,"")</f>
        <v/>
      </c>
      <c r="AK179" s="167" t="str">
        <f>IF($B179,Estimados!Y182,"")</f>
        <v/>
      </c>
      <c r="AL179" s="167" t="str">
        <f>IF($B179,Estimados!Z182,"")</f>
        <v/>
      </c>
      <c r="AM179" s="167" t="str">
        <f>IF($B179,Estimados!AA182,"")</f>
        <v/>
      </c>
      <c r="AN179" s="167" t="str">
        <f>IF($B179,Estimados!AB182,"")</f>
        <v/>
      </c>
      <c r="AO179" s="167" t="str">
        <f>IF($B179,Estimados!AC182,"")</f>
        <v/>
      </c>
      <c r="AP179" s="167" t="str">
        <f>IF($B179,Estimados!AD182,"")</f>
        <v/>
      </c>
      <c r="AQ179" s="167" t="str">
        <f>IF($B179,Estimados!AE182,"")</f>
        <v/>
      </c>
    </row>
    <row r="180" spans="2:43">
      <c r="B180" s="131" t="b">
        <f t="shared" si="15"/>
        <v>0</v>
      </c>
      <c r="C180" s="162" t="str">
        <f t="shared" ca="1" si="16"/>
        <v/>
      </c>
      <c r="D180" s="131" t="str">
        <f>IF($B180,Caracteristicas!$D$5,"")</f>
        <v/>
      </c>
      <c r="E180" s="131" t="str">
        <f>IF($B180,Caracteristicas!$D$8,"")</f>
        <v/>
      </c>
      <c r="F180" s="131" t="str">
        <f>IF($B180,Caracteristicas!$D$9,"")</f>
        <v/>
      </c>
      <c r="G180" s="131" t="str">
        <f>IF($B180,Caracteristicas!$D$6,"")</f>
        <v/>
      </c>
      <c r="H180" s="207" t="str">
        <f t="shared" ca="1" si="17"/>
        <v/>
      </c>
      <c r="I180" s="131" t="str">
        <f>IF($B180,UE!B180,"")</f>
        <v/>
      </c>
      <c r="J180" s="131" t="str">
        <f>IF(UE!C180=0,"",UE!C180)</f>
        <v/>
      </c>
      <c r="K180" s="131" t="str">
        <f>IF($B180,UE!D180,"")</f>
        <v/>
      </c>
      <c r="L180" s="152" t="str">
        <f>IF($B180,UE!E180,"")</f>
        <v/>
      </c>
      <c r="M180" s="130" t="str">
        <f>_xlfn.IFNA(VLOOKUP(UE!F180,Parametros!$B$6:$X$12,23,FALSE),"")</f>
        <v/>
      </c>
      <c r="N180" s="130" t="str">
        <f>_xlfn.IFNA(VLOOKUP(UE!G180,Parametros!$B$24:$C$26,2,FALSE),"")</f>
        <v/>
      </c>
      <c r="O180" s="130" t="str">
        <f>IF(B180,UE!H180,"")</f>
        <v/>
      </c>
      <c r="P180" s="167" t="str">
        <f>IF($B180,Estimados!D183,"")</f>
        <v/>
      </c>
      <c r="Q180" s="167" t="str">
        <f>IF($B180,Estimados!E183,"")</f>
        <v/>
      </c>
      <c r="R180" s="167" t="str">
        <f>IF($B180,Estimados!F183,"")</f>
        <v/>
      </c>
      <c r="S180" s="167" t="str">
        <f>IF($B180,Estimados!G183,"")</f>
        <v/>
      </c>
      <c r="T180" s="167" t="str">
        <f>IF($B180,Estimados!H183,"")</f>
        <v/>
      </c>
      <c r="U180" s="167" t="str">
        <f>IF($B180,Estimados!I183,"")</f>
        <v/>
      </c>
      <c r="V180" s="167" t="str">
        <f>IF($B180,Estimados!J183,"")</f>
        <v/>
      </c>
      <c r="W180" s="167" t="str">
        <f>IF($B180,Estimados!K183,"")</f>
        <v/>
      </c>
      <c r="X180" s="167" t="str">
        <f>IF($B180,Estimados!L183,"")</f>
        <v/>
      </c>
      <c r="Y180" s="167" t="str">
        <f>IF($B180,Estimados!M183,"")</f>
        <v/>
      </c>
      <c r="Z180" s="167" t="str">
        <f>IF($B180,Estimados!N183,"")</f>
        <v/>
      </c>
      <c r="AA180" s="167" t="str">
        <f>IF($B180,Estimados!O183,"")</f>
        <v/>
      </c>
      <c r="AB180" s="167" t="str">
        <f>IF($B180,Estimados!P183,"")</f>
        <v/>
      </c>
      <c r="AC180" s="167" t="str">
        <f>IF($B180,Estimados!Q183,"")</f>
        <v/>
      </c>
      <c r="AD180" s="167" t="str">
        <f>IF($B180,Estimados!R183,"")</f>
        <v/>
      </c>
      <c r="AE180" s="167" t="str">
        <f>IF($B180,Estimados!S183,"")</f>
        <v/>
      </c>
      <c r="AF180" s="167" t="str">
        <f>IF($B180,Estimados!T183,"")</f>
        <v/>
      </c>
      <c r="AG180" s="167" t="str">
        <f>IF($B180,Estimados!U183,"")</f>
        <v/>
      </c>
      <c r="AH180" s="167" t="str">
        <f>IF($B180,Estimados!V183,"")</f>
        <v/>
      </c>
      <c r="AI180" s="167" t="str">
        <f>IF($B180,Estimados!W183,"")</f>
        <v/>
      </c>
      <c r="AJ180" s="167" t="str">
        <f>IF($B180,Estimados!X183,"")</f>
        <v/>
      </c>
      <c r="AK180" s="167" t="str">
        <f>IF($B180,Estimados!Y183,"")</f>
        <v/>
      </c>
      <c r="AL180" s="167" t="str">
        <f>IF($B180,Estimados!Z183,"")</f>
        <v/>
      </c>
      <c r="AM180" s="167" t="str">
        <f>IF($B180,Estimados!AA183,"")</f>
        <v/>
      </c>
      <c r="AN180" s="167" t="str">
        <f>IF($B180,Estimados!AB183,"")</f>
        <v/>
      </c>
      <c r="AO180" s="167" t="str">
        <f>IF($B180,Estimados!AC183,"")</f>
        <v/>
      </c>
      <c r="AP180" s="167" t="str">
        <f>IF($B180,Estimados!AD183,"")</f>
        <v/>
      </c>
      <c r="AQ180" s="167" t="str">
        <f>IF($B180,Estimados!AE183,"")</f>
        <v/>
      </c>
    </row>
    <row r="181" spans="2:43">
      <c r="B181" s="131" t="b">
        <f t="shared" si="15"/>
        <v>0</v>
      </c>
      <c r="C181" s="162" t="str">
        <f t="shared" ca="1" si="16"/>
        <v/>
      </c>
      <c r="D181" s="131" t="str">
        <f>IF($B181,Caracteristicas!$D$5,"")</f>
        <v/>
      </c>
      <c r="E181" s="131" t="str">
        <f>IF($B181,Caracteristicas!$D$8,"")</f>
        <v/>
      </c>
      <c r="F181" s="131" t="str">
        <f>IF($B181,Caracteristicas!$D$9,"")</f>
        <v/>
      </c>
      <c r="G181" s="131" t="str">
        <f>IF($B181,Caracteristicas!$D$6,"")</f>
        <v/>
      </c>
      <c r="H181" s="207" t="str">
        <f t="shared" ca="1" si="17"/>
        <v/>
      </c>
      <c r="I181" s="131" t="str">
        <f>IF($B181,UE!B181,"")</f>
        <v/>
      </c>
      <c r="J181" s="131" t="str">
        <f>IF(UE!C181=0,"",UE!C181)</f>
        <v/>
      </c>
      <c r="K181" s="131" t="str">
        <f>IF($B181,UE!D181,"")</f>
        <v/>
      </c>
      <c r="L181" s="152" t="str">
        <f>IF($B181,UE!E181,"")</f>
        <v/>
      </c>
      <c r="M181" s="130" t="str">
        <f>_xlfn.IFNA(VLOOKUP(UE!F181,Parametros!$B$6:$X$12,23,FALSE),"")</f>
        <v/>
      </c>
      <c r="N181" s="130" t="str">
        <f>_xlfn.IFNA(VLOOKUP(UE!G181,Parametros!$B$24:$C$26,2,FALSE),"")</f>
        <v/>
      </c>
      <c r="O181" s="130" t="str">
        <f>IF(B181,UE!H181,"")</f>
        <v/>
      </c>
      <c r="P181" s="167" t="str">
        <f>IF($B181,Estimados!D184,"")</f>
        <v/>
      </c>
      <c r="Q181" s="167" t="str">
        <f>IF($B181,Estimados!E184,"")</f>
        <v/>
      </c>
      <c r="R181" s="167" t="str">
        <f>IF($B181,Estimados!F184,"")</f>
        <v/>
      </c>
      <c r="S181" s="167" t="str">
        <f>IF($B181,Estimados!G184,"")</f>
        <v/>
      </c>
      <c r="T181" s="167" t="str">
        <f>IF($B181,Estimados!H184,"")</f>
        <v/>
      </c>
      <c r="U181" s="167" t="str">
        <f>IF($B181,Estimados!I184,"")</f>
        <v/>
      </c>
      <c r="V181" s="167" t="str">
        <f>IF($B181,Estimados!J184,"")</f>
        <v/>
      </c>
      <c r="W181" s="167" t="str">
        <f>IF($B181,Estimados!K184,"")</f>
        <v/>
      </c>
      <c r="X181" s="167" t="str">
        <f>IF($B181,Estimados!L184,"")</f>
        <v/>
      </c>
      <c r="Y181" s="167" t="str">
        <f>IF($B181,Estimados!M184,"")</f>
        <v/>
      </c>
      <c r="Z181" s="167" t="str">
        <f>IF($B181,Estimados!N184,"")</f>
        <v/>
      </c>
      <c r="AA181" s="167" t="str">
        <f>IF($B181,Estimados!O184,"")</f>
        <v/>
      </c>
      <c r="AB181" s="167" t="str">
        <f>IF($B181,Estimados!P184,"")</f>
        <v/>
      </c>
      <c r="AC181" s="167" t="str">
        <f>IF($B181,Estimados!Q184,"")</f>
        <v/>
      </c>
      <c r="AD181" s="167" t="str">
        <f>IF($B181,Estimados!R184,"")</f>
        <v/>
      </c>
      <c r="AE181" s="167" t="str">
        <f>IF($B181,Estimados!S184,"")</f>
        <v/>
      </c>
      <c r="AF181" s="167" t="str">
        <f>IF($B181,Estimados!T184,"")</f>
        <v/>
      </c>
      <c r="AG181" s="167" t="str">
        <f>IF($B181,Estimados!U184,"")</f>
        <v/>
      </c>
      <c r="AH181" s="167" t="str">
        <f>IF($B181,Estimados!V184,"")</f>
        <v/>
      </c>
      <c r="AI181" s="167" t="str">
        <f>IF($B181,Estimados!W184,"")</f>
        <v/>
      </c>
      <c r="AJ181" s="167" t="str">
        <f>IF($B181,Estimados!X184,"")</f>
        <v/>
      </c>
      <c r="AK181" s="167" t="str">
        <f>IF($B181,Estimados!Y184,"")</f>
        <v/>
      </c>
      <c r="AL181" s="167" t="str">
        <f>IF($B181,Estimados!Z184,"")</f>
        <v/>
      </c>
      <c r="AM181" s="167" t="str">
        <f>IF($B181,Estimados!AA184,"")</f>
        <v/>
      </c>
      <c r="AN181" s="167" t="str">
        <f>IF($B181,Estimados!AB184,"")</f>
        <v/>
      </c>
      <c r="AO181" s="167" t="str">
        <f>IF($B181,Estimados!AC184,"")</f>
        <v/>
      </c>
      <c r="AP181" s="167" t="str">
        <f>IF($B181,Estimados!AD184,"")</f>
        <v/>
      </c>
      <c r="AQ181" s="167" t="str">
        <f>IF($B181,Estimados!AE184,"")</f>
        <v/>
      </c>
    </row>
    <row r="182" spans="2:43">
      <c r="B182" s="131" t="b">
        <f t="shared" si="15"/>
        <v>0</v>
      </c>
      <c r="C182" s="162" t="str">
        <f t="shared" ca="1" si="16"/>
        <v/>
      </c>
      <c r="D182" s="131" t="str">
        <f>IF($B182,Caracteristicas!$D$5,"")</f>
        <v/>
      </c>
      <c r="E182" s="131" t="str">
        <f>IF($B182,Caracteristicas!$D$8,"")</f>
        <v/>
      </c>
      <c r="F182" s="131" t="str">
        <f>IF($B182,Caracteristicas!$D$9,"")</f>
        <v/>
      </c>
      <c r="G182" s="131" t="str">
        <f>IF($B182,Caracteristicas!$D$6,"")</f>
        <v/>
      </c>
      <c r="H182" s="207" t="str">
        <f t="shared" ca="1" si="17"/>
        <v/>
      </c>
      <c r="I182" s="131" t="str">
        <f>IF($B182,UE!B182,"")</f>
        <v/>
      </c>
      <c r="J182" s="131" t="str">
        <f>IF(UE!C182=0,"",UE!C182)</f>
        <v/>
      </c>
      <c r="K182" s="131" t="str">
        <f>IF($B182,UE!D182,"")</f>
        <v/>
      </c>
      <c r="L182" s="152" t="str">
        <f>IF($B182,UE!E182,"")</f>
        <v/>
      </c>
      <c r="M182" s="130" t="str">
        <f>_xlfn.IFNA(VLOOKUP(UE!F182,Parametros!$B$6:$X$12,23,FALSE),"")</f>
        <v/>
      </c>
      <c r="N182" s="130" t="str">
        <f>_xlfn.IFNA(VLOOKUP(UE!G182,Parametros!$B$24:$C$26,2,FALSE),"")</f>
        <v/>
      </c>
      <c r="O182" s="130" t="str">
        <f>IF(B182,UE!H182,"")</f>
        <v/>
      </c>
      <c r="P182" s="167" t="str">
        <f>IF($B182,Estimados!D185,"")</f>
        <v/>
      </c>
      <c r="Q182" s="167" t="str">
        <f>IF($B182,Estimados!E185,"")</f>
        <v/>
      </c>
      <c r="R182" s="167" t="str">
        <f>IF($B182,Estimados!F185,"")</f>
        <v/>
      </c>
      <c r="S182" s="167" t="str">
        <f>IF($B182,Estimados!G185,"")</f>
        <v/>
      </c>
      <c r="T182" s="167" t="str">
        <f>IF($B182,Estimados!H185,"")</f>
        <v/>
      </c>
      <c r="U182" s="167" t="str">
        <f>IF($B182,Estimados!I185,"")</f>
        <v/>
      </c>
      <c r="V182" s="167" t="str">
        <f>IF($B182,Estimados!J185,"")</f>
        <v/>
      </c>
      <c r="W182" s="167" t="str">
        <f>IF($B182,Estimados!K185,"")</f>
        <v/>
      </c>
      <c r="X182" s="167" t="str">
        <f>IF($B182,Estimados!L185,"")</f>
        <v/>
      </c>
      <c r="Y182" s="167" t="str">
        <f>IF($B182,Estimados!M185,"")</f>
        <v/>
      </c>
      <c r="Z182" s="167" t="str">
        <f>IF($B182,Estimados!N185,"")</f>
        <v/>
      </c>
      <c r="AA182" s="167" t="str">
        <f>IF($B182,Estimados!O185,"")</f>
        <v/>
      </c>
      <c r="AB182" s="167" t="str">
        <f>IF($B182,Estimados!P185,"")</f>
        <v/>
      </c>
      <c r="AC182" s="167" t="str">
        <f>IF($B182,Estimados!Q185,"")</f>
        <v/>
      </c>
      <c r="AD182" s="167" t="str">
        <f>IF($B182,Estimados!R185,"")</f>
        <v/>
      </c>
      <c r="AE182" s="167" t="str">
        <f>IF($B182,Estimados!S185,"")</f>
        <v/>
      </c>
      <c r="AF182" s="167" t="str">
        <f>IF($B182,Estimados!T185,"")</f>
        <v/>
      </c>
      <c r="AG182" s="167" t="str">
        <f>IF($B182,Estimados!U185,"")</f>
        <v/>
      </c>
      <c r="AH182" s="167" t="str">
        <f>IF($B182,Estimados!V185,"")</f>
        <v/>
      </c>
      <c r="AI182" s="167" t="str">
        <f>IF($B182,Estimados!W185,"")</f>
        <v/>
      </c>
      <c r="AJ182" s="167" t="str">
        <f>IF($B182,Estimados!X185,"")</f>
        <v/>
      </c>
      <c r="AK182" s="167" t="str">
        <f>IF($B182,Estimados!Y185,"")</f>
        <v/>
      </c>
      <c r="AL182" s="167" t="str">
        <f>IF($B182,Estimados!Z185,"")</f>
        <v/>
      </c>
      <c r="AM182" s="167" t="str">
        <f>IF($B182,Estimados!AA185,"")</f>
        <v/>
      </c>
      <c r="AN182" s="167" t="str">
        <f>IF($B182,Estimados!AB185,"")</f>
        <v/>
      </c>
      <c r="AO182" s="167" t="str">
        <f>IF($B182,Estimados!AC185,"")</f>
        <v/>
      </c>
      <c r="AP182" s="167" t="str">
        <f>IF($B182,Estimados!AD185,"")</f>
        <v/>
      </c>
      <c r="AQ182" s="167" t="str">
        <f>IF($B182,Estimados!AE185,"")</f>
        <v/>
      </c>
    </row>
    <row r="183" spans="2:43">
      <c r="B183" s="131" t="b">
        <f t="shared" si="15"/>
        <v>0</v>
      </c>
      <c r="C183" s="162" t="str">
        <f t="shared" ca="1" si="16"/>
        <v/>
      </c>
      <c r="D183" s="131" t="str">
        <f>IF($B183,Caracteristicas!$D$5,"")</f>
        <v/>
      </c>
      <c r="E183" s="131" t="str">
        <f>IF($B183,Caracteristicas!$D$8,"")</f>
        <v/>
      </c>
      <c r="F183" s="131" t="str">
        <f>IF($B183,Caracteristicas!$D$9,"")</f>
        <v/>
      </c>
      <c r="G183" s="131" t="str">
        <f>IF($B183,Caracteristicas!$D$6,"")</f>
        <v/>
      </c>
      <c r="H183" s="207" t="str">
        <f t="shared" ca="1" si="17"/>
        <v/>
      </c>
      <c r="I183" s="131" t="str">
        <f>IF($B183,UE!B183,"")</f>
        <v/>
      </c>
      <c r="J183" s="131" t="str">
        <f>IF(UE!C183=0,"",UE!C183)</f>
        <v/>
      </c>
      <c r="K183" s="131" t="str">
        <f>IF($B183,UE!D183,"")</f>
        <v/>
      </c>
      <c r="L183" s="152" t="str">
        <f>IF($B183,UE!E183,"")</f>
        <v/>
      </c>
      <c r="M183" s="130" t="str">
        <f>_xlfn.IFNA(VLOOKUP(UE!F183,Parametros!$B$6:$X$12,23,FALSE),"")</f>
        <v/>
      </c>
      <c r="N183" s="130" t="str">
        <f>_xlfn.IFNA(VLOOKUP(UE!G183,Parametros!$B$24:$C$26,2,FALSE),"")</f>
        <v/>
      </c>
      <c r="O183" s="130" t="str">
        <f>IF(B183,UE!H183,"")</f>
        <v/>
      </c>
      <c r="P183" s="167" t="str">
        <f>IF($B183,Estimados!D186,"")</f>
        <v/>
      </c>
      <c r="Q183" s="167" t="str">
        <f>IF($B183,Estimados!E186,"")</f>
        <v/>
      </c>
      <c r="R183" s="167" t="str">
        <f>IF($B183,Estimados!F186,"")</f>
        <v/>
      </c>
      <c r="S183" s="167" t="str">
        <f>IF($B183,Estimados!G186,"")</f>
        <v/>
      </c>
      <c r="T183" s="167" t="str">
        <f>IF($B183,Estimados!H186,"")</f>
        <v/>
      </c>
      <c r="U183" s="167" t="str">
        <f>IF($B183,Estimados!I186,"")</f>
        <v/>
      </c>
      <c r="V183" s="167" t="str">
        <f>IF($B183,Estimados!J186,"")</f>
        <v/>
      </c>
      <c r="W183" s="167" t="str">
        <f>IF($B183,Estimados!K186,"")</f>
        <v/>
      </c>
      <c r="X183" s="167" t="str">
        <f>IF($B183,Estimados!L186,"")</f>
        <v/>
      </c>
      <c r="Y183" s="167" t="str">
        <f>IF($B183,Estimados!M186,"")</f>
        <v/>
      </c>
      <c r="Z183" s="167" t="str">
        <f>IF($B183,Estimados!N186,"")</f>
        <v/>
      </c>
      <c r="AA183" s="167" t="str">
        <f>IF($B183,Estimados!O186,"")</f>
        <v/>
      </c>
      <c r="AB183" s="167" t="str">
        <f>IF($B183,Estimados!P186,"")</f>
        <v/>
      </c>
      <c r="AC183" s="167" t="str">
        <f>IF($B183,Estimados!Q186,"")</f>
        <v/>
      </c>
      <c r="AD183" s="167" t="str">
        <f>IF($B183,Estimados!R186,"")</f>
        <v/>
      </c>
      <c r="AE183" s="167" t="str">
        <f>IF($B183,Estimados!S186,"")</f>
        <v/>
      </c>
      <c r="AF183" s="167" t="str">
        <f>IF($B183,Estimados!T186,"")</f>
        <v/>
      </c>
      <c r="AG183" s="167" t="str">
        <f>IF($B183,Estimados!U186,"")</f>
        <v/>
      </c>
      <c r="AH183" s="167" t="str">
        <f>IF($B183,Estimados!V186,"")</f>
        <v/>
      </c>
      <c r="AI183" s="167" t="str">
        <f>IF($B183,Estimados!W186,"")</f>
        <v/>
      </c>
      <c r="AJ183" s="167" t="str">
        <f>IF($B183,Estimados!X186,"")</f>
        <v/>
      </c>
      <c r="AK183" s="167" t="str">
        <f>IF($B183,Estimados!Y186,"")</f>
        <v/>
      </c>
      <c r="AL183" s="167" t="str">
        <f>IF($B183,Estimados!Z186,"")</f>
        <v/>
      </c>
      <c r="AM183" s="167" t="str">
        <f>IF($B183,Estimados!AA186,"")</f>
        <v/>
      </c>
      <c r="AN183" s="167" t="str">
        <f>IF($B183,Estimados!AB186,"")</f>
        <v/>
      </c>
      <c r="AO183" s="167" t="str">
        <f>IF($B183,Estimados!AC186,"")</f>
        <v/>
      </c>
      <c r="AP183" s="167" t="str">
        <f>IF($B183,Estimados!AD186,"")</f>
        <v/>
      </c>
      <c r="AQ183" s="167" t="str">
        <f>IF($B183,Estimados!AE186,"")</f>
        <v/>
      </c>
    </row>
    <row r="184" spans="2:43">
      <c r="B184" s="131" t="b">
        <f t="shared" si="15"/>
        <v>0</v>
      </c>
      <c r="C184" s="162" t="str">
        <f t="shared" ca="1" si="16"/>
        <v/>
      </c>
      <c r="D184" s="131" t="str">
        <f>IF($B184,Caracteristicas!$D$5,"")</f>
        <v/>
      </c>
      <c r="E184" s="131" t="str">
        <f>IF($B184,Caracteristicas!$D$8,"")</f>
        <v/>
      </c>
      <c r="F184" s="131" t="str">
        <f>IF($B184,Caracteristicas!$D$9,"")</f>
        <v/>
      </c>
      <c r="G184" s="131" t="str">
        <f>IF($B184,Caracteristicas!$D$6,"")</f>
        <v/>
      </c>
      <c r="H184" s="207" t="str">
        <f t="shared" ca="1" si="17"/>
        <v/>
      </c>
      <c r="I184" s="131" t="str">
        <f>IF($B184,UE!B184,"")</f>
        <v/>
      </c>
      <c r="J184" s="131" t="str">
        <f>IF(UE!C184=0,"",UE!C184)</f>
        <v/>
      </c>
      <c r="K184" s="131" t="str">
        <f>IF($B184,UE!D184,"")</f>
        <v/>
      </c>
      <c r="L184" s="152" t="str">
        <f>IF($B184,UE!E184,"")</f>
        <v/>
      </c>
      <c r="M184" s="130" t="str">
        <f>_xlfn.IFNA(VLOOKUP(UE!F184,Parametros!$B$6:$X$12,23,FALSE),"")</f>
        <v/>
      </c>
      <c r="N184" s="130" t="str">
        <f>_xlfn.IFNA(VLOOKUP(UE!G184,Parametros!$B$24:$C$26,2,FALSE),"")</f>
        <v/>
      </c>
      <c r="O184" s="130" t="str">
        <f>IF(B184,UE!H184,"")</f>
        <v/>
      </c>
      <c r="P184" s="167" t="str">
        <f>IF($B184,Estimados!D187,"")</f>
        <v/>
      </c>
      <c r="Q184" s="167" t="str">
        <f>IF($B184,Estimados!E187,"")</f>
        <v/>
      </c>
      <c r="R184" s="167" t="str">
        <f>IF($B184,Estimados!F187,"")</f>
        <v/>
      </c>
      <c r="S184" s="167" t="str">
        <f>IF($B184,Estimados!G187,"")</f>
        <v/>
      </c>
      <c r="T184" s="167" t="str">
        <f>IF($B184,Estimados!H187,"")</f>
        <v/>
      </c>
      <c r="U184" s="167" t="str">
        <f>IF($B184,Estimados!I187,"")</f>
        <v/>
      </c>
      <c r="V184" s="167" t="str">
        <f>IF($B184,Estimados!J187,"")</f>
        <v/>
      </c>
      <c r="W184" s="167" t="str">
        <f>IF($B184,Estimados!K187,"")</f>
        <v/>
      </c>
      <c r="X184" s="167" t="str">
        <f>IF($B184,Estimados!L187,"")</f>
        <v/>
      </c>
      <c r="Y184" s="167" t="str">
        <f>IF($B184,Estimados!M187,"")</f>
        <v/>
      </c>
      <c r="Z184" s="167" t="str">
        <f>IF($B184,Estimados!N187,"")</f>
        <v/>
      </c>
      <c r="AA184" s="167" t="str">
        <f>IF($B184,Estimados!O187,"")</f>
        <v/>
      </c>
      <c r="AB184" s="167" t="str">
        <f>IF($B184,Estimados!P187,"")</f>
        <v/>
      </c>
      <c r="AC184" s="167" t="str">
        <f>IF($B184,Estimados!Q187,"")</f>
        <v/>
      </c>
      <c r="AD184" s="167" t="str">
        <f>IF($B184,Estimados!R187,"")</f>
        <v/>
      </c>
      <c r="AE184" s="167" t="str">
        <f>IF($B184,Estimados!S187,"")</f>
        <v/>
      </c>
      <c r="AF184" s="167" t="str">
        <f>IF($B184,Estimados!T187,"")</f>
        <v/>
      </c>
      <c r="AG184" s="167" t="str">
        <f>IF($B184,Estimados!U187,"")</f>
        <v/>
      </c>
      <c r="AH184" s="167" t="str">
        <f>IF($B184,Estimados!V187,"")</f>
        <v/>
      </c>
      <c r="AI184" s="167" t="str">
        <f>IF($B184,Estimados!W187,"")</f>
        <v/>
      </c>
      <c r="AJ184" s="167" t="str">
        <f>IF($B184,Estimados!X187,"")</f>
        <v/>
      </c>
      <c r="AK184" s="167" t="str">
        <f>IF($B184,Estimados!Y187,"")</f>
        <v/>
      </c>
      <c r="AL184" s="167" t="str">
        <f>IF($B184,Estimados!Z187,"")</f>
        <v/>
      </c>
      <c r="AM184" s="167" t="str">
        <f>IF($B184,Estimados!AA187,"")</f>
        <v/>
      </c>
      <c r="AN184" s="167" t="str">
        <f>IF($B184,Estimados!AB187,"")</f>
        <v/>
      </c>
      <c r="AO184" s="167" t="str">
        <f>IF($B184,Estimados!AC187,"")</f>
        <v/>
      </c>
      <c r="AP184" s="167" t="str">
        <f>IF($B184,Estimados!AD187,"")</f>
        <v/>
      </c>
      <c r="AQ184" s="167" t="str">
        <f>IF($B184,Estimados!AE187,"")</f>
        <v/>
      </c>
    </row>
    <row r="185" spans="2:43">
      <c r="B185" s="131" t="b">
        <f t="shared" si="15"/>
        <v>0</v>
      </c>
      <c r="C185" s="162" t="str">
        <f t="shared" ca="1" si="16"/>
        <v/>
      </c>
      <c r="D185" s="131" t="str">
        <f>IF($B185,Caracteristicas!$D$5,"")</f>
        <v/>
      </c>
      <c r="E185" s="131" t="str">
        <f>IF($B185,Caracteristicas!$D$8,"")</f>
        <v/>
      </c>
      <c r="F185" s="131" t="str">
        <f>IF($B185,Caracteristicas!$D$9,"")</f>
        <v/>
      </c>
      <c r="G185" s="131" t="str">
        <f>IF($B185,Caracteristicas!$D$6,"")</f>
        <v/>
      </c>
      <c r="H185" s="207" t="str">
        <f t="shared" ca="1" si="17"/>
        <v/>
      </c>
      <c r="I185" s="131" t="str">
        <f>IF($B185,UE!B185,"")</f>
        <v/>
      </c>
      <c r="J185" s="131" t="str">
        <f>IF(UE!C185=0,"",UE!C185)</f>
        <v/>
      </c>
      <c r="K185" s="131" t="str">
        <f>IF($B185,UE!D185,"")</f>
        <v/>
      </c>
      <c r="L185" s="152" t="str">
        <f>IF($B185,UE!E185,"")</f>
        <v/>
      </c>
      <c r="M185" s="130" t="str">
        <f>_xlfn.IFNA(VLOOKUP(UE!F185,Parametros!$B$6:$X$12,23,FALSE),"")</f>
        <v/>
      </c>
      <c r="N185" s="130" t="str">
        <f>_xlfn.IFNA(VLOOKUP(UE!G185,Parametros!$B$24:$C$26,2,FALSE),"")</f>
        <v/>
      </c>
      <c r="O185" s="130" t="str">
        <f>IF(B185,UE!H185,"")</f>
        <v/>
      </c>
      <c r="P185" s="167" t="str">
        <f>IF($B185,Estimados!D188,"")</f>
        <v/>
      </c>
      <c r="Q185" s="167" t="str">
        <f>IF($B185,Estimados!E188,"")</f>
        <v/>
      </c>
      <c r="R185" s="167" t="str">
        <f>IF($B185,Estimados!F188,"")</f>
        <v/>
      </c>
      <c r="S185" s="167" t="str">
        <f>IF($B185,Estimados!G188,"")</f>
        <v/>
      </c>
      <c r="T185" s="167" t="str">
        <f>IF($B185,Estimados!H188,"")</f>
        <v/>
      </c>
      <c r="U185" s="167" t="str">
        <f>IF($B185,Estimados!I188,"")</f>
        <v/>
      </c>
      <c r="V185" s="167" t="str">
        <f>IF($B185,Estimados!J188,"")</f>
        <v/>
      </c>
      <c r="W185" s="167" t="str">
        <f>IF($B185,Estimados!K188,"")</f>
        <v/>
      </c>
      <c r="X185" s="167" t="str">
        <f>IF($B185,Estimados!L188,"")</f>
        <v/>
      </c>
      <c r="Y185" s="167" t="str">
        <f>IF($B185,Estimados!M188,"")</f>
        <v/>
      </c>
      <c r="Z185" s="167" t="str">
        <f>IF($B185,Estimados!N188,"")</f>
        <v/>
      </c>
      <c r="AA185" s="167" t="str">
        <f>IF($B185,Estimados!O188,"")</f>
        <v/>
      </c>
      <c r="AB185" s="167" t="str">
        <f>IF($B185,Estimados!P188,"")</f>
        <v/>
      </c>
      <c r="AC185" s="167" t="str">
        <f>IF($B185,Estimados!Q188,"")</f>
        <v/>
      </c>
      <c r="AD185" s="167" t="str">
        <f>IF($B185,Estimados!R188,"")</f>
        <v/>
      </c>
      <c r="AE185" s="167" t="str">
        <f>IF($B185,Estimados!S188,"")</f>
        <v/>
      </c>
      <c r="AF185" s="167" t="str">
        <f>IF($B185,Estimados!T188,"")</f>
        <v/>
      </c>
      <c r="AG185" s="167" t="str">
        <f>IF($B185,Estimados!U188,"")</f>
        <v/>
      </c>
      <c r="AH185" s="167" t="str">
        <f>IF($B185,Estimados!V188,"")</f>
        <v/>
      </c>
      <c r="AI185" s="167" t="str">
        <f>IF($B185,Estimados!W188,"")</f>
        <v/>
      </c>
      <c r="AJ185" s="167" t="str">
        <f>IF($B185,Estimados!X188,"")</f>
        <v/>
      </c>
      <c r="AK185" s="167" t="str">
        <f>IF($B185,Estimados!Y188,"")</f>
        <v/>
      </c>
      <c r="AL185" s="167" t="str">
        <f>IF($B185,Estimados!Z188,"")</f>
        <v/>
      </c>
      <c r="AM185" s="167" t="str">
        <f>IF($B185,Estimados!AA188,"")</f>
        <v/>
      </c>
      <c r="AN185" s="167" t="str">
        <f>IF($B185,Estimados!AB188,"")</f>
        <v/>
      </c>
      <c r="AO185" s="167" t="str">
        <f>IF($B185,Estimados!AC188,"")</f>
        <v/>
      </c>
      <c r="AP185" s="167" t="str">
        <f>IF($B185,Estimados!AD188,"")</f>
        <v/>
      </c>
      <c r="AQ185" s="167" t="str">
        <f>IF($B185,Estimados!AE188,"")</f>
        <v/>
      </c>
    </row>
    <row r="186" spans="2:43">
      <c r="B186" s="131" t="b">
        <f t="shared" si="15"/>
        <v>0</v>
      </c>
      <c r="C186" s="162" t="str">
        <f t="shared" ca="1" si="16"/>
        <v/>
      </c>
      <c r="D186" s="131" t="str">
        <f>IF($B186,Caracteristicas!$D$5,"")</f>
        <v/>
      </c>
      <c r="E186" s="131" t="str">
        <f>IF($B186,Caracteristicas!$D$8,"")</f>
        <v/>
      </c>
      <c r="F186" s="131" t="str">
        <f>IF($B186,Caracteristicas!$D$9,"")</f>
        <v/>
      </c>
      <c r="G186" s="131" t="str">
        <f>IF($B186,Caracteristicas!$D$6,"")</f>
        <v/>
      </c>
      <c r="H186" s="207" t="str">
        <f t="shared" ca="1" si="17"/>
        <v/>
      </c>
      <c r="I186" s="131" t="str">
        <f>IF($B186,UE!B186,"")</f>
        <v/>
      </c>
      <c r="J186" s="131" t="str">
        <f>IF(UE!C186=0,"",UE!C186)</f>
        <v/>
      </c>
      <c r="K186" s="131" t="str">
        <f>IF($B186,UE!D186,"")</f>
        <v/>
      </c>
      <c r="L186" s="152" t="str">
        <f>IF($B186,UE!E186,"")</f>
        <v/>
      </c>
      <c r="M186" s="130" t="str">
        <f>_xlfn.IFNA(VLOOKUP(UE!F186,Parametros!$B$6:$X$12,23,FALSE),"")</f>
        <v/>
      </c>
      <c r="N186" s="130" t="str">
        <f>_xlfn.IFNA(VLOOKUP(UE!G186,Parametros!$B$24:$C$26,2,FALSE),"")</f>
        <v/>
      </c>
      <c r="O186" s="130" t="str">
        <f>IF(B186,UE!H186,"")</f>
        <v/>
      </c>
      <c r="P186" s="167" t="str">
        <f>IF($B186,Estimados!D189,"")</f>
        <v/>
      </c>
      <c r="Q186" s="167" t="str">
        <f>IF($B186,Estimados!E189,"")</f>
        <v/>
      </c>
      <c r="R186" s="167" t="str">
        <f>IF($B186,Estimados!F189,"")</f>
        <v/>
      </c>
      <c r="S186" s="167" t="str">
        <f>IF($B186,Estimados!G189,"")</f>
        <v/>
      </c>
      <c r="T186" s="167" t="str">
        <f>IF($B186,Estimados!H189,"")</f>
        <v/>
      </c>
      <c r="U186" s="167" t="str">
        <f>IF($B186,Estimados!I189,"")</f>
        <v/>
      </c>
      <c r="V186" s="167" t="str">
        <f>IF($B186,Estimados!J189,"")</f>
        <v/>
      </c>
      <c r="W186" s="167" t="str">
        <f>IF($B186,Estimados!K189,"")</f>
        <v/>
      </c>
      <c r="X186" s="167" t="str">
        <f>IF($B186,Estimados!L189,"")</f>
        <v/>
      </c>
      <c r="Y186" s="167" t="str">
        <f>IF($B186,Estimados!M189,"")</f>
        <v/>
      </c>
      <c r="Z186" s="167" t="str">
        <f>IF($B186,Estimados!N189,"")</f>
        <v/>
      </c>
      <c r="AA186" s="167" t="str">
        <f>IF($B186,Estimados!O189,"")</f>
        <v/>
      </c>
      <c r="AB186" s="167" t="str">
        <f>IF($B186,Estimados!P189,"")</f>
        <v/>
      </c>
      <c r="AC186" s="167" t="str">
        <f>IF($B186,Estimados!Q189,"")</f>
        <v/>
      </c>
      <c r="AD186" s="167" t="str">
        <f>IF($B186,Estimados!R189,"")</f>
        <v/>
      </c>
      <c r="AE186" s="167" t="str">
        <f>IF($B186,Estimados!S189,"")</f>
        <v/>
      </c>
      <c r="AF186" s="167" t="str">
        <f>IF($B186,Estimados!T189,"")</f>
        <v/>
      </c>
      <c r="AG186" s="167" t="str">
        <f>IF($B186,Estimados!U189,"")</f>
        <v/>
      </c>
      <c r="AH186" s="167" t="str">
        <f>IF($B186,Estimados!V189,"")</f>
        <v/>
      </c>
      <c r="AI186" s="167" t="str">
        <f>IF($B186,Estimados!W189,"")</f>
        <v/>
      </c>
      <c r="AJ186" s="167" t="str">
        <f>IF($B186,Estimados!X189,"")</f>
        <v/>
      </c>
      <c r="AK186" s="167" t="str">
        <f>IF($B186,Estimados!Y189,"")</f>
        <v/>
      </c>
      <c r="AL186" s="167" t="str">
        <f>IF($B186,Estimados!Z189,"")</f>
        <v/>
      </c>
      <c r="AM186" s="167" t="str">
        <f>IF($B186,Estimados!AA189,"")</f>
        <v/>
      </c>
      <c r="AN186" s="167" t="str">
        <f>IF($B186,Estimados!AB189,"")</f>
        <v/>
      </c>
      <c r="AO186" s="167" t="str">
        <f>IF($B186,Estimados!AC189,"")</f>
        <v/>
      </c>
      <c r="AP186" s="167" t="str">
        <f>IF($B186,Estimados!AD189,"")</f>
        <v/>
      </c>
      <c r="AQ186" s="167" t="str">
        <f>IF($B186,Estimados!AE189,"")</f>
        <v/>
      </c>
    </row>
    <row r="187" spans="2:43">
      <c r="B187" s="131" t="b">
        <f t="shared" si="15"/>
        <v>0</v>
      </c>
      <c r="C187" s="162" t="str">
        <f t="shared" ca="1" si="16"/>
        <v/>
      </c>
      <c r="D187" s="131" t="str">
        <f>IF($B187,Caracteristicas!$D$5,"")</f>
        <v/>
      </c>
      <c r="E187" s="131" t="str">
        <f>IF($B187,Caracteristicas!$D$8,"")</f>
        <v/>
      </c>
      <c r="F187" s="131" t="str">
        <f>IF($B187,Caracteristicas!$D$9,"")</f>
        <v/>
      </c>
      <c r="G187" s="131" t="str">
        <f>IF($B187,Caracteristicas!$D$6,"")</f>
        <v/>
      </c>
      <c r="H187" s="207" t="str">
        <f t="shared" ca="1" si="17"/>
        <v/>
      </c>
      <c r="I187" s="131" t="str">
        <f>IF($B187,UE!B187,"")</f>
        <v/>
      </c>
      <c r="J187" s="131" t="str">
        <f>IF(UE!C187=0,"",UE!C187)</f>
        <v/>
      </c>
      <c r="K187" s="131" t="str">
        <f>IF($B187,UE!D187,"")</f>
        <v/>
      </c>
      <c r="L187" s="152" t="str">
        <f>IF($B187,UE!E187,"")</f>
        <v/>
      </c>
      <c r="M187" s="130" t="str">
        <f>_xlfn.IFNA(VLOOKUP(UE!F187,Parametros!$B$6:$X$12,23,FALSE),"")</f>
        <v/>
      </c>
      <c r="N187" s="130" t="str">
        <f>_xlfn.IFNA(VLOOKUP(UE!G187,Parametros!$B$24:$C$26,2,FALSE),"")</f>
        <v/>
      </c>
      <c r="O187" s="130" t="str">
        <f>IF(B187,UE!H187,"")</f>
        <v/>
      </c>
      <c r="P187" s="167" t="str">
        <f>IF($B187,Estimados!D190,"")</f>
        <v/>
      </c>
      <c r="Q187" s="167" t="str">
        <f>IF($B187,Estimados!E190,"")</f>
        <v/>
      </c>
      <c r="R187" s="167" t="str">
        <f>IF($B187,Estimados!F190,"")</f>
        <v/>
      </c>
      <c r="S187" s="167" t="str">
        <f>IF($B187,Estimados!G190,"")</f>
        <v/>
      </c>
      <c r="T187" s="167" t="str">
        <f>IF($B187,Estimados!H190,"")</f>
        <v/>
      </c>
      <c r="U187" s="167" t="str">
        <f>IF($B187,Estimados!I190,"")</f>
        <v/>
      </c>
      <c r="V187" s="167" t="str">
        <f>IF($B187,Estimados!J190,"")</f>
        <v/>
      </c>
      <c r="W187" s="167" t="str">
        <f>IF($B187,Estimados!K190,"")</f>
        <v/>
      </c>
      <c r="X187" s="167" t="str">
        <f>IF($B187,Estimados!L190,"")</f>
        <v/>
      </c>
      <c r="Y187" s="167" t="str">
        <f>IF($B187,Estimados!M190,"")</f>
        <v/>
      </c>
      <c r="Z187" s="167" t="str">
        <f>IF($B187,Estimados!N190,"")</f>
        <v/>
      </c>
      <c r="AA187" s="167" t="str">
        <f>IF($B187,Estimados!O190,"")</f>
        <v/>
      </c>
      <c r="AB187" s="167" t="str">
        <f>IF($B187,Estimados!P190,"")</f>
        <v/>
      </c>
      <c r="AC187" s="167" t="str">
        <f>IF($B187,Estimados!Q190,"")</f>
        <v/>
      </c>
      <c r="AD187" s="167" t="str">
        <f>IF($B187,Estimados!R190,"")</f>
        <v/>
      </c>
      <c r="AE187" s="167" t="str">
        <f>IF($B187,Estimados!S190,"")</f>
        <v/>
      </c>
      <c r="AF187" s="167" t="str">
        <f>IF($B187,Estimados!T190,"")</f>
        <v/>
      </c>
      <c r="AG187" s="167" t="str">
        <f>IF($B187,Estimados!U190,"")</f>
        <v/>
      </c>
      <c r="AH187" s="167" t="str">
        <f>IF($B187,Estimados!V190,"")</f>
        <v/>
      </c>
      <c r="AI187" s="167" t="str">
        <f>IF($B187,Estimados!W190,"")</f>
        <v/>
      </c>
      <c r="AJ187" s="167" t="str">
        <f>IF($B187,Estimados!X190,"")</f>
        <v/>
      </c>
      <c r="AK187" s="167" t="str">
        <f>IF($B187,Estimados!Y190,"")</f>
        <v/>
      </c>
      <c r="AL187" s="167" t="str">
        <f>IF($B187,Estimados!Z190,"")</f>
        <v/>
      </c>
      <c r="AM187" s="167" t="str">
        <f>IF($B187,Estimados!AA190,"")</f>
        <v/>
      </c>
      <c r="AN187" s="167" t="str">
        <f>IF($B187,Estimados!AB190,"")</f>
        <v/>
      </c>
      <c r="AO187" s="167" t="str">
        <f>IF($B187,Estimados!AC190,"")</f>
        <v/>
      </c>
      <c r="AP187" s="167" t="str">
        <f>IF($B187,Estimados!AD190,"")</f>
        <v/>
      </c>
      <c r="AQ187" s="167" t="str">
        <f>IF($B187,Estimados!AE190,"")</f>
        <v/>
      </c>
    </row>
    <row r="188" spans="2:43">
      <c r="B188" s="131" t="b">
        <f t="shared" si="15"/>
        <v>0</v>
      </c>
      <c r="C188" s="162" t="str">
        <f t="shared" ca="1" si="16"/>
        <v/>
      </c>
      <c r="D188" s="131" t="str">
        <f>IF($B188,Caracteristicas!$D$5,"")</f>
        <v/>
      </c>
      <c r="E188" s="131" t="str">
        <f>IF($B188,Caracteristicas!$D$8,"")</f>
        <v/>
      </c>
      <c r="F188" s="131" t="str">
        <f>IF($B188,Caracteristicas!$D$9,"")</f>
        <v/>
      </c>
      <c r="G188" s="131" t="str">
        <f>IF($B188,Caracteristicas!$D$6,"")</f>
        <v/>
      </c>
      <c r="H188" s="207" t="str">
        <f t="shared" ca="1" si="17"/>
        <v/>
      </c>
      <c r="I188" s="131" t="str">
        <f>IF($B188,UE!B188,"")</f>
        <v/>
      </c>
      <c r="J188" s="131" t="str">
        <f>IF(UE!C188=0,"",UE!C188)</f>
        <v/>
      </c>
      <c r="K188" s="131" t="str">
        <f>IF($B188,UE!D188,"")</f>
        <v/>
      </c>
      <c r="L188" s="152" t="str">
        <f>IF($B188,UE!E188,"")</f>
        <v/>
      </c>
      <c r="M188" s="130" t="str">
        <f>_xlfn.IFNA(VLOOKUP(UE!F188,Parametros!$B$6:$X$12,23,FALSE),"")</f>
        <v/>
      </c>
      <c r="N188" s="130" t="str">
        <f>_xlfn.IFNA(VLOOKUP(UE!G188,Parametros!$B$24:$C$26,2,FALSE),"")</f>
        <v/>
      </c>
      <c r="O188" s="130" t="str">
        <f>IF(B188,UE!H188,"")</f>
        <v/>
      </c>
      <c r="P188" s="167" t="str">
        <f>IF($B188,Estimados!D191,"")</f>
        <v/>
      </c>
      <c r="Q188" s="167" t="str">
        <f>IF($B188,Estimados!E191,"")</f>
        <v/>
      </c>
      <c r="R188" s="167" t="str">
        <f>IF($B188,Estimados!F191,"")</f>
        <v/>
      </c>
      <c r="S188" s="167" t="str">
        <f>IF($B188,Estimados!G191,"")</f>
        <v/>
      </c>
      <c r="T188" s="167" t="str">
        <f>IF($B188,Estimados!H191,"")</f>
        <v/>
      </c>
      <c r="U188" s="167" t="str">
        <f>IF($B188,Estimados!I191,"")</f>
        <v/>
      </c>
      <c r="V188" s="167" t="str">
        <f>IF($B188,Estimados!J191,"")</f>
        <v/>
      </c>
      <c r="W188" s="167" t="str">
        <f>IF($B188,Estimados!K191,"")</f>
        <v/>
      </c>
      <c r="X188" s="167" t="str">
        <f>IF($B188,Estimados!L191,"")</f>
        <v/>
      </c>
      <c r="Y188" s="167" t="str">
        <f>IF($B188,Estimados!M191,"")</f>
        <v/>
      </c>
      <c r="Z188" s="167" t="str">
        <f>IF($B188,Estimados!N191,"")</f>
        <v/>
      </c>
      <c r="AA188" s="167" t="str">
        <f>IF($B188,Estimados!O191,"")</f>
        <v/>
      </c>
      <c r="AB188" s="167" t="str">
        <f>IF($B188,Estimados!P191,"")</f>
        <v/>
      </c>
      <c r="AC188" s="167" t="str">
        <f>IF($B188,Estimados!Q191,"")</f>
        <v/>
      </c>
      <c r="AD188" s="167" t="str">
        <f>IF($B188,Estimados!R191,"")</f>
        <v/>
      </c>
      <c r="AE188" s="167" t="str">
        <f>IF($B188,Estimados!S191,"")</f>
        <v/>
      </c>
      <c r="AF188" s="167" t="str">
        <f>IF($B188,Estimados!T191,"")</f>
        <v/>
      </c>
      <c r="AG188" s="167" t="str">
        <f>IF($B188,Estimados!U191,"")</f>
        <v/>
      </c>
      <c r="AH188" s="167" t="str">
        <f>IF($B188,Estimados!V191,"")</f>
        <v/>
      </c>
      <c r="AI188" s="167" t="str">
        <f>IF($B188,Estimados!W191,"")</f>
        <v/>
      </c>
      <c r="AJ188" s="167" t="str">
        <f>IF($B188,Estimados!X191,"")</f>
        <v/>
      </c>
      <c r="AK188" s="167" t="str">
        <f>IF($B188,Estimados!Y191,"")</f>
        <v/>
      </c>
      <c r="AL188" s="167" t="str">
        <f>IF($B188,Estimados!Z191,"")</f>
        <v/>
      </c>
      <c r="AM188" s="167" t="str">
        <f>IF($B188,Estimados!AA191,"")</f>
        <v/>
      </c>
      <c r="AN188" s="167" t="str">
        <f>IF($B188,Estimados!AB191,"")</f>
        <v/>
      </c>
      <c r="AO188" s="167" t="str">
        <f>IF($B188,Estimados!AC191,"")</f>
        <v/>
      </c>
      <c r="AP188" s="167" t="str">
        <f>IF($B188,Estimados!AD191,"")</f>
        <v/>
      </c>
      <c r="AQ188" s="167" t="str">
        <f>IF($B188,Estimados!AE191,"")</f>
        <v/>
      </c>
    </row>
    <row r="189" spans="2:43">
      <c r="B189" s="131" t="b">
        <f t="shared" si="15"/>
        <v>0</v>
      </c>
      <c r="C189" s="162" t="str">
        <f t="shared" ca="1" si="16"/>
        <v/>
      </c>
      <c r="D189" s="131" t="str">
        <f>IF($B189,Caracteristicas!$D$5,"")</f>
        <v/>
      </c>
      <c r="E189" s="131" t="str">
        <f>IF($B189,Caracteristicas!$D$8,"")</f>
        <v/>
      </c>
      <c r="F189" s="131" t="str">
        <f>IF($B189,Caracteristicas!$D$9,"")</f>
        <v/>
      </c>
      <c r="G189" s="131" t="str">
        <f>IF($B189,Caracteristicas!$D$6,"")</f>
        <v/>
      </c>
      <c r="H189" s="207" t="str">
        <f t="shared" ca="1" si="17"/>
        <v/>
      </c>
      <c r="I189" s="131" t="str">
        <f>IF($B189,UE!B189,"")</f>
        <v/>
      </c>
      <c r="J189" s="131" t="str">
        <f>IF(UE!C189=0,"",UE!C189)</f>
        <v/>
      </c>
      <c r="K189" s="131" t="str">
        <f>IF($B189,UE!D189,"")</f>
        <v/>
      </c>
      <c r="L189" s="152" t="str">
        <f>IF($B189,UE!E189,"")</f>
        <v/>
      </c>
      <c r="M189" s="130" t="str">
        <f>_xlfn.IFNA(VLOOKUP(UE!F189,Parametros!$B$6:$X$12,23,FALSE),"")</f>
        <v/>
      </c>
      <c r="N189" s="130" t="str">
        <f>_xlfn.IFNA(VLOOKUP(UE!G189,Parametros!$B$24:$C$26,2,FALSE),"")</f>
        <v/>
      </c>
      <c r="O189" s="130" t="str">
        <f>IF(B189,UE!H189,"")</f>
        <v/>
      </c>
      <c r="P189" s="167" t="str">
        <f>IF($B189,Estimados!D192,"")</f>
        <v/>
      </c>
      <c r="Q189" s="167" t="str">
        <f>IF($B189,Estimados!E192,"")</f>
        <v/>
      </c>
      <c r="R189" s="167" t="str">
        <f>IF($B189,Estimados!F192,"")</f>
        <v/>
      </c>
      <c r="S189" s="167" t="str">
        <f>IF($B189,Estimados!G192,"")</f>
        <v/>
      </c>
      <c r="T189" s="167" t="str">
        <f>IF($B189,Estimados!H192,"")</f>
        <v/>
      </c>
      <c r="U189" s="167" t="str">
        <f>IF($B189,Estimados!I192,"")</f>
        <v/>
      </c>
      <c r="V189" s="167" t="str">
        <f>IF($B189,Estimados!J192,"")</f>
        <v/>
      </c>
      <c r="W189" s="167" t="str">
        <f>IF($B189,Estimados!K192,"")</f>
        <v/>
      </c>
      <c r="X189" s="167" t="str">
        <f>IF($B189,Estimados!L192,"")</f>
        <v/>
      </c>
      <c r="Y189" s="167" t="str">
        <f>IF($B189,Estimados!M192,"")</f>
        <v/>
      </c>
      <c r="Z189" s="167" t="str">
        <f>IF($B189,Estimados!N192,"")</f>
        <v/>
      </c>
      <c r="AA189" s="167" t="str">
        <f>IF($B189,Estimados!O192,"")</f>
        <v/>
      </c>
      <c r="AB189" s="167" t="str">
        <f>IF($B189,Estimados!P192,"")</f>
        <v/>
      </c>
      <c r="AC189" s="167" t="str">
        <f>IF($B189,Estimados!Q192,"")</f>
        <v/>
      </c>
      <c r="AD189" s="167" t="str">
        <f>IF($B189,Estimados!R192,"")</f>
        <v/>
      </c>
      <c r="AE189" s="167" t="str">
        <f>IF($B189,Estimados!S192,"")</f>
        <v/>
      </c>
      <c r="AF189" s="167" t="str">
        <f>IF($B189,Estimados!T192,"")</f>
        <v/>
      </c>
      <c r="AG189" s="167" t="str">
        <f>IF($B189,Estimados!U192,"")</f>
        <v/>
      </c>
      <c r="AH189" s="167" t="str">
        <f>IF($B189,Estimados!V192,"")</f>
        <v/>
      </c>
      <c r="AI189" s="167" t="str">
        <f>IF($B189,Estimados!W192,"")</f>
        <v/>
      </c>
      <c r="AJ189" s="167" t="str">
        <f>IF($B189,Estimados!X192,"")</f>
        <v/>
      </c>
      <c r="AK189" s="167" t="str">
        <f>IF($B189,Estimados!Y192,"")</f>
        <v/>
      </c>
      <c r="AL189" s="167" t="str">
        <f>IF($B189,Estimados!Z192,"")</f>
        <v/>
      </c>
      <c r="AM189" s="167" t="str">
        <f>IF($B189,Estimados!AA192,"")</f>
        <v/>
      </c>
      <c r="AN189" s="167" t="str">
        <f>IF($B189,Estimados!AB192,"")</f>
        <v/>
      </c>
      <c r="AO189" s="167" t="str">
        <f>IF($B189,Estimados!AC192,"")</f>
        <v/>
      </c>
      <c r="AP189" s="167" t="str">
        <f>IF($B189,Estimados!AD192,"")</f>
        <v/>
      </c>
      <c r="AQ189" s="167" t="str">
        <f>IF($B189,Estimados!AE192,"")</f>
        <v/>
      </c>
    </row>
    <row r="190" spans="2:43">
      <c r="B190" s="131" t="b">
        <f t="shared" si="15"/>
        <v>0</v>
      </c>
      <c r="C190" s="162" t="str">
        <f t="shared" ca="1" si="16"/>
        <v/>
      </c>
      <c r="D190" s="131" t="str">
        <f>IF($B190,Caracteristicas!$D$5,"")</f>
        <v/>
      </c>
      <c r="E190" s="131" t="str">
        <f>IF($B190,Caracteristicas!$D$8,"")</f>
        <v/>
      </c>
      <c r="F190" s="131" t="str">
        <f>IF($B190,Caracteristicas!$D$9,"")</f>
        <v/>
      </c>
      <c r="G190" s="131" t="str">
        <f>IF($B190,Caracteristicas!$D$6,"")</f>
        <v/>
      </c>
      <c r="H190" s="207" t="str">
        <f t="shared" ca="1" si="17"/>
        <v/>
      </c>
      <c r="I190" s="131" t="str">
        <f>IF($B190,UE!B190,"")</f>
        <v/>
      </c>
      <c r="J190" s="131" t="str">
        <f>IF(UE!C190=0,"",UE!C190)</f>
        <v/>
      </c>
      <c r="K190" s="131" t="str">
        <f>IF($B190,UE!D190,"")</f>
        <v/>
      </c>
      <c r="L190" s="152" t="str">
        <f>IF($B190,UE!E190,"")</f>
        <v/>
      </c>
      <c r="M190" s="130" t="str">
        <f>_xlfn.IFNA(VLOOKUP(UE!F190,Parametros!$B$6:$X$12,23,FALSE),"")</f>
        <v/>
      </c>
      <c r="N190" s="130" t="str">
        <f>_xlfn.IFNA(VLOOKUP(UE!G190,Parametros!$B$24:$C$26,2,FALSE),"")</f>
        <v/>
      </c>
      <c r="O190" s="130" t="str">
        <f>IF(B190,UE!H190,"")</f>
        <v/>
      </c>
      <c r="P190" s="167" t="str">
        <f>IF($B190,Estimados!D193,"")</f>
        <v/>
      </c>
      <c r="Q190" s="167" t="str">
        <f>IF($B190,Estimados!E193,"")</f>
        <v/>
      </c>
      <c r="R190" s="167" t="str">
        <f>IF($B190,Estimados!F193,"")</f>
        <v/>
      </c>
      <c r="S190" s="167" t="str">
        <f>IF($B190,Estimados!G193,"")</f>
        <v/>
      </c>
      <c r="T190" s="167" t="str">
        <f>IF($B190,Estimados!H193,"")</f>
        <v/>
      </c>
      <c r="U190" s="167" t="str">
        <f>IF($B190,Estimados!I193,"")</f>
        <v/>
      </c>
      <c r="V190" s="167" t="str">
        <f>IF($B190,Estimados!J193,"")</f>
        <v/>
      </c>
      <c r="W190" s="167" t="str">
        <f>IF($B190,Estimados!K193,"")</f>
        <v/>
      </c>
      <c r="X190" s="167" t="str">
        <f>IF($B190,Estimados!L193,"")</f>
        <v/>
      </c>
      <c r="Y190" s="167" t="str">
        <f>IF($B190,Estimados!M193,"")</f>
        <v/>
      </c>
      <c r="Z190" s="167" t="str">
        <f>IF($B190,Estimados!N193,"")</f>
        <v/>
      </c>
      <c r="AA190" s="167" t="str">
        <f>IF($B190,Estimados!O193,"")</f>
        <v/>
      </c>
      <c r="AB190" s="167" t="str">
        <f>IF($B190,Estimados!P193,"")</f>
        <v/>
      </c>
      <c r="AC190" s="167" t="str">
        <f>IF($B190,Estimados!Q193,"")</f>
        <v/>
      </c>
      <c r="AD190" s="167" t="str">
        <f>IF($B190,Estimados!R193,"")</f>
        <v/>
      </c>
      <c r="AE190" s="167" t="str">
        <f>IF($B190,Estimados!S193,"")</f>
        <v/>
      </c>
      <c r="AF190" s="167" t="str">
        <f>IF($B190,Estimados!T193,"")</f>
        <v/>
      </c>
      <c r="AG190" s="167" t="str">
        <f>IF($B190,Estimados!U193,"")</f>
        <v/>
      </c>
      <c r="AH190" s="167" t="str">
        <f>IF($B190,Estimados!V193,"")</f>
        <v/>
      </c>
      <c r="AI190" s="167" t="str">
        <f>IF($B190,Estimados!W193,"")</f>
        <v/>
      </c>
      <c r="AJ190" s="167" t="str">
        <f>IF($B190,Estimados!X193,"")</f>
        <v/>
      </c>
      <c r="AK190" s="167" t="str">
        <f>IF($B190,Estimados!Y193,"")</f>
        <v/>
      </c>
      <c r="AL190" s="167" t="str">
        <f>IF($B190,Estimados!Z193,"")</f>
        <v/>
      </c>
      <c r="AM190" s="167" t="str">
        <f>IF($B190,Estimados!AA193,"")</f>
        <v/>
      </c>
      <c r="AN190" s="167" t="str">
        <f>IF($B190,Estimados!AB193,"")</f>
        <v/>
      </c>
      <c r="AO190" s="167" t="str">
        <f>IF($B190,Estimados!AC193,"")</f>
        <v/>
      </c>
      <c r="AP190" s="167" t="str">
        <f>IF($B190,Estimados!AD193,"")</f>
        <v/>
      </c>
      <c r="AQ190" s="167" t="str">
        <f>IF($B190,Estimados!AE193,"")</f>
        <v/>
      </c>
    </row>
    <row r="191" spans="2:43">
      <c r="B191" s="131" t="b">
        <f t="shared" si="15"/>
        <v>0</v>
      </c>
      <c r="C191" s="162" t="str">
        <f t="shared" ca="1" si="16"/>
        <v/>
      </c>
      <c r="D191" s="131" t="str">
        <f>IF($B191,Caracteristicas!$D$5,"")</f>
        <v/>
      </c>
      <c r="E191" s="131" t="str">
        <f>IF($B191,Caracteristicas!$D$8,"")</f>
        <v/>
      </c>
      <c r="F191" s="131" t="str">
        <f>IF($B191,Caracteristicas!$D$9,"")</f>
        <v/>
      </c>
      <c r="G191" s="131" t="str">
        <f>IF($B191,Caracteristicas!$D$6,"")</f>
        <v/>
      </c>
      <c r="H191" s="207" t="str">
        <f t="shared" ca="1" si="17"/>
        <v/>
      </c>
      <c r="I191" s="131" t="str">
        <f>IF($B191,UE!B191,"")</f>
        <v/>
      </c>
      <c r="J191" s="131" t="str">
        <f>IF(UE!C191=0,"",UE!C191)</f>
        <v/>
      </c>
      <c r="K191" s="131" t="str">
        <f>IF($B191,UE!D191,"")</f>
        <v/>
      </c>
      <c r="L191" s="152" t="str">
        <f>IF($B191,UE!E191,"")</f>
        <v/>
      </c>
      <c r="M191" s="130" t="str">
        <f>_xlfn.IFNA(VLOOKUP(UE!F191,Parametros!$B$6:$X$12,23,FALSE),"")</f>
        <v/>
      </c>
      <c r="N191" s="130" t="str">
        <f>_xlfn.IFNA(VLOOKUP(UE!G191,Parametros!$B$24:$C$26,2,FALSE),"")</f>
        <v/>
      </c>
      <c r="O191" s="130" t="str">
        <f>IF(B191,UE!H191,"")</f>
        <v/>
      </c>
      <c r="P191" s="167" t="str">
        <f>IF($B191,Estimados!D194,"")</f>
        <v/>
      </c>
      <c r="Q191" s="167" t="str">
        <f>IF($B191,Estimados!E194,"")</f>
        <v/>
      </c>
      <c r="R191" s="167" t="str">
        <f>IF($B191,Estimados!F194,"")</f>
        <v/>
      </c>
      <c r="S191" s="167" t="str">
        <f>IF($B191,Estimados!G194,"")</f>
        <v/>
      </c>
      <c r="T191" s="167" t="str">
        <f>IF($B191,Estimados!H194,"")</f>
        <v/>
      </c>
      <c r="U191" s="167" t="str">
        <f>IF($B191,Estimados!I194,"")</f>
        <v/>
      </c>
      <c r="V191" s="167" t="str">
        <f>IF($B191,Estimados!J194,"")</f>
        <v/>
      </c>
      <c r="W191" s="167" t="str">
        <f>IF($B191,Estimados!K194,"")</f>
        <v/>
      </c>
      <c r="X191" s="167" t="str">
        <f>IF($B191,Estimados!L194,"")</f>
        <v/>
      </c>
      <c r="Y191" s="167" t="str">
        <f>IF($B191,Estimados!M194,"")</f>
        <v/>
      </c>
      <c r="Z191" s="167" t="str">
        <f>IF($B191,Estimados!N194,"")</f>
        <v/>
      </c>
      <c r="AA191" s="167" t="str">
        <f>IF($B191,Estimados!O194,"")</f>
        <v/>
      </c>
      <c r="AB191" s="167" t="str">
        <f>IF($B191,Estimados!P194,"")</f>
        <v/>
      </c>
      <c r="AC191" s="167" t="str">
        <f>IF($B191,Estimados!Q194,"")</f>
        <v/>
      </c>
      <c r="AD191" s="167" t="str">
        <f>IF($B191,Estimados!R194,"")</f>
        <v/>
      </c>
      <c r="AE191" s="167" t="str">
        <f>IF($B191,Estimados!S194,"")</f>
        <v/>
      </c>
      <c r="AF191" s="167" t="str">
        <f>IF($B191,Estimados!T194,"")</f>
        <v/>
      </c>
      <c r="AG191" s="167" t="str">
        <f>IF($B191,Estimados!U194,"")</f>
        <v/>
      </c>
      <c r="AH191" s="167" t="str">
        <f>IF($B191,Estimados!V194,"")</f>
        <v/>
      </c>
      <c r="AI191" s="167" t="str">
        <f>IF($B191,Estimados!W194,"")</f>
        <v/>
      </c>
      <c r="AJ191" s="167" t="str">
        <f>IF($B191,Estimados!X194,"")</f>
        <v/>
      </c>
      <c r="AK191" s="167" t="str">
        <f>IF($B191,Estimados!Y194,"")</f>
        <v/>
      </c>
      <c r="AL191" s="167" t="str">
        <f>IF($B191,Estimados!Z194,"")</f>
        <v/>
      </c>
      <c r="AM191" s="167" t="str">
        <f>IF($B191,Estimados!AA194,"")</f>
        <v/>
      </c>
      <c r="AN191" s="167" t="str">
        <f>IF($B191,Estimados!AB194,"")</f>
        <v/>
      </c>
      <c r="AO191" s="167" t="str">
        <f>IF($B191,Estimados!AC194,"")</f>
        <v/>
      </c>
      <c r="AP191" s="167" t="str">
        <f>IF($B191,Estimados!AD194,"")</f>
        <v/>
      </c>
      <c r="AQ191" s="167" t="str">
        <f>IF($B191,Estimados!AE194,"")</f>
        <v/>
      </c>
    </row>
    <row r="192" spans="2:43">
      <c r="B192" s="131" t="b">
        <f t="shared" si="15"/>
        <v>0</v>
      </c>
      <c r="C192" s="162" t="str">
        <f t="shared" ca="1" si="16"/>
        <v/>
      </c>
      <c r="D192" s="131" t="str">
        <f>IF($B192,Caracteristicas!$D$5,"")</f>
        <v/>
      </c>
      <c r="E192" s="131" t="str">
        <f>IF($B192,Caracteristicas!$D$8,"")</f>
        <v/>
      </c>
      <c r="F192" s="131" t="str">
        <f>IF($B192,Caracteristicas!$D$9,"")</f>
        <v/>
      </c>
      <c r="G192" s="131" t="str">
        <f>IF($B192,Caracteristicas!$D$6,"")</f>
        <v/>
      </c>
      <c r="H192" s="207" t="str">
        <f t="shared" ca="1" si="17"/>
        <v/>
      </c>
      <c r="I192" s="131" t="str">
        <f>IF($B192,UE!B192,"")</f>
        <v/>
      </c>
      <c r="J192" s="131" t="str">
        <f>IF(UE!C192=0,"",UE!C192)</f>
        <v/>
      </c>
      <c r="K192" s="131" t="str">
        <f>IF($B192,UE!D192,"")</f>
        <v/>
      </c>
      <c r="L192" s="152" t="str">
        <f>IF($B192,UE!E192,"")</f>
        <v/>
      </c>
      <c r="M192" s="130" t="str">
        <f>_xlfn.IFNA(VLOOKUP(UE!F192,Parametros!$B$6:$X$12,23,FALSE),"")</f>
        <v/>
      </c>
      <c r="N192" s="130" t="str">
        <f>_xlfn.IFNA(VLOOKUP(UE!G192,Parametros!$B$24:$C$26,2,FALSE),"")</f>
        <v/>
      </c>
      <c r="O192" s="130" t="str">
        <f>IF(B192,UE!H192,"")</f>
        <v/>
      </c>
      <c r="P192" s="167" t="str">
        <f>IF($B192,Estimados!D195,"")</f>
        <v/>
      </c>
      <c r="Q192" s="167" t="str">
        <f>IF($B192,Estimados!E195,"")</f>
        <v/>
      </c>
      <c r="R192" s="167" t="str">
        <f>IF($B192,Estimados!F195,"")</f>
        <v/>
      </c>
      <c r="S192" s="167" t="str">
        <f>IF($B192,Estimados!G195,"")</f>
        <v/>
      </c>
      <c r="T192" s="167" t="str">
        <f>IF($B192,Estimados!H195,"")</f>
        <v/>
      </c>
      <c r="U192" s="167" t="str">
        <f>IF($B192,Estimados!I195,"")</f>
        <v/>
      </c>
      <c r="V192" s="167" t="str">
        <f>IF($B192,Estimados!J195,"")</f>
        <v/>
      </c>
      <c r="W192" s="167" t="str">
        <f>IF($B192,Estimados!K195,"")</f>
        <v/>
      </c>
      <c r="X192" s="167" t="str">
        <f>IF($B192,Estimados!L195,"")</f>
        <v/>
      </c>
      <c r="Y192" s="167" t="str">
        <f>IF($B192,Estimados!M195,"")</f>
        <v/>
      </c>
      <c r="Z192" s="167" t="str">
        <f>IF($B192,Estimados!N195,"")</f>
        <v/>
      </c>
      <c r="AA192" s="167" t="str">
        <f>IF($B192,Estimados!O195,"")</f>
        <v/>
      </c>
      <c r="AB192" s="167" t="str">
        <f>IF($B192,Estimados!P195,"")</f>
        <v/>
      </c>
      <c r="AC192" s="167" t="str">
        <f>IF($B192,Estimados!Q195,"")</f>
        <v/>
      </c>
      <c r="AD192" s="167" t="str">
        <f>IF($B192,Estimados!R195,"")</f>
        <v/>
      </c>
      <c r="AE192" s="167" t="str">
        <f>IF($B192,Estimados!S195,"")</f>
        <v/>
      </c>
      <c r="AF192" s="167" t="str">
        <f>IF($B192,Estimados!T195,"")</f>
        <v/>
      </c>
      <c r="AG192" s="167" t="str">
        <f>IF($B192,Estimados!U195,"")</f>
        <v/>
      </c>
      <c r="AH192" s="167" t="str">
        <f>IF($B192,Estimados!V195,"")</f>
        <v/>
      </c>
      <c r="AI192" s="167" t="str">
        <f>IF($B192,Estimados!W195,"")</f>
        <v/>
      </c>
      <c r="AJ192" s="167" t="str">
        <f>IF($B192,Estimados!X195,"")</f>
        <v/>
      </c>
      <c r="AK192" s="167" t="str">
        <f>IF($B192,Estimados!Y195,"")</f>
        <v/>
      </c>
      <c r="AL192" s="167" t="str">
        <f>IF($B192,Estimados!Z195,"")</f>
        <v/>
      </c>
      <c r="AM192" s="167" t="str">
        <f>IF($B192,Estimados!AA195,"")</f>
        <v/>
      </c>
      <c r="AN192" s="167" t="str">
        <f>IF($B192,Estimados!AB195,"")</f>
        <v/>
      </c>
      <c r="AO192" s="167" t="str">
        <f>IF($B192,Estimados!AC195,"")</f>
        <v/>
      </c>
      <c r="AP192" s="167" t="str">
        <f>IF($B192,Estimados!AD195,"")</f>
        <v/>
      </c>
      <c r="AQ192" s="167" t="str">
        <f>IF($B192,Estimados!AE195,"")</f>
        <v/>
      </c>
    </row>
    <row r="193" spans="2:43">
      <c r="B193" s="131" t="b">
        <f t="shared" si="15"/>
        <v>0</v>
      </c>
      <c r="C193" s="162" t="str">
        <f t="shared" ca="1" si="16"/>
        <v/>
      </c>
      <c r="D193" s="131" t="str">
        <f>IF($B193,Caracteristicas!$D$5,"")</f>
        <v/>
      </c>
      <c r="E193" s="131" t="str">
        <f>IF($B193,Caracteristicas!$D$8,"")</f>
        <v/>
      </c>
      <c r="F193" s="131" t="str">
        <f>IF($B193,Caracteristicas!$D$9,"")</f>
        <v/>
      </c>
      <c r="G193" s="131" t="str">
        <f>IF($B193,Caracteristicas!$D$6,"")</f>
        <v/>
      </c>
      <c r="H193" s="207" t="str">
        <f t="shared" ca="1" si="17"/>
        <v/>
      </c>
      <c r="I193" s="131" t="str">
        <f>IF($B193,UE!B193,"")</f>
        <v/>
      </c>
      <c r="J193" s="131" t="str">
        <f>IF(UE!C193=0,"",UE!C193)</f>
        <v/>
      </c>
      <c r="K193" s="131" t="str">
        <f>IF($B193,UE!D193,"")</f>
        <v/>
      </c>
      <c r="L193" s="152" t="str">
        <f>IF($B193,UE!E193,"")</f>
        <v/>
      </c>
      <c r="M193" s="130" t="str">
        <f>_xlfn.IFNA(VLOOKUP(UE!F193,Parametros!$B$6:$X$12,23,FALSE),"")</f>
        <v/>
      </c>
      <c r="N193" s="130" t="str">
        <f>_xlfn.IFNA(VLOOKUP(UE!G193,Parametros!$B$24:$C$26,2,FALSE),"")</f>
        <v/>
      </c>
      <c r="O193" s="130" t="str">
        <f>IF(B193,UE!H193,"")</f>
        <v/>
      </c>
      <c r="P193" s="167" t="str">
        <f>IF($B193,Estimados!D196,"")</f>
        <v/>
      </c>
      <c r="Q193" s="167" t="str">
        <f>IF($B193,Estimados!E196,"")</f>
        <v/>
      </c>
      <c r="R193" s="167" t="str">
        <f>IF($B193,Estimados!F196,"")</f>
        <v/>
      </c>
      <c r="S193" s="167" t="str">
        <f>IF($B193,Estimados!G196,"")</f>
        <v/>
      </c>
      <c r="T193" s="167" t="str">
        <f>IF($B193,Estimados!H196,"")</f>
        <v/>
      </c>
      <c r="U193" s="167" t="str">
        <f>IF($B193,Estimados!I196,"")</f>
        <v/>
      </c>
      <c r="V193" s="167" t="str">
        <f>IF($B193,Estimados!J196,"")</f>
        <v/>
      </c>
      <c r="W193" s="167" t="str">
        <f>IF($B193,Estimados!K196,"")</f>
        <v/>
      </c>
      <c r="X193" s="167" t="str">
        <f>IF($B193,Estimados!L196,"")</f>
        <v/>
      </c>
      <c r="Y193" s="167" t="str">
        <f>IF($B193,Estimados!M196,"")</f>
        <v/>
      </c>
      <c r="Z193" s="167" t="str">
        <f>IF($B193,Estimados!N196,"")</f>
        <v/>
      </c>
      <c r="AA193" s="167" t="str">
        <f>IF($B193,Estimados!O196,"")</f>
        <v/>
      </c>
      <c r="AB193" s="167" t="str">
        <f>IF($B193,Estimados!P196,"")</f>
        <v/>
      </c>
      <c r="AC193" s="167" t="str">
        <f>IF($B193,Estimados!Q196,"")</f>
        <v/>
      </c>
      <c r="AD193" s="167" t="str">
        <f>IF($B193,Estimados!R196,"")</f>
        <v/>
      </c>
      <c r="AE193" s="167" t="str">
        <f>IF($B193,Estimados!S196,"")</f>
        <v/>
      </c>
      <c r="AF193" s="167" t="str">
        <f>IF($B193,Estimados!T196,"")</f>
        <v/>
      </c>
      <c r="AG193" s="167" t="str">
        <f>IF($B193,Estimados!U196,"")</f>
        <v/>
      </c>
      <c r="AH193" s="167" t="str">
        <f>IF($B193,Estimados!V196,"")</f>
        <v/>
      </c>
      <c r="AI193" s="167" t="str">
        <f>IF($B193,Estimados!W196,"")</f>
        <v/>
      </c>
      <c r="AJ193" s="167" t="str">
        <f>IF($B193,Estimados!X196,"")</f>
        <v/>
      </c>
      <c r="AK193" s="167" t="str">
        <f>IF($B193,Estimados!Y196,"")</f>
        <v/>
      </c>
      <c r="AL193" s="167" t="str">
        <f>IF($B193,Estimados!Z196,"")</f>
        <v/>
      </c>
      <c r="AM193" s="167" t="str">
        <f>IF($B193,Estimados!AA196,"")</f>
        <v/>
      </c>
      <c r="AN193" s="167" t="str">
        <f>IF($B193,Estimados!AB196,"")</f>
        <v/>
      </c>
      <c r="AO193" s="167" t="str">
        <f>IF($B193,Estimados!AC196,"")</f>
        <v/>
      </c>
      <c r="AP193" s="167" t="str">
        <f>IF($B193,Estimados!AD196,"")</f>
        <v/>
      </c>
      <c r="AQ193" s="167" t="str">
        <f>IF($B193,Estimados!AE196,"")</f>
        <v/>
      </c>
    </row>
    <row r="194" spans="2:43">
      <c r="B194" s="131" t="b">
        <f t="shared" si="15"/>
        <v>0</v>
      </c>
      <c r="C194" s="162" t="str">
        <f t="shared" ca="1" si="16"/>
        <v/>
      </c>
      <c r="D194" s="131" t="str">
        <f>IF($B194,Caracteristicas!$D$5,"")</f>
        <v/>
      </c>
      <c r="E194" s="131" t="str">
        <f>IF($B194,Caracteristicas!$D$8,"")</f>
        <v/>
      </c>
      <c r="F194" s="131" t="str">
        <f>IF($B194,Caracteristicas!$D$9,"")</f>
        <v/>
      </c>
      <c r="G194" s="131" t="str">
        <f>IF($B194,Caracteristicas!$D$6,"")</f>
        <v/>
      </c>
      <c r="H194" s="207" t="str">
        <f t="shared" ca="1" si="17"/>
        <v/>
      </c>
      <c r="I194" s="131" t="str">
        <f>IF($B194,UE!B194,"")</f>
        <v/>
      </c>
      <c r="J194" s="131" t="str">
        <f>IF(UE!C194=0,"",UE!C194)</f>
        <v/>
      </c>
      <c r="K194" s="131" t="str">
        <f>IF($B194,UE!D194,"")</f>
        <v/>
      </c>
      <c r="L194" s="152" t="str">
        <f>IF($B194,UE!E194,"")</f>
        <v/>
      </c>
      <c r="M194" s="130" t="str">
        <f>_xlfn.IFNA(VLOOKUP(UE!F194,Parametros!$B$6:$X$12,23,FALSE),"")</f>
        <v/>
      </c>
      <c r="N194" s="130" t="str">
        <f>_xlfn.IFNA(VLOOKUP(UE!G194,Parametros!$B$24:$C$26,2,FALSE),"")</f>
        <v/>
      </c>
      <c r="O194" s="130" t="str">
        <f>IF(B194,UE!H194,"")</f>
        <v/>
      </c>
      <c r="P194" s="167" t="str">
        <f>IF($B194,Estimados!D197,"")</f>
        <v/>
      </c>
      <c r="Q194" s="167" t="str">
        <f>IF($B194,Estimados!E197,"")</f>
        <v/>
      </c>
      <c r="R194" s="167" t="str">
        <f>IF($B194,Estimados!F197,"")</f>
        <v/>
      </c>
      <c r="S194" s="167" t="str">
        <f>IF($B194,Estimados!G197,"")</f>
        <v/>
      </c>
      <c r="T194" s="167" t="str">
        <f>IF($B194,Estimados!H197,"")</f>
        <v/>
      </c>
      <c r="U194" s="167" t="str">
        <f>IF($B194,Estimados!I197,"")</f>
        <v/>
      </c>
      <c r="V194" s="167" t="str">
        <f>IF($B194,Estimados!J197,"")</f>
        <v/>
      </c>
      <c r="W194" s="167" t="str">
        <f>IF($B194,Estimados!K197,"")</f>
        <v/>
      </c>
      <c r="X194" s="167" t="str">
        <f>IF($B194,Estimados!L197,"")</f>
        <v/>
      </c>
      <c r="Y194" s="167" t="str">
        <f>IF($B194,Estimados!M197,"")</f>
        <v/>
      </c>
      <c r="Z194" s="167" t="str">
        <f>IF($B194,Estimados!N197,"")</f>
        <v/>
      </c>
      <c r="AA194" s="167" t="str">
        <f>IF($B194,Estimados!O197,"")</f>
        <v/>
      </c>
      <c r="AB194" s="167" t="str">
        <f>IF($B194,Estimados!P197,"")</f>
        <v/>
      </c>
      <c r="AC194" s="167" t="str">
        <f>IF($B194,Estimados!Q197,"")</f>
        <v/>
      </c>
      <c r="AD194" s="167" t="str">
        <f>IF($B194,Estimados!R197,"")</f>
        <v/>
      </c>
      <c r="AE194" s="167" t="str">
        <f>IF($B194,Estimados!S197,"")</f>
        <v/>
      </c>
      <c r="AF194" s="167" t="str">
        <f>IF($B194,Estimados!T197,"")</f>
        <v/>
      </c>
      <c r="AG194" s="167" t="str">
        <f>IF($B194,Estimados!U197,"")</f>
        <v/>
      </c>
      <c r="AH194" s="167" t="str">
        <f>IF($B194,Estimados!V197,"")</f>
        <v/>
      </c>
      <c r="AI194" s="167" t="str">
        <f>IF($B194,Estimados!W197,"")</f>
        <v/>
      </c>
      <c r="AJ194" s="167" t="str">
        <f>IF($B194,Estimados!X197,"")</f>
        <v/>
      </c>
      <c r="AK194" s="167" t="str">
        <f>IF($B194,Estimados!Y197,"")</f>
        <v/>
      </c>
      <c r="AL194" s="167" t="str">
        <f>IF($B194,Estimados!Z197,"")</f>
        <v/>
      </c>
      <c r="AM194" s="167" t="str">
        <f>IF($B194,Estimados!AA197,"")</f>
        <v/>
      </c>
      <c r="AN194" s="167" t="str">
        <f>IF($B194,Estimados!AB197,"")</f>
        <v/>
      </c>
      <c r="AO194" s="167" t="str">
        <f>IF($B194,Estimados!AC197,"")</f>
        <v/>
      </c>
      <c r="AP194" s="167" t="str">
        <f>IF($B194,Estimados!AD197,"")</f>
        <v/>
      </c>
      <c r="AQ194" s="167" t="str">
        <f>IF($B194,Estimados!AE197,"")</f>
        <v/>
      </c>
    </row>
    <row r="195" spans="2:43">
      <c r="B195" s="131" t="b">
        <f t="shared" si="15"/>
        <v>0</v>
      </c>
      <c r="C195" s="162" t="str">
        <f t="shared" ca="1" si="16"/>
        <v/>
      </c>
      <c r="D195" s="131" t="str">
        <f>IF($B195,Caracteristicas!$D$5,"")</f>
        <v/>
      </c>
      <c r="E195" s="131" t="str">
        <f>IF($B195,Caracteristicas!$D$8,"")</f>
        <v/>
      </c>
      <c r="F195" s="131" t="str">
        <f>IF($B195,Caracteristicas!$D$9,"")</f>
        <v/>
      </c>
      <c r="G195" s="131" t="str">
        <f>IF($B195,Caracteristicas!$D$6,"")</f>
        <v/>
      </c>
      <c r="H195" s="207" t="str">
        <f t="shared" ca="1" si="17"/>
        <v/>
      </c>
      <c r="I195" s="131" t="str">
        <f>IF($B195,UE!B195,"")</f>
        <v/>
      </c>
      <c r="J195" s="131" t="str">
        <f>IF(UE!C195=0,"",UE!C195)</f>
        <v/>
      </c>
      <c r="K195" s="131" t="str">
        <f>IF($B195,UE!D195,"")</f>
        <v/>
      </c>
      <c r="L195" s="152" t="str">
        <f>IF($B195,UE!E195,"")</f>
        <v/>
      </c>
      <c r="M195" s="130" t="str">
        <f>_xlfn.IFNA(VLOOKUP(UE!F195,Parametros!$B$6:$X$12,23,FALSE),"")</f>
        <v/>
      </c>
      <c r="N195" s="130" t="str">
        <f>_xlfn.IFNA(VLOOKUP(UE!G195,Parametros!$B$24:$C$26,2,FALSE),"")</f>
        <v/>
      </c>
      <c r="O195" s="130" t="str">
        <f>IF(B195,UE!H195,"")</f>
        <v/>
      </c>
      <c r="P195" s="167" t="str">
        <f>IF($B195,Estimados!D198,"")</f>
        <v/>
      </c>
      <c r="Q195" s="167" t="str">
        <f>IF($B195,Estimados!E198,"")</f>
        <v/>
      </c>
      <c r="R195" s="167" t="str">
        <f>IF($B195,Estimados!F198,"")</f>
        <v/>
      </c>
      <c r="S195" s="167" t="str">
        <f>IF($B195,Estimados!G198,"")</f>
        <v/>
      </c>
      <c r="T195" s="167" t="str">
        <f>IF($B195,Estimados!H198,"")</f>
        <v/>
      </c>
      <c r="U195" s="167" t="str">
        <f>IF($B195,Estimados!I198,"")</f>
        <v/>
      </c>
      <c r="V195" s="167" t="str">
        <f>IF($B195,Estimados!J198,"")</f>
        <v/>
      </c>
      <c r="W195" s="167" t="str">
        <f>IF($B195,Estimados!K198,"")</f>
        <v/>
      </c>
      <c r="X195" s="167" t="str">
        <f>IF($B195,Estimados!L198,"")</f>
        <v/>
      </c>
      <c r="Y195" s="167" t="str">
        <f>IF($B195,Estimados!M198,"")</f>
        <v/>
      </c>
      <c r="Z195" s="167" t="str">
        <f>IF($B195,Estimados!N198,"")</f>
        <v/>
      </c>
      <c r="AA195" s="167" t="str">
        <f>IF($B195,Estimados!O198,"")</f>
        <v/>
      </c>
      <c r="AB195" s="167" t="str">
        <f>IF($B195,Estimados!P198,"")</f>
        <v/>
      </c>
      <c r="AC195" s="167" t="str">
        <f>IF($B195,Estimados!Q198,"")</f>
        <v/>
      </c>
      <c r="AD195" s="167" t="str">
        <f>IF($B195,Estimados!R198,"")</f>
        <v/>
      </c>
      <c r="AE195" s="167" t="str">
        <f>IF($B195,Estimados!S198,"")</f>
        <v/>
      </c>
      <c r="AF195" s="167" t="str">
        <f>IF($B195,Estimados!T198,"")</f>
        <v/>
      </c>
      <c r="AG195" s="167" t="str">
        <f>IF($B195,Estimados!U198,"")</f>
        <v/>
      </c>
      <c r="AH195" s="167" t="str">
        <f>IF($B195,Estimados!V198,"")</f>
        <v/>
      </c>
      <c r="AI195" s="167" t="str">
        <f>IF($B195,Estimados!W198,"")</f>
        <v/>
      </c>
      <c r="AJ195" s="167" t="str">
        <f>IF($B195,Estimados!X198,"")</f>
        <v/>
      </c>
      <c r="AK195" s="167" t="str">
        <f>IF($B195,Estimados!Y198,"")</f>
        <v/>
      </c>
      <c r="AL195" s="167" t="str">
        <f>IF($B195,Estimados!Z198,"")</f>
        <v/>
      </c>
      <c r="AM195" s="167" t="str">
        <f>IF($B195,Estimados!AA198,"")</f>
        <v/>
      </c>
      <c r="AN195" s="167" t="str">
        <f>IF($B195,Estimados!AB198,"")</f>
        <v/>
      </c>
      <c r="AO195" s="167" t="str">
        <f>IF($B195,Estimados!AC198,"")</f>
        <v/>
      </c>
      <c r="AP195" s="167" t="str">
        <f>IF($B195,Estimados!AD198,"")</f>
        <v/>
      </c>
      <c r="AQ195" s="167" t="str">
        <f>IF($B195,Estimados!AE198,"")</f>
        <v/>
      </c>
    </row>
    <row r="196" spans="2:43">
      <c r="B196" s="131" t="b">
        <f t="shared" si="15"/>
        <v>0</v>
      </c>
      <c r="C196" s="162" t="str">
        <f t="shared" ca="1" si="16"/>
        <v/>
      </c>
      <c r="D196" s="131" t="str">
        <f>IF($B196,Caracteristicas!$D$5,"")</f>
        <v/>
      </c>
      <c r="E196" s="131" t="str">
        <f>IF($B196,Caracteristicas!$D$8,"")</f>
        <v/>
      </c>
      <c r="F196" s="131" t="str">
        <f>IF($B196,Caracteristicas!$D$9,"")</f>
        <v/>
      </c>
      <c r="G196" s="131" t="str">
        <f>IF($B196,Caracteristicas!$D$6,"")</f>
        <v/>
      </c>
      <c r="H196" s="207" t="str">
        <f t="shared" ca="1" si="17"/>
        <v/>
      </c>
      <c r="I196" s="131" t="str">
        <f>IF($B196,UE!B196,"")</f>
        <v/>
      </c>
      <c r="J196" s="131" t="str">
        <f>IF(UE!C196=0,"",UE!C196)</f>
        <v/>
      </c>
      <c r="K196" s="131" t="str">
        <f>IF($B196,UE!D196,"")</f>
        <v/>
      </c>
      <c r="L196" s="152" t="str">
        <f>IF($B196,UE!E196,"")</f>
        <v/>
      </c>
      <c r="M196" s="130" t="str">
        <f>_xlfn.IFNA(VLOOKUP(UE!F196,Parametros!$B$6:$X$12,23,FALSE),"")</f>
        <v/>
      </c>
      <c r="N196" s="130" t="str">
        <f>_xlfn.IFNA(VLOOKUP(UE!G196,Parametros!$B$24:$C$26,2,FALSE),"")</f>
        <v/>
      </c>
      <c r="O196" s="130" t="str">
        <f>IF(B196,UE!H196,"")</f>
        <v/>
      </c>
      <c r="P196" s="167" t="str">
        <f>IF($B196,Estimados!D199,"")</f>
        <v/>
      </c>
      <c r="Q196" s="167" t="str">
        <f>IF($B196,Estimados!E199,"")</f>
        <v/>
      </c>
      <c r="R196" s="167" t="str">
        <f>IF($B196,Estimados!F199,"")</f>
        <v/>
      </c>
      <c r="S196" s="167" t="str">
        <f>IF($B196,Estimados!G199,"")</f>
        <v/>
      </c>
      <c r="T196" s="167" t="str">
        <f>IF($B196,Estimados!H199,"")</f>
        <v/>
      </c>
      <c r="U196" s="167" t="str">
        <f>IF($B196,Estimados!I199,"")</f>
        <v/>
      </c>
      <c r="V196" s="167" t="str">
        <f>IF($B196,Estimados!J199,"")</f>
        <v/>
      </c>
      <c r="W196" s="167" t="str">
        <f>IF($B196,Estimados!K199,"")</f>
        <v/>
      </c>
      <c r="X196" s="167" t="str">
        <f>IF($B196,Estimados!L199,"")</f>
        <v/>
      </c>
      <c r="Y196" s="167" t="str">
        <f>IF($B196,Estimados!M199,"")</f>
        <v/>
      </c>
      <c r="Z196" s="167" t="str">
        <f>IF($B196,Estimados!N199,"")</f>
        <v/>
      </c>
      <c r="AA196" s="167" t="str">
        <f>IF($B196,Estimados!O199,"")</f>
        <v/>
      </c>
      <c r="AB196" s="167" t="str">
        <f>IF($B196,Estimados!P199,"")</f>
        <v/>
      </c>
      <c r="AC196" s="167" t="str">
        <f>IF($B196,Estimados!Q199,"")</f>
        <v/>
      </c>
      <c r="AD196" s="167" t="str">
        <f>IF($B196,Estimados!R199,"")</f>
        <v/>
      </c>
      <c r="AE196" s="167" t="str">
        <f>IF($B196,Estimados!S199,"")</f>
        <v/>
      </c>
      <c r="AF196" s="167" t="str">
        <f>IF($B196,Estimados!T199,"")</f>
        <v/>
      </c>
      <c r="AG196" s="167" t="str">
        <f>IF($B196,Estimados!U199,"")</f>
        <v/>
      </c>
      <c r="AH196" s="167" t="str">
        <f>IF($B196,Estimados!V199,"")</f>
        <v/>
      </c>
      <c r="AI196" s="167" t="str">
        <f>IF($B196,Estimados!W199,"")</f>
        <v/>
      </c>
      <c r="AJ196" s="167" t="str">
        <f>IF($B196,Estimados!X199,"")</f>
        <v/>
      </c>
      <c r="AK196" s="167" t="str">
        <f>IF($B196,Estimados!Y199,"")</f>
        <v/>
      </c>
      <c r="AL196" s="167" t="str">
        <f>IF($B196,Estimados!Z199,"")</f>
        <v/>
      </c>
      <c r="AM196" s="167" t="str">
        <f>IF($B196,Estimados!AA199,"")</f>
        <v/>
      </c>
      <c r="AN196" s="167" t="str">
        <f>IF($B196,Estimados!AB199,"")</f>
        <v/>
      </c>
      <c r="AO196" s="167" t="str">
        <f>IF($B196,Estimados!AC199,"")</f>
        <v/>
      </c>
      <c r="AP196" s="167" t="str">
        <f>IF($B196,Estimados!AD199,"")</f>
        <v/>
      </c>
      <c r="AQ196" s="167" t="str">
        <f>IF($B196,Estimados!AE199,"")</f>
        <v/>
      </c>
    </row>
    <row r="197" spans="2:43">
      <c r="B197" s="131" t="b">
        <f t="shared" ref="B197:B204" si="18">IF(J197="",FALSE,TRUE)</f>
        <v>0</v>
      </c>
      <c r="C197" s="162" t="str">
        <f t="shared" ref="C197:C204" ca="1" si="19">IF($B197,MID(CELL("filename",A193),FIND("[",CELL("filename",A193))+1,FIND("]", CELL("filename",A193))-FIND("[",CELL("filename",A193))-1),"")</f>
        <v/>
      </c>
      <c r="D197" s="131" t="str">
        <f>IF($B197,Caracteristicas!$D$5,"")</f>
        <v/>
      </c>
      <c r="E197" s="131" t="str">
        <f>IF($B197,Caracteristicas!$D$8,"")</f>
        <v/>
      </c>
      <c r="F197" s="131" t="str">
        <f>IF($B197,Caracteristicas!$D$9,"")</f>
        <v/>
      </c>
      <c r="G197" s="131" t="str">
        <f>IF($B197,Caracteristicas!$D$6,"")</f>
        <v/>
      </c>
      <c r="H197" s="207" t="str">
        <f t="shared" ref="H197:H204" ca="1" si="20">IF($B197,NOW(),"")</f>
        <v/>
      </c>
      <c r="I197" s="131" t="str">
        <f>IF($B197,UE!B197,"")</f>
        <v/>
      </c>
      <c r="J197" s="131" t="str">
        <f>IF(UE!C197=0,"",UE!C197)</f>
        <v/>
      </c>
      <c r="K197" s="131" t="str">
        <f>IF($B197,UE!D197,"")</f>
        <v/>
      </c>
      <c r="L197" s="152" t="str">
        <f>IF($B197,UE!E197,"")</f>
        <v/>
      </c>
      <c r="M197" s="130" t="str">
        <f>_xlfn.IFNA(VLOOKUP(UE!F197,Parametros!$B$6:$X$12,23,FALSE),"")</f>
        <v/>
      </c>
      <c r="N197" s="130" t="str">
        <f>_xlfn.IFNA(VLOOKUP(UE!G197,Parametros!$B$24:$C$26,2,FALSE),"")</f>
        <v/>
      </c>
      <c r="O197" s="130" t="str">
        <f>IF(B197,UE!H197,"")</f>
        <v/>
      </c>
      <c r="P197" s="167" t="str">
        <f>IF($B197,Estimados!D200,"")</f>
        <v/>
      </c>
      <c r="Q197" s="167" t="str">
        <f>IF($B197,Estimados!E200,"")</f>
        <v/>
      </c>
      <c r="R197" s="167" t="str">
        <f>IF($B197,Estimados!F200,"")</f>
        <v/>
      </c>
      <c r="S197" s="167" t="str">
        <f>IF($B197,Estimados!G200,"")</f>
        <v/>
      </c>
      <c r="T197" s="167" t="str">
        <f>IF($B197,Estimados!H200,"")</f>
        <v/>
      </c>
      <c r="U197" s="167" t="str">
        <f>IF($B197,Estimados!I200,"")</f>
        <v/>
      </c>
      <c r="V197" s="167" t="str">
        <f>IF($B197,Estimados!J200,"")</f>
        <v/>
      </c>
      <c r="W197" s="167" t="str">
        <f>IF($B197,Estimados!K200,"")</f>
        <v/>
      </c>
      <c r="X197" s="167" t="str">
        <f>IF($B197,Estimados!L200,"")</f>
        <v/>
      </c>
      <c r="Y197" s="167" t="str">
        <f>IF($B197,Estimados!M200,"")</f>
        <v/>
      </c>
      <c r="Z197" s="167" t="str">
        <f>IF($B197,Estimados!N200,"")</f>
        <v/>
      </c>
      <c r="AA197" s="167" t="str">
        <f>IF($B197,Estimados!O200,"")</f>
        <v/>
      </c>
      <c r="AB197" s="167" t="str">
        <f>IF($B197,Estimados!P200,"")</f>
        <v/>
      </c>
      <c r="AC197" s="167" t="str">
        <f>IF($B197,Estimados!Q200,"")</f>
        <v/>
      </c>
      <c r="AD197" s="167" t="str">
        <f>IF($B197,Estimados!R200,"")</f>
        <v/>
      </c>
      <c r="AE197" s="167" t="str">
        <f>IF($B197,Estimados!S200,"")</f>
        <v/>
      </c>
      <c r="AF197" s="167" t="str">
        <f>IF($B197,Estimados!T200,"")</f>
        <v/>
      </c>
      <c r="AG197" s="167" t="str">
        <f>IF($B197,Estimados!U200,"")</f>
        <v/>
      </c>
      <c r="AH197" s="167" t="str">
        <f>IF($B197,Estimados!V200,"")</f>
        <v/>
      </c>
      <c r="AI197" s="167" t="str">
        <f>IF($B197,Estimados!W200,"")</f>
        <v/>
      </c>
      <c r="AJ197" s="167" t="str">
        <f>IF($B197,Estimados!X200,"")</f>
        <v/>
      </c>
      <c r="AK197" s="167" t="str">
        <f>IF($B197,Estimados!Y200,"")</f>
        <v/>
      </c>
      <c r="AL197" s="167" t="str">
        <f>IF($B197,Estimados!Z200,"")</f>
        <v/>
      </c>
      <c r="AM197" s="167" t="str">
        <f>IF($B197,Estimados!AA200,"")</f>
        <v/>
      </c>
      <c r="AN197" s="167" t="str">
        <f>IF($B197,Estimados!AB200,"")</f>
        <v/>
      </c>
      <c r="AO197" s="167" t="str">
        <f>IF($B197,Estimados!AC200,"")</f>
        <v/>
      </c>
      <c r="AP197" s="167" t="str">
        <f>IF($B197,Estimados!AD200,"")</f>
        <v/>
      </c>
      <c r="AQ197" s="167" t="str">
        <f>IF($B197,Estimados!AE200,"")</f>
        <v/>
      </c>
    </row>
    <row r="198" spans="2:43">
      <c r="B198" s="131" t="b">
        <f t="shared" si="18"/>
        <v>0</v>
      </c>
      <c r="C198" s="162" t="str">
        <f t="shared" ca="1" si="19"/>
        <v/>
      </c>
      <c r="D198" s="131" t="str">
        <f>IF($B198,Caracteristicas!$D$5,"")</f>
        <v/>
      </c>
      <c r="E198" s="131" t="str">
        <f>IF($B198,Caracteristicas!$D$8,"")</f>
        <v/>
      </c>
      <c r="F198" s="131" t="str">
        <f>IF($B198,Caracteristicas!$D$9,"")</f>
        <v/>
      </c>
      <c r="G198" s="131" t="str">
        <f>IF($B198,Caracteristicas!$D$6,"")</f>
        <v/>
      </c>
      <c r="H198" s="207" t="str">
        <f t="shared" ca="1" si="20"/>
        <v/>
      </c>
      <c r="I198" s="131" t="str">
        <f>IF($B198,UE!B198,"")</f>
        <v/>
      </c>
      <c r="J198" s="131" t="str">
        <f>IF(UE!C198=0,"",UE!C198)</f>
        <v/>
      </c>
      <c r="K198" s="131" t="str">
        <f>IF($B198,UE!D198,"")</f>
        <v/>
      </c>
      <c r="L198" s="152" t="str">
        <f>IF($B198,UE!E198,"")</f>
        <v/>
      </c>
      <c r="M198" s="130" t="str">
        <f>_xlfn.IFNA(VLOOKUP(UE!F198,Parametros!$B$6:$X$12,23,FALSE),"")</f>
        <v/>
      </c>
      <c r="N198" s="130" t="str">
        <f>_xlfn.IFNA(VLOOKUP(UE!G198,Parametros!$B$24:$C$26,2,FALSE),"")</f>
        <v/>
      </c>
      <c r="O198" s="130" t="str">
        <f>IF(B198,UE!H198,"")</f>
        <v/>
      </c>
      <c r="P198" s="167" t="str">
        <f>IF($B198,Estimados!D201,"")</f>
        <v/>
      </c>
      <c r="Q198" s="167" t="str">
        <f>IF($B198,Estimados!E201,"")</f>
        <v/>
      </c>
      <c r="R198" s="167" t="str">
        <f>IF($B198,Estimados!F201,"")</f>
        <v/>
      </c>
      <c r="S198" s="167" t="str">
        <f>IF($B198,Estimados!G201,"")</f>
        <v/>
      </c>
      <c r="T198" s="167" t="str">
        <f>IF($B198,Estimados!H201,"")</f>
        <v/>
      </c>
      <c r="U198" s="167" t="str">
        <f>IF($B198,Estimados!I201,"")</f>
        <v/>
      </c>
      <c r="V198" s="167" t="str">
        <f>IF($B198,Estimados!J201,"")</f>
        <v/>
      </c>
      <c r="W198" s="167" t="str">
        <f>IF($B198,Estimados!K201,"")</f>
        <v/>
      </c>
      <c r="X198" s="167" t="str">
        <f>IF($B198,Estimados!L201,"")</f>
        <v/>
      </c>
      <c r="Y198" s="167" t="str">
        <f>IF($B198,Estimados!M201,"")</f>
        <v/>
      </c>
      <c r="Z198" s="167" t="str">
        <f>IF($B198,Estimados!N201,"")</f>
        <v/>
      </c>
      <c r="AA198" s="167" t="str">
        <f>IF($B198,Estimados!O201,"")</f>
        <v/>
      </c>
      <c r="AB198" s="167" t="str">
        <f>IF($B198,Estimados!P201,"")</f>
        <v/>
      </c>
      <c r="AC198" s="167" t="str">
        <f>IF($B198,Estimados!Q201,"")</f>
        <v/>
      </c>
      <c r="AD198" s="167" t="str">
        <f>IF($B198,Estimados!R201,"")</f>
        <v/>
      </c>
      <c r="AE198" s="167" t="str">
        <f>IF($B198,Estimados!S201,"")</f>
        <v/>
      </c>
      <c r="AF198" s="167" t="str">
        <f>IF($B198,Estimados!T201,"")</f>
        <v/>
      </c>
      <c r="AG198" s="167" t="str">
        <f>IF($B198,Estimados!U201,"")</f>
        <v/>
      </c>
      <c r="AH198" s="167" t="str">
        <f>IF($B198,Estimados!V201,"")</f>
        <v/>
      </c>
      <c r="AI198" s="167" t="str">
        <f>IF($B198,Estimados!W201,"")</f>
        <v/>
      </c>
      <c r="AJ198" s="167" t="str">
        <f>IF($B198,Estimados!X201,"")</f>
        <v/>
      </c>
      <c r="AK198" s="167" t="str">
        <f>IF($B198,Estimados!Y201,"")</f>
        <v/>
      </c>
      <c r="AL198" s="167" t="str">
        <f>IF($B198,Estimados!Z201,"")</f>
        <v/>
      </c>
      <c r="AM198" s="167" t="str">
        <f>IF($B198,Estimados!AA201,"")</f>
        <v/>
      </c>
      <c r="AN198" s="167" t="str">
        <f>IF($B198,Estimados!AB201,"")</f>
        <v/>
      </c>
      <c r="AO198" s="167" t="str">
        <f>IF($B198,Estimados!AC201,"")</f>
        <v/>
      </c>
      <c r="AP198" s="167" t="str">
        <f>IF($B198,Estimados!AD201,"")</f>
        <v/>
      </c>
      <c r="AQ198" s="167" t="str">
        <f>IF($B198,Estimados!AE201,"")</f>
        <v/>
      </c>
    </row>
    <row r="199" spans="2:43">
      <c r="B199" s="131" t="b">
        <f t="shared" si="18"/>
        <v>0</v>
      </c>
      <c r="C199" s="162" t="str">
        <f t="shared" ca="1" si="19"/>
        <v/>
      </c>
      <c r="D199" s="131" t="str">
        <f>IF($B199,Caracteristicas!$D$5,"")</f>
        <v/>
      </c>
      <c r="E199" s="131" t="str">
        <f>IF($B199,Caracteristicas!$D$8,"")</f>
        <v/>
      </c>
      <c r="F199" s="131" t="str">
        <f>IF($B199,Caracteristicas!$D$9,"")</f>
        <v/>
      </c>
      <c r="G199" s="131" t="str">
        <f>IF($B199,Caracteristicas!$D$6,"")</f>
        <v/>
      </c>
      <c r="H199" s="207" t="str">
        <f t="shared" ca="1" si="20"/>
        <v/>
      </c>
      <c r="I199" s="131" t="str">
        <f>IF($B199,UE!B199,"")</f>
        <v/>
      </c>
      <c r="J199" s="131" t="str">
        <f>IF(UE!C199=0,"",UE!C199)</f>
        <v/>
      </c>
      <c r="K199" s="131" t="str">
        <f>IF($B199,UE!D199,"")</f>
        <v/>
      </c>
      <c r="L199" s="152" t="str">
        <f>IF($B199,UE!E199,"")</f>
        <v/>
      </c>
      <c r="M199" s="130" t="str">
        <f>_xlfn.IFNA(VLOOKUP(UE!F199,Parametros!$B$6:$X$12,23,FALSE),"")</f>
        <v/>
      </c>
      <c r="N199" s="130" t="str">
        <f>_xlfn.IFNA(VLOOKUP(UE!G199,Parametros!$B$24:$C$26,2,FALSE),"")</f>
        <v/>
      </c>
      <c r="O199" s="130" t="str">
        <f>IF(B199,UE!H199,"")</f>
        <v/>
      </c>
      <c r="P199" s="167" t="str">
        <f>IF($B199,Estimados!D202,"")</f>
        <v/>
      </c>
      <c r="Q199" s="167" t="str">
        <f>IF($B199,Estimados!E202,"")</f>
        <v/>
      </c>
      <c r="R199" s="167" t="str">
        <f>IF($B199,Estimados!F202,"")</f>
        <v/>
      </c>
      <c r="S199" s="167" t="str">
        <f>IF($B199,Estimados!G202,"")</f>
        <v/>
      </c>
      <c r="T199" s="167" t="str">
        <f>IF($B199,Estimados!H202,"")</f>
        <v/>
      </c>
      <c r="U199" s="167" t="str">
        <f>IF($B199,Estimados!I202,"")</f>
        <v/>
      </c>
      <c r="V199" s="167" t="str">
        <f>IF($B199,Estimados!J202,"")</f>
        <v/>
      </c>
      <c r="W199" s="167" t="str">
        <f>IF($B199,Estimados!K202,"")</f>
        <v/>
      </c>
      <c r="X199" s="167" t="str">
        <f>IF($B199,Estimados!L202,"")</f>
        <v/>
      </c>
      <c r="Y199" s="167" t="str">
        <f>IF($B199,Estimados!M202,"")</f>
        <v/>
      </c>
      <c r="Z199" s="167" t="str">
        <f>IF($B199,Estimados!N202,"")</f>
        <v/>
      </c>
      <c r="AA199" s="167" t="str">
        <f>IF($B199,Estimados!O202,"")</f>
        <v/>
      </c>
      <c r="AB199" s="167" t="str">
        <f>IF($B199,Estimados!P202,"")</f>
        <v/>
      </c>
      <c r="AC199" s="167" t="str">
        <f>IF($B199,Estimados!Q202,"")</f>
        <v/>
      </c>
      <c r="AD199" s="167" t="str">
        <f>IF($B199,Estimados!R202,"")</f>
        <v/>
      </c>
      <c r="AE199" s="167" t="str">
        <f>IF($B199,Estimados!S202,"")</f>
        <v/>
      </c>
      <c r="AF199" s="167" t="str">
        <f>IF($B199,Estimados!T202,"")</f>
        <v/>
      </c>
      <c r="AG199" s="167" t="str">
        <f>IF($B199,Estimados!U202,"")</f>
        <v/>
      </c>
      <c r="AH199" s="167" t="str">
        <f>IF($B199,Estimados!V202,"")</f>
        <v/>
      </c>
      <c r="AI199" s="167" t="str">
        <f>IF($B199,Estimados!W202,"")</f>
        <v/>
      </c>
      <c r="AJ199" s="167" t="str">
        <f>IF($B199,Estimados!X202,"")</f>
        <v/>
      </c>
      <c r="AK199" s="167" t="str">
        <f>IF($B199,Estimados!Y202,"")</f>
        <v/>
      </c>
      <c r="AL199" s="167" t="str">
        <f>IF($B199,Estimados!Z202,"")</f>
        <v/>
      </c>
      <c r="AM199" s="167" t="str">
        <f>IF($B199,Estimados!AA202,"")</f>
        <v/>
      </c>
      <c r="AN199" s="167" t="str">
        <f>IF($B199,Estimados!AB202,"")</f>
        <v/>
      </c>
      <c r="AO199" s="167" t="str">
        <f>IF($B199,Estimados!AC202,"")</f>
        <v/>
      </c>
      <c r="AP199" s="167" t="str">
        <f>IF($B199,Estimados!AD202,"")</f>
        <v/>
      </c>
      <c r="AQ199" s="167" t="str">
        <f>IF($B199,Estimados!AE202,"")</f>
        <v/>
      </c>
    </row>
    <row r="200" spans="2:43">
      <c r="B200" s="131" t="b">
        <f t="shared" si="18"/>
        <v>0</v>
      </c>
      <c r="C200" s="162" t="str">
        <f t="shared" ca="1" si="19"/>
        <v/>
      </c>
      <c r="D200" s="131" t="str">
        <f>IF($B200,Caracteristicas!$D$5,"")</f>
        <v/>
      </c>
      <c r="E200" s="131" t="str">
        <f>IF($B200,Caracteristicas!$D$8,"")</f>
        <v/>
      </c>
      <c r="F200" s="131" t="str">
        <f>IF($B200,Caracteristicas!$D$9,"")</f>
        <v/>
      </c>
      <c r="G200" s="131" t="str">
        <f>IF($B200,Caracteristicas!$D$6,"")</f>
        <v/>
      </c>
      <c r="H200" s="207" t="str">
        <f t="shared" ca="1" si="20"/>
        <v/>
      </c>
      <c r="I200" s="131" t="str">
        <f>IF($B200,UE!B200,"")</f>
        <v/>
      </c>
      <c r="J200" s="131" t="str">
        <f>IF(UE!C200=0,"",UE!C200)</f>
        <v/>
      </c>
      <c r="K200" s="131" t="str">
        <f>IF($B200,UE!D200,"")</f>
        <v/>
      </c>
      <c r="L200" s="152" t="str">
        <f>IF($B200,UE!E200,"")</f>
        <v/>
      </c>
      <c r="M200" s="130" t="str">
        <f>_xlfn.IFNA(VLOOKUP(UE!F200,Parametros!$B$6:$X$12,23,FALSE),"")</f>
        <v/>
      </c>
      <c r="N200" s="130" t="str">
        <f>_xlfn.IFNA(VLOOKUP(UE!G200,Parametros!$B$24:$C$26,2,FALSE),"")</f>
        <v/>
      </c>
      <c r="O200" s="130" t="str">
        <f>IF(B200,UE!H200,"")</f>
        <v/>
      </c>
      <c r="P200" s="167" t="str">
        <f>IF($B200,Estimados!D203,"")</f>
        <v/>
      </c>
      <c r="Q200" s="167" t="str">
        <f>IF($B200,Estimados!E203,"")</f>
        <v/>
      </c>
      <c r="R200" s="167" t="str">
        <f>IF($B200,Estimados!F203,"")</f>
        <v/>
      </c>
      <c r="S200" s="167" t="str">
        <f>IF($B200,Estimados!G203,"")</f>
        <v/>
      </c>
      <c r="T200" s="167" t="str">
        <f>IF($B200,Estimados!H203,"")</f>
        <v/>
      </c>
      <c r="U200" s="167" t="str">
        <f>IF($B200,Estimados!I203,"")</f>
        <v/>
      </c>
      <c r="V200" s="167" t="str">
        <f>IF($B200,Estimados!J203,"")</f>
        <v/>
      </c>
      <c r="W200" s="167" t="str">
        <f>IF($B200,Estimados!K203,"")</f>
        <v/>
      </c>
      <c r="X200" s="167" t="str">
        <f>IF($B200,Estimados!L203,"")</f>
        <v/>
      </c>
      <c r="Y200" s="167" t="str">
        <f>IF($B200,Estimados!M203,"")</f>
        <v/>
      </c>
      <c r="Z200" s="167" t="str">
        <f>IF($B200,Estimados!N203,"")</f>
        <v/>
      </c>
      <c r="AA200" s="167" t="str">
        <f>IF($B200,Estimados!O203,"")</f>
        <v/>
      </c>
      <c r="AB200" s="167" t="str">
        <f>IF($B200,Estimados!P203,"")</f>
        <v/>
      </c>
      <c r="AC200" s="167" t="str">
        <f>IF($B200,Estimados!Q203,"")</f>
        <v/>
      </c>
      <c r="AD200" s="167" t="str">
        <f>IF($B200,Estimados!R203,"")</f>
        <v/>
      </c>
      <c r="AE200" s="167" t="str">
        <f>IF($B200,Estimados!S203,"")</f>
        <v/>
      </c>
      <c r="AF200" s="167" t="str">
        <f>IF($B200,Estimados!T203,"")</f>
        <v/>
      </c>
      <c r="AG200" s="167" t="str">
        <f>IF($B200,Estimados!U203,"")</f>
        <v/>
      </c>
      <c r="AH200" s="167" t="str">
        <f>IF($B200,Estimados!V203,"")</f>
        <v/>
      </c>
      <c r="AI200" s="167" t="str">
        <f>IF($B200,Estimados!W203,"")</f>
        <v/>
      </c>
      <c r="AJ200" s="167" t="str">
        <f>IF($B200,Estimados!X203,"")</f>
        <v/>
      </c>
      <c r="AK200" s="167" t="str">
        <f>IF($B200,Estimados!Y203,"")</f>
        <v/>
      </c>
      <c r="AL200" s="167" t="str">
        <f>IF($B200,Estimados!Z203,"")</f>
        <v/>
      </c>
      <c r="AM200" s="167" t="str">
        <f>IF($B200,Estimados!AA203,"")</f>
        <v/>
      </c>
      <c r="AN200" s="167" t="str">
        <f>IF($B200,Estimados!AB203,"")</f>
        <v/>
      </c>
      <c r="AO200" s="167" t="str">
        <f>IF($B200,Estimados!AC203,"")</f>
        <v/>
      </c>
      <c r="AP200" s="167" t="str">
        <f>IF($B200,Estimados!AD203,"")</f>
        <v/>
      </c>
      <c r="AQ200" s="167" t="str">
        <f>IF($B200,Estimados!AE203,"")</f>
        <v/>
      </c>
    </row>
    <row r="201" spans="2:43">
      <c r="B201" s="131" t="b">
        <f t="shared" si="18"/>
        <v>0</v>
      </c>
      <c r="C201" s="162" t="str">
        <f t="shared" ca="1" si="19"/>
        <v/>
      </c>
      <c r="D201" s="131" t="str">
        <f>IF($B201,Caracteristicas!$D$5,"")</f>
        <v/>
      </c>
      <c r="E201" s="131" t="str">
        <f>IF($B201,Caracteristicas!$D$8,"")</f>
        <v/>
      </c>
      <c r="F201" s="131" t="str">
        <f>IF($B201,Caracteristicas!$D$9,"")</f>
        <v/>
      </c>
      <c r="G201" s="131" t="str">
        <f>IF($B201,Caracteristicas!$D$6,"")</f>
        <v/>
      </c>
      <c r="H201" s="207" t="str">
        <f t="shared" ca="1" si="20"/>
        <v/>
      </c>
      <c r="I201" s="131" t="str">
        <f>IF($B201,UE!B201,"")</f>
        <v/>
      </c>
      <c r="J201" s="131" t="str">
        <f>IF(UE!C201=0,"",UE!C201)</f>
        <v/>
      </c>
      <c r="K201" s="131" t="str">
        <f>IF($B201,UE!D201,"")</f>
        <v/>
      </c>
      <c r="L201" s="152" t="str">
        <f>IF($B201,UE!E201,"")</f>
        <v/>
      </c>
      <c r="M201" s="130" t="str">
        <f>_xlfn.IFNA(VLOOKUP(UE!F201,Parametros!$B$6:$X$12,23,FALSE),"")</f>
        <v/>
      </c>
      <c r="N201" s="130" t="str">
        <f>_xlfn.IFNA(VLOOKUP(UE!G201,Parametros!$B$24:$C$26,2,FALSE),"")</f>
        <v/>
      </c>
      <c r="O201" s="130" t="str">
        <f>IF(B201,UE!H201,"")</f>
        <v/>
      </c>
      <c r="P201" s="167" t="str">
        <f>IF($B201,Estimados!D204,"")</f>
        <v/>
      </c>
      <c r="Q201" s="167" t="str">
        <f>IF($B201,Estimados!E204,"")</f>
        <v/>
      </c>
      <c r="R201" s="167" t="str">
        <f>IF($B201,Estimados!F204,"")</f>
        <v/>
      </c>
      <c r="S201" s="167" t="str">
        <f>IF($B201,Estimados!G204,"")</f>
        <v/>
      </c>
      <c r="T201" s="167" t="str">
        <f>IF($B201,Estimados!H204,"")</f>
        <v/>
      </c>
      <c r="U201" s="167" t="str">
        <f>IF($B201,Estimados!I204,"")</f>
        <v/>
      </c>
      <c r="V201" s="167" t="str">
        <f>IF($B201,Estimados!J204,"")</f>
        <v/>
      </c>
      <c r="W201" s="167" t="str">
        <f>IF($B201,Estimados!K204,"")</f>
        <v/>
      </c>
      <c r="X201" s="167" t="str">
        <f>IF($B201,Estimados!L204,"")</f>
        <v/>
      </c>
      <c r="Y201" s="167" t="str">
        <f>IF($B201,Estimados!M204,"")</f>
        <v/>
      </c>
      <c r="Z201" s="167" t="str">
        <f>IF($B201,Estimados!N204,"")</f>
        <v/>
      </c>
      <c r="AA201" s="167" t="str">
        <f>IF($B201,Estimados!O204,"")</f>
        <v/>
      </c>
      <c r="AB201" s="167" t="str">
        <f>IF($B201,Estimados!P204,"")</f>
        <v/>
      </c>
      <c r="AC201" s="167" t="str">
        <f>IF($B201,Estimados!Q204,"")</f>
        <v/>
      </c>
      <c r="AD201" s="167" t="str">
        <f>IF($B201,Estimados!R204,"")</f>
        <v/>
      </c>
      <c r="AE201" s="167" t="str">
        <f>IF($B201,Estimados!S204,"")</f>
        <v/>
      </c>
      <c r="AF201" s="167" t="str">
        <f>IF($B201,Estimados!T204,"")</f>
        <v/>
      </c>
      <c r="AG201" s="167" t="str">
        <f>IF($B201,Estimados!U204,"")</f>
        <v/>
      </c>
      <c r="AH201" s="167" t="str">
        <f>IF($B201,Estimados!V204,"")</f>
        <v/>
      </c>
      <c r="AI201" s="167" t="str">
        <f>IF($B201,Estimados!W204,"")</f>
        <v/>
      </c>
      <c r="AJ201" s="167" t="str">
        <f>IF($B201,Estimados!X204,"")</f>
        <v/>
      </c>
      <c r="AK201" s="167" t="str">
        <f>IF($B201,Estimados!Y204,"")</f>
        <v/>
      </c>
      <c r="AL201" s="167" t="str">
        <f>IF($B201,Estimados!Z204,"")</f>
        <v/>
      </c>
      <c r="AM201" s="167" t="str">
        <f>IF($B201,Estimados!AA204,"")</f>
        <v/>
      </c>
      <c r="AN201" s="167" t="str">
        <f>IF($B201,Estimados!AB204,"")</f>
        <v/>
      </c>
      <c r="AO201" s="167" t="str">
        <f>IF($B201,Estimados!AC204,"")</f>
        <v/>
      </c>
      <c r="AP201" s="167" t="str">
        <f>IF($B201,Estimados!AD204,"")</f>
        <v/>
      </c>
      <c r="AQ201" s="167" t="str">
        <f>IF($B201,Estimados!AE204,"")</f>
        <v/>
      </c>
    </row>
    <row r="202" spans="2:43">
      <c r="B202" s="131" t="b">
        <f t="shared" si="18"/>
        <v>0</v>
      </c>
      <c r="C202" s="162" t="str">
        <f t="shared" ca="1" si="19"/>
        <v/>
      </c>
      <c r="D202" s="131" t="str">
        <f>IF($B202,Caracteristicas!$D$5,"")</f>
        <v/>
      </c>
      <c r="E202" s="131" t="str">
        <f>IF($B202,Caracteristicas!$D$8,"")</f>
        <v/>
      </c>
      <c r="F202" s="131" t="str">
        <f>IF($B202,Caracteristicas!$D$9,"")</f>
        <v/>
      </c>
      <c r="G202" s="131" t="str">
        <f>IF($B202,Caracteristicas!$D$6,"")</f>
        <v/>
      </c>
      <c r="H202" s="207" t="str">
        <f t="shared" ca="1" si="20"/>
        <v/>
      </c>
      <c r="I202" s="131" t="str">
        <f>IF($B202,UE!B202,"")</f>
        <v/>
      </c>
      <c r="J202" s="131" t="str">
        <f>IF(UE!C202=0,"",UE!C202)</f>
        <v/>
      </c>
      <c r="K202" s="131" t="str">
        <f>IF($B202,UE!D202,"")</f>
        <v/>
      </c>
      <c r="L202" s="152" t="str">
        <f>IF($B202,UE!E202,"")</f>
        <v/>
      </c>
      <c r="M202" s="130" t="str">
        <f>_xlfn.IFNA(VLOOKUP(UE!F202,Parametros!$B$6:$X$12,23,FALSE),"")</f>
        <v/>
      </c>
      <c r="N202" s="130" t="str">
        <f>_xlfn.IFNA(VLOOKUP(UE!G202,Parametros!$B$24:$C$26,2,FALSE),"")</f>
        <v/>
      </c>
      <c r="O202" s="130" t="str">
        <f>IF(B202,UE!H202,"")</f>
        <v/>
      </c>
      <c r="P202" s="167" t="str">
        <f>IF($B202,Estimados!D205,"")</f>
        <v/>
      </c>
      <c r="Q202" s="167" t="str">
        <f>IF($B202,Estimados!E205,"")</f>
        <v/>
      </c>
      <c r="R202" s="167" t="str">
        <f>IF($B202,Estimados!F205,"")</f>
        <v/>
      </c>
      <c r="S202" s="167" t="str">
        <f>IF($B202,Estimados!G205,"")</f>
        <v/>
      </c>
      <c r="T202" s="167" t="str">
        <f>IF($B202,Estimados!H205,"")</f>
        <v/>
      </c>
      <c r="U202" s="167" t="str">
        <f>IF($B202,Estimados!I205,"")</f>
        <v/>
      </c>
      <c r="V202" s="167" t="str">
        <f>IF($B202,Estimados!J205,"")</f>
        <v/>
      </c>
      <c r="W202" s="167" t="str">
        <f>IF($B202,Estimados!K205,"")</f>
        <v/>
      </c>
      <c r="X202" s="167" t="str">
        <f>IF($B202,Estimados!L205,"")</f>
        <v/>
      </c>
      <c r="Y202" s="167" t="str">
        <f>IF($B202,Estimados!M205,"")</f>
        <v/>
      </c>
      <c r="Z202" s="167" t="str">
        <f>IF($B202,Estimados!N205,"")</f>
        <v/>
      </c>
      <c r="AA202" s="167" t="str">
        <f>IF($B202,Estimados!O205,"")</f>
        <v/>
      </c>
      <c r="AB202" s="167" t="str">
        <f>IF($B202,Estimados!P205,"")</f>
        <v/>
      </c>
      <c r="AC202" s="167" t="str">
        <f>IF($B202,Estimados!Q205,"")</f>
        <v/>
      </c>
      <c r="AD202" s="167" t="str">
        <f>IF($B202,Estimados!R205,"")</f>
        <v/>
      </c>
      <c r="AE202" s="167" t="str">
        <f>IF($B202,Estimados!S205,"")</f>
        <v/>
      </c>
      <c r="AF202" s="167" t="str">
        <f>IF($B202,Estimados!T205,"")</f>
        <v/>
      </c>
      <c r="AG202" s="167" t="str">
        <f>IF($B202,Estimados!U205,"")</f>
        <v/>
      </c>
      <c r="AH202" s="167" t="str">
        <f>IF($B202,Estimados!V205,"")</f>
        <v/>
      </c>
      <c r="AI202" s="167" t="str">
        <f>IF($B202,Estimados!W205,"")</f>
        <v/>
      </c>
      <c r="AJ202" s="167" t="str">
        <f>IF($B202,Estimados!X205,"")</f>
        <v/>
      </c>
      <c r="AK202" s="167" t="str">
        <f>IF($B202,Estimados!Y205,"")</f>
        <v/>
      </c>
      <c r="AL202" s="167" t="str">
        <f>IF($B202,Estimados!Z205,"")</f>
        <v/>
      </c>
      <c r="AM202" s="167" t="str">
        <f>IF($B202,Estimados!AA205,"")</f>
        <v/>
      </c>
      <c r="AN202" s="167" t="str">
        <f>IF($B202,Estimados!AB205,"")</f>
        <v/>
      </c>
      <c r="AO202" s="167" t="str">
        <f>IF($B202,Estimados!AC205,"")</f>
        <v/>
      </c>
      <c r="AP202" s="167" t="str">
        <f>IF($B202,Estimados!AD205,"")</f>
        <v/>
      </c>
      <c r="AQ202" s="167" t="str">
        <f>IF($B202,Estimados!AE205,"")</f>
        <v/>
      </c>
    </row>
    <row r="203" spans="2:43">
      <c r="B203" s="131" t="b">
        <f t="shared" si="18"/>
        <v>0</v>
      </c>
      <c r="C203" s="162" t="str">
        <f t="shared" ca="1" si="19"/>
        <v/>
      </c>
      <c r="D203" s="131" t="str">
        <f>IF($B203,Caracteristicas!$D$5,"")</f>
        <v/>
      </c>
      <c r="E203" s="131" t="str">
        <f>IF($B203,Caracteristicas!$D$8,"")</f>
        <v/>
      </c>
      <c r="F203" s="131" t="str">
        <f>IF($B203,Caracteristicas!$D$9,"")</f>
        <v/>
      </c>
      <c r="G203" s="131" t="str">
        <f>IF($B203,Caracteristicas!$D$6,"")</f>
        <v/>
      </c>
      <c r="H203" s="207" t="str">
        <f t="shared" ca="1" si="20"/>
        <v/>
      </c>
      <c r="I203" s="131" t="str">
        <f>IF($B203,UE!B203,"")</f>
        <v/>
      </c>
      <c r="J203" s="131" t="str">
        <f>IF(UE!C203=0,"",UE!C203)</f>
        <v/>
      </c>
      <c r="K203" s="131" t="str">
        <f>IF($B203,UE!D203,"")</f>
        <v/>
      </c>
      <c r="L203" s="152" t="str">
        <f>IF($B203,UE!E203,"")</f>
        <v/>
      </c>
      <c r="M203" s="130" t="str">
        <f>_xlfn.IFNA(VLOOKUP(UE!F203,Parametros!$B$6:$X$12,23,FALSE),"")</f>
        <v/>
      </c>
      <c r="N203" s="130" t="str">
        <f>_xlfn.IFNA(VLOOKUP(UE!G203,Parametros!$B$24:$C$26,2,FALSE),"")</f>
        <v/>
      </c>
      <c r="O203" s="130" t="str">
        <f>IF(B203,UE!H203,"")</f>
        <v/>
      </c>
      <c r="P203" s="167" t="str">
        <f>IF($B203,Estimados!D206,"")</f>
        <v/>
      </c>
      <c r="Q203" s="167" t="str">
        <f>IF($B203,Estimados!E206,"")</f>
        <v/>
      </c>
      <c r="R203" s="167" t="str">
        <f>IF($B203,Estimados!F206,"")</f>
        <v/>
      </c>
      <c r="S203" s="167" t="str">
        <f>IF($B203,Estimados!G206,"")</f>
        <v/>
      </c>
      <c r="T203" s="167" t="str">
        <f>IF($B203,Estimados!H206,"")</f>
        <v/>
      </c>
      <c r="U203" s="167" t="str">
        <f>IF($B203,Estimados!I206,"")</f>
        <v/>
      </c>
      <c r="V203" s="167" t="str">
        <f>IF($B203,Estimados!J206,"")</f>
        <v/>
      </c>
      <c r="W203" s="167" t="str">
        <f>IF($B203,Estimados!K206,"")</f>
        <v/>
      </c>
      <c r="X203" s="167" t="str">
        <f>IF($B203,Estimados!L206,"")</f>
        <v/>
      </c>
      <c r="Y203" s="167" t="str">
        <f>IF($B203,Estimados!M206,"")</f>
        <v/>
      </c>
      <c r="Z203" s="167" t="str">
        <f>IF($B203,Estimados!N206,"")</f>
        <v/>
      </c>
      <c r="AA203" s="167" t="str">
        <f>IF($B203,Estimados!O206,"")</f>
        <v/>
      </c>
      <c r="AB203" s="167" t="str">
        <f>IF($B203,Estimados!P206,"")</f>
        <v/>
      </c>
      <c r="AC203" s="167" t="str">
        <f>IF($B203,Estimados!Q206,"")</f>
        <v/>
      </c>
      <c r="AD203" s="167" t="str">
        <f>IF($B203,Estimados!R206,"")</f>
        <v/>
      </c>
      <c r="AE203" s="167" t="str">
        <f>IF($B203,Estimados!S206,"")</f>
        <v/>
      </c>
      <c r="AF203" s="167" t="str">
        <f>IF($B203,Estimados!T206,"")</f>
        <v/>
      </c>
      <c r="AG203" s="167" t="str">
        <f>IF($B203,Estimados!U206,"")</f>
        <v/>
      </c>
      <c r="AH203" s="167" t="str">
        <f>IF($B203,Estimados!V206,"")</f>
        <v/>
      </c>
      <c r="AI203" s="167" t="str">
        <f>IF($B203,Estimados!W206,"")</f>
        <v/>
      </c>
      <c r="AJ203" s="167" t="str">
        <f>IF($B203,Estimados!X206,"")</f>
        <v/>
      </c>
      <c r="AK203" s="167" t="str">
        <f>IF($B203,Estimados!Y206,"")</f>
        <v/>
      </c>
      <c r="AL203" s="167" t="str">
        <f>IF($B203,Estimados!Z206,"")</f>
        <v/>
      </c>
      <c r="AM203" s="167" t="str">
        <f>IF($B203,Estimados!AA206,"")</f>
        <v/>
      </c>
      <c r="AN203" s="167" t="str">
        <f>IF($B203,Estimados!AB206,"")</f>
        <v/>
      </c>
      <c r="AO203" s="167" t="str">
        <f>IF($B203,Estimados!AC206,"")</f>
        <v/>
      </c>
      <c r="AP203" s="167" t="str">
        <f>IF($B203,Estimados!AD206,"")</f>
        <v/>
      </c>
      <c r="AQ203" s="167" t="str">
        <f>IF($B203,Estimados!AE206,"")</f>
        <v/>
      </c>
    </row>
    <row r="204" spans="2:43">
      <c r="B204" s="131" t="b">
        <f t="shared" si="18"/>
        <v>0</v>
      </c>
      <c r="C204" s="162" t="str">
        <f t="shared" ca="1" si="19"/>
        <v/>
      </c>
      <c r="D204" s="131" t="str">
        <f>IF($B204,Caracteristicas!$D$5,"")</f>
        <v/>
      </c>
      <c r="E204" s="131" t="str">
        <f>IF($B204,Caracteristicas!$D$8,"")</f>
        <v/>
      </c>
      <c r="F204" s="131" t="str">
        <f>IF($B204,Caracteristicas!$D$9,"")</f>
        <v/>
      </c>
      <c r="G204" s="131" t="str">
        <f>IF($B204,Caracteristicas!$D$6,"")</f>
        <v/>
      </c>
      <c r="H204" s="207" t="str">
        <f t="shared" ca="1" si="20"/>
        <v/>
      </c>
      <c r="I204" s="131" t="str">
        <f>IF($B204,UE!B204,"")</f>
        <v/>
      </c>
      <c r="J204" s="131" t="str">
        <f>IF(UE!C204=0,"",UE!C204)</f>
        <v/>
      </c>
      <c r="K204" s="131" t="str">
        <f>IF($B204,UE!D204,"")</f>
        <v/>
      </c>
      <c r="L204" s="152" t="str">
        <f>IF($B204,UE!E204,"")</f>
        <v/>
      </c>
      <c r="M204" s="130" t="str">
        <f>_xlfn.IFNA(VLOOKUP(UE!F204,Parametros!$B$6:$X$12,23,FALSE),"")</f>
        <v/>
      </c>
      <c r="N204" s="130" t="str">
        <f>_xlfn.IFNA(VLOOKUP(UE!G204,Parametros!$B$24:$C$26,2,FALSE),"")</f>
        <v/>
      </c>
      <c r="O204" s="130" t="str">
        <f>IF(B204,UE!H204,"")</f>
        <v/>
      </c>
      <c r="P204" s="167" t="str">
        <f>IF($B204,Estimados!D207,"")</f>
        <v/>
      </c>
      <c r="Q204" s="167" t="str">
        <f>IF($B204,Estimados!E207,"")</f>
        <v/>
      </c>
      <c r="R204" s="167" t="str">
        <f>IF($B204,Estimados!F207,"")</f>
        <v/>
      </c>
      <c r="S204" s="167" t="str">
        <f>IF($B204,Estimados!G207,"")</f>
        <v/>
      </c>
      <c r="T204" s="167" t="str">
        <f>IF($B204,Estimados!H207,"")</f>
        <v/>
      </c>
      <c r="U204" s="167" t="str">
        <f>IF($B204,Estimados!I207,"")</f>
        <v/>
      </c>
      <c r="V204" s="167" t="str">
        <f>IF($B204,Estimados!J207,"")</f>
        <v/>
      </c>
      <c r="W204" s="167" t="str">
        <f>IF($B204,Estimados!K207,"")</f>
        <v/>
      </c>
      <c r="X204" s="167" t="str">
        <f>IF($B204,Estimados!L207,"")</f>
        <v/>
      </c>
      <c r="Y204" s="167" t="str">
        <f>IF($B204,Estimados!M207,"")</f>
        <v/>
      </c>
      <c r="Z204" s="167" t="str">
        <f>IF($B204,Estimados!N207,"")</f>
        <v/>
      </c>
      <c r="AA204" s="167" t="str">
        <f>IF($B204,Estimados!O207,"")</f>
        <v/>
      </c>
      <c r="AB204" s="167" t="str">
        <f>IF($B204,Estimados!P207,"")</f>
        <v/>
      </c>
      <c r="AC204" s="167" t="str">
        <f>IF($B204,Estimados!Q207,"")</f>
        <v/>
      </c>
      <c r="AD204" s="167" t="str">
        <f>IF($B204,Estimados!R207,"")</f>
        <v/>
      </c>
      <c r="AE204" s="167" t="str">
        <f>IF($B204,Estimados!S207,"")</f>
        <v/>
      </c>
      <c r="AF204" s="167" t="str">
        <f>IF($B204,Estimados!T207,"")</f>
        <v/>
      </c>
      <c r="AG204" s="167" t="str">
        <f>IF($B204,Estimados!U207,"")</f>
        <v/>
      </c>
      <c r="AH204" s="167" t="str">
        <f>IF($B204,Estimados!V207,"")</f>
        <v/>
      </c>
      <c r="AI204" s="167" t="str">
        <f>IF($B204,Estimados!W207,"")</f>
        <v/>
      </c>
      <c r="AJ204" s="167" t="str">
        <f>IF($B204,Estimados!X207,"")</f>
        <v/>
      </c>
      <c r="AK204" s="167" t="str">
        <f>IF($B204,Estimados!Y207,"")</f>
        <v/>
      </c>
      <c r="AL204" s="167" t="str">
        <f>IF($B204,Estimados!Z207,"")</f>
        <v/>
      </c>
      <c r="AM204" s="167" t="str">
        <f>IF($B204,Estimados!AA207,"")</f>
        <v/>
      </c>
      <c r="AN204" s="167" t="str">
        <f>IF($B204,Estimados!AB207,"")</f>
        <v/>
      </c>
      <c r="AO204" s="167" t="str">
        <f>IF($B204,Estimados!AC207,"")</f>
        <v/>
      </c>
      <c r="AP204" s="167" t="str">
        <f>IF($B204,Estimados!AD207,"")</f>
        <v/>
      </c>
      <c r="AQ204" s="167" t="str">
        <f>IF($B204,Estimados!AE207,"")</f>
        <v/>
      </c>
    </row>
  </sheetData>
  <autoFilter ref="B4:AQ4" xr:uid="{00000000-0009-0000-0000-000006000000}"/>
  <mergeCells count="7">
    <mergeCell ref="AJ3:AM3"/>
    <mergeCell ref="AN3:AQ3"/>
    <mergeCell ref="P3:S3"/>
    <mergeCell ref="T3:W3"/>
    <mergeCell ref="X3:AA3"/>
    <mergeCell ref="AB3:AE3"/>
    <mergeCell ref="AF3:AI3"/>
  </mergeCells>
  <conditionalFormatting sqref="B1:B1048576">
    <cfRule type="cellIs" dxfId="0" priority="1" operator="equal">
      <formula>FALSE</formula>
    </cfRule>
  </conditionalFormatting>
  <pageMargins left="0.7" right="0.7" top="0.75" bottom="0.75" header="0.3" footer="0.3"/>
  <pageSetup orientation="portrait" horizontalDpi="4294967293" verticalDpi="429496729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19"/>
  <sheetViews>
    <sheetView showGridLines="0" workbookViewId="0">
      <pane xSplit="2" ySplit="2" topLeftCell="C3" activePane="bottomRight" state="frozen"/>
      <selection pane="topRight" activeCell="C1" sqref="C1"/>
      <selection pane="bottomLeft" activeCell="A3" sqref="A3"/>
      <selection pane="bottomRight" activeCell="E21" sqref="E21"/>
    </sheetView>
  </sheetViews>
  <sheetFormatPr defaultColWidth="8.77734375" defaultRowHeight="12.6"/>
  <cols>
    <col min="1" max="1" width="8.77734375" style="155" customWidth="1"/>
    <col min="2" max="2" width="18.44140625" style="155" bestFit="1" customWidth="1"/>
    <col min="3" max="3" width="26.44140625" style="155" customWidth="1"/>
    <col min="4" max="4" width="33.33203125" style="157" customWidth="1"/>
    <col min="5" max="5" width="69.109375" style="156" customWidth="1"/>
    <col min="6" max="7" width="8.77734375" style="155" customWidth="1"/>
    <col min="8" max="16384" width="8.77734375" style="155"/>
  </cols>
  <sheetData>
    <row r="2" spans="2:5" ht="14.4" customHeight="1" thickBot="1">
      <c r="B2" s="143" t="s">
        <v>450</v>
      </c>
      <c r="C2" s="143" t="s">
        <v>451</v>
      </c>
      <c r="D2" s="143" t="s">
        <v>452</v>
      </c>
      <c r="E2" s="143" t="s">
        <v>453</v>
      </c>
    </row>
    <row r="3" spans="2:5">
      <c r="B3" s="155" t="s">
        <v>454</v>
      </c>
      <c r="C3" s="155" t="s">
        <v>400</v>
      </c>
      <c r="D3" s="157" t="s">
        <v>455</v>
      </c>
    </row>
    <row r="4" spans="2:5">
      <c r="B4" s="155" t="s">
        <v>454</v>
      </c>
      <c r="C4" s="155" t="s">
        <v>400</v>
      </c>
      <c r="D4" s="157" t="s">
        <v>456</v>
      </c>
    </row>
    <row r="5" spans="2:5">
      <c r="B5" s="155" t="s">
        <v>454</v>
      </c>
      <c r="C5" s="155" t="s">
        <v>400</v>
      </c>
      <c r="D5" s="157" t="s">
        <v>457</v>
      </c>
    </row>
    <row r="6" spans="2:5">
      <c r="B6" s="155" t="s">
        <v>454</v>
      </c>
      <c r="C6" s="155" t="s">
        <v>400</v>
      </c>
      <c r="D6" s="157" t="s">
        <v>458</v>
      </c>
    </row>
    <row r="7" spans="2:5">
      <c r="B7" s="155" t="s">
        <v>454</v>
      </c>
      <c r="C7" s="155" t="s">
        <v>400</v>
      </c>
      <c r="D7" s="157" t="s">
        <v>459</v>
      </c>
    </row>
    <row r="8" spans="2:5">
      <c r="B8" s="155" t="s">
        <v>460</v>
      </c>
      <c r="C8" s="155" t="s">
        <v>401</v>
      </c>
      <c r="D8" s="157" t="s">
        <v>360</v>
      </c>
    </row>
    <row r="9" spans="2:5">
      <c r="B9" s="155" t="s">
        <v>460</v>
      </c>
      <c r="C9" s="155" t="s">
        <v>401</v>
      </c>
      <c r="D9" s="157" t="s">
        <v>455</v>
      </c>
    </row>
    <row r="10" spans="2:5">
      <c r="B10" s="155" t="s">
        <v>460</v>
      </c>
      <c r="C10" s="155" t="s">
        <v>401</v>
      </c>
      <c r="D10" s="157" t="s">
        <v>461</v>
      </c>
    </row>
    <row r="11" spans="2:5">
      <c r="B11" s="155" t="s">
        <v>460</v>
      </c>
      <c r="C11" s="155" t="s">
        <v>401</v>
      </c>
      <c r="D11" s="157" t="s">
        <v>462</v>
      </c>
    </row>
    <row r="12" spans="2:5">
      <c r="B12" s="155" t="s">
        <v>460</v>
      </c>
      <c r="C12" s="155" t="s">
        <v>401</v>
      </c>
      <c r="D12" s="157" t="s">
        <v>463</v>
      </c>
    </row>
    <row r="13" spans="2:5">
      <c r="B13" s="155" t="s">
        <v>460</v>
      </c>
      <c r="C13" s="155" t="s">
        <v>401</v>
      </c>
      <c r="D13" s="157" t="s">
        <v>464</v>
      </c>
    </row>
    <row r="14" spans="2:5">
      <c r="B14" s="155" t="s">
        <v>460</v>
      </c>
      <c r="C14" s="155" t="s">
        <v>401</v>
      </c>
      <c r="D14" s="157" t="s">
        <v>465</v>
      </c>
    </row>
    <row r="15" spans="2:5" ht="20.399999999999999" customHeight="1">
      <c r="B15" s="155" t="s">
        <v>466</v>
      </c>
      <c r="C15" s="155" t="s">
        <v>467</v>
      </c>
      <c r="D15" s="155" t="s">
        <v>468</v>
      </c>
      <c r="E15" s="156" t="s">
        <v>469</v>
      </c>
    </row>
    <row r="16" spans="2:5">
      <c r="B16" s="155" t="s">
        <v>466</v>
      </c>
      <c r="C16" s="155" t="s">
        <v>467</v>
      </c>
      <c r="D16" s="153" t="s">
        <v>462</v>
      </c>
    </row>
    <row r="17" spans="2:4">
      <c r="B17" s="155" t="s">
        <v>466</v>
      </c>
      <c r="C17" s="155" t="s">
        <v>467</v>
      </c>
      <c r="D17" s="153" t="s">
        <v>470</v>
      </c>
    </row>
    <row r="18" spans="2:4">
      <c r="B18" s="155" t="s">
        <v>466</v>
      </c>
      <c r="C18" s="155" t="s">
        <v>467</v>
      </c>
      <c r="D18" s="154" t="s">
        <v>471</v>
      </c>
    </row>
    <row r="19" spans="2:4">
      <c r="B19" s="155" t="s">
        <v>466</v>
      </c>
      <c r="C19" s="155" t="s">
        <v>467</v>
      </c>
      <c r="D19" s="153" t="s">
        <v>472</v>
      </c>
    </row>
  </sheetData>
  <autoFilter ref="B2:D2" xr:uid="{00000000-0009-0000-0000-000007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Caracteristicas</vt:lpstr>
      <vt:lpstr>UE</vt:lpstr>
      <vt:lpstr>Estimados</vt:lpstr>
      <vt:lpstr>Resumen</vt:lpstr>
      <vt:lpstr>Simulacion Monte Carlo</vt:lpstr>
      <vt:lpstr>Parametros</vt:lpstr>
      <vt:lpstr>Data</vt:lpstr>
      <vt:lpstr>DataStructure</vt:lpstr>
      <vt:lpstr>Codigo</vt:lpstr>
      <vt:lpstr>Descripcion</vt:lpstr>
      <vt:lpstr>'Simulacion Monte Carlo'!HighWeightedTotal</vt:lpstr>
      <vt:lpstr>HorasAF</vt:lpstr>
      <vt:lpstr>HorasAT</vt:lpstr>
      <vt:lpstr>HorasPrg</vt:lpstr>
      <vt:lpstr>HorasTst</vt:lpstr>
      <vt:lpstr>'Simulacion Monte Carlo'!LowWeightedTotal</vt:lpstr>
      <vt:lpstr>'Simulacion Monte Carlo'!MaxDays</vt:lpstr>
      <vt:lpstr>'Simulacion Monte Carlo'!MedWeightedTotal</vt:lpstr>
      <vt:lpstr>Nombre</vt:lpstr>
      <vt:lpstr>Caracteristicas!Print_Area</vt:lpstr>
      <vt:lpstr>Estimados!Print_Area</vt:lpstr>
      <vt:lpstr>Resumen!Print_Area</vt:lpstr>
      <vt:lpstr>UE!Print_Area</vt:lpstr>
      <vt:lpstr>'Simulacion Monte Carlo'!Total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Planilla de Modelo de Casos de Uso v1.0</dc:title>
  <dc:creator>Tomas Vera</dc:creator>
  <cp:lastModifiedBy>EDUARDO</cp:lastModifiedBy>
  <cp:lastPrinted>2007-03-13T21:17:42Z</cp:lastPrinted>
  <dcterms:created xsi:type="dcterms:W3CDTF">2002-02-22T19:40:57Z</dcterms:created>
  <dcterms:modified xsi:type="dcterms:W3CDTF">2019-11-05T23:30:09Z</dcterms:modified>
</cp:coreProperties>
</file>